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070"/>
  </bookViews>
  <sheets>
    <sheet name="Summary" sheetId="16" r:id="rId1"/>
    <sheet name="5x5x12.NL.2016" sheetId="1" r:id="rId2"/>
    <sheet name="5x5x12.NL.2016.ABIP" sheetId="2" r:id="rId3"/>
    <sheet name="R" sheetId="6" r:id="rId4"/>
    <sheet name="HR" sheetId="7" r:id="rId5"/>
    <sheet name="RBI" sheetId="8" r:id="rId6"/>
    <sheet name="AVG" sheetId="9" r:id="rId7"/>
    <sheet name="SB" sheetId="10" r:id="rId8"/>
    <sheet name="W" sheetId="11" r:id="rId9"/>
    <sheet name="SV" sheetId="12" r:id="rId10"/>
    <sheet name="ERA" sheetId="13" r:id="rId11"/>
    <sheet name="WHIP" sheetId="14" r:id="rId12"/>
    <sheet name="SO" sheetId="15" r:id="rId13"/>
  </sheets>
  <calcPr calcId="152511"/>
  <pivotCaches>
    <pivotCache cacheId="2" r:id="rId14"/>
  </pivotCaches>
</workbook>
</file>

<file path=xl/calcChain.xml><?xml version="1.0" encoding="utf-8"?>
<calcChain xmlns="http://schemas.openxmlformats.org/spreadsheetml/2006/main">
  <c r="C24" i="16" l="1"/>
  <c r="C23" i="16"/>
  <c r="C22" i="16"/>
  <c r="C21" i="16"/>
  <c r="C20" i="16"/>
  <c r="O15" i="16" l="1"/>
  <c r="N15" i="16"/>
  <c r="O13" i="16"/>
  <c r="O12" i="16"/>
  <c r="O11" i="16"/>
  <c r="O10" i="16"/>
  <c r="O9" i="16"/>
  <c r="O8" i="16"/>
  <c r="O7" i="16"/>
  <c r="O6" i="16"/>
  <c r="O5" i="16"/>
  <c r="O4" i="16"/>
  <c r="O3" i="16"/>
  <c r="O2" i="16"/>
  <c r="N13" i="16"/>
  <c r="N12" i="16"/>
  <c r="N11" i="16"/>
  <c r="N10" i="16"/>
  <c r="N9" i="16"/>
  <c r="N8" i="16"/>
  <c r="N7" i="16"/>
  <c r="N6" i="16"/>
  <c r="N5" i="16"/>
  <c r="N4" i="16"/>
  <c r="N3" i="16"/>
  <c r="N2" i="16"/>
  <c r="C25" i="16" l="1"/>
  <c r="C19" i="16"/>
  <c r="C18" i="16"/>
  <c r="M15" i="16"/>
  <c r="M13" i="16"/>
  <c r="M12" i="16"/>
  <c r="M11" i="16"/>
  <c r="M10" i="16"/>
  <c r="M9" i="16"/>
  <c r="M8" i="16"/>
  <c r="M7" i="16"/>
  <c r="M6" i="16"/>
  <c r="M5" i="16"/>
  <c r="M4" i="16"/>
  <c r="M2" i="16"/>
  <c r="M3" i="16"/>
  <c r="L2" i="16"/>
  <c r="L3" i="16"/>
  <c r="L4" i="16"/>
  <c r="L5" i="16"/>
  <c r="L6" i="16"/>
  <c r="L7" i="16"/>
  <c r="L8" i="16"/>
  <c r="L9" i="16"/>
  <c r="L10" i="16"/>
  <c r="L11" i="16"/>
  <c r="L12" i="16"/>
  <c r="L13" i="16"/>
  <c r="K2" i="16"/>
  <c r="K3" i="16"/>
  <c r="K4" i="16"/>
  <c r="K5" i="16"/>
  <c r="K6" i="16"/>
  <c r="K7" i="16"/>
  <c r="K8" i="16"/>
  <c r="K9" i="16"/>
  <c r="K10" i="16"/>
  <c r="K11" i="16"/>
  <c r="K12" i="16"/>
  <c r="K13" i="16"/>
  <c r="J2" i="16"/>
  <c r="J3" i="16"/>
  <c r="J4" i="16"/>
  <c r="J5" i="16"/>
  <c r="J6" i="16"/>
  <c r="J7" i="16"/>
  <c r="J8" i="16"/>
  <c r="J9" i="16"/>
  <c r="J10" i="16"/>
  <c r="J11" i="16"/>
  <c r="J12" i="16"/>
  <c r="J13" i="16"/>
  <c r="I2" i="16"/>
  <c r="I3" i="16"/>
  <c r="I4" i="16"/>
  <c r="I5" i="16"/>
  <c r="I6" i="16"/>
  <c r="I7" i="16"/>
  <c r="I8" i="16"/>
  <c r="I9" i="16"/>
  <c r="I10" i="16"/>
  <c r="I11" i="16"/>
  <c r="I12" i="16"/>
  <c r="I13" i="16"/>
  <c r="H2" i="16"/>
  <c r="H3" i="16"/>
  <c r="H4" i="16"/>
  <c r="H5" i="16"/>
  <c r="H6" i="16"/>
  <c r="H7" i="16"/>
  <c r="H8" i="16"/>
  <c r="H9" i="16"/>
  <c r="H10" i="16"/>
  <c r="H11" i="16"/>
  <c r="H12" i="16"/>
  <c r="H13" i="16"/>
  <c r="G2" i="16"/>
  <c r="G3" i="16"/>
  <c r="G4" i="16"/>
  <c r="G5" i="16"/>
  <c r="G6" i="16"/>
  <c r="G7" i="16"/>
  <c r="G8" i="16"/>
  <c r="G9" i="16"/>
  <c r="G10" i="16"/>
  <c r="G11" i="16"/>
  <c r="G12" i="16"/>
  <c r="G13" i="16"/>
  <c r="F2" i="16"/>
  <c r="F3" i="16"/>
  <c r="F4" i="16"/>
  <c r="F5" i="16"/>
  <c r="F6" i="16"/>
  <c r="F7" i="16"/>
  <c r="F8" i="16"/>
  <c r="F9" i="16"/>
  <c r="F10" i="16"/>
  <c r="F11" i="16"/>
  <c r="F12" i="16"/>
  <c r="F13" i="16"/>
  <c r="E2" i="16"/>
  <c r="E3" i="16"/>
  <c r="E4" i="16"/>
  <c r="E5" i="16"/>
  <c r="E6" i="16"/>
  <c r="E7" i="16"/>
  <c r="E8" i="16"/>
  <c r="E9" i="16"/>
  <c r="E10" i="16"/>
  <c r="E11" i="16"/>
  <c r="E12" i="16"/>
  <c r="E13" i="16"/>
  <c r="D2" i="16"/>
  <c r="D3" i="16"/>
  <c r="D4" i="16"/>
  <c r="D5" i="16"/>
  <c r="D6" i="16"/>
  <c r="D7" i="16"/>
  <c r="D8" i="16"/>
  <c r="D9" i="16"/>
  <c r="D10" i="16"/>
  <c r="D11" i="16"/>
  <c r="D12" i="16"/>
  <c r="D13" i="16"/>
  <c r="C2" i="16"/>
  <c r="C3" i="16"/>
  <c r="C4" i="16"/>
  <c r="C5" i="16"/>
  <c r="C6" i="16"/>
  <c r="C7" i="16"/>
  <c r="C8" i="16"/>
  <c r="C9" i="16"/>
  <c r="C10" i="16"/>
  <c r="C11" i="16"/>
  <c r="C12" i="16"/>
  <c r="C13" i="16"/>
  <c r="G2" i="15"/>
  <c r="G3" i="15" s="1"/>
  <c r="G4" i="15" s="1"/>
  <c r="G5" i="15" s="1"/>
  <c r="G6" i="15" s="1"/>
  <c r="G7" i="15" s="1"/>
  <c r="G8" i="15" s="1"/>
  <c r="G9" i="15" s="1"/>
  <c r="G10" i="15" s="1"/>
  <c r="G11" i="15" s="1"/>
  <c r="G12" i="15" s="1"/>
  <c r="G13" i="15" s="1"/>
  <c r="G14" i="15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/>
  <c r="G39" i="15" s="1"/>
  <c r="G40" i="15"/>
  <c r="G41" i="15" s="1"/>
  <c r="G42" i="15" s="1"/>
  <c r="G43" i="15" s="1"/>
  <c r="G44" i="15" s="1"/>
  <c r="G45" i="15" s="1"/>
  <c r="G46" i="15" s="1"/>
  <c r="G47" i="15" s="1"/>
  <c r="G48" i="15" s="1"/>
  <c r="G49" i="15" s="1"/>
  <c r="G50" i="15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/>
  <c r="G63" i="15"/>
  <c r="G64" i="15"/>
  <c r="G65" i="15"/>
  <c r="G66" i="15" s="1"/>
  <c r="G67" i="15" s="1"/>
  <c r="G68" i="15" s="1"/>
  <c r="G69" i="15" s="1"/>
  <c r="G70" i="15" s="1"/>
  <c r="G71" i="15" s="1"/>
  <c r="G72" i="15" s="1"/>
  <c r="G73" i="15" s="1"/>
  <c r="G74" i="15"/>
  <c r="G75" i="15" s="1"/>
  <c r="G76" i="15" s="1"/>
  <c r="G77" i="15" s="1"/>
  <c r="G78" i="15" s="1"/>
  <c r="G79" i="15" s="1"/>
  <c r="G80" i="15"/>
  <c r="G81" i="15" s="1"/>
  <c r="G82" i="15" s="1"/>
  <c r="G83" i="15" s="1"/>
  <c r="G84" i="15" s="1"/>
  <c r="G85" i="15" s="1"/>
  <c r="G86" i="15"/>
  <c r="G87" i="15" s="1"/>
  <c r="G88" i="15"/>
  <c r="G89" i="15" s="1"/>
  <c r="G90" i="15" s="1"/>
  <c r="G91" i="15" s="1"/>
  <c r="G92" i="15" s="1"/>
  <c r="G93" i="15"/>
  <c r="G94" i="15" s="1"/>
  <c r="G95" i="15" s="1"/>
  <c r="G96" i="15" s="1"/>
  <c r="G97" i="15" s="1"/>
  <c r="G98" i="15"/>
  <c r="G99" i="15" s="1"/>
  <c r="G100" i="15"/>
  <c r="G101" i="15"/>
  <c r="G102" i="15" s="1"/>
  <c r="G103" i="15" s="1"/>
  <c r="G104" i="15" s="1"/>
  <c r="G105" i="15" s="1"/>
  <c r="G106" i="15" s="1"/>
  <c r="G107" i="15" s="1"/>
  <c r="G108" i="15" s="1"/>
  <c r="G109" i="15" s="1"/>
  <c r="G110" i="15"/>
  <c r="G111" i="15" s="1"/>
  <c r="G112" i="15"/>
  <c r="G113" i="15"/>
  <c r="G114" i="15" s="1"/>
  <c r="G115" i="15" s="1"/>
  <c r="G116" i="15" s="1"/>
  <c r="G117" i="15" s="1"/>
  <c r="G118" i="15" s="1"/>
  <c r="G119" i="15" s="1"/>
  <c r="G120" i="15" s="1"/>
  <c r="G121" i="15" s="1"/>
  <c r="G122" i="15"/>
  <c r="G123" i="15" s="1"/>
  <c r="G124" i="15" s="1"/>
  <c r="G125" i="15" s="1"/>
  <c r="G126" i="15" s="1"/>
  <c r="G127" i="15" s="1"/>
  <c r="G128" i="15" s="1"/>
  <c r="G129" i="15" s="1"/>
  <c r="G130" i="15" s="1"/>
  <c r="G131" i="15" s="1"/>
  <c r="G132" i="15" s="1"/>
  <c r="G133" i="15" s="1"/>
  <c r="G134" i="15"/>
  <c r="G135" i="15" s="1"/>
  <c r="G136" i="15"/>
  <c r="G137" i="15" s="1"/>
  <c r="G138" i="15" s="1"/>
  <c r="G139" i="15" s="1"/>
  <c r="G140" i="15" s="1"/>
  <c r="G141" i="15" s="1"/>
  <c r="G142" i="15" s="1"/>
  <c r="G143" i="15" s="1"/>
  <c r="G144" i="15" s="1"/>
  <c r="G145" i="15" s="1"/>
  <c r="G146" i="15"/>
  <c r="G147" i="15" s="1"/>
  <c r="G148" i="15"/>
  <c r="G149" i="15" s="1"/>
  <c r="G150" i="15" s="1"/>
  <c r="G151" i="15" s="1"/>
  <c r="G152" i="15" s="1"/>
  <c r="G153" i="15" s="1"/>
  <c r="G154" i="15" s="1"/>
  <c r="G155" i="15" s="1"/>
  <c r="G156" i="15" s="1"/>
  <c r="G157" i="15" s="1"/>
  <c r="G158" i="15"/>
  <c r="G159" i="15" s="1"/>
  <c r="G160" i="15" s="1"/>
  <c r="G161" i="15" s="1"/>
  <c r="G162" i="15" s="1"/>
  <c r="G163" i="15" s="1"/>
  <c r="G164" i="15" s="1"/>
  <c r="G165" i="15" s="1"/>
  <c r="G166" i="15" s="1"/>
  <c r="G167" i="15" s="1"/>
  <c r="G168" i="15" s="1"/>
  <c r="G169" i="15" s="1"/>
  <c r="G170" i="15"/>
  <c r="G171" i="15" s="1"/>
  <c r="G172" i="15" s="1"/>
  <c r="G173" i="15" s="1"/>
  <c r="G174" i="15" s="1"/>
  <c r="G175" i="15" s="1"/>
  <c r="G176" i="15" s="1"/>
  <c r="G177" i="15" s="1"/>
  <c r="G178" i="15" s="1"/>
  <c r="G179" i="15" s="1"/>
  <c r="G180" i="15" s="1"/>
  <c r="G181" i="15" s="1"/>
  <c r="G182" i="15"/>
  <c r="G183" i="15" s="1"/>
  <c r="G184" i="15"/>
  <c r="G185" i="15" s="1"/>
  <c r="G186" i="15" s="1"/>
  <c r="G187" i="15" s="1"/>
  <c r="G188" i="15" s="1"/>
  <c r="G189" i="15" s="1"/>
  <c r="G190" i="15" s="1"/>
  <c r="G191" i="15" s="1"/>
  <c r="G192" i="15" s="1"/>
  <c r="G193" i="15" s="1"/>
  <c r="G194" i="15"/>
  <c r="G195" i="15"/>
  <c r="G196" i="15"/>
  <c r="G197" i="15" s="1"/>
  <c r="G198" i="15" s="1"/>
  <c r="G199" i="15" s="1"/>
  <c r="G200" i="15" s="1"/>
  <c r="G201" i="15" s="1"/>
  <c r="G202" i="15" s="1"/>
  <c r="G203" i="15" s="1"/>
  <c r="G204" i="15" s="1"/>
  <c r="G205" i="15" s="1"/>
  <c r="G206" i="15"/>
  <c r="G207" i="15"/>
  <c r="G208" i="15"/>
  <c r="G209" i="15" s="1"/>
  <c r="G210" i="15" s="1"/>
  <c r="G211" i="15" s="1"/>
  <c r="G212" i="15" s="1"/>
  <c r="G213" i="15"/>
  <c r="G214" i="15" s="1"/>
  <c r="G215" i="15" s="1"/>
  <c r="G216" i="15"/>
  <c r="G217" i="15" s="1"/>
  <c r="G218" i="15"/>
  <c r="G219" i="15" s="1"/>
  <c r="G220" i="15"/>
  <c r="G221" i="15"/>
  <c r="G222" i="15" s="1"/>
  <c r="G223" i="15" s="1"/>
  <c r="G224" i="15" s="1"/>
  <c r="G225" i="15" s="1"/>
  <c r="G226" i="15" s="1"/>
  <c r="G227" i="15" s="1"/>
  <c r="G228" i="15"/>
  <c r="G229" i="15" s="1"/>
  <c r="G230" i="15"/>
  <c r="G231" i="15" s="1"/>
  <c r="G232" i="15" s="1"/>
  <c r="G233" i="15"/>
  <c r="G234" i="15" s="1"/>
  <c r="G235" i="15" s="1"/>
  <c r="G236" i="15"/>
  <c r="G237" i="15" s="1"/>
  <c r="G238" i="15" s="1"/>
  <c r="G239" i="15" s="1"/>
  <c r="G240" i="15" s="1"/>
  <c r="G241" i="15" s="1"/>
  <c r="G242" i="15"/>
  <c r="G243" i="15" s="1"/>
  <c r="G244" i="15" s="1"/>
  <c r="G245" i="15" s="1"/>
  <c r="G246" i="15" s="1"/>
  <c r="G247" i="15" s="1"/>
  <c r="G248" i="15"/>
  <c r="G249" i="15"/>
  <c r="G250" i="15" s="1"/>
  <c r="G251" i="15" s="1"/>
  <c r="G252" i="15" s="1"/>
  <c r="G253" i="15" s="1"/>
  <c r="G254" i="15"/>
  <c r="G255" i="15" s="1"/>
  <c r="G256" i="15" s="1"/>
  <c r="G257" i="15" s="1"/>
  <c r="G258" i="15" s="1"/>
  <c r="G259" i="15" s="1"/>
  <c r="G260" i="15" s="1"/>
  <c r="G261" i="15" s="1"/>
  <c r="G262" i="15" s="1"/>
  <c r="G263" i="15" s="1"/>
  <c r="G264" i="15" s="1"/>
  <c r="G265" i="15" s="1"/>
  <c r="G266" i="15"/>
  <c r="G267" i="15"/>
  <c r="G268" i="15"/>
  <c r="G269" i="15" s="1"/>
  <c r="G270" i="15" s="1"/>
  <c r="G271" i="15" s="1"/>
  <c r="G272" i="15" s="1"/>
  <c r="G273" i="15"/>
  <c r="G274" i="15" s="1"/>
  <c r="G275" i="15" s="1"/>
  <c r="G276" i="15" s="1"/>
  <c r="G277" i="15" s="1"/>
  <c r="G278" i="15"/>
  <c r="G279" i="15"/>
  <c r="G280" i="15"/>
  <c r="G281" i="15" s="1"/>
  <c r="G282" i="15" s="1"/>
  <c r="G283" i="15" s="1"/>
  <c r="G284" i="15" s="1"/>
  <c r="G285" i="15" s="1"/>
  <c r="G286" i="15" s="1"/>
  <c r="G287" i="15" s="1"/>
  <c r="G288" i="15" s="1"/>
  <c r="G289" i="15" s="1"/>
  <c r="G290" i="15"/>
  <c r="G291" i="15"/>
  <c r="G292" i="15"/>
  <c r="G293" i="15" s="1"/>
  <c r="G294" i="15" s="1"/>
  <c r="G295" i="15" s="1"/>
  <c r="G296" i="15" s="1"/>
  <c r="G297" i="15" s="1"/>
  <c r="G298" i="15" s="1"/>
  <c r="G299" i="15" s="1"/>
  <c r="G300" i="15" s="1"/>
  <c r="G301" i="15" s="1"/>
  <c r="G302" i="15"/>
  <c r="G303" i="15" s="1"/>
  <c r="G304" i="15"/>
  <c r="G305" i="15" s="1"/>
  <c r="G306" i="15" s="1"/>
  <c r="G307" i="15" s="1"/>
  <c r="G308" i="15" s="1"/>
  <c r="G309" i="15" s="1"/>
  <c r="G310" i="15" s="1"/>
  <c r="G311" i="15" s="1"/>
  <c r="G312" i="15" s="1"/>
  <c r="G313" i="15" s="1"/>
  <c r="G314" i="15"/>
  <c r="G315" i="15"/>
  <c r="G316" i="15"/>
  <c r="G317" i="15"/>
  <c r="G318" i="15" s="1"/>
  <c r="G319" i="15" s="1"/>
  <c r="G320" i="15" s="1"/>
  <c r="G321" i="15" s="1"/>
  <c r="G322" i="15" s="1"/>
  <c r="G323" i="15" s="1"/>
  <c r="G324" i="15" s="1"/>
  <c r="G325" i="15" s="1"/>
  <c r="G326" i="15"/>
  <c r="G327" i="15" s="1"/>
  <c r="G328" i="15" s="1"/>
  <c r="G329" i="15"/>
  <c r="G330" i="15" s="1"/>
  <c r="G331" i="15" s="1"/>
  <c r="G332" i="15" s="1"/>
  <c r="G333" i="15" s="1"/>
  <c r="G334" i="15" s="1"/>
  <c r="G335" i="15" s="1"/>
  <c r="G336" i="15" s="1"/>
  <c r="G337" i="15" s="1"/>
  <c r="G338" i="15"/>
  <c r="G339" i="15" s="1"/>
  <c r="G340" i="15" s="1"/>
  <c r="G341" i="15" s="1"/>
  <c r="G342" i="15" s="1"/>
  <c r="G343" i="15" s="1"/>
  <c r="G344" i="15"/>
  <c r="G345" i="15" s="1"/>
  <c r="G346" i="15" s="1"/>
  <c r="G347" i="15" s="1"/>
  <c r="G348" i="15" s="1"/>
  <c r="G349" i="15" s="1"/>
  <c r="G350" i="15"/>
  <c r="G351" i="15" s="1"/>
  <c r="G352" i="15"/>
  <c r="G353" i="15" s="1"/>
  <c r="G354" i="15" s="1"/>
  <c r="G355" i="15" s="1"/>
  <c r="G356" i="15" s="1"/>
  <c r="G357" i="15"/>
  <c r="G358" i="15" s="1"/>
  <c r="G359" i="15" s="1"/>
  <c r="G360" i="15" s="1"/>
  <c r="G361" i="15" s="1"/>
  <c r="G362" i="15"/>
  <c r="G363" i="15" s="1"/>
  <c r="G364" i="15"/>
  <c r="G365" i="15"/>
  <c r="G366" i="15" s="1"/>
  <c r="G367" i="15" s="1"/>
  <c r="G368" i="15" s="1"/>
  <c r="G369" i="15" s="1"/>
  <c r="G370" i="15" s="1"/>
  <c r="G371" i="15" s="1"/>
  <c r="G372" i="15" s="1"/>
  <c r="G373" i="15" s="1"/>
  <c r="G374" i="15"/>
  <c r="G375" i="15"/>
  <c r="G376" i="15" s="1"/>
  <c r="G377" i="15" s="1"/>
  <c r="G378" i="15" s="1"/>
  <c r="G379" i="15" s="1"/>
  <c r="G380" i="15" s="1"/>
  <c r="G381" i="15" s="1"/>
  <c r="G382" i="15" s="1"/>
  <c r="G383" i="15" s="1"/>
  <c r="G384" i="15" s="1"/>
  <c r="G385" i="15" s="1"/>
  <c r="G386" i="15"/>
  <c r="G387" i="15"/>
  <c r="G388" i="15"/>
  <c r="G389" i="15" s="1"/>
  <c r="G390" i="15" s="1"/>
  <c r="G391" i="15" s="1"/>
  <c r="G392" i="15" s="1"/>
  <c r="G393" i="15" s="1"/>
  <c r="G394" i="15" s="1"/>
  <c r="G395" i="15" s="1"/>
  <c r="G396" i="15" s="1"/>
  <c r="G397" i="15" s="1"/>
  <c r="G398" i="15"/>
  <c r="G399" i="15"/>
  <c r="G400" i="15"/>
  <c r="G401" i="15" s="1"/>
  <c r="G402" i="15" s="1"/>
  <c r="G403" i="15"/>
  <c r="G404" i="15" s="1"/>
  <c r="G405" i="15" s="1"/>
  <c r="G406" i="15" s="1"/>
  <c r="G407" i="15" s="1"/>
  <c r="G408" i="15" s="1"/>
  <c r="G409" i="15" s="1"/>
  <c r="G410" i="15"/>
  <c r="G411" i="15"/>
  <c r="G412" i="15" s="1"/>
  <c r="G413" i="15" s="1"/>
  <c r="G414" i="15" s="1"/>
  <c r="G415" i="15" s="1"/>
  <c r="G416" i="15" s="1"/>
  <c r="G417" i="15" s="1"/>
  <c r="G418" i="15" s="1"/>
  <c r="G419" i="15" s="1"/>
  <c r="G420" i="15" s="1"/>
  <c r="G421" i="15" s="1"/>
  <c r="G422" i="15"/>
  <c r="G423" i="15"/>
  <c r="G424" i="15" s="1"/>
  <c r="G425" i="15" s="1"/>
  <c r="G426" i="15" s="1"/>
  <c r="G427" i="15" s="1"/>
  <c r="G428" i="15" s="1"/>
  <c r="G429" i="15" s="1"/>
  <c r="G430" i="15" s="1"/>
  <c r="G431" i="15" s="1"/>
  <c r="G432" i="15" s="1"/>
  <c r="G433" i="15" s="1"/>
  <c r="G434" i="15"/>
  <c r="G435" i="15"/>
  <c r="G436" i="15"/>
  <c r="G437" i="15" s="1"/>
  <c r="G438" i="15" s="1"/>
  <c r="G439" i="15" s="1"/>
  <c r="G440" i="15" s="1"/>
  <c r="G441" i="15" s="1"/>
  <c r="G442" i="15" s="1"/>
  <c r="G443" i="15" s="1"/>
  <c r="G444" i="15" s="1"/>
  <c r="G445" i="15" s="1"/>
  <c r="G446" i="15"/>
  <c r="G447" i="15"/>
  <c r="G448" i="15"/>
  <c r="G449" i="15" s="1"/>
  <c r="G450" i="15" s="1"/>
  <c r="G451" i="15"/>
  <c r="G452" i="15" s="1"/>
  <c r="G453" i="15" s="1"/>
  <c r="G454" i="15" s="1"/>
  <c r="G455" i="15" s="1"/>
  <c r="G456" i="15" s="1"/>
  <c r="G457" i="15" s="1"/>
  <c r="G458" i="15"/>
  <c r="G459" i="15"/>
  <c r="G460" i="15" s="1"/>
  <c r="G461" i="15" s="1"/>
  <c r="G462" i="15" s="1"/>
  <c r="G463" i="15" s="1"/>
  <c r="G464" i="15" s="1"/>
  <c r="G465" i="15" s="1"/>
  <c r="G466" i="15" s="1"/>
  <c r="G467" i="15" s="1"/>
  <c r="G468" i="15" s="1"/>
  <c r="G469" i="15" s="1"/>
  <c r="G470" i="15"/>
  <c r="G471" i="15"/>
  <c r="G472" i="15" s="1"/>
  <c r="G473" i="15" s="1"/>
  <c r="G474" i="15" s="1"/>
  <c r="G475" i="15" s="1"/>
  <c r="G476" i="15" s="1"/>
  <c r="G477" i="15" s="1"/>
  <c r="G478" i="15" s="1"/>
  <c r="G479" i="15" s="1"/>
  <c r="G480" i="15" s="1"/>
  <c r="G481" i="15" s="1"/>
  <c r="G482" i="15"/>
  <c r="G483" i="15"/>
  <c r="G484" i="15"/>
  <c r="G485" i="15" s="1"/>
  <c r="G486" i="15" s="1"/>
  <c r="G487" i="15" s="1"/>
  <c r="G488" i="15" s="1"/>
  <c r="G489" i="15" s="1"/>
  <c r="G490" i="15" s="1"/>
  <c r="G491" i="15" s="1"/>
  <c r="G492" i="15" s="1"/>
  <c r="G493" i="15" s="1"/>
  <c r="G494" i="15"/>
  <c r="G495" i="15"/>
  <c r="G496" i="15"/>
  <c r="G497" i="15" s="1"/>
  <c r="G498" i="15" s="1"/>
  <c r="G499" i="15"/>
  <c r="G500" i="15" s="1"/>
  <c r="G501" i="15" s="1"/>
  <c r="G502" i="15" s="1"/>
  <c r="G503" i="15" s="1"/>
  <c r="G504" i="15" s="1"/>
  <c r="G505" i="15" s="1"/>
  <c r="G506" i="15"/>
  <c r="G507" i="15"/>
  <c r="G508" i="15" s="1"/>
  <c r="G509" i="15" s="1"/>
  <c r="G510" i="15" s="1"/>
  <c r="G511" i="15" s="1"/>
  <c r="G512" i="15" s="1"/>
  <c r="G513" i="15" s="1"/>
  <c r="G514" i="15" s="1"/>
  <c r="G515" i="15" s="1"/>
  <c r="G516" i="15" s="1"/>
  <c r="G517" i="15" s="1"/>
  <c r="G518" i="15"/>
  <c r="G519" i="15"/>
  <c r="G520" i="15" s="1"/>
  <c r="G521" i="15" s="1"/>
  <c r="G522" i="15" s="1"/>
  <c r="G523" i="15" s="1"/>
  <c r="G524" i="15" s="1"/>
  <c r="G525" i="15" s="1"/>
  <c r="G526" i="15" s="1"/>
  <c r="G527" i="15" s="1"/>
  <c r="G528" i="15" s="1"/>
  <c r="G529" i="15" s="1"/>
  <c r="G530" i="15"/>
  <c r="G531" i="15"/>
  <c r="G532" i="15"/>
  <c r="G533" i="15" s="1"/>
  <c r="G534" i="15" s="1"/>
  <c r="G535" i="15" s="1"/>
  <c r="G536" i="15" s="1"/>
  <c r="G537" i="15" s="1"/>
  <c r="G538" i="15" s="1"/>
  <c r="G539" i="15" s="1"/>
  <c r="G540" i="15" s="1"/>
  <c r="G541" i="15" s="1"/>
  <c r="G542" i="15"/>
  <c r="G543" i="15"/>
  <c r="G544" i="15"/>
  <c r="G545" i="15" s="1"/>
  <c r="G546" i="15" s="1"/>
  <c r="G547" i="15" s="1"/>
  <c r="G548" i="15" s="1"/>
  <c r="G549" i="15" s="1"/>
  <c r="G550" i="15" s="1"/>
  <c r="G551" i="15" s="1"/>
  <c r="G552" i="15" s="1"/>
  <c r="G553" i="15" s="1"/>
  <c r="G554" i="15"/>
  <c r="G555" i="15"/>
  <c r="G556" i="15"/>
  <c r="G557" i="15" s="1"/>
  <c r="G558" i="15" s="1"/>
  <c r="G559" i="15" s="1"/>
  <c r="G560" i="15" s="1"/>
  <c r="G561" i="15" s="1"/>
  <c r="G562" i="15" s="1"/>
  <c r="G563" i="15" s="1"/>
  <c r="G564" i="15" s="1"/>
  <c r="G565" i="15" s="1"/>
  <c r="G566" i="15"/>
  <c r="G567" i="15"/>
  <c r="G568" i="15"/>
  <c r="G569" i="15" s="1"/>
  <c r="G570" i="15" s="1"/>
  <c r="G571" i="15" s="1"/>
  <c r="G572" i="15" s="1"/>
  <c r="G573" i="15" s="1"/>
  <c r="G574" i="15" s="1"/>
  <c r="G575" i="15" s="1"/>
  <c r="G576" i="15" s="1"/>
  <c r="G577" i="15" s="1"/>
  <c r="G578" i="15"/>
  <c r="G579" i="15"/>
  <c r="G580" i="15"/>
  <c r="G581" i="15" s="1"/>
  <c r="G582" i="15" s="1"/>
  <c r="G583" i="15" s="1"/>
  <c r="G584" i="15" s="1"/>
  <c r="G585" i="15" s="1"/>
  <c r="G586" i="15" s="1"/>
  <c r="G587" i="15" s="1"/>
  <c r="G588" i="15" s="1"/>
  <c r="G589" i="15" s="1"/>
  <c r="G590" i="15"/>
  <c r="G591" i="15"/>
  <c r="G592" i="15"/>
  <c r="G593" i="15" s="1"/>
  <c r="G594" i="15" s="1"/>
  <c r="G595" i="15" s="1"/>
  <c r="G596" i="15" s="1"/>
  <c r="G597" i="15" s="1"/>
  <c r="G598" i="15" s="1"/>
  <c r="G599" i="15" s="1"/>
  <c r="G600" i="15" s="1"/>
  <c r="G601" i="15" s="1"/>
  <c r="G602" i="15"/>
  <c r="G603" i="15"/>
  <c r="G604" i="15"/>
  <c r="G605" i="15" s="1"/>
  <c r="G606" i="15" s="1"/>
  <c r="G607" i="15" s="1"/>
  <c r="G608" i="15" s="1"/>
  <c r="G609" i="15" s="1"/>
  <c r="G610" i="15" s="1"/>
  <c r="G611" i="15" s="1"/>
  <c r="G612" i="15" s="1"/>
  <c r="G613" i="15" s="1"/>
  <c r="G614" i="15"/>
  <c r="G615" i="15"/>
  <c r="G616" i="15"/>
  <c r="G617" i="15" s="1"/>
  <c r="G618" i="15" s="1"/>
  <c r="G619" i="15" s="1"/>
  <c r="G620" i="15" s="1"/>
  <c r="G621" i="15" s="1"/>
  <c r="G622" i="15" s="1"/>
  <c r="G623" i="15" s="1"/>
  <c r="G624" i="15" s="1"/>
  <c r="G625" i="15" s="1"/>
  <c r="G626" i="15"/>
  <c r="G627" i="15"/>
  <c r="G628" i="15"/>
  <c r="G629" i="15" s="1"/>
  <c r="G630" i="15" s="1"/>
  <c r="G631" i="15" s="1"/>
  <c r="G632" i="15" s="1"/>
  <c r="G633" i="15" s="1"/>
  <c r="G634" i="15" s="1"/>
  <c r="G635" i="15" s="1"/>
  <c r="G636" i="15" s="1"/>
  <c r="G637" i="15" s="1"/>
  <c r="G638" i="15"/>
  <c r="G639" i="15"/>
  <c r="G640" i="15"/>
  <c r="G641" i="15" s="1"/>
  <c r="G642" i="15" s="1"/>
  <c r="G643" i="15" s="1"/>
  <c r="G644" i="15" s="1"/>
  <c r="G645" i="15" s="1"/>
  <c r="G646" i="15" s="1"/>
  <c r="G647" i="15" s="1"/>
  <c r="G648" i="15" s="1"/>
  <c r="G649" i="15" s="1"/>
  <c r="G650" i="15"/>
  <c r="G651" i="15"/>
  <c r="G652" i="15"/>
  <c r="G653" i="15" s="1"/>
  <c r="G654" i="15" s="1"/>
  <c r="G655" i="15" s="1"/>
  <c r="G656" i="15" s="1"/>
  <c r="G657" i="15" s="1"/>
  <c r="G658" i="15" s="1"/>
  <c r="G659" i="15" s="1"/>
  <c r="G660" i="15" s="1"/>
  <c r="G661" i="15" s="1"/>
  <c r="G2" i="14"/>
  <c r="G3" i="14" s="1"/>
  <c r="G4" i="14"/>
  <c r="G5" i="14"/>
  <c r="G6" i="14" s="1"/>
  <c r="G7" i="14" s="1"/>
  <c r="G8" i="14"/>
  <c r="G9" i="14" s="1"/>
  <c r="G10" i="14" s="1"/>
  <c r="G11" i="14" s="1"/>
  <c r="G12" i="14" s="1"/>
  <c r="G13" i="14" s="1"/>
  <c r="G14" i="14"/>
  <c r="G15" i="14" s="1"/>
  <c r="G16" i="14" s="1"/>
  <c r="G17" i="14" s="1"/>
  <c r="G18" i="14" s="1"/>
  <c r="G19" i="14" s="1"/>
  <c r="G20" i="14"/>
  <c r="G21" i="14"/>
  <c r="G22" i="14" s="1"/>
  <c r="G23" i="14" s="1"/>
  <c r="G24" i="14" s="1"/>
  <c r="G25" i="14" s="1"/>
  <c r="G26" i="14"/>
  <c r="G27" i="14" s="1"/>
  <c r="G28" i="14"/>
  <c r="G29" i="14" s="1"/>
  <c r="G30" i="14" s="1"/>
  <c r="G31" i="14" s="1"/>
  <c r="G32" i="14" s="1"/>
  <c r="G33" i="14"/>
  <c r="G34" i="14" s="1"/>
  <c r="G35" i="14" s="1"/>
  <c r="G36" i="14"/>
  <c r="G37" i="14" s="1"/>
  <c r="G38" i="14"/>
  <c r="G39" i="14" s="1"/>
  <c r="G40" i="14"/>
  <c r="G41" i="14"/>
  <c r="G42" i="14" s="1"/>
  <c r="G43" i="14" s="1"/>
  <c r="G44" i="14" s="1"/>
  <c r="G45" i="14" s="1"/>
  <c r="G46" i="14" s="1"/>
  <c r="G47" i="14" s="1"/>
  <c r="G48" i="14"/>
  <c r="G49" i="14" s="1"/>
  <c r="G50" i="14"/>
  <c r="G51" i="14" s="1"/>
  <c r="G52" i="14"/>
  <c r="G53" i="14"/>
  <c r="G54" i="14" s="1"/>
  <c r="G55" i="14" s="1"/>
  <c r="G56" i="14" s="1"/>
  <c r="G57" i="14" s="1"/>
  <c r="G58" i="14" s="1"/>
  <c r="G59" i="14" s="1"/>
  <c r="G60" i="14" s="1"/>
  <c r="G61" i="14" s="1"/>
  <c r="G62" i="14"/>
  <c r="G63" i="14" s="1"/>
  <c r="G64" i="14" s="1"/>
  <c r="G65" i="14" s="1"/>
  <c r="G66" i="14" s="1"/>
  <c r="G67" i="14" s="1"/>
  <c r="G68" i="14"/>
  <c r="G69" i="14" s="1"/>
  <c r="G70" i="14" s="1"/>
  <c r="G71" i="14" s="1"/>
  <c r="G72" i="14" s="1"/>
  <c r="G73" i="14" s="1"/>
  <c r="G74" i="14"/>
  <c r="G75" i="14" s="1"/>
  <c r="G76" i="14"/>
  <c r="G77" i="14" s="1"/>
  <c r="G78" i="14" s="1"/>
  <c r="G79" i="14" s="1"/>
  <c r="G80" i="14" s="1"/>
  <c r="G81" i="14"/>
  <c r="G82" i="14" s="1"/>
  <c r="G83" i="14" s="1"/>
  <c r="G84" i="14" s="1"/>
  <c r="G85" i="14" s="1"/>
  <c r="G86" i="14"/>
  <c r="G87" i="14" s="1"/>
  <c r="G88" i="14"/>
  <c r="G89" i="14"/>
  <c r="G90" i="14" s="1"/>
  <c r="G91" i="14" s="1"/>
  <c r="G92" i="14" s="1"/>
  <c r="G93" i="14" s="1"/>
  <c r="G94" i="14" s="1"/>
  <c r="G95" i="14" s="1"/>
  <c r="G96" i="14" s="1"/>
  <c r="G97" i="14" s="1"/>
  <c r="G98" i="14"/>
  <c r="G99" i="14" s="1"/>
  <c r="G100" i="14"/>
  <c r="G101" i="14"/>
  <c r="G102" i="14" s="1"/>
  <c r="G103" i="14" s="1"/>
  <c r="G104" i="14"/>
  <c r="G105" i="14" s="1"/>
  <c r="G106" i="14" s="1"/>
  <c r="G107" i="14" s="1"/>
  <c r="G108" i="14" s="1"/>
  <c r="G109" i="14"/>
  <c r="G110" i="14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/>
  <c r="G123" i="14" s="1"/>
  <c r="G124" i="14"/>
  <c r="G125" i="14" s="1"/>
  <c r="G126" i="14" s="1"/>
  <c r="G127" i="14" s="1"/>
  <c r="G128" i="14" s="1"/>
  <c r="G129" i="14" s="1"/>
  <c r="G130" i="14" s="1"/>
  <c r="G131" i="14" s="1"/>
  <c r="G132" i="14" s="1"/>
  <c r="G133" i="14" s="1"/>
  <c r="G134" i="14"/>
  <c r="G135" i="14" s="1"/>
  <c r="G136" i="14"/>
  <c r="G137" i="14" s="1"/>
  <c r="G138" i="14" s="1"/>
  <c r="G139" i="14" s="1"/>
  <c r="G140" i="14" s="1"/>
  <c r="G141" i="14" s="1"/>
  <c r="G142" i="14" s="1"/>
  <c r="G143" i="14" s="1"/>
  <c r="G144" i="14" s="1"/>
  <c r="G145" i="14" s="1"/>
  <c r="G146" i="14"/>
  <c r="G147" i="14" s="1"/>
  <c r="G148" i="14"/>
  <c r="G149" i="14"/>
  <c r="G150" i="14" s="1"/>
  <c r="G151" i="14" s="1"/>
  <c r="G152" i="14"/>
  <c r="G153" i="14" s="1"/>
  <c r="G154" i="14" s="1"/>
  <c r="G155" i="14" s="1"/>
  <c r="G156" i="14" s="1"/>
  <c r="G157" i="14"/>
  <c r="G158" i="14"/>
  <c r="G159" i="14" s="1"/>
  <c r="G160" i="14" s="1"/>
  <c r="G161" i="14" s="1"/>
  <c r="G162" i="14" s="1"/>
  <c r="G163" i="14" s="1"/>
  <c r="G164" i="14"/>
  <c r="G165" i="14"/>
  <c r="G166" i="14" s="1"/>
  <c r="G167" i="14" s="1"/>
  <c r="G168" i="14" s="1"/>
  <c r="G169" i="14" s="1"/>
  <c r="G170" i="14"/>
  <c r="G171" i="14" s="1"/>
  <c r="G172" i="14" s="1"/>
  <c r="G173" i="14" s="1"/>
  <c r="G174" i="14" s="1"/>
  <c r="G175" i="14" s="1"/>
  <c r="G176" i="14" s="1"/>
  <c r="G177" i="14" s="1"/>
  <c r="G178" i="14" s="1"/>
  <c r="G179" i="14" s="1"/>
  <c r="G180" i="14" s="1"/>
  <c r="G181" i="14" s="1"/>
  <c r="G182" i="14"/>
  <c r="G183" i="14" s="1"/>
  <c r="G184" i="14"/>
  <c r="G185" i="14"/>
  <c r="G186" i="14" s="1"/>
  <c r="G187" i="14" s="1"/>
  <c r="G188" i="14" s="1"/>
  <c r="G189" i="14" s="1"/>
  <c r="G190" i="14" s="1"/>
  <c r="G191" i="14" s="1"/>
  <c r="G192" i="14"/>
  <c r="G193" i="14"/>
  <c r="G194" i="14"/>
  <c r="G195" i="14" s="1"/>
  <c r="G196" i="14"/>
  <c r="G197" i="14"/>
  <c r="G198" i="14" s="1"/>
  <c r="G199" i="14" s="1"/>
  <c r="G200" i="14"/>
  <c r="G201" i="14" s="1"/>
  <c r="G202" i="14" s="1"/>
  <c r="G203" i="14" s="1"/>
  <c r="G204" i="14" s="1"/>
  <c r="G205" i="14" s="1"/>
  <c r="G206" i="14"/>
  <c r="G207" i="14" s="1"/>
  <c r="G208" i="14" s="1"/>
  <c r="G209" i="14" s="1"/>
  <c r="G210" i="14" s="1"/>
  <c r="G211" i="14" s="1"/>
  <c r="G212" i="14"/>
  <c r="G213" i="14"/>
  <c r="G214" i="14" s="1"/>
  <c r="G215" i="14" s="1"/>
  <c r="G216" i="14" s="1"/>
  <c r="G217" i="14" s="1"/>
  <c r="G218" i="14"/>
  <c r="G219" i="14" s="1"/>
  <c r="G220" i="14"/>
  <c r="G221" i="14" s="1"/>
  <c r="G222" i="14" s="1"/>
  <c r="G223" i="14" s="1"/>
  <c r="G224" i="14" s="1"/>
  <c r="G225" i="14"/>
  <c r="G226" i="14" s="1"/>
  <c r="G227" i="14" s="1"/>
  <c r="G228" i="14"/>
  <c r="G229" i="14" s="1"/>
  <c r="G230" i="14"/>
  <c r="G231" i="14" s="1"/>
  <c r="G232" i="14"/>
  <c r="G233" i="14"/>
  <c r="G234" i="14" s="1"/>
  <c r="G235" i="14" s="1"/>
  <c r="G236" i="14" s="1"/>
  <c r="G237" i="14" s="1"/>
  <c r="G238" i="14" s="1"/>
  <c r="G239" i="14" s="1"/>
  <c r="G240" i="14"/>
  <c r="G241" i="14" s="1"/>
  <c r="G242" i="14"/>
  <c r="G243" i="14" s="1"/>
  <c r="G244" i="14"/>
  <c r="G245" i="14"/>
  <c r="G246" i="14" s="1"/>
  <c r="G247" i="14" s="1"/>
  <c r="G248" i="14" s="1"/>
  <c r="G249" i="14" s="1"/>
  <c r="G250" i="14" s="1"/>
  <c r="G251" i="14" s="1"/>
  <c r="G252" i="14" s="1"/>
  <c r="G253" i="14" s="1"/>
  <c r="G254" i="14"/>
  <c r="G255" i="14" s="1"/>
  <c r="G256" i="14" s="1"/>
  <c r="G257" i="14" s="1"/>
  <c r="G258" i="14" s="1"/>
  <c r="G259" i="14" s="1"/>
  <c r="G260" i="14"/>
  <c r="G261" i="14" s="1"/>
  <c r="G262" i="14" s="1"/>
  <c r="G263" i="14" s="1"/>
  <c r="G264" i="14" s="1"/>
  <c r="G265" i="14" s="1"/>
  <c r="G266" i="14"/>
  <c r="G267" i="14" s="1"/>
  <c r="G268" i="14"/>
  <c r="G269" i="14" s="1"/>
  <c r="G270" i="14" s="1"/>
  <c r="G271" i="14" s="1"/>
  <c r="G272" i="14" s="1"/>
  <c r="G273" i="14"/>
  <c r="G274" i="14" s="1"/>
  <c r="G275" i="14" s="1"/>
  <c r="G276" i="14" s="1"/>
  <c r="G277" i="14" s="1"/>
  <c r="G278" i="14"/>
  <c r="G279" i="14" s="1"/>
  <c r="G280" i="14"/>
  <c r="G281" i="14"/>
  <c r="G282" i="14" s="1"/>
  <c r="G283" i="14" s="1"/>
  <c r="G284" i="14" s="1"/>
  <c r="G285" i="14" s="1"/>
  <c r="G286" i="14" s="1"/>
  <c r="G287" i="14" s="1"/>
  <c r="G288" i="14" s="1"/>
  <c r="G289" i="14" s="1"/>
  <c r="G290" i="14"/>
  <c r="G291" i="14" s="1"/>
  <c r="G292" i="14"/>
  <c r="G293" i="14"/>
  <c r="G294" i="14" s="1"/>
  <c r="G295" i="14" s="1"/>
  <c r="G296" i="14"/>
  <c r="G297" i="14" s="1"/>
  <c r="G298" i="14" s="1"/>
  <c r="G299" i="14" s="1"/>
  <c r="G300" i="14" s="1"/>
  <c r="G301" i="14"/>
  <c r="G302" i="14"/>
  <c r="G303" i="14" s="1"/>
  <c r="G304" i="14" s="1"/>
  <c r="G305" i="14" s="1"/>
  <c r="G306" i="14" s="1"/>
  <c r="G307" i="14" s="1"/>
  <c r="G308" i="14" s="1"/>
  <c r="G309" i="14" s="1"/>
  <c r="G310" i="14" s="1"/>
  <c r="G311" i="14" s="1"/>
  <c r="G312" i="14" s="1"/>
  <c r="G313" i="14" s="1"/>
  <c r="G314" i="14"/>
  <c r="G315" i="14" s="1"/>
  <c r="G316" i="14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/>
  <c r="G327" i="14" s="1"/>
  <c r="G328" i="14"/>
  <c r="G329" i="14" s="1"/>
  <c r="G330" i="14" s="1"/>
  <c r="G331" i="14" s="1"/>
  <c r="G332" i="14" s="1"/>
  <c r="G333" i="14" s="1"/>
  <c r="G334" i="14" s="1"/>
  <c r="G335" i="14" s="1"/>
  <c r="G336" i="14" s="1"/>
  <c r="G337" i="14" s="1"/>
  <c r="G338" i="14"/>
  <c r="G339" i="14" s="1"/>
  <c r="G340" i="14"/>
  <c r="G341" i="14"/>
  <c r="G342" i="14" s="1"/>
  <c r="G343" i="14"/>
  <c r="G344" i="14" s="1"/>
  <c r="G345" i="14" s="1"/>
  <c r="G346" i="14"/>
  <c r="G347" i="14" s="1"/>
  <c r="G348" i="14" s="1"/>
  <c r="G349" i="14" s="1"/>
  <c r="G350" i="14"/>
  <c r="G351" i="14"/>
  <c r="G352" i="14" s="1"/>
  <c r="G353" i="14" s="1"/>
  <c r="G354" i="14"/>
  <c r="G355" i="14" s="1"/>
  <c r="G356" i="14" s="1"/>
  <c r="G357" i="14" s="1"/>
  <c r="G358" i="14" s="1"/>
  <c r="G359" i="14" s="1"/>
  <c r="G360" i="14" s="1"/>
  <c r="G361" i="14" s="1"/>
  <c r="G362" i="14"/>
  <c r="G363" i="14" s="1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/>
  <c r="G375" i="14"/>
  <c r="G376" i="14" s="1"/>
  <c r="G377" i="14" s="1"/>
  <c r="G378" i="14"/>
  <c r="G379" i="14" s="1"/>
  <c r="G380" i="14" s="1"/>
  <c r="G381" i="14" s="1"/>
  <c r="G382" i="14" s="1"/>
  <c r="G383" i="14" s="1"/>
  <c r="G384" i="14" s="1"/>
  <c r="G385" i="14" s="1"/>
  <c r="G386" i="14"/>
  <c r="G387" i="14" s="1"/>
  <c r="G388" i="14" s="1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/>
  <c r="G399" i="14"/>
  <c r="G400" i="14" s="1"/>
  <c r="G401" i="14" s="1"/>
  <c r="G402" i="14"/>
  <c r="G403" i="14" s="1"/>
  <c r="G404" i="14" s="1"/>
  <c r="G405" i="14" s="1"/>
  <c r="G406" i="14" s="1"/>
  <c r="G407" i="14" s="1"/>
  <c r="G408" i="14" s="1"/>
  <c r="G409" i="14" s="1"/>
  <c r="G410" i="14"/>
  <c r="G411" i="14"/>
  <c r="G412" i="14" s="1"/>
  <c r="G413" i="14"/>
  <c r="G414" i="14" s="1"/>
  <c r="G415" i="14" s="1"/>
  <c r="G416" i="14" s="1"/>
  <c r="G417" i="14" s="1"/>
  <c r="G418" i="14" s="1"/>
  <c r="G419" i="14" s="1"/>
  <c r="G420" i="14" s="1"/>
  <c r="G421" i="14" s="1"/>
  <c r="G422" i="14"/>
  <c r="G423" i="14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/>
  <c r="G435" i="14" s="1"/>
  <c r="G436" i="14" s="1"/>
  <c r="G437" i="14" s="1"/>
  <c r="G438" i="14" s="1"/>
  <c r="G439" i="14" s="1"/>
  <c r="G440" i="14" s="1"/>
  <c r="G441" i="14" s="1"/>
  <c r="G442" i="14" s="1"/>
  <c r="G443" i="14" s="1"/>
  <c r="G444" i="14" s="1"/>
  <c r="G445" i="14" s="1"/>
  <c r="G446" i="14"/>
  <c r="G447" i="14"/>
  <c r="G448" i="14" s="1"/>
  <c r="G449" i="14"/>
  <c r="G450" i="14"/>
  <c r="G451" i="14" s="1"/>
  <c r="G452" i="14" s="1"/>
  <c r="G453" i="14" s="1"/>
  <c r="G454" i="14" s="1"/>
  <c r="G455" i="14" s="1"/>
  <c r="G456" i="14" s="1"/>
  <c r="G457" i="14" s="1"/>
  <c r="G458" i="14"/>
  <c r="G459" i="14"/>
  <c r="G460" i="14" s="1"/>
  <c r="G461" i="14"/>
  <c r="G462" i="14" s="1"/>
  <c r="G463" i="14" s="1"/>
  <c r="G464" i="14" s="1"/>
  <c r="G465" i="14" s="1"/>
  <c r="G466" i="14" s="1"/>
  <c r="G467" i="14" s="1"/>
  <c r="G468" i="14" s="1"/>
  <c r="G469" i="14" s="1"/>
  <c r="G470" i="14"/>
  <c r="G471" i="14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/>
  <c r="G483" i="14" s="1"/>
  <c r="G484" i="14" s="1"/>
  <c r="G485" i="14" s="1"/>
  <c r="G486" i="14" s="1"/>
  <c r="G487" i="14" s="1"/>
  <c r="G488" i="14" s="1"/>
  <c r="G489" i="14" s="1"/>
  <c r="G490" i="14" s="1"/>
  <c r="G491" i="14" s="1"/>
  <c r="G492" i="14" s="1"/>
  <c r="G493" i="14" s="1"/>
  <c r="G494" i="14"/>
  <c r="G495" i="14"/>
  <c r="G496" i="14" s="1"/>
  <c r="G497" i="14"/>
  <c r="G498" i="14"/>
  <c r="G499" i="14" s="1"/>
  <c r="G500" i="14" s="1"/>
  <c r="G501" i="14" s="1"/>
  <c r="G502" i="14" s="1"/>
  <c r="G503" i="14" s="1"/>
  <c r="G504" i="14" s="1"/>
  <c r="G505" i="14" s="1"/>
  <c r="G506" i="14"/>
  <c r="G507" i="14"/>
  <c r="G508" i="14" s="1"/>
  <c r="G509" i="14"/>
  <c r="G510" i="14" s="1"/>
  <c r="G511" i="14" s="1"/>
  <c r="G512" i="14" s="1"/>
  <c r="G513" i="14" s="1"/>
  <c r="G514" i="14" s="1"/>
  <c r="G515" i="14" s="1"/>
  <c r="G516" i="14" s="1"/>
  <c r="G517" i="14" s="1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G542" i="14"/>
  <c r="G543" i="14" s="1"/>
  <c r="G544" i="14" s="1"/>
  <c r="G545" i="14" s="1"/>
  <c r="G546" i="14" s="1"/>
  <c r="G547" i="14" s="1"/>
  <c r="G548" i="14" s="1"/>
  <c r="G549" i="14" s="1"/>
  <c r="G550" i="14" s="1"/>
  <c r="G551" i="14" s="1"/>
  <c r="G552" i="14" s="1"/>
  <c r="G553" i="14" s="1"/>
  <c r="G554" i="14"/>
  <c r="G555" i="14" s="1"/>
  <c r="G556" i="14" s="1"/>
  <c r="G557" i="14" s="1"/>
  <c r="G558" i="14" s="1"/>
  <c r="G559" i="14" s="1"/>
  <c r="G560" i="14" s="1"/>
  <c r="G561" i="14" s="1"/>
  <c r="G562" i="14" s="1"/>
  <c r="G563" i="14" s="1"/>
  <c r="G564" i="14" s="1"/>
  <c r="G565" i="14" s="1"/>
  <c r="G566" i="14"/>
  <c r="G567" i="14" s="1"/>
  <c r="G568" i="14" s="1"/>
  <c r="G569" i="14" s="1"/>
  <c r="G570" i="14" s="1"/>
  <c r="G571" i="14" s="1"/>
  <c r="G572" i="14" s="1"/>
  <c r="G573" i="14" s="1"/>
  <c r="G574" i="14" s="1"/>
  <c r="G575" i="14" s="1"/>
  <c r="G576" i="14" s="1"/>
  <c r="G577" i="14" s="1"/>
  <c r="G578" i="14"/>
  <c r="G579" i="14" s="1"/>
  <c r="G580" i="14" s="1"/>
  <c r="G581" i="14" s="1"/>
  <c r="G582" i="14" s="1"/>
  <c r="G583" i="14" s="1"/>
  <c r="G584" i="14" s="1"/>
  <c r="G585" i="14" s="1"/>
  <c r="G586" i="14" s="1"/>
  <c r="G587" i="14" s="1"/>
  <c r="G588" i="14" s="1"/>
  <c r="G589" i="14" s="1"/>
  <c r="G590" i="14"/>
  <c r="G591" i="14" s="1"/>
  <c r="G592" i="14" s="1"/>
  <c r="G593" i="14" s="1"/>
  <c r="G594" i="14" s="1"/>
  <c r="G595" i="14" s="1"/>
  <c r="G596" i="14" s="1"/>
  <c r="G597" i="14" s="1"/>
  <c r="G598" i="14" s="1"/>
  <c r="G599" i="14" s="1"/>
  <c r="G600" i="14" s="1"/>
  <c r="G601" i="14" s="1"/>
  <c r="G602" i="14"/>
  <c r="G603" i="14" s="1"/>
  <c r="G604" i="14" s="1"/>
  <c r="G605" i="14" s="1"/>
  <c r="G606" i="14" s="1"/>
  <c r="G607" i="14" s="1"/>
  <c r="G608" i="14" s="1"/>
  <c r="G609" i="14" s="1"/>
  <c r="G610" i="14" s="1"/>
  <c r="G611" i="14" s="1"/>
  <c r="G612" i="14" s="1"/>
  <c r="G613" i="14" s="1"/>
  <c r="G614" i="14"/>
  <c r="G615" i="14" s="1"/>
  <c r="G616" i="14" s="1"/>
  <c r="G617" i="14" s="1"/>
  <c r="G618" i="14" s="1"/>
  <c r="G619" i="14" s="1"/>
  <c r="G620" i="14" s="1"/>
  <c r="G621" i="14" s="1"/>
  <c r="G622" i="14" s="1"/>
  <c r="G623" i="14" s="1"/>
  <c r="G624" i="14" s="1"/>
  <c r="G625" i="14" s="1"/>
  <c r="G626" i="14"/>
  <c r="G627" i="14" s="1"/>
  <c r="G628" i="14" s="1"/>
  <c r="G629" i="14" s="1"/>
  <c r="G630" i="14" s="1"/>
  <c r="G631" i="14" s="1"/>
  <c r="G632" i="14" s="1"/>
  <c r="G633" i="14" s="1"/>
  <c r="G634" i="14" s="1"/>
  <c r="G635" i="14" s="1"/>
  <c r="G636" i="14" s="1"/>
  <c r="G637" i="14" s="1"/>
  <c r="G638" i="14"/>
  <c r="G639" i="14" s="1"/>
  <c r="G640" i="14" s="1"/>
  <c r="G641" i="14" s="1"/>
  <c r="G642" i="14" s="1"/>
  <c r="G643" i="14" s="1"/>
  <c r="G644" i="14" s="1"/>
  <c r="G645" i="14" s="1"/>
  <c r="G646" i="14" s="1"/>
  <c r="G647" i="14" s="1"/>
  <c r="G648" i="14" s="1"/>
  <c r="G649" i="14" s="1"/>
  <c r="G650" i="14"/>
  <c r="G651" i="14" s="1"/>
  <c r="G652" i="14" s="1"/>
  <c r="G653" i="14" s="1"/>
  <c r="G654" i="14" s="1"/>
  <c r="G655" i="14" s="1"/>
  <c r="G656" i="14" s="1"/>
  <c r="G657" i="14" s="1"/>
  <c r="G658" i="14" s="1"/>
  <c r="G659" i="14" s="1"/>
  <c r="G660" i="14" s="1"/>
  <c r="G661" i="14" s="1"/>
  <c r="F3" i="14"/>
  <c r="F2" i="14"/>
  <c r="F12" i="14"/>
  <c r="F10" i="14"/>
  <c r="F8" i="14"/>
  <c r="F4" i="14"/>
  <c r="F5" i="14"/>
  <c r="F9" i="14"/>
  <c r="F13" i="14"/>
  <c r="F7" i="14"/>
  <c r="F6" i="14"/>
  <c r="F11" i="14"/>
  <c r="F15" i="14"/>
  <c r="F14" i="14"/>
  <c r="F22" i="14"/>
  <c r="F23" i="14"/>
  <c r="F17" i="14"/>
  <c r="F16" i="14"/>
  <c r="F19" i="14"/>
  <c r="F24" i="14"/>
  <c r="F25" i="14"/>
  <c r="F20" i="14"/>
  <c r="F21" i="14"/>
  <c r="F18" i="14"/>
  <c r="F27" i="14"/>
  <c r="F29" i="14"/>
  <c r="F28" i="14"/>
  <c r="F37" i="14"/>
  <c r="F26" i="14"/>
  <c r="F32" i="14"/>
  <c r="F36" i="14"/>
  <c r="F30" i="14"/>
  <c r="F34" i="14"/>
  <c r="F31" i="14"/>
  <c r="F33" i="14"/>
  <c r="F35" i="14"/>
  <c r="F39" i="14"/>
  <c r="F38" i="14"/>
  <c r="F44" i="14"/>
  <c r="F47" i="14"/>
  <c r="F43" i="14"/>
  <c r="F41" i="14"/>
  <c r="F45" i="14"/>
  <c r="F42" i="14"/>
  <c r="F48" i="14"/>
  <c r="F40" i="14"/>
  <c r="F46" i="14"/>
  <c r="F49" i="14"/>
  <c r="F55" i="14"/>
  <c r="F57" i="14"/>
  <c r="F53" i="14"/>
  <c r="F59" i="14"/>
  <c r="F50" i="14"/>
  <c r="F54" i="14"/>
  <c r="F58" i="14"/>
  <c r="F52" i="14"/>
  <c r="F60" i="14"/>
  <c r="F51" i="14"/>
  <c r="F56" i="14"/>
  <c r="F61" i="14"/>
  <c r="F62" i="14"/>
  <c r="F63" i="14"/>
  <c r="F72" i="14"/>
  <c r="F73" i="14"/>
  <c r="F69" i="14"/>
  <c r="F66" i="14"/>
  <c r="F65" i="14"/>
  <c r="F70" i="14"/>
  <c r="F68" i="14"/>
  <c r="F64" i="14"/>
  <c r="F67" i="14"/>
  <c r="F71" i="14"/>
  <c r="F75" i="14"/>
  <c r="F78" i="14"/>
  <c r="F82" i="14"/>
  <c r="F84" i="14"/>
  <c r="F79" i="14"/>
  <c r="F83" i="14"/>
  <c r="F80" i="14"/>
  <c r="F85" i="14"/>
  <c r="F81" i="14"/>
  <c r="F77" i="14"/>
  <c r="F76" i="14"/>
  <c r="F74" i="14"/>
  <c r="F86" i="14"/>
  <c r="F87" i="14"/>
  <c r="F95" i="14"/>
  <c r="F96" i="14"/>
  <c r="F88" i="14"/>
  <c r="F94" i="14"/>
  <c r="F93" i="14"/>
  <c r="F89" i="14"/>
  <c r="F91" i="14"/>
  <c r="F90" i="14"/>
  <c r="F92" i="14"/>
  <c r="F97" i="14"/>
  <c r="F100" i="14"/>
  <c r="F98" i="14"/>
  <c r="F104" i="14"/>
  <c r="F108" i="14"/>
  <c r="F103" i="14"/>
  <c r="F105" i="14"/>
  <c r="F102" i="14"/>
  <c r="F101" i="14"/>
  <c r="F99" i="14"/>
  <c r="F107" i="14"/>
  <c r="F106" i="14"/>
  <c r="F109" i="14"/>
  <c r="F113" i="14"/>
  <c r="F116" i="14"/>
  <c r="F120" i="14"/>
  <c r="F121" i="14"/>
  <c r="F115" i="14"/>
  <c r="F111" i="14"/>
  <c r="F112" i="14"/>
  <c r="F110" i="14"/>
  <c r="F117" i="14"/>
  <c r="F114" i="14"/>
  <c r="F118" i="14"/>
  <c r="F119" i="14"/>
  <c r="F122" i="14"/>
  <c r="F123" i="14"/>
  <c r="F128" i="14"/>
  <c r="F129" i="14"/>
  <c r="F130" i="14"/>
  <c r="F124" i="14"/>
  <c r="F131" i="14"/>
  <c r="F132" i="14"/>
  <c r="F127" i="14"/>
  <c r="F126" i="14"/>
  <c r="F133" i="14"/>
  <c r="F125" i="14"/>
  <c r="F136" i="14"/>
  <c r="F137" i="14"/>
  <c r="F145" i="14"/>
  <c r="F138" i="14"/>
  <c r="F139" i="14"/>
  <c r="F134" i="14"/>
  <c r="F141" i="14"/>
  <c r="F135" i="14"/>
  <c r="F140" i="14"/>
  <c r="F142" i="14"/>
  <c r="F143" i="14"/>
  <c r="F144" i="14"/>
  <c r="F148" i="14"/>
  <c r="F147" i="14"/>
  <c r="F155" i="14"/>
  <c r="F157" i="14"/>
  <c r="F153" i="14"/>
  <c r="F151" i="14"/>
  <c r="F150" i="14"/>
  <c r="F156" i="14"/>
  <c r="F146" i="14"/>
  <c r="F152" i="14"/>
  <c r="F154" i="14"/>
  <c r="F149" i="14"/>
  <c r="F158" i="14"/>
  <c r="F165" i="14"/>
  <c r="F164" i="14"/>
  <c r="F162" i="14"/>
  <c r="F161" i="14"/>
  <c r="F159" i="14"/>
  <c r="F163" i="14"/>
  <c r="F166" i="14"/>
  <c r="F160" i="14"/>
  <c r="F168" i="14"/>
  <c r="F167" i="14"/>
  <c r="F169" i="14"/>
  <c r="F178" i="14"/>
  <c r="F172" i="14"/>
  <c r="F176" i="14"/>
  <c r="F181" i="14"/>
  <c r="F179" i="14"/>
  <c r="F177" i="14"/>
  <c r="F175" i="14"/>
  <c r="F171" i="14"/>
  <c r="F170" i="14"/>
  <c r="F174" i="14"/>
  <c r="F180" i="14"/>
  <c r="F173" i="14"/>
  <c r="F183" i="14"/>
  <c r="F182" i="14"/>
  <c r="F193" i="14"/>
  <c r="F192" i="14"/>
  <c r="F190" i="14"/>
  <c r="F191" i="14"/>
  <c r="F186" i="14"/>
  <c r="F187" i="14"/>
  <c r="F189" i="14"/>
  <c r="F185" i="14"/>
  <c r="F188" i="14"/>
  <c r="F184" i="14"/>
  <c r="F194" i="14"/>
  <c r="F195" i="14"/>
  <c r="F204" i="14"/>
  <c r="F205" i="14"/>
  <c r="F201" i="14"/>
  <c r="F198" i="14"/>
  <c r="F197" i="14"/>
  <c r="F202" i="14"/>
  <c r="F200" i="14"/>
  <c r="F196" i="14"/>
  <c r="F199" i="14"/>
  <c r="F203" i="14"/>
  <c r="F206" i="14"/>
  <c r="F209" i="14"/>
  <c r="F216" i="14"/>
  <c r="F215" i="14"/>
  <c r="F211" i="14"/>
  <c r="F212" i="14"/>
  <c r="F208" i="14"/>
  <c r="F214" i="14"/>
  <c r="F207" i="14"/>
  <c r="F213" i="14"/>
  <c r="F217" i="14"/>
  <c r="F210" i="14"/>
  <c r="F218" i="14"/>
  <c r="F224" i="14"/>
  <c r="F222" i="14"/>
  <c r="F223" i="14"/>
  <c r="F226" i="14"/>
  <c r="F220" i="14"/>
  <c r="F225" i="14"/>
  <c r="F219" i="14"/>
  <c r="F229" i="14"/>
  <c r="F228" i="14"/>
  <c r="F221" i="14"/>
  <c r="F227" i="14"/>
  <c r="F232" i="14"/>
  <c r="F233" i="14"/>
  <c r="F235" i="14"/>
  <c r="F237" i="14"/>
  <c r="F236" i="14"/>
  <c r="F230" i="14"/>
  <c r="F234" i="14"/>
  <c r="F231" i="14"/>
  <c r="F241" i="14"/>
  <c r="F240" i="14"/>
  <c r="F238" i="14"/>
  <c r="F239" i="14"/>
  <c r="F244" i="14"/>
  <c r="F242" i="14"/>
  <c r="F250" i="14"/>
  <c r="F253" i="14"/>
  <c r="F246" i="14"/>
  <c r="F248" i="14"/>
  <c r="F243" i="14"/>
  <c r="F251" i="14"/>
  <c r="F245" i="14"/>
  <c r="F249" i="14"/>
  <c r="F247" i="14"/>
  <c r="F252" i="14"/>
  <c r="F255" i="14"/>
  <c r="F259" i="14"/>
  <c r="F260" i="14"/>
  <c r="F265" i="14"/>
  <c r="F261" i="14"/>
  <c r="F254" i="14"/>
  <c r="F256" i="14"/>
  <c r="F258" i="14"/>
  <c r="F263" i="14"/>
  <c r="F264" i="14"/>
  <c r="F257" i="14"/>
  <c r="F262" i="14"/>
  <c r="F267" i="14"/>
  <c r="F268" i="14"/>
  <c r="F277" i="14"/>
  <c r="F271" i="14"/>
  <c r="F266" i="14"/>
  <c r="F270" i="14"/>
  <c r="F272" i="14"/>
  <c r="F274" i="14"/>
  <c r="F275" i="14"/>
  <c r="F269" i="14"/>
  <c r="F276" i="14"/>
  <c r="F273" i="14"/>
  <c r="F279" i="14"/>
  <c r="F281" i="14"/>
  <c r="F289" i="14"/>
  <c r="F288" i="14"/>
  <c r="F278" i="14"/>
  <c r="F284" i="14"/>
  <c r="F280" i="14"/>
  <c r="F283" i="14"/>
  <c r="F286" i="14"/>
  <c r="F282" i="14"/>
  <c r="F285" i="14"/>
  <c r="F287" i="14"/>
  <c r="F291" i="14"/>
  <c r="F290" i="14"/>
  <c r="F297" i="14"/>
  <c r="F301" i="14"/>
  <c r="F298" i="14"/>
  <c r="F294" i="14"/>
  <c r="F295" i="14"/>
  <c r="F293" i="14"/>
  <c r="F296" i="14"/>
  <c r="F300" i="14"/>
  <c r="F292" i="14"/>
  <c r="F299" i="14"/>
  <c r="F306" i="14"/>
  <c r="F310" i="14"/>
  <c r="F312" i="14"/>
  <c r="F313" i="14"/>
  <c r="F302" i="14"/>
  <c r="F303" i="14"/>
  <c r="F304" i="14"/>
  <c r="F311" i="14"/>
  <c r="F307" i="14"/>
  <c r="F305" i="14"/>
  <c r="F308" i="14"/>
  <c r="F309" i="14"/>
  <c r="F316" i="14"/>
  <c r="F317" i="14"/>
  <c r="F319" i="14"/>
  <c r="F321" i="14"/>
  <c r="F320" i="14"/>
  <c r="F314" i="14"/>
  <c r="F318" i="14"/>
  <c r="F315" i="14"/>
  <c r="F325" i="14"/>
  <c r="F324" i="14"/>
  <c r="F322" i="14"/>
  <c r="F323" i="14"/>
  <c r="F327" i="14"/>
  <c r="F330" i="14"/>
  <c r="F334" i="14"/>
  <c r="F336" i="14"/>
  <c r="F331" i="14"/>
  <c r="F335" i="14"/>
  <c r="F332" i="14"/>
  <c r="F337" i="14"/>
  <c r="F333" i="14"/>
  <c r="F329" i="14"/>
  <c r="F328" i="14"/>
  <c r="F326" i="14"/>
  <c r="F339" i="14"/>
  <c r="F338" i="14"/>
  <c r="F346" i="14"/>
  <c r="F347" i="14"/>
  <c r="F341" i="14"/>
  <c r="F340" i="14"/>
  <c r="F343" i="14"/>
  <c r="F348" i="14"/>
  <c r="F349" i="14"/>
  <c r="F344" i="14"/>
  <c r="F345" i="14"/>
  <c r="F342" i="14"/>
  <c r="F353" i="14"/>
  <c r="F350" i="14"/>
  <c r="F351" i="14"/>
  <c r="F359" i="14"/>
  <c r="F352" i="14"/>
  <c r="F355" i="14"/>
  <c r="F357" i="14"/>
  <c r="F354" i="14"/>
  <c r="F356" i="14"/>
  <c r="F358" i="14"/>
  <c r="F361" i="14"/>
  <c r="F360" i="14"/>
  <c r="F362" i="14"/>
  <c r="F364" i="14"/>
  <c r="F368" i="14"/>
  <c r="F366" i="14"/>
  <c r="F369" i="14"/>
  <c r="F363" i="14"/>
  <c r="F370" i="14"/>
  <c r="F367" i="14"/>
  <c r="F371" i="14"/>
  <c r="F365" i="14"/>
  <c r="F372" i="14"/>
  <c r="F373" i="14"/>
  <c r="F383" i="14"/>
  <c r="F374" i="14"/>
  <c r="F385" i="14"/>
  <c r="F381" i="14"/>
  <c r="F380" i="14"/>
  <c r="F384" i="14"/>
  <c r="F379" i="14"/>
  <c r="F375" i="14"/>
  <c r="F382" i="14"/>
  <c r="F378" i="14"/>
  <c r="F376" i="14"/>
  <c r="F377" i="14"/>
  <c r="F386" i="14"/>
  <c r="F394" i="14"/>
  <c r="F389" i="14"/>
  <c r="F391" i="14"/>
  <c r="F395" i="14"/>
  <c r="F390" i="14"/>
  <c r="F392" i="14"/>
  <c r="F388" i="14"/>
  <c r="F393" i="14"/>
  <c r="F397" i="14"/>
  <c r="F387" i="14"/>
  <c r="F396" i="14"/>
  <c r="F400" i="14"/>
  <c r="F399" i="14"/>
  <c r="F408" i="14"/>
  <c r="F409" i="14"/>
  <c r="F398" i="14"/>
  <c r="F405" i="14"/>
  <c r="F401" i="14"/>
  <c r="F406" i="14"/>
  <c r="F407" i="14"/>
  <c r="F404" i="14"/>
  <c r="F403" i="14"/>
  <c r="F402" i="14"/>
  <c r="F412" i="14"/>
  <c r="F413" i="14"/>
  <c r="F419" i="14"/>
  <c r="F421" i="14"/>
  <c r="F410" i="14"/>
  <c r="F417" i="14"/>
  <c r="F416" i="14"/>
  <c r="F420" i="14"/>
  <c r="F414" i="14"/>
  <c r="F411" i="14"/>
  <c r="F418" i="14"/>
  <c r="F415" i="14"/>
  <c r="F422" i="14"/>
  <c r="F426" i="14"/>
  <c r="F432" i="14"/>
  <c r="F430" i="14"/>
  <c r="F423" i="14"/>
  <c r="F424" i="14"/>
  <c r="F433" i="14"/>
  <c r="F428" i="14"/>
  <c r="F425" i="14"/>
  <c r="F427" i="14"/>
  <c r="F431" i="14"/>
  <c r="F429" i="14"/>
  <c r="F436" i="14"/>
  <c r="F441" i="14"/>
  <c r="F444" i="14"/>
  <c r="F440" i="14"/>
  <c r="F434" i="14"/>
  <c r="F438" i="14"/>
  <c r="F437" i="14"/>
  <c r="F435" i="14"/>
  <c r="F443" i="14"/>
  <c r="F442" i="14"/>
  <c r="F439" i="14"/>
  <c r="F445" i="14"/>
  <c r="F446" i="14"/>
  <c r="F450" i="14"/>
  <c r="F453" i="14"/>
  <c r="F456" i="14"/>
  <c r="F447" i="14"/>
  <c r="F448" i="14"/>
  <c r="F449" i="14"/>
  <c r="F455" i="14"/>
  <c r="F454" i="14"/>
  <c r="F451" i="14"/>
  <c r="F452" i="14"/>
  <c r="F457" i="14"/>
  <c r="F459" i="14"/>
  <c r="F469" i="14"/>
  <c r="F464" i="14"/>
  <c r="F466" i="14"/>
  <c r="F463" i="14"/>
  <c r="F460" i="14"/>
  <c r="F462" i="14"/>
  <c r="F467" i="14"/>
  <c r="F458" i="14"/>
  <c r="F465" i="14"/>
  <c r="F461" i="14"/>
  <c r="F468" i="14"/>
  <c r="F470" i="14"/>
  <c r="F474" i="14"/>
  <c r="F479" i="14"/>
  <c r="F478" i="14"/>
  <c r="F473" i="14"/>
  <c r="F471" i="14"/>
  <c r="F480" i="14"/>
  <c r="F476" i="14"/>
  <c r="F477" i="14"/>
  <c r="F472" i="14"/>
  <c r="F481" i="14"/>
  <c r="F475" i="14"/>
  <c r="F482" i="14"/>
  <c r="F489" i="14"/>
  <c r="F488" i="14"/>
  <c r="F486" i="14"/>
  <c r="F485" i="14"/>
  <c r="F483" i="14"/>
  <c r="F487" i="14"/>
  <c r="F490" i="14"/>
  <c r="F484" i="14"/>
  <c r="F492" i="14"/>
  <c r="F491" i="14"/>
  <c r="F493" i="14"/>
  <c r="F494" i="14"/>
  <c r="F500" i="14"/>
  <c r="F501" i="14"/>
  <c r="F498" i="14"/>
  <c r="F495" i="14"/>
  <c r="F499" i="14"/>
  <c r="F502" i="14"/>
  <c r="F496" i="14"/>
  <c r="F504" i="14"/>
  <c r="F503" i="14"/>
  <c r="F497" i="14"/>
  <c r="F505" i="14"/>
  <c r="F506" i="14"/>
  <c r="F508" i="14"/>
  <c r="F512" i="14"/>
  <c r="F510" i="14"/>
  <c r="F513" i="14"/>
  <c r="F507" i="14"/>
  <c r="F514" i="14"/>
  <c r="F511" i="14"/>
  <c r="F515" i="14"/>
  <c r="F509" i="14"/>
  <c r="F516" i="14"/>
  <c r="F517" i="14"/>
  <c r="F520" i="14"/>
  <c r="F518" i="14"/>
  <c r="F524" i="14"/>
  <c r="F528" i="14"/>
  <c r="F523" i="14"/>
  <c r="F525" i="14"/>
  <c r="F522" i="14"/>
  <c r="F521" i="14"/>
  <c r="F519" i="14"/>
  <c r="F527" i="14"/>
  <c r="F526" i="14"/>
  <c r="F529" i="14"/>
  <c r="F532" i="14"/>
  <c r="F533" i="14"/>
  <c r="F540" i="14"/>
  <c r="F534" i="14"/>
  <c r="F536" i="14"/>
  <c r="F530" i="14"/>
  <c r="F531" i="14"/>
  <c r="F541" i="14"/>
  <c r="F538" i="14"/>
  <c r="F535" i="14"/>
  <c r="F537" i="14"/>
  <c r="F539" i="14"/>
  <c r="F545" i="14"/>
  <c r="F544" i="14"/>
  <c r="F553" i="14"/>
  <c r="F549" i="14"/>
  <c r="F546" i="14"/>
  <c r="F547" i="14"/>
  <c r="F543" i="14"/>
  <c r="F542" i="14"/>
  <c r="F550" i="14"/>
  <c r="F552" i="14"/>
  <c r="F548" i="14"/>
  <c r="F551" i="14"/>
  <c r="F556" i="14"/>
  <c r="F554" i="14"/>
  <c r="F560" i="14"/>
  <c r="F564" i="14"/>
  <c r="F559" i="14"/>
  <c r="F561" i="14"/>
  <c r="F558" i="14"/>
  <c r="F557" i="14"/>
  <c r="F555" i="14"/>
  <c r="F563" i="14"/>
  <c r="F562" i="14"/>
  <c r="F565" i="14"/>
  <c r="F566" i="14"/>
  <c r="F575" i="14"/>
  <c r="F577" i="14"/>
  <c r="F568" i="14"/>
  <c r="F571" i="14"/>
  <c r="F569" i="14"/>
  <c r="F570" i="14"/>
  <c r="F572" i="14"/>
  <c r="F567" i="14"/>
  <c r="F573" i="14"/>
  <c r="F576" i="14"/>
  <c r="F574" i="14"/>
  <c r="F581" i="14"/>
  <c r="F582" i="14"/>
  <c r="F588" i="14"/>
  <c r="F589" i="14"/>
  <c r="F586" i="14"/>
  <c r="F585" i="14"/>
  <c r="F584" i="14"/>
  <c r="F583" i="14"/>
  <c r="F579" i="14"/>
  <c r="F578" i="14"/>
  <c r="F580" i="14"/>
  <c r="F587" i="14"/>
  <c r="F591" i="14"/>
  <c r="F597" i="14"/>
  <c r="F601" i="14"/>
  <c r="F592" i="14"/>
  <c r="F598" i="14"/>
  <c r="F593" i="14"/>
  <c r="F590" i="14"/>
  <c r="F599" i="14"/>
  <c r="F594" i="14"/>
  <c r="F595" i="14"/>
  <c r="F596" i="14"/>
  <c r="F600" i="14"/>
  <c r="F608" i="14"/>
  <c r="F605" i="14"/>
  <c r="F610" i="14"/>
  <c r="F612" i="14"/>
  <c r="F602" i="14"/>
  <c r="F603" i="14"/>
  <c r="F606" i="14"/>
  <c r="F611" i="14"/>
  <c r="F613" i="14"/>
  <c r="F604" i="14"/>
  <c r="F609" i="14"/>
  <c r="F607" i="14"/>
  <c r="F619" i="14"/>
  <c r="F621" i="14"/>
  <c r="F617" i="14"/>
  <c r="F623" i="14"/>
  <c r="F614" i="14"/>
  <c r="F618" i="14"/>
  <c r="F622" i="14"/>
  <c r="F616" i="14"/>
  <c r="F624" i="14"/>
  <c r="F615" i="14"/>
  <c r="F620" i="14"/>
  <c r="F625" i="14"/>
  <c r="F631" i="14"/>
  <c r="F626" i="14"/>
  <c r="F628" i="14"/>
  <c r="F637" i="14"/>
  <c r="F632" i="14"/>
  <c r="F627" i="14"/>
  <c r="F630" i="14"/>
  <c r="F636" i="14"/>
  <c r="F634" i="14"/>
  <c r="F635" i="14"/>
  <c r="F633" i="14"/>
  <c r="F629" i="14"/>
  <c r="F643" i="14"/>
  <c r="F639" i="14"/>
  <c r="F648" i="14"/>
  <c r="F649" i="14"/>
  <c r="F640" i="14"/>
  <c r="F638" i="14"/>
  <c r="F645" i="14"/>
  <c r="F644" i="14"/>
  <c r="F642" i="14"/>
  <c r="F641" i="14"/>
  <c r="F647" i="14"/>
  <c r="F646" i="14"/>
  <c r="F650" i="14"/>
  <c r="F652" i="14"/>
  <c r="F656" i="14"/>
  <c r="F654" i="14"/>
  <c r="F657" i="14"/>
  <c r="F651" i="14"/>
  <c r="F658" i="14"/>
  <c r="F655" i="14"/>
  <c r="F659" i="14"/>
  <c r="F653" i="14"/>
  <c r="F660" i="14"/>
  <c r="F661" i="14"/>
  <c r="F13" i="13"/>
  <c r="F12" i="13"/>
  <c r="F11" i="13"/>
  <c r="F10" i="13"/>
  <c r="F9" i="13"/>
  <c r="F8" i="13"/>
  <c r="F7" i="13"/>
  <c r="F6" i="13"/>
  <c r="F5" i="13"/>
  <c r="F4" i="13"/>
  <c r="F3" i="13"/>
  <c r="F2" i="13"/>
  <c r="F25" i="13"/>
  <c r="F24" i="13"/>
  <c r="F22" i="13"/>
  <c r="F23" i="13"/>
  <c r="F21" i="13"/>
  <c r="F20" i="13"/>
  <c r="F19" i="13"/>
  <c r="F18" i="13"/>
  <c r="F17" i="13"/>
  <c r="F16" i="13"/>
  <c r="F15" i="13"/>
  <c r="F14" i="13"/>
  <c r="F37" i="13"/>
  <c r="F36" i="13"/>
  <c r="F35" i="13"/>
  <c r="F34" i="13"/>
  <c r="F33" i="13"/>
  <c r="F32" i="13"/>
  <c r="F31" i="13"/>
  <c r="F29" i="13"/>
  <c r="F30" i="13"/>
  <c r="F28" i="13"/>
  <c r="F27" i="13"/>
  <c r="F26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121" i="13"/>
  <c r="F120" i="13"/>
  <c r="F118" i="13"/>
  <c r="F119" i="13"/>
  <c r="F117" i="13"/>
  <c r="F116" i="13"/>
  <c r="F115" i="13"/>
  <c r="F114" i="13"/>
  <c r="F113" i="13"/>
  <c r="F112" i="13"/>
  <c r="F111" i="13"/>
  <c r="F110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217" i="13"/>
  <c r="F215" i="13"/>
  <c r="F216" i="13"/>
  <c r="F214" i="13"/>
  <c r="F213" i="13"/>
  <c r="F212" i="13"/>
  <c r="F211" i="13"/>
  <c r="F210" i="13"/>
  <c r="F209" i="13"/>
  <c r="F208" i="13"/>
  <c r="F207" i="13"/>
  <c r="F206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313" i="13"/>
  <c r="F312" i="13"/>
  <c r="F311" i="13"/>
  <c r="F310" i="13"/>
  <c r="F309" i="13"/>
  <c r="F307" i="13"/>
  <c r="F308" i="13"/>
  <c r="F306" i="13"/>
  <c r="F305" i="13"/>
  <c r="F304" i="13"/>
  <c r="F303" i="13"/>
  <c r="F302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49" i="13"/>
  <c r="F348" i="13"/>
  <c r="F346" i="13"/>
  <c r="F347" i="13"/>
  <c r="F345" i="13"/>
  <c r="F344" i="13"/>
  <c r="F343" i="13"/>
  <c r="F342" i="13"/>
  <c r="F341" i="13"/>
  <c r="F340" i="13"/>
  <c r="F339" i="13"/>
  <c r="F338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45" i="13"/>
  <c r="F444" i="13"/>
  <c r="F443" i="13"/>
  <c r="F442" i="13"/>
  <c r="F441" i="13"/>
  <c r="F440" i="13"/>
  <c r="F438" i="13"/>
  <c r="F439" i="13"/>
  <c r="F437" i="13"/>
  <c r="F436" i="13"/>
  <c r="F435" i="13"/>
  <c r="F434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93" i="13"/>
  <c r="F492" i="13"/>
  <c r="F491" i="13"/>
  <c r="F490" i="13"/>
  <c r="F489" i="13"/>
  <c r="F488" i="13"/>
  <c r="F487" i="13"/>
  <c r="F486" i="13"/>
  <c r="F485" i="13"/>
  <c r="F484" i="13"/>
  <c r="F483" i="13"/>
  <c r="F482" i="13"/>
  <c r="F505" i="13"/>
  <c r="F504" i="13"/>
  <c r="F503" i="13"/>
  <c r="F502" i="13"/>
  <c r="F501" i="13"/>
  <c r="F500" i="13"/>
  <c r="F499" i="13"/>
  <c r="F498" i="13"/>
  <c r="F497" i="13"/>
  <c r="F496" i="13"/>
  <c r="F495" i="13"/>
  <c r="F494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53" i="13"/>
  <c r="F552" i="13"/>
  <c r="F551" i="13"/>
  <c r="F550" i="13"/>
  <c r="F549" i="13"/>
  <c r="F548" i="13"/>
  <c r="F547" i="13"/>
  <c r="F546" i="13"/>
  <c r="F545" i="13"/>
  <c r="F544" i="13"/>
  <c r="F543" i="13"/>
  <c r="F542" i="13"/>
  <c r="F565" i="13"/>
  <c r="F564" i="13"/>
  <c r="F563" i="13"/>
  <c r="F562" i="13"/>
  <c r="F561" i="13"/>
  <c r="F560" i="13"/>
  <c r="F559" i="13"/>
  <c r="F558" i="13"/>
  <c r="F557" i="13"/>
  <c r="F556" i="13"/>
  <c r="F555" i="13"/>
  <c r="F554" i="13"/>
  <c r="F577" i="13"/>
  <c r="F576" i="13"/>
  <c r="F575" i="13"/>
  <c r="F574" i="13"/>
  <c r="F573" i="13"/>
  <c r="F572" i="13"/>
  <c r="F571" i="13"/>
  <c r="F570" i="13"/>
  <c r="F569" i="13"/>
  <c r="F568" i="13"/>
  <c r="F567" i="13"/>
  <c r="F566" i="13"/>
  <c r="F589" i="13"/>
  <c r="F588" i="13"/>
  <c r="F587" i="13"/>
  <c r="F586" i="13"/>
  <c r="F585" i="13"/>
  <c r="F584" i="13"/>
  <c r="F583" i="13"/>
  <c r="F581" i="13"/>
  <c r="F582" i="13"/>
  <c r="F580" i="13"/>
  <c r="F579" i="13"/>
  <c r="F578" i="13"/>
  <c r="F601" i="13"/>
  <c r="F600" i="13"/>
  <c r="F599" i="13"/>
  <c r="F598" i="13"/>
  <c r="F597" i="13"/>
  <c r="F596" i="13"/>
  <c r="F595" i="13"/>
  <c r="F593" i="13"/>
  <c r="F594" i="13"/>
  <c r="F592" i="13"/>
  <c r="F591" i="13"/>
  <c r="F590" i="13"/>
  <c r="F613" i="13"/>
  <c r="F612" i="13"/>
  <c r="F611" i="13"/>
  <c r="F610" i="13"/>
  <c r="F609" i="13"/>
  <c r="F608" i="13"/>
  <c r="F607" i="13"/>
  <c r="F606" i="13"/>
  <c r="F605" i="13"/>
  <c r="F604" i="13"/>
  <c r="F603" i="13"/>
  <c r="F602" i="13"/>
  <c r="F625" i="13"/>
  <c r="F624" i="13"/>
  <c r="F623" i="13"/>
  <c r="F622" i="13"/>
  <c r="F621" i="13"/>
  <c r="F620" i="13"/>
  <c r="F619" i="13"/>
  <c r="F618" i="13"/>
  <c r="F617" i="13"/>
  <c r="F616" i="13"/>
  <c r="F615" i="13"/>
  <c r="F614" i="13"/>
  <c r="F637" i="13"/>
  <c r="F636" i="13"/>
  <c r="F635" i="13"/>
  <c r="F634" i="13"/>
  <c r="F633" i="13"/>
  <c r="F632" i="13"/>
  <c r="F631" i="13"/>
  <c r="F630" i="13"/>
  <c r="F629" i="13"/>
  <c r="F628" i="13"/>
  <c r="F627" i="13"/>
  <c r="F626" i="13"/>
  <c r="F649" i="13"/>
  <c r="F648" i="13"/>
  <c r="F647" i="13"/>
  <c r="F646" i="13"/>
  <c r="F645" i="13"/>
  <c r="F644" i="13"/>
  <c r="F642" i="13"/>
  <c r="F643" i="13"/>
  <c r="F641" i="13"/>
  <c r="F640" i="13"/>
  <c r="F639" i="13"/>
  <c r="F638" i="13"/>
  <c r="F661" i="13"/>
  <c r="F660" i="13"/>
  <c r="F659" i="13"/>
  <c r="F658" i="13"/>
  <c r="F657" i="13"/>
  <c r="F656" i="13"/>
  <c r="F655" i="13"/>
  <c r="F654" i="13"/>
  <c r="F653" i="13"/>
  <c r="F652" i="13"/>
  <c r="F651" i="13"/>
  <c r="F650" i="13"/>
  <c r="G2" i="12"/>
  <c r="G3" i="12"/>
  <c r="G4" i="12"/>
  <c r="G5" i="12"/>
  <c r="G6" i="12" s="1"/>
  <c r="G7" i="12" s="1"/>
  <c r="G8" i="12" s="1"/>
  <c r="G9" i="12" s="1"/>
  <c r="G10" i="12" s="1"/>
  <c r="G11" i="12" s="1"/>
  <c r="G12" i="12" s="1"/>
  <c r="G13" i="12" s="1"/>
  <c r="G14" i="12"/>
  <c r="G15" i="12"/>
  <c r="G16" i="12"/>
  <c r="G17" i="12"/>
  <c r="G18" i="12" s="1"/>
  <c r="G19" i="12" s="1"/>
  <c r="G20" i="12" s="1"/>
  <c r="G21" i="12" s="1"/>
  <c r="G22" i="12" s="1"/>
  <c r="G23" i="12" s="1"/>
  <c r="G24" i="12" s="1"/>
  <c r="G25" i="12"/>
  <c r="G26" i="12"/>
  <c r="G27" i="12"/>
  <c r="G28" i="12"/>
  <c r="G29" i="12"/>
  <c r="G30" i="12" s="1"/>
  <c r="G31" i="12" s="1"/>
  <c r="G32" i="12" s="1"/>
  <c r="G33" i="12" s="1"/>
  <c r="G34" i="12" s="1"/>
  <c r="G35" i="12" s="1"/>
  <c r="G36" i="12" s="1"/>
  <c r="G37" i="12"/>
  <c r="G38" i="12"/>
  <c r="G39" i="12"/>
  <c r="G40" i="12"/>
  <c r="G41" i="12"/>
  <c r="G42" i="12" s="1"/>
  <c r="G43" i="12" s="1"/>
  <c r="G44" i="12" s="1"/>
  <c r="G45" i="12" s="1"/>
  <c r="G46" i="12" s="1"/>
  <c r="G47" i="12" s="1"/>
  <c r="G48" i="12" s="1"/>
  <c r="G49" i="12"/>
  <c r="G50" i="12"/>
  <c r="G51" i="12"/>
  <c r="G52" i="12"/>
  <c r="G53" i="12"/>
  <c r="G54" i="12" s="1"/>
  <c r="G55" i="12" s="1"/>
  <c r="G56" i="12" s="1"/>
  <c r="G57" i="12" s="1"/>
  <c r="G58" i="12" s="1"/>
  <c r="G59" i="12" s="1"/>
  <c r="G60" i="12" s="1"/>
  <c r="G61" i="12" s="1"/>
  <c r="G62" i="12"/>
  <c r="G63" i="12"/>
  <c r="G64" i="12"/>
  <c r="G65" i="12"/>
  <c r="G66" i="12" s="1"/>
  <c r="G67" i="12" s="1"/>
  <c r="G68" i="12" s="1"/>
  <c r="G69" i="12" s="1"/>
  <c r="G70" i="12" s="1"/>
  <c r="G71" i="12" s="1"/>
  <c r="G72" i="12"/>
  <c r="G73" i="12"/>
  <c r="G74" i="12"/>
  <c r="G75" i="12"/>
  <c r="G76" i="12"/>
  <c r="G77" i="12"/>
  <c r="G78" i="12" s="1"/>
  <c r="G79" i="12" s="1"/>
  <c r="G80" i="12" s="1"/>
  <c r="G81" i="12" s="1"/>
  <c r="G82" i="12" s="1"/>
  <c r="G83" i="12" s="1"/>
  <c r="G84" i="12"/>
  <c r="G85" i="12" s="1"/>
  <c r="G86" i="12"/>
  <c r="G87" i="12"/>
  <c r="G88" i="12"/>
  <c r="G89" i="12" s="1"/>
  <c r="G90" i="12" s="1"/>
  <c r="G91" i="12" s="1"/>
  <c r="G92" i="12" s="1"/>
  <c r="G93" i="12" s="1"/>
  <c r="G94" i="12" s="1"/>
  <c r="G95" i="12" s="1"/>
  <c r="G96" i="12" s="1"/>
  <c r="G97" i="12" s="1"/>
  <c r="G98" i="12"/>
  <c r="G99" i="12"/>
  <c r="G100" i="12"/>
  <c r="G101" i="12"/>
  <c r="G102" i="12" s="1"/>
  <c r="G103" i="12" s="1"/>
  <c r="G104" i="12" s="1"/>
  <c r="G105" i="12" s="1"/>
  <c r="G106" i="12" s="1"/>
  <c r="G107" i="12" s="1"/>
  <c r="G108" i="12"/>
  <c r="G109" i="12" s="1"/>
  <c r="G110" i="12"/>
  <c r="G111" i="12"/>
  <c r="G112" i="12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/>
  <c r="G123" i="12"/>
  <c r="G124" i="12"/>
  <c r="G125" i="12"/>
  <c r="G126" i="12" s="1"/>
  <c r="G127" i="12" s="1"/>
  <c r="G128" i="12" s="1"/>
  <c r="G129" i="12" s="1"/>
  <c r="G130" i="12" s="1"/>
  <c r="G131" i="12" s="1"/>
  <c r="G132" i="12"/>
  <c r="G133" i="12" s="1"/>
  <c r="G134" i="12"/>
  <c r="G135" i="12"/>
  <c r="G136" i="12"/>
  <c r="G137" i="12" s="1"/>
  <c r="G138" i="12" s="1"/>
  <c r="G139" i="12" s="1"/>
  <c r="G140" i="12" s="1"/>
  <c r="G141" i="12" s="1"/>
  <c r="G142" i="12" s="1"/>
  <c r="G143" i="12" s="1"/>
  <c r="G144" i="12" s="1"/>
  <c r="G145" i="12" s="1"/>
  <c r="G146" i="12"/>
  <c r="G147" i="12"/>
  <c r="G148" i="12"/>
  <c r="G149" i="12"/>
  <c r="G150" i="12" s="1"/>
  <c r="G151" i="12" s="1"/>
  <c r="G152" i="12" s="1"/>
  <c r="G153" i="12" s="1"/>
  <c r="G154" i="12" s="1"/>
  <c r="G155" i="12" s="1"/>
  <c r="G156" i="12"/>
  <c r="G157" i="12" s="1"/>
  <c r="G158" i="12"/>
  <c r="G159" i="12"/>
  <c r="G160" i="12"/>
  <c r="G161" i="12" s="1"/>
  <c r="G162" i="12" s="1"/>
  <c r="G163" i="12" s="1"/>
  <c r="G164" i="12" s="1"/>
  <c r="G165" i="12" s="1"/>
  <c r="G166" i="12" s="1"/>
  <c r="G167" i="12" s="1"/>
  <c r="G168" i="12" s="1"/>
  <c r="G169" i="12" s="1"/>
  <c r="G170" i="12"/>
  <c r="G171" i="12"/>
  <c r="G172" i="12"/>
  <c r="G173" i="12"/>
  <c r="G174" i="12" s="1"/>
  <c r="G175" i="12" s="1"/>
  <c r="G176" i="12" s="1"/>
  <c r="G177" i="12" s="1"/>
  <c r="G178" i="12" s="1"/>
  <c r="G179" i="12" s="1"/>
  <c r="G180" i="12"/>
  <c r="G181" i="12" s="1"/>
  <c r="G182" i="12"/>
  <c r="G183" i="12"/>
  <c r="G184" i="12"/>
  <c r="G185" i="12" s="1"/>
  <c r="G186" i="12" s="1"/>
  <c r="G187" i="12" s="1"/>
  <c r="G188" i="12" s="1"/>
  <c r="G189" i="12" s="1"/>
  <c r="G190" i="12" s="1"/>
  <c r="G191" i="12" s="1"/>
  <c r="G192" i="12" s="1"/>
  <c r="G193" i="12" s="1"/>
  <c r="G194" i="12"/>
  <c r="G195" i="12"/>
  <c r="G196" i="12"/>
  <c r="G197" i="12"/>
  <c r="G198" i="12" s="1"/>
  <c r="G199" i="12" s="1"/>
  <c r="G200" i="12" s="1"/>
  <c r="G201" i="12" s="1"/>
  <c r="G202" i="12" s="1"/>
  <c r="G203" i="12" s="1"/>
  <c r="G204" i="12"/>
  <c r="G205" i="12" s="1"/>
  <c r="G206" i="12"/>
  <c r="G207" i="12"/>
  <c r="G208" i="12"/>
  <c r="G209" i="12" s="1"/>
  <c r="G210" i="12" s="1"/>
  <c r="G211" i="12" s="1"/>
  <c r="G212" i="12" s="1"/>
  <c r="G213" i="12" s="1"/>
  <c r="G214" i="12" s="1"/>
  <c r="G215" i="12" s="1"/>
  <c r="G216" i="12" s="1"/>
  <c r="G217" i="12" s="1"/>
  <c r="G218" i="12"/>
  <c r="G219" i="12"/>
  <c r="G220" i="12"/>
  <c r="G221" i="12"/>
  <c r="G222" i="12" s="1"/>
  <c r="G223" i="12" s="1"/>
  <c r="G224" i="12" s="1"/>
  <c r="G225" i="12" s="1"/>
  <c r="G226" i="12" s="1"/>
  <c r="G227" i="12" s="1"/>
  <c r="G228" i="12"/>
  <c r="G229" i="12" s="1"/>
  <c r="G230" i="12"/>
  <c r="G231" i="12"/>
  <c r="G232" i="12"/>
  <c r="G233" i="12" s="1"/>
  <c r="G234" i="12" s="1"/>
  <c r="G235" i="12" s="1"/>
  <c r="G236" i="12" s="1"/>
  <c r="G237" i="12" s="1"/>
  <c r="G238" i="12" s="1"/>
  <c r="G239" i="12" s="1"/>
  <c r="G240" i="12" s="1"/>
  <c r="G241" i="12" s="1"/>
  <c r="G242" i="12"/>
  <c r="G243" i="12"/>
  <c r="G244" i="12"/>
  <c r="G245" i="12"/>
  <c r="G246" i="12" s="1"/>
  <c r="G247" i="12" s="1"/>
  <c r="G248" i="12" s="1"/>
  <c r="G249" i="12" s="1"/>
  <c r="G250" i="12" s="1"/>
  <c r="G251" i="12" s="1"/>
  <c r="G252" i="12"/>
  <c r="G253" i="12" s="1"/>
  <c r="G254" i="12"/>
  <c r="G255" i="12"/>
  <c r="G256" i="12"/>
  <c r="G257" i="12" s="1"/>
  <c r="G258" i="12" s="1"/>
  <c r="G259" i="12" s="1"/>
  <c r="G260" i="12" s="1"/>
  <c r="G261" i="12" s="1"/>
  <c r="G262" i="12" s="1"/>
  <c r="G263" i="12" s="1"/>
  <c r="G264" i="12" s="1"/>
  <c r="G265" i="12" s="1"/>
  <c r="G266" i="12"/>
  <c r="G267" i="12"/>
  <c r="G268" i="12"/>
  <c r="G269" i="12"/>
  <c r="G270" i="12" s="1"/>
  <c r="G271" i="12" s="1"/>
  <c r="G272" i="12" s="1"/>
  <c r="G273" i="12" s="1"/>
  <c r="G274" i="12" s="1"/>
  <c r="G275" i="12" s="1"/>
  <c r="G276" i="12"/>
  <c r="G277" i="12" s="1"/>
  <c r="G278" i="12"/>
  <c r="G279" i="12"/>
  <c r="G280" i="12"/>
  <c r="G281" i="12" s="1"/>
  <c r="G282" i="12" s="1"/>
  <c r="G283" i="12" s="1"/>
  <c r="G284" i="12" s="1"/>
  <c r="G285" i="12" s="1"/>
  <c r="G286" i="12" s="1"/>
  <c r="G287" i="12" s="1"/>
  <c r="G288" i="12" s="1"/>
  <c r="G289" i="12" s="1"/>
  <c r="G290" i="12"/>
  <c r="G291" i="12"/>
  <c r="G292" i="12"/>
  <c r="G293" i="12"/>
  <c r="G294" i="12" s="1"/>
  <c r="G295" i="12" s="1"/>
  <c r="G296" i="12" s="1"/>
  <c r="G297" i="12" s="1"/>
  <c r="G298" i="12" s="1"/>
  <c r="G299" i="12" s="1"/>
  <c r="G300" i="12"/>
  <c r="G301" i="12" s="1"/>
  <c r="G302" i="12"/>
  <c r="G303" i="12"/>
  <c r="G304" i="12"/>
  <c r="G305" i="12" s="1"/>
  <c r="G306" i="12" s="1"/>
  <c r="G307" i="12" s="1"/>
  <c r="G308" i="12" s="1"/>
  <c r="G309" i="12" s="1"/>
  <c r="G310" i="12" s="1"/>
  <c r="G311" i="12" s="1"/>
  <c r="G312" i="12" s="1"/>
  <c r="G313" i="12" s="1"/>
  <c r="G314" i="12"/>
  <c r="G315" i="12"/>
  <c r="G316" i="12"/>
  <c r="G317" i="12"/>
  <c r="G318" i="12" s="1"/>
  <c r="G319" i="12" s="1"/>
  <c r="G320" i="12" s="1"/>
  <c r="G321" i="12" s="1"/>
  <c r="G322" i="12" s="1"/>
  <c r="G323" i="12" s="1"/>
  <c r="G324" i="12"/>
  <c r="G325" i="12" s="1"/>
  <c r="G326" i="12"/>
  <c r="G327" i="12"/>
  <c r="G328" i="12"/>
  <c r="G329" i="12" s="1"/>
  <c r="G330" i="12" s="1"/>
  <c r="G331" i="12" s="1"/>
  <c r="G332" i="12" s="1"/>
  <c r="G333" i="12" s="1"/>
  <c r="G334" i="12" s="1"/>
  <c r="G335" i="12" s="1"/>
  <c r="G336" i="12" s="1"/>
  <c r="G337" i="12" s="1"/>
  <c r="G338" i="12"/>
  <c r="G339" i="12"/>
  <c r="G340" i="12"/>
  <c r="G341" i="12"/>
  <c r="G342" i="12" s="1"/>
  <c r="G343" i="12" s="1"/>
  <c r="G344" i="12" s="1"/>
  <c r="G345" i="12" s="1"/>
  <c r="G346" i="12" s="1"/>
  <c r="G347" i="12" s="1"/>
  <c r="G348" i="12"/>
  <c r="G349" i="12" s="1"/>
  <c r="G350" i="12"/>
  <c r="G351" i="12"/>
  <c r="G352" i="12"/>
  <c r="G353" i="12" s="1"/>
  <c r="G354" i="12" s="1"/>
  <c r="G355" i="12" s="1"/>
  <c r="G356" i="12" s="1"/>
  <c r="G357" i="12" s="1"/>
  <c r="G358" i="12" s="1"/>
  <c r="G359" i="12" s="1"/>
  <c r="G360" i="12" s="1"/>
  <c r="G361" i="12" s="1"/>
  <c r="G362" i="12"/>
  <c r="G363" i="12"/>
  <c r="G364" i="12" s="1"/>
  <c r="G365" i="12" s="1"/>
  <c r="G366" i="12" s="1"/>
  <c r="G367" i="12"/>
  <c r="G368" i="12"/>
  <c r="G369" i="12" s="1"/>
  <c r="G370" i="12" s="1"/>
  <c r="G371" i="12" s="1"/>
  <c r="G372" i="12"/>
  <c r="G373" i="12" s="1"/>
  <c r="G374" i="12"/>
  <c r="G375" i="12"/>
  <c r="G376" i="12"/>
  <c r="G377" i="12" s="1"/>
  <c r="G378" i="12" s="1"/>
  <c r="G379" i="12" s="1"/>
  <c r="G380" i="12" s="1"/>
  <c r="G381" i="12" s="1"/>
  <c r="G382" i="12" s="1"/>
  <c r="G383" i="12" s="1"/>
  <c r="G384" i="12" s="1"/>
  <c r="G385" i="12" s="1"/>
  <c r="G386" i="12"/>
  <c r="G387" i="12"/>
  <c r="G388" i="12" s="1"/>
  <c r="G389" i="12" s="1"/>
  <c r="G390" i="12" s="1"/>
  <c r="G391" i="12"/>
  <c r="G392" i="12"/>
  <c r="G393" i="12" s="1"/>
  <c r="G394" i="12" s="1"/>
  <c r="G395" i="12" s="1"/>
  <c r="G396" i="12"/>
  <c r="G397" i="12" s="1"/>
  <c r="G398" i="12"/>
  <c r="G399" i="12"/>
  <c r="G400" i="12"/>
  <c r="G401" i="12" s="1"/>
  <c r="G402" i="12" s="1"/>
  <c r="G403" i="12" s="1"/>
  <c r="G404" i="12" s="1"/>
  <c r="G405" i="12" s="1"/>
  <c r="G406" i="12" s="1"/>
  <c r="G407" i="12" s="1"/>
  <c r="G408" i="12" s="1"/>
  <c r="G409" i="12" s="1"/>
  <c r="G410" i="12"/>
  <c r="G411" i="12"/>
  <c r="G412" i="12" s="1"/>
  <c r="G413" i="12" s="1"/>
  <c r="G414" i="12" s="1"/>
  <c r="G415" i="12"/>
  <c r="G416" i="12"/>
  <c r="G417" i="12" s="1"/>
  <c r="G418" i="12" s="1"/>
  <c r="G419" i="12" s="1"/>
  <c r="G420" i="12"/>
  <c r="G421" i="12" s="1"/>
  <c r="G422" i="12"/>
  <c r="G423" i="12"/>
  <c r="G424" i="12"/>
  <c r="G425" i="12" s="1"/>
  <c r="G426" i="12" s="1"/>
  <c r="G427" i="12" s="1"/>
  <c r="G428" i="12" s="1"/>
  <c r="G429" i="12" s="1"/>
  <c r="G430" i="12" s="1"/>
  <c r="G431" i="12" s="1"/>
  <c r="G432" i="12" s="1"/>
  <c r="G433" i="12" s="1"/>
  <c r="G434" i="12"/>
  <c r="G435" i="12"/>
  <c r="G436" i="12" s="1"/>
  <c r="G437" i="12" s="1"/>
  <c r="G438" i="12" s="1"/>
  <c r="G439" i="12"/>
  <c r="G440" i="12"/>
  <c r="G441" i="12" s="1"/>
  <c r="G442" i="12" s="1"/>
  <c r="G443" i="12" s="1"/>
  <c r="G444" i="12"/>
  <c r="G445" i="12" s="1"/>
  <c r="G446" i="12"/>
  <c r="G447" i="12"/>
  <c r="G448" i="12"/>
  <c r="G449" i="12" s="1"/>
  <c r="G450" i="12" s="1"/>
  <c r="G451" i="12" s="1"/>
  <c r="G452" i="12" s="1"/>
  <c r="G453" i="12" s="1"/>
  <c r="G454" i="12" s="1"/>
  <c r="G455" i="12" s="1"/>
  <c r="G456" i="12" s="1"/>
  <c r="G457" i="12" s="1"/>
  <c r="G458" i="12"/>
  <c r="G459" i="12"/>
  <c r="G460" i="12" s="1"/>
  <c r="G461" i="12" s="1"/>
  <c r="G462" i="12" s="1"/>
  <c r="G463" i="12"/>
  <c r="G464" i="12"/>
  <c r="G465" i="12" s="1"/>
  <c r="G466" i="12" s="1"/>
  <c r="G467" i="12" s="1"/>
  <c r="G468" i="12"/>
  <c r="G469" i="12" s="1"/>
  <c r="G470" i="12"/>
  <c r="G471" i="12"/>
  <c r="G472" i="12"/>
  <c r="G473" i="12" s="1"/>
  <c r="G474" i="12" s="1"/>
  <c r="G475" i="12" s="1"/>
  <c r="G476" i="12" s="1"/>
  <c r="G477" i="12" s="1"/>
  <c r="G478" i="12" s="1"/>
  <c r="G479" i="12" s="1"/>
  <c r="G480" i="12" s="1"/>
  <c r="G481" i="12" s="1"/>
  <c r="G482" i="12"/>
  <c r="G483" i="12"/>
  <c r="G484" i="12" s="1"/>
  <c r="G485" i="12" s="1"/>
  <c r="G486" i="12" s="1"/>
  <c r="G487" i="12"/>
  <c r="G488" i="12"/>
  <c r="G489" i="12" s="1"/>
  <c r="G490" i="12" s="1"/>
  <c r="G491" i="12" s="1"/>
  <c r="G492" i="12"/>
  <c r="G493" i="12" s="1"/>
  <c r="G494" i="12"/>
  <c r="G495" i="12"/>
  <c r="G496" i="12"/>
  <c r="G497" i="12" s="1"/>
  <c r="G498" i="12" s="1"/>
  <c r="G499" i="12" s="1"/>
  <c r="G500" i="12" s="1"/>
  <c r="G501" i="12" s="1"/>
  <c r="G502" i="12" s="1"/>
  <c r="G503" i="12" s="1"/>
  <c r="G504" i="12" s="1"/>
  <c r="G505" i="12" s="1"/>
  <c r="G506" i="12"/>
  <c r="G507" i="12"/>
  <c r="G508" i="12" s="1"/>
  <c r="G509" i="12" s="1"/>
  <c r="G510" i="12" s="1"/>
  <c r="G511" i="12"/>
  <c r="G512" i="12"/>
  <c r="G513" i="12" s="1"/>
  <c r="G514" i="12" s="1"/>
  <c r="G515" i="12"/>
  <c r="G516" i="12" s="1"/>
  <c r="G517" i="12" s="1"/>
  <c r="G518" i="12"/>
  <c r="G519" i="12"/>
  <c r="G520" i="12"/>
  <c r="G521" i="12" s="1"/>
  <c r="G522" i="12" s="1"/>
  <c r="G523" i="12" s="1"/>
  <c r="G524" i="12" s="1"/>
  <c r="G525" i="12" s="1"/>
  <c r="G526" i="12" s="1"/>
  <c r="G527" i="12" s="1"/>
  <c r="G528" i="12" s="1"/>
  <c r="G529" i="12" s="1"/>
  <c r="G530" i="12"/>
  <c r="G531" i="12"/>
  <c r="G532" i="12"/>
  <c r="G533" i="12" s="1"/>
  <c r="G534" i="12" s="1"/>
  <c r="G535" i="12"/>
  <c r="G536" i="12" s="1"/>
  <c r="G537" i="12" s="1"/>
  <c r="G538" i="12" s="1"/>
  <c r="G539" i="12" s="1"/>
  <c r="G540" i="12" s="1"/>
  <c r="G541" i="12" s="1"/>
  <c r="G542" i="12"/>
  <c r="G543" i="12"/>
  <c r="G544" i="12"/>
  <c r="G545" i="12" s="1"/>
  <c r="G546" i="12" s="1"/>
  <c r="G547" i="12"/>
  <c r="G548" i="12"/>
  <c r="G549" i="12" s="1"/>
  <c r="G550" i="12" s="1"/>
  <c r="G551" i="12" s="1"/>
  <c r="G552" i="12" s="1"/>
  <c r="G553" i="12" s="1"/>
  <c r="G554" i="12"/>
  <c r="G555" i="12"/>
  <c r="G556" i="12" s="1"/>
  <c r="G557" i="12" s="1"/>
  <c r="G558" i="12" s="1"/>
  <c r="G559" i="12" s="1"/>
  <c r="G560" i="12" s="1"/>
  <c r="G561" i="12" s="1"/>
  <c r="G562" i="12" s="1"/>
  <c r="G563" i="12" s="1"/>
  <c r="G564" i="12" s="1"/>
  <c r="G565" i="12" s="1"/>
  <c r="G566" i="12"/>
  <c r="G567" i="12"/>
  <c r="G568" i="12"/>
  <c r="G569" i="12" s="1"/>
  <c r="G570" i="12" s="1"/>
  <c r="G571" i="12" s="1"/>
  <c r="G572" i="12" s="1"/>
  <c r="G573" i="12" s="1"/>
  <c r="G574" i="12" s="1"/>
  <c r="G575" i="12" s="1"/>
  <c r="G576" i="12" s="1"/>
  <c r="G577" i="12" s="1"/>
  <c r="G578" i="12"/>
  <c r="G579" i="12"/>
  <c r="G580" i="12"/>
  <c r="G581" i="12" s="1"/>
  <c r="G582" i="12" s="1"/>
  <c r="G583" i="12"/>
  <c r="G584" i="12" s="1"/>
  <c r="G585" i="12" s="1"/>
  <c r="G586" i="12" s="1"/>
  <c r="G587" i="12" s="1"/>
  <c r="G588" i="12" s="1"/>
  <c r="G589" i="12" s="1"/>
  <c r="G590" i="12"/>
  <c r="G591" i="12"/>
  <c r="G592" i="12"/>
  <c r="G593" i="12" s="1"/>
  <c r="G594" i="12" s="1"/>
  <c r="G595" i="12"/>
  <c r="G596" i="12"/>
  <c r="G597" i="12" s="1"/>
  <c r="G598" i="12" s="1"/>
  <c r="G599" i="12" s="1"/>
  <c r="G600" i="12" s="1"/>
  <c r="G601" i="12" s="1"/>
  <c r="G602" i="12"/>
  <c r="G603" i="12"/>
  <c r="G604" i="12" s="1"/>
  <c r="G605" i="12" s="1"/>
  <c r="G606" i="12" s="1"/>
  <c r="G607" i="12" s="1"/>
  <c r="G608" i="12" s="1"/>
  <c r="G609" i="12" s="1"/>
  <c r="G610" i="12" s="1"/>
  <c r="G611" i="12" s="1"/>
  <c r="G612" i="12" s="1"/>
  <c r="G613" i="12" s="1"/>
  <c r="G614" i="12"/>
  <c r="G615" i="12"/>
  <c r="G616" i="12"/>
  <c r="G617" i="12" s="1"/>
  <c r="G618" i="12" s="1"/>
  <c r="G619" i="12" s="1"/>
  <c r="G620" i="12" s="1"/>
  <c r="G621" i="12" s="1"/>
  <c r="G622" i="12" s="1"/>
  <c r="G623" i="12" s="1"/>
  <c r="G624" i="12" s="1"/>
  <c r="G625" i="12" s="1"/>
  <c r="G626" i="12"/>
  <c r="G627" i="12"/>
  <c r="G628" i="12"/>
  <c r="G629" i="12" s="1"/>
  <c r="G630" i="12" s="1"/>
  <c r="G631" i="12"/>
  <c r="G632" i="12" s="1"/>
  <c r="G633" i="12" s="1"/>
  <c r="G634" i="12" s="1"/>
  <c r="G635" i="12" s="1"/>
  <c r="G636" i="12" s="1"/>
  <c r="G637" i="12" s="1"/>
  <c r="G638" i="12"/>
  <c r="G639" i="12"/>
  <c r="G640" i="12"/>
  <c r="G641" i="12" s="1"/>
  <c r="G642" i="12" s="1"/>
  <c r="G643" i="12"/>
  <c r="G644" i="12"/>
  <c r="G645" i="12" s="1"/>
  <c r="G646" i="12" s="1"/>
  <c r="G647" i="12" s="1"/>
  <c r="G648" i="12" s="1"/>
  <c r="G649" i="12" s="1"/>
  <c r="G650" i="12"/>
  <c r="G651" i="12"/>
  <c r="G652" i="12" s="1"/>
  <c r="G653" i="12" s="1"/>
  <c r="G654" i="12" s="1"/>
  <c r="G655" i="12" s="1"/>
  <c r="G656" i="12" s="1"/>
  <c r="G657" i="12" s="1"/>
  <c r="G658" i="12" s="1"/>
  <c r="G659" i="12" s="1"/>
  <c r="G660" i="12" s="1"/>
  <c r="G661" i="12" s="1"/>
  <c r="G2" i="11"/>
  <c r="G3" i="11" s="1"/>
  <c r="G4" i="11" s="1"/>
  <c r="G5" i="11"/>
  <c r="G6" i="11" s="1"/>
  <c r="G7" i="11" s="1"/>
  <c r="G8" i="11" s="1"/>
  <c r="G9" i="11"/>
  <c r="G10" i="11" s="1"/>
  <c r="G11" i="11" s="1"/>
  <c r="G12" i="11" s="1"/>
  <c r="G13" i="11"/>
  <c r="G14" i="11"/>
  <c r="G15" i="11" s="1"/>
  <c r="G16" i="11" s="1"/>
  <c r="G17" i="11"/>
  <c r="G18" i="11" s="1"/>
  <c r="G19" i="11" s="1"/>
  <c r="G20" i="11" s="1"/>
  <c r="G21" i="11"/>
  <c r="G22" i="11" s="1"/>
  <c r="G23" i="11" s="1"/>
  <c r="G24" i="11" s="1"/>
  <c r="G25" i="11"/>
  <c r="G26" i="11"/>
  <c r="G27" i="11" s="1"/>
  <c r="G28" i="11" s="1"/>
  <c r="G29" i="11"/>
  <c r="G30" i="11" s="1"/>
  <c r="G31" i="11" s="1"/>
  <c r="G32" i="11" s="1"/>
  <c r="G33" i="11"/>
  <c r="G34" i="11" s="1"/>
  <c r="G35" i="11" s="1"/>
  <c r="G36" i="11" s="1"/>
  <c r="G37" i="11"/>
  <c r="G38" i="11"/>
  <c r="G39" i="11" s="1"/>
  <c r="G40" i="11" s="1"/>
  <c r="G41" i="11"/>
  <c r="G42" i="11" s="1"/>
  <c r="G43" i="11" s="1"/>
  <c r="G44" i="11" s="1"/>
  <c r="G45" i="11"/>
  <c r="G46" i="11" s="1"/>
  <c r="G47" i="11" s="1"/>
  <c r="G48" i="11" s="1"/>
  <c r="G49" i="11"/>
  <c r="G50" i="11"/>
  <c r="G51" i="11" s="1"/>
  <c r="G52" i="11" s="1"/>
  <c r="G53" i="11"/>
  <c r="G54" i="11" s="1"/>
  <c r="G55" i="11" s="1"/>
  <c r="G56" i="11" s="1"/>
  <c r="G57" i="11"/>
  <c r="G58" i="11" s="1"/>
  <c r="G59" i="11" s="1"/>
  <c r="G60" i="11" s="1"/>
  <c r="G61" i="11"/>
  <c r="G62" i="11"/>
  <c r="G63" i="11" s="1"/>
  <c r="G64" i="11" s="1"/>
  <c r="G65" i="11"/>
  <c r="G66" i="11" s="1"/>
  <c r="G67" i="11" s="1"/>
  <c r="G68" i="11" s="1"/>
  <c r="G69" i="11"/>
  <c r="G70" i="11" s="1"/>
  <c r="G71" i="11" s="1"/>
  <c r="G72" i="11" s="1"/>
  <c r="G73" i="11"/>
  <c r="G74" i="11"/>
  <c r="G75" i="11" s="1"/>
  <c r="G76" i="11" s="1"/>
  <c r="G77" i="11"/>
  <c r="G78" i="11" s="1"/>
  <c r="G79" i="11" s="1"/>
  <c r="G80" i="11" s="1"/>
  <c r="G81" i="11"/>
  <c r="G82" i="11" s="1"/>
  <c r="G83" i="11" s="1"/>
  <c r="G84" i="11" s="1"/>
  <c r="G85" i="11"/>
  <c r="G86" i="11"/>
  <c r="G87" i="11" s="1"/>
  <c r="G88" i="11" s="1"/>
  <c r="G89" i="11"/>
  <c r="G90" i="11" s="1"/>
  <c r="G91" i="11" s="1"/>
  <c r="G92" i="11" s="1"/>
  <c r="G93" i="11"/>
  <c r="G94" i="11" s="1"/>
  <c r="G95" i="11" s="1"/>
  <c r="G96" i="11" s="1"/>
  <c r="G97" i="11"/>
  <c r="G98" i="11"/>
  <c r="G99" i="11" s="1"/>
  <c r="G100" i="11" s="1"/>
  <c r="G101" i="11"/>
  <c r="G102" i="11" s="1"/>
  <c r="G103" i="11" s="1"/>
  <c r="G104" i="11" s="1"/>
  <c r="G105" i="11"/>
  <c r="G106" i="11" s="1"/>
  <c r="G107" i="11" s="1"/>
  <c r="G108" i="11" s="1"/>
  <c r="G109" i="11"/>
  <c r="G110" i="11"/>
  <c r="G111" i="11" s="1"/>
  <c r="G112" i="11" s="1"/>
  <c r="G113" i="11"/>
  <c r="G114" i="11" s="1"/>
  <c r="G115" i="11" s="1"/>
  <c r="G116" i="11" s="1"/>
  <c r="G117" i="11"/>
  <c r="G118" i="11" s="1"/>
  <c r="G119" i="11" s="1"/>
  <c r="G120" i="11" s="1"/>
  <c r="G121" i="11"/>
  <c r="G122" i="11"/>
  <c r="G123" i="11" s="1"/>
  <c r="G124" i="11" s="1"/>
  <c r="G125" i="11"/>
  <c r="G126" i="11" s="1"/>
  <c r="G127" i="11" s="1"/>
  <c r="G128" i="11" s="1"/>
  <c r="G129" i="11"/>
  <c r="G130" i="11" s="1"/>
  <c r="G131" i="11" s="1"/>
  <c r="G132" i="11" s="1"/>
  <c r="G133" i="11"/>
  <c r="G134" i="11"/>
  <c r="G135" i="11" s="1"/>
  <c r="G136" i="11" s="1"/>
  <c r="G137" i="11"/>
  <c r="G138" i="11" s="1"/>
  <c r="G139" i="11" s="1"/>
  <c r="G140" i="11" s="1"/>
  <c r="G141" i="11"/>
  <c r="G142" i="11" s="1"/>
  <c r="G143" i="11" s="1"/>
  <c r="G144" i="11" s="1"/>
  <c r="G145" i="11"/>
  <c r="G146" i="11"/>
  <c r="G147" i="11" s="1"/>
  <c r="G148" i="11" s="1"/>
  <c r="G149" i="11"/>
  <c r="G150" i="11" s="1"/>
  <c r="G151" i="11" s="1"/>
  <c r="G152" i="11" s="1"/>
  <c r="G153" i="11"/>
  <c r="G154" i="11" s="1"/>
  <c r="G155" i="11" s="1"/>
  <c r="G156" i="11" s="1"/>
  <c r="G157" i="11"/>
  <c r="G158" i="11"/>
  <c r="G159" i="11" s="1"/>
  <c r="G160" i="11" s="1"/>
  <c r="G161" i="11"/>
  <c r="G162" i="11" s="1"/>
  <c r="G163" i="11" s="1"/>
  <c r="G164" i="11" s="1"/>
  <c r="G165" i="11"/>
  <c r="G166" i="11" s="1"/>
  <c r="G167" i="11" s="1"/>
  <c r="G168" i="11" s="1"/>
  <c r="G169" i="11"/>
  <c r="G170" i="11"/>
  <c r="G171" i="11" s="1"/>
  <c r="G172" i="11" s="1"/>
  <c r="G173" i="11"/>
  <c r="G174" i="11" s="1"/>
  <c r="G175" i="11" s="1"/>
  <c r="G176" i="11" s="1"/>
  <c r="G177" i="11"/>
  <c r="G178" i="11" s="1"/>
  <c r="G179" i="11" s="1"/>
  <c r="G180" i="11" s="1"/>
  <c r="G181" i="11"/>
  <c r="G182" i="11"/>
  <c r="G183" i="11" s="1"/>
  <c r="G184" i="11" s="1"/>
  <c r="G185" i="11"/>
  <c r="G186" i="11" s="1"/>
  <c r="G187" i="11" s="1"/>
  <c r="G188" i="11" s="1"/>
  <c r="G189" i="11"/>
  <c r="G190" i="11" s="1"/>
  <c r="G191" i="11" s="1"/>
  <c r="G192" i="11" s="1"/>
  <c r="G193" i="11"/>
  <c r="G194" i="11"/>
  <c r="G195" i="11" s="1"/>
  <c r="G196" i="11" s="1"/>
  <c r="G197" i="11"/>
  <c r="G198" i="11" s="1"/>
  <c r="G199" i="11" s="1"/>
  <c r="G200" i="11" s="1"/>
  <c r="G201" i="11"/>
  <c r="G202" i="11" s="1"/>
  <c r="G203" i="11" s="1"/>
  <c r="G204" i="11" s="1"/>
  <c r="G205" i="11"/>
  <c r="G206" i="11"/>
  <c r="G207" i="11" s="1"/>
  <c r="G208" i="11" s="1"/>
  <c r="G209" i="11"/>
  <c r="G210" i="11" s="1"/>
  <c r="G211" i="11" s="1"/>
  <c r="G212" i="11" s="1"/>
  <c r="G213" i="11"/>
  <c r="G214" i="11" s="1"/>
  <c r="G215" i="11" s="1"/>
  <c r="G216" i="11" s="1"/>
  <c r="G217" i="11"/>
  <c r="G218" i="11"/>
  <c r="G219" i="11" s="1"/>
  <c r="G220" i="11" s="1"/>
  <c r="G221" i="11"/>
  <c r="G222" i="11" s="1"/>
  <c r="G223" i="11" s="1"/>
  <c r="G224" i="11" s="1"/>
  <c r="G225" i="11"/>
  <c r="G226" i="11" s="1"/>
  <c r="G227" i="11" s="1"/>
  <c r="G228" i="11" s="1"/>
  <c r="G229" i="11"/>
  <c r="G230" i="11"/>
  <c r="G231" i="11" s="1"/>
  <c r="G232" i="11" s="1"/>
  <c r="G233" i="11"/>
  <c r="G234" i="11" s="1"/>
  <c r="G235" i="11" s="1"/>
  <c r="G236" i="11" s="1"/>
  <c r="G237" i="11"/>
  <c r="G238" i="11" s="1"/>
  <c r="G239" i="11" s="1"/>
  <c r="G240" i="11"/>
  <c r="G241" i="11" s="1"/>
  <c r="G242" i="11"/>
  <c r="G243" i="11" s="1"/>
  <c r="G244" i="11"/>
  <c r="G245" i="11"/>
  <c r="G246" i="11" s="1"/>
  <c r="G247" i="11" s="1"/>
  <c r="G248" i="11" s="1"/>
  <c r="G249" i="11" s="1"/>
  <c r="G250" i="11" s="1"/>
  <c r="G251" i="11" s="1"/>
  <c r="G252" i="11" s="1"/>
  <c r="G253" i="11"/>
  <c r="G254" i="11"/>
  <c r="G255" i="11" s="1"/>
  <c r="G256" i="11"/>
  <c r="G257" i="11"/>
  <c r="G258" i="11" s="1"/>
  <c r="G259" i="11" s="1"/>
  <c r="G260" i="11"/>
  <c r="G261" i="11" s="1"/>
  <c r="G262" i="11" s="1"/>
  <c r="G263" i="11" s="1"/>
  <c r="G264" i="11" s="1"/>
  <c r="G265" i="11" s="1"/>
  <c r="G266" i="11"/>
  <c r="G267" i="11" s="1"/>
  <c r="G268" i="11" s="1"/>
  <c r="G269" i="11" s="1"/>
  <c r="G270" i="11" s="1"/>
  <c r="G271" i="11" s="1"/>
  <c r="G272" i="11" s="1"/>
  <c r="G273" i="11" s="1"/>
  <c r="G274" i="11" s="1"/>
  <c r="G275" i="11" s="1"/>
  <c r="G276" i="11" s="1"/>
  <c r="G277" i="11" s="1"/>
  <c r="G278" i="11"/>
  <c r="G279" i="11" s="1"/>
  <c r="G280" i="11"/>
  <c r="G281" i="11" s="1"/>
  <c r="G282" i="11" s="1"/>
  <c r="G283" i="11" s="1"/>
  <c r="G284" i="11" s="1"/>
  <c r="G285" i="11" s="1"/>
  <c r="G286" i="11" s="1"/>
  <c r="G287" i="11" s="1"/>
  <c r="G288" i="11" s="1"/>
  <c r="G289" i="11" s="1"/>
  <c r="G290" i="11"/>
  <c r="G291" i="11" s="1"/>
  <c r="G292" i="11"/>
  <c r="G293" i="11"/>
  <c r="G294" i="11" s="1"/>
  <c r="G295" i="11" s="1"/>
  <c r="G296" i="11" s="1"/>
  <c r="G297" i="11" s="1"/>
  <c r="G298" i="11" s="1"/>
  <c r="G299" i="11" s="1"/>
  <c r="G300" i="11" s="1"/>
  <c r="G301" i="11" s="1"/>
  <c r="G302" i="11"/>
  <c r="G303" i="11" s="1"/>
  <c r="G304" i="11"/>
  <c r="G305" i="11"/>
  <c r="G306" i="11" s="1"/>
  <c r="G307" i="11" s="1"/>
  <c r="G308" i="11"/>
  <c r="G309" i="11" s="1"/>
  <c r="G310" i="11" s="1"/>
  <c r="G311" i="11" s="1"/>
  <c r="G312" i="11" s="1"/>
  <c r="G313" i="11" s="1"/>
  <c r="G314" i="11"/>
  <c r="G315" i="11" s="1"/>
  <c r="G316" i="11" s="1"/>
  <c r="G317" i="11" s="1"/>
  <c r="G318" i="11" s="1"/>
  <c r="G319" i="11" s="1"/>
  <c r="G320" i="11" s="1"/>
  <c r="G321" i="11"/>
  <c r="G322" i="11" s="1"/>
  <c r="G323" i="11" s="1"/>
  <c r="G324" i="11" s="1"/>
  <c r="G325" i="11" s="1"/>
  <c r="G326" i="11"/>
  <c r="G327" i="11" s="1"/>
  <c r="G328" i="11"/>
  <c r="G329" i="11" s="1"/>
  <c r="G330" i="11" s="1"/>
  <c r="G331" i="11" s="1"/>
  <c r="G332" i="11" s="1"/>
  <c r="G333" i="11" s="1"/>
  <c r="G334" i="11" s="1"/>
  <c r="G335" i="11" s="1"/>
  <c r="G336" i="11" s="1"/>
  <c r="G337" i="11" s="1"/>
  <c r="G338" i="11"/>
  <c r="G339" i="11"/>
  <c r="G340" i="11"/>
  <c r="G341" i="11" s="1"/>
  <c r="G342" i="11" s="1"/>
  <c r="G343" i="11" s="1"/>
  <c r="G344" i="11" s="1"/>
  <c r="G345" i="11" s="1"/>
  <c r="G346" i="11" s="1"/>
  <c r="G347" i="11" s="1"/>
  <c r="G348" i="11" s="1"/>
  <c r="G349" i="11" s="1"/>
  <c r="G350" i="11"/>
  <c r="G351" i="11"/>
  <c r="G352" i="11" s="1"/>
  <c r="G353" i="11" s="1"/>
  <c r="G354" i="11" s="1"/>
  <c r="G355" i="11" s="1"/>
  <c r="G356" i="11" s="1"/>
  <c r="G357" i="11" s="1"/>
  <c r="G358" i="11" s="1"/>
  <c r="G359" i="11" s="1"/>
  <c r="G360" i="11" s="1"/>
  <c r="G361" i="11" s="1"/>
  <c r="G362" i="11"/>
  <c r="G363" i="11"/>
  <c r="G364" i="11" s="1"/>
  <c r="G365" i="11" s="1"/>
  <c r="G366" i="11"/>
  <c r="G367" i="11" s="1"/>
  <c r="G368" i="11" s="1"/>
  <c r="G369" i="11" s="1"/>
  <c r="G370" i="11" s="1"/>
  <c r="G371" i="11" s="1"/>
  <c r="G372" i="11" s="1"/>
  <c r="G373" i="11" s="1"/>
  <c r="G374" i="11"/>
  <c r="G375" i="11" s="1"/>
  <c r="G376" i="11" s="1"/>
  <c r="G377" i="11" s="1"/>
  <c r="G378" i="11" s="1"/>
  <c r="G379" i="11" s="1"/>
  <c r="G380" i="11" s="1"/>
  <c r="G381" i="11" s="1"/>
  <c r="G382" i="11" s="1"/>
  <c r="G383" i="11" s="1"/>
  <c r="G384" i="11" s="1"/>
  <c r="G385" i="11" s="1"/>
  <c r="G386" i="11"/>
  <c r="G387" i="11"/>
  <c r="G388" i="11" s="1"/>
  <c r="G389" i="11" s="1"/>
  <c r="G390" i="11"/>
  <c r="G391" i="11" s="1"/>
  <c r="G392" i="11" s="1"/>
  <c r="G393" i="11" s="1"/>
  <c r="G394" i="11" s="1"/>
  <c r="G395" i="11" s="1"/>
  <c r="G396" i="11" s="1"/>
  <c r="G397" i="11" s="1"/>
  <c r="G398" i="11"/>
  <c r="G399" i="11" s="1"/>
  <c r="G400" i="11" s="1"/>
  <c r="G401" i="11" s="1"/>
  <c r="G402" i="11" s="1"/>
  <c r="G403" i="11" s="1"/>
  <c r="G404" i="11" s="1"/>
  <c r="G405" i="11" s="1"/>
  <c r="G406" i="11" s="1"/>
  <c r="G407" i="11" s="1"/>
  <c r="G408" i="11" s="1"/>
  <c r="G409" i="11" s="1"/>
  <c r="G410" i="11"/>
  <c r="G411" i="11"/>
  <c r="G412" i="11" s="1"/>
  <c r="G413" i="11" s="1"/>
  <c r="G414" i="11"/>
  <c r="G415" i="11" s="1"/>
  <c r="G416" i="11" s="1"/>
  <c r="G417" i="11" s="1"/>
  <c r="G418" i="11" s="1"/>
  <c r="G419" i="11" s="1"/>
  <c r="G420" i="11" s="1"/>
  <c r="G421" i="11" s="1"/>
  <c r="G422" i="11"/>
  <c r="G423" i="11" s="1"/>
  <c r="G424" i="11" s="1"/>
  <c r="G425" i="11" s="1"/>
  <c r="G426" i="11" s="1"/>
  <c r="G427" i="11" s="1"/>
  <c r="G428" i="11" s="1"/>
  <c r="G429" i="11" s="1"/>
  <c r="G430" i="11" s="1"/>
  <c r="G431" i="11" s="1"/>
  <c r="G432" i="11" s="1"/>
  <c r="G433" i="11" s="1"/>
  <c r="G434" i="11"/>
  <c r="G435" i="11"/>
  <c r="G436" i="11" s="1"/>
  <c r="G437" i="11" s="1"/>
  <c r="G438" i="11"/>
  <c r="G439" i="11" s="1"/>
  <c r="G440" i="11" s="1"/>
  <c r="G441" i="11" s="1"/>
  <c r="G442" i="11" s="1"/>
  <c r="G443" i="11" s="1"/>
  <c r="G444" i="11" s="1"/>
  <c r="G445" i="11" s="1"/>
  <c r="G446" i="11"/>
  <c r="G447" i="11" s="1"/>
  <c r="G448" i="11" s="1"/>
  <c r="G449" i="11" s="1"/>
  <c r="G450" i="11" s="1"/>
  <c r="G451" i="11" s="1"/>
  <c r="G452" i="11" s="1"/>
  <c r="G453" i="11" s="1"/>
  <c r="G454" i="11" s="1"/>
  <c r="G455" i="11" s="1"/>
  <c r="G456" i="11" s="1"/>
  <c r="G457" i="11" s="1"/>
  <c r="G458" i="11"/>
  <c r="G459" i="11"/>
  <c r="G460" i="11" s="1"/>
  <c r="G461" i="11" s="1"/>
  <c r="G462" i="11"/>
  <c r="G463" i="11" s="1"/>
  <c r="G464" i="11" s="1"/>
  <c r="G465" i="11" s="1"/>
  <c r="G466" i="11" s="1"/>
  <c r="G467" i="11" s="1"/>
  <c r="G468" i="11" s="1"/>
  <c r="G469" i="11" s="1"/>
  <c r="G470" i="11"/>
  <c r="G471" i="11" s="1"/>
  <c r="G472" i="11" s="1"/>
  <c r="G473" i="11" s="1"/>
  <c r="G474" i="11" s="1"/>
  <c r="G475" i="11" s="1"/>
  <c r="G476" i="11" s="1"/>
  <c r="G477" i="11" s="1"/>
  <c r="G478" i="11" s="1"/>
  <c r="G479" i="11" s="1"/>
  <c r="G480" i="11" s="1"/>
  <c r="G481" i="11" s="1"/>
  <c r="G482" i="11"/>
  <c r="G483" i="11"/>
  <c r="G484" i="11" s="1"/>
  <c r="G485" i="11" s="1"/>
  <c r="G486" i="11" s="1"/>
  <c r="G487" i="11" s="1"/>
  <c r="G488" i="11" s="1"/>
  <c r="G489" i="11" s="1"/>
  <c r="G490" i="11" s="1"/>
  <c r="G491" i="11" s="1"/>
  <c r="G492" i="11" s="1"/>
  <c r="G493" i="11" s="1"/>
  <c r="G494" i="11"/>
  <c r="G495" i="11" s="1"/>
  <c r="G496" i="11" s="1"/>
  <c r="G497" i="11" s="1"/>
  <c r="G498" i="11" s="1"/>
  <c r="G499" i="11" s="1"/>
  <c r="G500" i="11" s="1"/>
  <c r="G501" i="11" s="1"/>
  <c r="G502" i="11" s="1"/>
  <c r="G503" i="11" s="1"/>
  <c r="G504" i="11" s="1"/>
  <c r="G505" i="11" s="1"/>
  <c r="G506" i="11"/>
  <c r="G507" i="11" s="1"/>
  <c r="G508" i="11" s="1"/>
  <c r="G509" i="11" s="1"/>
  <c r="G510" i="11" s="1"/>
  <c r="G511" i="11" s="1"/>
  <c r="G512" i="11" s="1"/>
  <c r="G513" i="11" s="1"/>
  <c r="G514" i="11" s="1"/>
  <c r="G515" i="11" s="1"/>
  <c r="G516" i="11" s="1"/>
  <c r="G517" i="11" s="1"/>
  <c r="G518" i="11"/>
  <c r="G519" i="11"/>
  <c r="G520" i="11" s="1"/>
  <c r="G521" i="11"/>
  <c r="G522" i="11" s="1"/>
  <c r="G523" i="11" s="1"/>
  <c r="G524" i="11" s="1"/>
  <c r="G525" i="11" s="1"/>
  <c r="G526" i="11" s="1"/>
  <c r="G527" i="11" s="1"/>
  <c r="G528" i="11" s="1"/>
  <c r="G529" i="11" s="1"/>
  <c r="G530" i="11"/>
  <c r="G531" i="11"/>
  <c r="G532" i="11" s="1"/>
  <c r="G533" i="11" s="1"/>
  <c r="G534" i="11" s="1"/>
  <c r="G535" i="11" s="1"/>
  <c r="G536" i="11" s="1"/>
  <c r="G537" i="11" s="1"/>
  <c r="G538" i="11" s="1"/>
  <c r="G539" i="11" s="1"/>
  <c r="G540" i="11" s="1"/>
  <c r="G541" i="11" s="1"/>
  <c r="G542" i="11"/>
  <c r="G543" i="11" s="1"/>
  <c r="G544" i="11" s="1"/>
  <c r="G545" i="11" s="1"/>
  <c r="G546" i="11" s="1"/>
  <c r="G547" i="11" s="1"/>
  <c r="G548" i="11" s="1"/>
  <c r="G549" i="11" s="1"/>
  <c r="G550" i="11" s="1"/>
  <c r="G551" i="11" s="1"/>
  <c r="G552" i="11" s="1"/>
  <c r="G553" i="11" s="1"/>
  <c r="G554" i="11"/>
  <c r="G555" i="11" s="1"/>
  <c r="G556" i="11" s="1"/>
  <c r="G557" i="11" s="1"/>
  <c r="G558" i="11" s="1"/>
  <c r="G559" i="11" s="1"/>
  <c r="G560" i="11" s="1"/>
  <c r="G561" i="11" s="1"/>
  <c r="G562" i="11" s="1"/>
  <c r="G563" i="11" s="1"/>
  <c r="G564" i="11" s="1"/>
  <c r="G565" i="11" s="1"/>
  <c r="G566" i="11"/>
  <c r="G567" i="11"/>
  <c r="G568" i="11" s="1"/>
  <c r="G569" i="11"/>
  <c r="G570" i="11" s="1"/>
  <c r="G571" i="11" s="1"/>
  <c r="G572" i="11" s="1"/>
  <c r="G573" i="11" s="1"/>
  <c r="G574" i="11" s="1"/>
  <c r="G575" i="11" s="1"/>
  <c r="G576" i="11" s="1"/>
  <c r="G577" i="11" s="1"/>
  <c r="G578" i="11"/>
  <c r="G579" i="11"/>
  <c r="G580" i="11" s="1"/>
  <c r="G581" i="11" s="1"/>
  <c r="G582" i="11" s="1"/>
  <c r="G583" i="11" s="1"/>
  <c r="G584" i="11" s="1"/>
  <c r="G585" i="11" s="1"/>
  <c r="G586" i="11" s="1"/>
  <c r="G587" i="11" s="1"/>
  <c r="G588" i="11" s="1"/>
  <c r="G589" i="11" s="1"/>
  <c r="G590" i="11"/>
  <c r="G591" i="11" s="1"/>
  <c r="G592" i="11" s="1"/>
  <c r="G593" i="11" s="1"/>
  <c r="G594" i="11" s="1"/>
  <c r="G595" i="11" s="1"/>
  <c r="G596" i="11" s="1"/>
  <c r="G597" i="11" s="1"/>
  <c r="G598" i="11" s="1"/>
  <c r="G599" i="11" s="1"/>
  <c r="G600" i="11" s="1"/>
  <c r="G601" i="11" s="1"/>
  <c r="G602" i="11"/>
  <c r="G603" i="11" s="1"/>
  <c r="G604" i="11" s="1"/>
  <c r="G605" i="11" s="1"/>
  <c r="G606" i="11" s="1"/>
  <c r="G607" i="11" s="1"/>
  <c r="G608" i="11" s="1"/>
  <c r="G609" i="11" s="1"/>
  <c r="G610" i="11" s="1"/>
  <c r="G611" i="11" s="1"/>
  <c r="G612" i="11" s="1"/>
  <c r="G613" i="11" s="1"/>
  <c r="G614" i="11"/>
  <c r="G615" i="11"/>
  <c r="G616" i="11" s="1"/>
  <c r="G617" i="11"/>
  <c r="G618" i="11" s="1"/>
  <c r="G619" i="11" s="1"/>
  <c r="G620" i="11" s="1"/>
  <c r="G621" i="11" s="1"/>
  <c r="G622" i="11" s="1"/>
  <c r="G623" i="11" s="1"/>
  <c r="G624" i="11" s="1"/>
  <c r="G625" i="11" s="1"/>
  <c r="G626" i="11"/>
  <c r="G627" i="11"/>
  <c r="G628" i="11" s="1"/>
  <c r="G629" i="11" s="1"/>
  <c r="G630" i="11" s="1"/>
  <c r="G631" i="11" s="1"/>
  <c r="G632" i="11" s="1"/>
  <c r="G633" i="11" s="1"/>
  <c r="G634" i="11" s="1"/>
  <c r="G635" i="11" s="1"/>
  <c r="G636" i="11" s="1"/>
  <c r="G637" i="11" s="1"/>
  <c r="G638" i="11"/>
  <c r="G639" i="11"/>
  <c r="G640" i="11"/>
  <c r="G641" i="11" s="1"/>
  <c r="G642" i="11" s="1"/>
  <c r="G643" i="11" s="1"/>
  <c r="G644" i="11" s="1"/>
  <c r="G645" i="11" s="1"/>
  <c r="G646" i="11" s="1"/>
  <c r="G647" i="11" s="1"/>
  <c r="G648" i="11" s="1"/>
  <c r="G649" i="11" s="1"/>
  <c r="G650" i="11"/>
  <c r="G651" i="11"/>
  <c r="G652" i="11"/>
  <c r="G653" i="11" s="1"/>
  <c r="G654" i="11" s="1"/>
  <c r="G655" i="11" s="1"/>
  <c r="G656" i="11" s="1"/>
  <c r="G657" i="11" s="1"/>
  <c r="G658" i="11" s="1"/>
  <c r="G659" i="11" s="1"/>
  <c r="G660" i="11" s="1"/>
  <c r="G661" i="11" s="1"/>
  <c r="G2" i="10"/>
  <c r="G3" i="10"/>
  <c r="G4" i="10"/>
  <c r="G5" i="10"/>
  <c r="G6" i="10" s="1"/>
  <c r="G7" i="10" s="1"/>
  <c r="G8" i="10" s="1"/>
  <c r="G9" i="10" s="1"/>
  <c r="G10" i="10" s="1"/>
  <c r="G11" i="10" s="1"/>
  <c r="G12" i="10" s="1"/>
  <c r="G13" i="10" s="1"/>
  <c r="G14" i="10"/>
  <c r="G15" i="10"/>
  <c r="G16" i="10"/>
  <c r="G17" i="10"/>
  <c r="G18" i="10" s="1"/>
  <c r="G19" i="10" s="1"/>
  <c r="G20" i="10" s="1"/>
  <c r="G21" i="10" s="1"/>
  <c r="G22" i="10" s="1"/>
  <c r="G23" i="10" s="1"/>
  <c r="G24" i="10"/>
  <c r="G25" i="10"/>
  <c r="G26" i="10"/>
  <c r="G27" i="10" s="1"/>
  <c r="G28" i="10"/>
  <c r="G29" i="10"/>
  <c r="G30" i="10" s="1"/>
  <c r="G31" i="10" s="1"/>
  <c r="G32" i="10"/>
  <c r="G33" i="10" s="1"/>
  <c r="G34" i="10" s="1"/>
  <c r="G35" i="10" s="1"/>
  <c r="G36" i="10" s="1"/>
  <c r="G37" i="10" s="1"/>
  <c r="G38" i="10"/>
  <c r="G39" i="10" s="1"/>
  <c r="G40" i="10" s="1"/>
  <c r="G41" i="10" s="1"/>
  <c r="G42" i="10" s="1"/>
  <c r="G43" i="10" s="1"/>
  <c r="G44" i="10"/>
  <c r="G45" i="10"/>
  <c r="G46" i="10" s="1"/>
  <c r="G47" i="10" s="1"/>
  <c r="G48" i="10" s="1"/>
  <c r="G49" i="10" s="1"/>
  <c r="G50" i="10"/>
  <c r="G51" i="10" s="1"/>
  <c r="G52" i="10"/>
  <c r="G53" i="10" s="1"/>
  <c r="G54" i="10" s="1"/>
  <c r="G55" i="10" s="1"/>
  <c r="G56" i="10" s="1"/>
  <c r="G57" i="10"/>
  <c r="G58" i="10" s="1"/>
  <c r="G59" i="10" s="1"/>
  <c r="G60" i="10"/>
  <c r="G61" i="10" s="1"/>
  <c r="G62" i="10"/>
  <c r="G63" i="10"/>
  <c r="G64" i="10"/>
  <c r="G65" i="10" s="1"/>
  <c r="G66" i="10" s="1"/>
  <c r="G67" i="10" s="1"/>
  <c r="G68" i="10" s="1"/>
  <c r="G69" i="10"/>
  <c r="G70" i="10" s="1"/>
  <c r="G71" i="10" s="1"/>
  <c r="G72" i="10" s="1"/>
  <c r="G73" i="10" s="1"/>
  <c r="G74" i="10"/>
  <c r="G75" i="10"/>
  <c r="G76" i="10"/>
  <c r="G77" i="10" s="1"/>
  <c r="G78" i="10" s="1"/>
  <c r="G79" i="10" s="1"/>
  <c r="G80" i="10" s="1"/>
  <c r="G81" i="10" s="1"/>
  <c r="G82" i="10" s="1"/>
  <c r="G83" i="10" s="1"/>
  <c r="G84" i="10" s="1"/>
  <c r="G85" i="10" s="1"/>
  <c r="G86" i="10"/>
  <c r="G87" i="10"/>
  <c r="G88" i="10"/>
  <c r="G89" i="10" s="1"/>
  <c r="G90" i="10" s="1"/>
  <c r="G91" i="10" s="1"/>
  <c r="G92" i="10" s="1"/>
  <c r="G93" i="10"/>
  <c r="G94" i="10" s="1"/>
  <c r="G95" i="10" s="1"/>
  <c r="G96" i="10"/>
  <c r="G97" i="10" s="1"/>
  <c r="G98" i="10"/>
  <c r="G99" i="10"/>
  <c r="G100" i="10"/>
  <c r="G101" i="10" s="1"/>
  <c r="G102" i="10" s="1"/>
  <c r="G103" i="10" s="1"/>
  <c r="G104" i="10" s="1"/>
  <c r="G105" i="10"/>
  <c r="G106" i="10" s="1"/>
  <c r="G107" i="10" s="1"/>
  <c r="G108" i="10"/>
  <c r="G109" i="10" s="1"/>
  <c r="G110" i="10"/>
  <c r="G111" i="10"/>
  <c r="G112" i="10"/>
  <c r="G113" i="10" s="1"/>
  <c r="G114" i="10" s="1"/>
  <c r="G115" i="10" s="1"/>
  <c r="G116" i="10" s="1"/>
  <c r="G117" i="10"/>
  <c r="G118" i="10" s="1"/>
  <c r="G119" i="10" s="1"/>
  <c r="G120" i="10" s="1"/>
  <c r="G121" i="10" s="1"/>
  <c r="G122" i="10"/>
  <c r="G123" i="10"/>
  <c r="G124" i="10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/>
  <c r="G135" i="10"/>
  <c r="G136" i="10"/>
  <c r="G137" i="10" s="1"/>
  <c r="G138" i="10" s="1"/>
  <c r="G139" i="10" s="1"/>
  <c r="G140" i="10" s="1"/>
  <c r="G141" i="10"/>
  <c r="G142" i="10" s="1"/>
  <c r="G143" i="10" s="1"/>
  <c r="G144" i="10"/>
  <c r="G145" i="10" s="1"/>
  <c r="G146" i="10"/>
  <c r="G147" i="10" s="1"/>
  <c r="G148" i="10"/>
  <c r="G149" i="10"/>
  <c r="G150" i="10" s="1"/>
  <c r="G151" i="10" s="1"/>
  <c r="G152" i="10" s="1"/>
  <c r="G153" i="10" s="1"/>
  <c r="G154" i="10" s="1"/>
  <c r="G155" i="10" s="1"/>
  <c r="G156" i="10"/>
  <c r="G157" i="10"/>
  <c r="G158" i="10"/>
  <c r="G159" i="10"/>
  <c r="G160" i="10"/>
  <c r="G161" i="10"/>
  <c r="G162" i="10" s="1"/>
  <c r="G163" i="10" s="1"/>
  <c r="G164" i="10" s="1"/>
  <c r="G165" i="10" s="1"/>
  <c r="G166" i="10" s="1"/>
  <c r="G167" i="10" s="1"/>
  <c r="G168" i="10" s="1"/>
  <c r="G169" i="10" s="1"/>
  <c r="G170" i="10"/>
  <c r="G171" i="10" s="1"/>
  <c r="G172" i="10"/>
  <c r="G173" i="10"/>
  <c r="G174" i="10" s="1"/>
  <c r="G175" i="10" s="1"/>
  <c r="G176" i="10"/>
  <c r="G177" i="10" s="1"/>
  <c r="G178" i="10" s="1"/>
  <c r="G179" i="10" s="1"/>
  <c r="G180" i="10" s="1"/>
  <c r="G181" i="10"/>
  <c r="G182" i="10"/>
  <c r="G183" i="10"/>
  <c r="G184" i="10"/>
  <c r="G185" i="10"/>
  <c r="G186" i="10" s="1"/>
  <c r="G187" i="10" s="1"/>
  <c r="G188" i="10"/>
  <c r="G189" i="10" s="1"/>
  <c r="G190" i="10" s="1"/>
  <c r="G191" i="10" s="1"/>
  <c r="G192" i="10" s="1"/>
  <c r="G193" i="10" s="1"/>
  <c r="G194" i="10"/>
  <c r="G195" i="10"/>
  <c r="G196" i="10"/>
  <c r="G197" i="10"/>
  <c r="G198" i="10" s="1"/>
  <c r="G199" i="10" s="1"/>
  <c r="G200" i="10"/>
  <c r="G201" i="10" s="1"/>
  <c r="G202" i="10" s="1"/>
  <c r="G203" i="10" s="1"/>
  <c r="G204" i="10" s="1"/>
  <c r="G205" i="10"/>
  <c r="G206" i="10"/>
  <c r="G207" i="10"/>
  <c r="G208" i="10"/>
  <c r="G209" i="10"/>
  <c r="G210" i="10" s="1"/>
  <c r="G211" i="10" s="1"/>
  <c r="G212" i="10"/>
  <c r="G213" i="10" s="1"/>
  <c r="G214" i="10" s="1"/>
  <c r="G215" i="10" s="1"/>
  <c r="G216" i="10" s="1"/>
  <c r="G217" i="10" s="1"/>
  <c r="G218" i="10"/>
  <c r="G219" i="10"/>
  <c r="G220" i="10"/>
  <c r="G221" i="10"/>
  <c r="G222" i="10" s="1"/>
  <c r="G223" i="10" s="1"/>
  <c r="G224" i="10"/>
  <c r="G225" i="10" s="1"/>
  <c r="G226" i="10" s="1"/>
  <c r="G227" i="10" s="1"/>
  <c r="G228" i="10" s="1"/>
  <c r="G229" i="10"/>
  <c r="G230" i="10"/>
  <c r="G231" i="10"/>
  <c r="G232" i="10"/>
  <c r="G233" i="10"/>
  <c r="G234" i="10" s="1"/>
  <c r="G235" i="10" s="1"/>
  <c r="G236" i="10"/>
  <c r="G237" i="10" s="1"/>
  <c r="G238" i="10" s="1"/>
  <c r="G239" i="10" s="1"/>
  <c r="G240" i="10" s="1"/>
  <c r="G241" i="10" s="1"/>
  <c r="G242" i="10"/>
  <c r="G243" i="10"/>
  <c r="G244" i="10"/>
  <c r="G245" i="10"/>
  <c r="G246" i="10" s="1"/>
  <c r="G247" i="10" s="1"/>
  <c r="G248" i="10"/>
  <c r="G249" i="10" s="1"/>
  <c r="G250" i="10" s="1"/>
  <c r="G251" i="10" s="1"/>
  <c r="G252" i="10" s="1"/>
  <c r="G253" i="10"/>
  <c r="G254" i="10"/>
  <c r="G255" i="10"/>
  <c r="G256" i="10"/>
  <c r="G257" i="10"/>
  <c r="G258" i="10" s="1"/>
  <c r="G259" i="10" s="1"/>
  <c r="G260" i="10"/>
  <c r="G261" i="10" s="1"/>
  <c r="G262" i="10" s="1"/>
  <c r="G263" i="10" s="1"/>
  <c r="G264" i="10" s="1"/>
  <c r="G265" i="10" s="1"/>
  <c r="G266" i="10"/>
  <c r="G267" i="10"/>
  <c r="G268" i="10"/>
  <c r="G269" i="10"/>
  <c r="G270" i="10" s="1"/>
  <c r="G271" i="10" s="1"/>
  <c r="G272" i="10"/>
  <c r="G273" i="10" s="1"/>
  <c r="G274" i="10" s="1"/>
  <c r="G275" i="10" s="1"/>
  <c r="G276" i="10" s="1"/>
  <c r="G277" i="10"/>
  <c r="G278" i="10"/>
  <c r="G279" i="10"/>
  <c r="G280" i="10"/>
  <c r="G281" i="10"/>
  <c r="G282" i="10" s="1"/>
  <c r="G283" i="10" s="1"/>
  <c r="G284" i="10"/>
  <c r="G285" i="10" s="1"/>
  <c r="G286" i="10" s="1"/>
  <c r="G287" i="10" s="1"/>
  <c r="G288" i="10" s="1"/>
  <c r="G289" i="10" s="1"/>
  <c r="G290" i="10"/>
  <c r="G291" i="10"/>
  <c r="G292" i="10"/>
  <c r="G293" i="10"/>
  <c r="G294" i="10" s="1"/>
  <c r="G295" i="10" s="1"/>
  <c r="G296" i="10"/>
  <c r="G297" i="10" s="1"/>
  <c r="G298" i="10" s="1"/>
  <c r="G299" i="10" s="1"/>
  <c r="G300" i="10" s="1"/>
  <c r="G301" i="10"/>
  <c r="G302" i="10"/>
  <c r="G303" i="10"/>
  <c r="G304" i="10"/>
  <c r="G305" i="10"/>
  <c r="G306" i="10" s="1"/>
  <c r="G307" i="10" s="1"/>
  <c r="G308" i="10"/>
  <c r="G309" i="10" s="1"/>
  <c r="G310" i="10" s="1"/>
  <c r="G311" i="10" s="1"/>
  <c r="G312" i="10" s="1"/>
  <c r="G313" i="10" s="1"/>
  <c r="G314" i="10"/>
  <c r="G315" i="10"/>
  <c r="G316" i="10"/>
  <c r="G317" i="10"/>
  <c r="G318" i="10" s="1"/>
  <c r="G319" i="10" s="1"/>
  <c r="G320" i="10"/>
  <c r="G321" i="10" s="1"/>
  <c r="G322" i="10" s="1"/>
  <c r="G323" i="10" s="1"/>
  <c r="G324" i="10" s="1"/>
  <c r="G325" i="10"/>
  <c r="G326" i="10"/>
  <c r="G327" i="10" s="1"/>
  <c r="G328" i="10" s="1"/>
  <c r="G329" i="10" s="1"/>
  <c r="G330" i="10" s="1"/>
  <c r="G331" i="10" s="1"/>
  <c r="G332" i="10" s="1"/>
  <c r="G333" i="10" s="1"/>
  <c r="G334" i="10" s="1"/>
  <c r="G335" i="10" s="1"/>
  <c r="G336" i="10" s="1"/>
  <c r="G337" i="10" s="1"/>
  <c r="G338" i="10"/>
  <c r="G339" i="10"/>
  <c r="G340" i="10"/>
  <c r="G341" i="10"/>
  <c r="G342" i="10" s="1"/>
  <c r="G343" i="10" s="1"/>
  <c r="G344" i="10"/>
  <c r="G345" i="10"/>
  <c r="G346" i="10" s="1"/>
  <c r="G347" i="10" s="1"/>
  <c r="G348" i="10" s="1"/>
  <c r="G349" i="10" s="1"/>
  <c r="G350" i="10"/>
  <c r="G351" i="10"/>
  <c r="G352" i="10"/>
  <c r="G353" i="10"/>
  <c r="G354" i="10" s="1"/>
  <c r="G355" i="10" s="1"/>
  <c r="G356" i="10"/>
  <c r="G357" i="10"/>
  <c r="G358" i="10" s="1"/>
  <c r="G359" i="10" s="1"/>
  <c r="G360" i="10" s="1"/>
  <c r="G361" i="10" s="1"/>
  <c r="G362" i="10"/>
  <c r="G363" i="10"/>
  <c r="G364" i="10"/>
  <c r="G365" i="10"/>
  <c r="G366" i="10" s="1"/>
  <c r="G367" i="10" s="1"/>
  <c r="G368" i="10"/>
  <c r="G369" i="10"/>
  <c r="G370" i="10" s="1"/>
  <c r="G371" i="10" s="1"/>
  <c r="G372" i="10" s="1"/>
  <c r="G373" i="10" s="1"/>
  <c r="G374" i="10"/>
  <c r="G375" i="10"/>
  <c r="G376" i="10"/>
  <c r="G377" i="10"/>
  <c r="G378" i="10" s="1"/>
  <c r="G379" i="10" s="1"/>
  <c r="G380" i="10"/>
  <c r="G381" i="10"/>
  <c r="G382" i="10" s="1"/>
  <c r="G383" i="10" s="1"/>
  <c r="G384" i="10" s="1"/>
  <c r="G385" i="10" s="1"/>
  <c r="G386" i="10"/>
  <c r="G387" i="10"/>
  <c r="G388" i="10"/>
  <c r="G389" i="10"/>
  <c r="G390" i="10" s="1"/>
  <c r="G391" i="10" s="1"/>
  <c r="G392" i="10"/>
  <c r="G393" i="10"/>
  <c r="G394" i="10" s="1"/>
  <c r="G395" i="10" s="1"/>
  <c r="G396" i="10" s="1"/>
  <c r="G397" i="10" s="1"/>
  <c r="G398" i="10"/>
  <c r="G399" i="10"/>
  <c r="G400" i="10"/>
  <c r="G401" i="10"/>
  <c r="G402" i="10" s="1"/>
  <c r="G403" i="10" s="1"/>
  <c r="G404" i="10" s="1"/>
  <c r="G405" i="10" s="1"/>
  <c r="G406" i="10" s="1"/>
  <c r="G407" i="10" s="1"/>
  <c r="G408" i="10" s="1"/>
  <c r="G409" i="10" s="1"/>
  <c r="G410" i="10"/>
  <c r="G411" i="10"/>
  <c r="G412" i="10"/>
  <c r="G413" i="10"/>
  <c r="G414" i="10" s="1"/>
  <c r="G415" i="10" s="1"/>
  <c r="G416" i="10"/>
  <c r="G417" i="10" s="1"/>
  <c r="G418" i="10" s="1"/>
  <c r="G419" i="10" s="1"/>
  <c r="G420" i="10" s="1"/>
  <c r="G421" i="10" s="1"/>
  <c r="G422" i="10"/>
  <c r="G423" i="10"/>
  <c r="G424" i="10"/>
  <c r="G425" i="10"/>
  <c r="G426" i="10" s="1"/>
  <c r="G427" i="10" s="1"/>
  <c r="G428" i="10"/>
  <c r="G429" i="10"/>
  <c r="G430" i="10" s="1"/>
  <c r="G431" i="10" s="1"/>
  <c r="G432" i="10" s="1"/>
  <c r="G433" i="10" s="1"/>
  <c r="G434" i="10"/>
  <c r="G435" i="10"/>
  <c r="G436" i="10"/>
  <c r="G437" i="10"/>
  <c r="G438" i="10" s="1"/>
  <c r="G439" i="10" s="1"/>
  <c r="G440" i="10"/>
  <c r="G441" i="10"/>
  <c r="G442" i="10" s="1"/>
  <c r="G443" i="10" s="1"/>
  <c r="G444" i="10" s="1"/>
  <c r="G445" i="10"/>
  <c r="G446" i="10"/>
  <c r="G447" i="10"/>
  <c r="G448" i="10"/>
  <c r="G449" i="10"/>
  <c r="G450" i="10" s="1"/>
  <c r="G451" i="10" s="1"/>
  <c r="G452" i="10" s="1"/>
  <c r="G453" i="10" s="1"/>
  <c r="G454" i="10" s="1"/>
  <c r="G455" i="10" s="1"/>
  <c r="G456" i="10" s="1"/>
  <c r="G457" i="10" s="1"/>
  <c r="G458" i="10"/>
  <c r="G459" i="10"/>
  <c r="G460" i="10"/>
  <c r="G461" i="10"/>
  <c r="G462" i="10" s="1"/>
  <c r="G463" i="10" s="1"/>
  <c r="G464" i="10"/>
  <c r="G465" i="10" s="1"/>
  <c r="G466" i="10" s="1"/>
  <c r="G467" i="10" s="1"/>
  <c r="G468" i="10" s="1"/>
  <c r="G469" i="10" s="1"/>
  <c r="G470" i="10"/>
  <c r="G471" i="10"/>
  <c r="G472" i="10"/>
  <c r="G473" i="10"/>
  <c r="G474" i="10" s="1"/>
  <c r="G475" i="10" s="1"/>
  <c r="G476" i="10"/>
  <c r="G477" i="10"/>
  <c r="G478" i="10" s="1"/>
  <c r="G479" i="10" s="1"/>
  <c r="G480" i="10" s="1"/>
  <c r="G481" i="10" s="1"/>
  <c r="G482" i="10"/>
  <c r="G483" i="10"/>
  <c r="G484" i="10"/>
  <c r="G485" i="10"/>
  <c r="G486" i="10" s="1"/>
  <c r="G487" i="10"/>
  <c r="G488" i="10" s="1"/>
  <c r="G489" i="10"/>
  <c r="G490" i="10" s="1"/>
  <c r="G491" i="10" s="1"/>
  <c r="G492" i="10" s="1"/>
  <c r="G493" i="10" s="1"/>
  <c r="G494" i="10"/>
  <c r="G495" i="10"/>
  <c r="G496" i="10" s="1"/>
  <c r="G497" i="10" s="1"/>
  <c r="G498" i="10" s="1"/>
  <c r="G499" i="10" s="1"/>
  <c r="G500" i="10" s="1"/>
  <c r="G501" i="10" s="1"/>
  <c r="G502" i="10" s="1"/>
  <c r="G503" i="10" s="1"/>
  <c r="G504" i="10" s="1"/>
  <c r="G505" i="10" s="1"/>
  <c r="G506" i="10"/>
  <c r="G507" i="10" s="1"/>
  <c r="G508" i="10" s="1"/>
  <c r="G509" i="10" s="1"/>
  <c r="G510" i="10" s="1"/>
  <c r="G511" i="10" s="1"/>
  <c r="G512" i="10" s="1"/>
  <c r="G513" i="10" s="1"/>
  <c r="G514" i="10" s="1"/>
  <c r="G515" i="10" s="1"/>
  <c r="G516" i="10" s="1"/>
  <c r="G517" i="10" s="1"/>
  <c r="G518" i="10"/>
  <c r="G519" i="10"/>
  <c r="G520" i="10"/>
  <c r="G521" i="10" s="1"/>
  <c r="G522" i="10"/>
  <c r="G523" i="10" s="1"/>
  <c r="G524" i="10" s="1"/>
  <c r="G525" i="10" s="1"/>
  <c r="G526" i="10" s="1"/>
  <c r="G527" i="10" s="1"/>
  <c r="G528" i="10" s="1"/>
  <c r="G529" i="10" s="1"/>
  <c r="G530" i="10"/>
  <c r="G531" i="10"/>
  <c r="G532" i="10"/>
  <c r="G533" i="10" s="1"/>
  <c r="G534" i="10" s="1"/>
  <c r="G535" i="10" s="1"/>
  <c r="G536" i="10" s="1"/>
  <c r="G537" i="10" s="1"/>
  <c r="G538" i="10" s="1"/>
  <c r="G539" i="10" s="1"/>
  <c r="G540" i="10" s="1"/>
  <c r="G541" i="10" s="1"/>
  <c r="G542" i="10"/>
  <c r="G543" i="10"/>
  <c r="G544" i="10" s="1"/>
  <c r="G545" i="10" s="1"/>
  <c r="G546" i="10" s="1"/>
  <c r="G547" i="10" s="1"/>
  <c r="G548" i="10" s="1"/>
  <c r="G549" i="10" s="1"/>
  <c r="G550" i="10" s="1"/>
  <c r="G551" i="10" s="1"/>
  <c r="G552" i="10" s="1"/>
  <c r="G553" i="10" s="1"/>
  <c r="G554" i="10"/>
  <c r="G555" i="10" s="1"/>
  <c r="G556" i="10" s="1"/>
  <c r="G557" i="10" s="1"/>
  <c r="G558" i="10" s="1"/>
  <c r="G559" i="10" s="1"/>
  <c r="G560" i="10" s="1"/>
  <c r="G561" i="10" s="1"/>
  <c r="G562" i="10" s="1"/>
  <c r="G563" i="10" s="1"/>
  <c r="G564" i="10" s="1"/>
  <c r="G565" i="10" s="1"/>
  <c r="G566" i="10"/>
  <c r="G567" i="10" s="1"/>
  <c r="G568" i="10" s="1"/>
  <c r="G569" i="10" s="1"/>
  <c r="G570" i="10" s="1"/>
  <c r="G571" i="10" s="1"/>
  <c r="G572" i="10" s="1"/>
  <c r="G573" i="10" s="1"/>
  <c r="G574" i="10" s="1"/>
  <c r="G575" i="10" s="1"/>
  <c r="G576" i="10" s="1"/>
  <c r="G577" i="10" s="1"/>
  <c r="G578" i="10"/>
  <c r="G579" i="10"/>
  <c r="G580" i="10"/>
  <c r="G581" i="10" s="1"/>
  <c r="G582" i="10" s="1"/>
  <c r="G583" i="10" s="1"/>
  <c r="G584" i="10" s="1"/>
  <c r="G585" i="10" s="1"/>
  <c r="G586" i="10" s="1"/>
  <c r="G587" i="10" s="1"/>
  <c r="G588" i="10" s="1"/>
  <c r="G589" i="10" s="1"/>
  <c r="G590" i="10"/>
  <c r="G591" i="10"/>
  <c r="G592" i="10" s="1"/>
  <c r="G593" i="10" s="1"/>
  <c r="G594" i="10" s="1"/>
  <c r="G595" i="10" s="1"/>
  <c r="G596" i="10" s="1"/>
  <c r="G597" i="10" s="1"/>
  <c r="G598" i="10" s="1"/>
  <c r="G599" i="10" s="1"/>
  <c r="G600" i="10" s="1"/>
  <c r="G601" i="10" s="1"/>
  <c r="G602" i="10"/>
  <c r="G603" i="10" s="1"/>
  <c r="G604" i="10" s="1"/>
  <c r="G605" i="10" s="1"/>
  <c r="G606" i="10" s="1"/>
  <c r="G607" i="10" s="1"/>
  <c r="G608" i="10" s="1"/>
  <c r="G609" i="10" s="1"/>
  <c r="G610" i="10" s="1"/>
  <c r="G611" i="10" s="1"/>
  <c r="G612" i="10" s="1"/>
  <c r="G613" i="10" s="1"/>
  <c r="G614" i="10"/>
  <c r="G615" i="10" s="1"/>
  <c r="G616" i="10" s="1"/>
  <c r="G617" i="10" s="1"/>
  <c r="G618" i="10" s="1"/>
  <c r="G619" i="10" s="1"/>
  <c r="G620" i="10" s="1"/>
  <c r="G621" i="10" s="1"/>
  <c r="G622" i="10" s="1"/>
  <c r="G623" i="10" s="1"/>
  <c r="G624" i="10" s="1"/>
  <c r="G625" i="10" s="1"/>
  <c r="G626" i="10"/>
  <c r="G627" i="10"/>
  <c r="G628" i="10"/>
  <c r="G629" i="10" s="1"/>
  <c r="G630" i="10" s="1"/>
  <c r="G631" i="10" s="1"/>
  <c r="G632" i="10" s="1"/>
  <c r="G633" i="10" s="1"/>
  <c r="G634" i="10" s="1"/>
  <c r="G635" i="10" s="1"/>
  <c r="G636" i="10" s="1"/>
  <c r="G637" i="10" s="1"/>
  <c r="G638" i="10"/>
  <c r="G639" i="10"/>
  <c r="G640" i="10"/>
  <c r="G641" i="10" s="1"/>
  <c r="G642" i="10" s="1"/>
  <c r="G643" i="10" s="1"/>
  <c r="G644" i="10" s="1"/>
  <c r="G645" i="10" s="1"/>
  <c r="G646" i="10" s="1"/>
  <c r="G647" i="10" s="1"/>
  <c r="G648" i="10" s="1"/>
  <c r="G649" i="10" s="1"/>
  <c r="G650" i="10"/>
  <c r="G651" i="10"/>
  <c r="G652" i="10"/>
  <c r="G653" i="10" s="1"/>
  <c r="G654" i="10" s="1"/>
  <c r="G655" i="10" s="1"/>
  <c r="G656" i="10" s="1"/>
  <c r="G657" i="10" s="1"/>
  <c r="G658" i="10" s="1"/>
  <c r="G659" i="10" s="1"/>
  <c r="G660" i="10" s="1"/>
  <c r="G661" i="10" s="1"/>
  <c r="G2" i="9"/>
  <c r="G3" i="9" s="1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/>
  <c r="G74" i="9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/>
  <c r="G98" i="9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/>
  <c r="G122" i="9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/>
  <c r="G146" i="9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/>
  <c r="G170" i="9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/>
  <c r="G194" i="9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/>
  <c r="G218" i="9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G230" i="9"/>
  <c r="G231" i="9" s="1"/>
  <c r="G232" i="9" s="1"/>
  <c r="G233" i="9" s="1"/>
  <c r="G234" i="9" s="1"/>
  <c r="G235" i="9" s="1"/>
  <c r="G236" i="9" s="1"/>
  <c r="G237" i="9" s="1"/>
  <c r="G238" i="9" s="1"/>
  <c r="G239" i="9" s="1"/>
  <c r="G240" i="9" s="1"/>
  <c r="G241" i="9"/>
  <c r="G242" i="9"/>
  <c r="G243" i="9" s="1"/>
  <c r="G244" i="9" s="1"/>
  <c r="G245" i="9" s="1"/>
  <c r="G246" i="9" s="1"/>
  <c r="G247" i="9" s="1"/>
  <c r="G248" i="9" s="1"/>
  <c r="G249" i="9" s="1"/>
  <c r="G250" i="9" s="1"/>
  <c r="G251" i="9" s="1"/>
  <c r="G252" i="9" s="1"/>
  <c r="G253" i="9" s="1"/>
  <c r="G254" i="9"/>
  <c r="G255" i="9" s="1"/>
  <c r="G256" i="9" s="1"/>
  <c r="G257" i="9" s="1"/>
  <c r="G258" i="9" s="1"/>
  <c r="G259" i="9" s="1"/>
  <c r="G260" i="9" s="1"/>
  <c r="G261" i="9" s="1"/>
  <c r="G262" i="9" s="1"/>
  <c r="G263" i="9" s="1"/>
  <c r="G264" i="9" s="1"/>
  <c r="G265" i="9"/>
  <c r="G266" i="9"/>
  <c r="G267" i="9" s="1"/>
  <c r="G268" i="9" s="1"/>
  <c r="G269" i="9" s="1"/>
  <c r="G270" i="9" s="1"/>
  <c r="G271" i="9" s="1"/>
  <c r="G272" i="9" s="1"/>
  <c r="G273" i="9" s="1"/>
  <c r="G274" i="9" s="1"/>
  <c r="G275" i="9" s="1"/>
  <c r="G276" i="9" s="1"/>
  <c r="G277" i="9" s="1"/>
  <c r="G278" i="9"/>
  <c r="G279" i="9" s="1"/>
  <c r="G280" i="9" s="1"/>
  <c r="G281" i="9" s="1"/>
  <c r="G282" i="9" s="1"/>
  <c r="G283" i="9" s="1"/>
  <c r="G284" i="9" s="1"/>
  <c r="G285" i="9" s="1"/>
  <c r="G286" i="9" s="1"/>
  <c r="G287" i="9" s="1"/>
  <c r="G288" i="9" s="1"/>
  <c r="G289" i="9"/>
  <c r="G290" i="9"/>
  <c r="G291" i="9" s="1"/>
  <c r="G292" i="9" s="1"/>
  <c r="G293" i="9" s="1"/>
  <c r="G294" i="9" s="1"/>
  <c r="G295" i="9" s="1"/>
  <c r="G296" i="9" s="1"/>
  <c r="G297" i="9" s="1"/>
  <c r="G298" i="9" s="1"/>
  <c r="G299" i="9" s="1"/>
  <c r="G300" i="9" s="1"/>
  <c r="G301" i="9" s="1"/>
  <c r="G302" i="9"/>
  <c r="G303" i="9" s="1"/>
  <c r="G304" i="9" s="1"/>
  <c r="G305" i="9" s="1"/>
  <c r="G306" i="9" s="1"/>
  <c r="G307" i="9" s="1"/>
  <c r="G308" i="9" s="1"/>
  <c r="G309" i="9" s="1"/>
  <c r="G310" i="9" s="1"/>
  <c r="G311" i="9" s="1"/>
  <c r="G312" i="9" s="1"/>
  <c r="G313" i="9"/>
  <c r="G314" i="9"/>
  <c r="G315" i="9" s="1"/>
  <c r="G316" i="9" s="1"/>
  <c r="G317" i="9" s="1"/>
  <c r="G318" i="9" s="1"/>
  <c r="G319" i="9" s="1"/>
  <c r="G320" i="9" s="1"/>
  <c r="G321" i="9" s="1"/>
  <c r="G322" i="9" s="1"/>
  <c r="G323" i="9" s="1"/>
  <c r="G324" i="9" s="1"/>
  <c r="G325" i="9" s="1"/>
  <c r="G326" i="9"/>
  <c r="G327" i="9" s="1"/>
  <c r="G328" i="9" s="1"/>
  <c r="G329" i="9" s="1"/>
  <c r="G330" i="9" s="1"/>
  <c r="G331" i="9" s="1"/>
  <c r="G332" i="9" s="1"/>
  <c r="G333" i="9" s="1"/>
  <c r="G334" i="9"/>
  <c r="G335" i="9" s="1"/>
  <c r="G336" i="9" s="1"/>
  <c r="G337" i="9" s="1"/>
  <c r="G338" i="9"/>
  <c r="G339" i="9" s="1"/>
  <c r="G340" i="9" s="1"/>
  <c r="G341" i="9" s="1"/>
  <c r="G342" i="9" s="1"/>
  <c r="G343" i="9" s="1"/>
  <c r="G344" i="9" s="1"/>
  <c r="G345" i="9" s="1"/>
  <c r="G346" i="9" s="1"/>
  <c r="G347" i="9" s="1"/>
  <c r="G348" i="9" s="1"/>
  <c r="G349" i="9" s="1"/>
  <c r="G350" i="9"/>
  <c r="G351" i="9" s="1"/>
  <c r="G352" i="9" s="1"/>
  <c r="G353" i="9" s="1"/>
  <c r="G354" i="9"/>
  <c r="G355" i="9" s="1"/>
  <c r="G356" i="9" s="1"/>
  <c r="G357" i="9" s="1"/>
  <c r="G358" i="9" s="1"/>
  <c r="G359" i="9" s="1"/>
  <c r="G360" i="9" s="1"/>
  <c r="G361" i="9" s="1"/>
  <c r="G362" i="9"/>
  <c r="G363" i="9" s="1"/>
  <c r="G364" i="9" s="1"/>
  <c r="G365" i="9" s="1"/>
  <c r="G366" i="9"/>
  <c r="G367" i="9" s="1"/>
  <c r="G368" i="9" s="1"/>
  <c r="G369" i="9" s="1"/>
  <c r="G370" i="9"/>
  <c r="G371" i="9" s="1"/>
  <c r="G372" i="9" s="1"/>
  <c r="G373" i="9" s="1"/>
  <c r="G374" i="9"/>
  <c r="G375" i="9" s="1"/>
  <c r="G376" i="9" s="1"/>
  <c r="G377" i="9" s="1"/>
  <c r="G378" i="9"/>
  <c r="G379" i="9" s="1"/>
  <c r="G380" i="9" s="1"/>
  <c r="G381" i="9" s="1"/>
  <c r="G382" i="9"/>
  <c r="G383" i="9" s="1"/>
  <c r="G384" i="9" s="1"/>
  <c r="G385" i="9" s="1"/>
  <c r="G386" i="9"/>
  <c r="G387" i="9" s="1"/>
  <c r="G388" i="9" s="1"/>
  <c r="G389" i="9" s="1"/>
  <c r="G390" i="9" s="1"/>
  <c r="G391" i="9" s="1"/>
  <c r="G392" i="9" s="1"/>
  <c r="G393" i="9" s="1"/>
  <c r="G394" i="9" s="1"/>
  <c r="G395" i="9" s="1"/>
  <c r="G396" i="9" s="1"/>
  <c r="G397" i="9" s="1"/>
  <c r="G398" i="9"/>
  <c r="G399" i="9" s="1"/>
  <c r="G400" i="9" s="1"/>
  <c r="G401" i="9" s="1"/>
  <c r="G402" i="9"/>
  <c r="G403" i="9" s="1"/>
  <c r="G404" i="9" s="1"/>
  <c r="G405" i="9" s="1"/>
  <c r="G406" i="9" s="1"/>
  <c r="G407" i="9" s="1"/>
  <c r="G408" i="9" s="1"/>
  <c r="G409" i="9" s="1"/>
  <c r="G410" i="9"/>
  <c r="G411" i="9" s="1"/>
  <c r="G412" i="9" s="1"/>
  <c r="G413" i="9" s="1"/>
  <c r="G414" i="9"/>
  <c r="G415" i="9" s="1"/>
  <c r="G416" i="9" s="1"/>
  <c r="G417" i="9" s="1"/>
  <c r="G418" i="9"/>
  <c r="G419" i="9" s="1"/>
  <c r="G420" i="9" s="1"/>
  <c r="G421" i="9" s="1"/>
  <c r="G422" i="9"/>
  <c r="G423" i="9" s="1"/>
  <c r="G424" i="9" s="1"/>
  <c r="G425" i="9" s="1"/>
  <c r="G426" i="9"/>
  <c r="G427" i="9" s="1"/>
  <c r="G428" i="9" s="1"/>
  <c r="G429" i="9" s="1"/>
  <c r="G430" i="9"/>
  <c r="G431" i="9" s="1"/>
  <c r="G432" i="9" s="1"/>
  <c r="G433" i="9" s="1"/>
  <c r="G434" i="9"/>
  <c r="G435" i="9" s="1"/>
  <c r="G436" i="9" s="1"/>
  <c r="G437" i="9" s="1"/>
  <c r="G438" i="9" s="1"/>
  <c r="G439" i="9" s="1"/>
  <c r="G440" i="9" s="1"/>
  <c r="G441" i="9" s="1"/>
  <c r="G442" i="9" s="1"/>
  <c r="G443" i="9" s="1"/>
  <c r="G444" i="9" s="1"/>
  <c r="G445" i="9" s="1"/>
  <c r="G446" i="9"/>
  <c r="G447" i="9" s="1"/>
  <c r="G448" i="9" s="1"/>
  <c r="G449" i="9" s="1"/>
  <c r="G450" i="9"/>
  <c r="G451" i="9" s="1"/>
  <c r="G452" i="9" s="1"/>
  <c r="G453" i="9" s="1"/>
  <c r="G454" i="9" s="1"/>
  <c r="G455" i="9" s="1"/>
  <c r="G456" i="9" s="1"/>
  <c r="G457" i="9" s="1"/>
  <c r="G458" i="9"/>
  <c r="G459" i="9" s="1"/>
  <c r="G460" i="9" s="1"/>
  <c r="G461" i="9" s="1"/>
  <c r="G462" i="9"/>
  <c r="G463" i="9" s="1"/>
  <c r="G464" i="9" s="1"/>
  <c r="G465" i="9" s="1"/>
  <c r="G466" i="9"/>
  <c r="G467" i="9" s="1"/>
  <c r="G468" i="9" s="1"/>
  <c r="G469" i="9" s="1"/>
  <c r="G470" i="9"/>
  <c r="G471" i="9" s="1"/>
  <c r="G472" i="9" s="1"/>
  <c r="G473" i="9" s="1"/>
  <c r="G474" i="9"/>
  <c r="G475" i="9" s="1"/>
  <c r="G476" i="9" s="1"/>
  <c r="G477" i="9" s="1"/>
  <c r="G478" i="9"/>
  <c r="G479" i="9" s="1"/>
  <c r="G480" i="9" s="1"/>
  <c r="G481" i="9" s="1"/>
  <c r="G482" i="9"/>
  <c r="G483" i="9" s="1"/>
  <c r="G484" i="9" s="1"/>
  <c r="G485" i="9" s="1"/>
  <c r="G486" i="9" s="1"/>
  <c r="G487" i="9" s="1"/>
  <c r="G488" i="9" s="1"/>
  <c r="G489" i="9" s="1"/>
  <c r="G490" i="9" s="1"/>
  <c r="G491" i="9" s="1"/>
  <c r="G492" i="9" s="1"/>
  <c r="G493" i="9" s="1"/>
  <c r="G494" i="9"/>
  <c r="G495" i="9" s="1"/>
  <c r="G496" i="9" s="1"/>
  <c r="G497" i="9" s="1"/>
  <c r="G498" i="9"/>
  <c r="G499" i="9" s="1"/>
  <c r="G500" i="9" s="1"/>
  <c r="G501" i="9" s="1"/>
  <c r="G502" i="9" s="1"/>
  <c r="G503" i="9" s="1"/>
  <c r="G504" i="9" s="1"/>
  <c r="G505" i="9" s="1"/>
  <c r="G506" i="9"/>
  <c r="G507" i="9" s="1"/>
  <c r="G508" i="9" s="1"/>
  <c r="G509" i="9" s="1"/>
  <c r="G510" i="9"/>
  <c r="G511" i="9" s="1"/>
  <c r="G512" i="9" s="1"/>
  <c r="G513" i="9" s="1"/>
  <c r="G514" i="9"/>
  <c r="G515" i="9" s="1"/>
  <c r="G516" i="9" s="1"/>
  <c r="G517" i="9" s="1"/>
  <c r="G518" i="9"/>
  <c r="G519" i="9" s="1"/>
  <c r="G520" i="9" s="1"/>
  <c r="G521" i="9" s="1"/>
  <c r="G522" i="9"/>
  <c r="G523" i="9" s="1"/>
  <c r="G524" i="9" s="1"/>
  <c r="G525" i="9" s="1"/>
  <c r="G526" i="9"/>
  <c r="G527" i="9" s="1"/>
  <c r="G528" i="9" s="1"/>
  <c r="G529" i="9" s="1"/>
  <c r="G530" i="9"/>
  <c r="G531" i="9" s="1"/>
  <c r="G532" i="9" s="1"/>
  <c r="G533" i="9" s="1"/>
  <c r="G534" i="9" s="1"/>
  <c r="G535" i="9" s="1"/>
  <c r="G536" i="9" s="1"/>
  <c r="G537" i="9" s="1"/>
  <c r="G538" i="9" s="1"/>
  <c r="G539" i="9" s="1"/>
  <c r="G540" i="9" s="1"/>
  <c r="G541" i="9" s="1"/>
  <c r="G542" i="9"/>
  <c r="G543" i="9" s="1"/>
  <c r="G544" i="9" s="1"/>
  <c r="G545" i="9" s="1"/>
  <c r="G546" i="9"/>
  <c r="G547" i="9" s="1"/>
  <c r="G548" i="9" s="1"/>
  <c r="G549" i="9" s="1"/>
  <c r="G550" i="9" s="1"/>
  <c r="G551" i="9" s="1"/>
  <c r="G552" i="9" s="1"/>
  <c r="G553" i="9" s="1"/>
  <c r="G554" i="9"/>
  <c r="G555" i="9" s="1"/>
  <c r="G556" i="9" s="1"/>
  <c r="G557" i="9" s="1"/>
  <c r="G558" i="9"/>
  <c r="G559" i="9" s="1"/>
  <c r="G560" i="9" s="1"/>
  <c r="G561" i="9" s="1"/>
  <c r="G562" i="9"/>
  <c r="G563" i="9" s="1"/>
  <c r="G564" i="9" s="1"/>
  <c r="G565" i="9" s="1"/>
  <c r="G566" i="9"/>
  <c r="G567" i="9" s="1"/>
  <c r="G568" i="9" s="1"/>
  <c r="G569" i="9" s="1"/>
  <c r="G570" i="9"/>
  <c r="G571" i="9" s="1"/>
  <c r="G572" i="9" s="1"/>
  <c r="G573" i="9" s="1"/>
  <c r="G574" i="9"/>
  <c r="G575" i="9" s="1"/>
  <c r="G576" i="9" s="1"/>
  <c r="G577" i="9" s="1"/>
  <c r="G578" i="9"/>
  <c r="G579" i="9" s="1"/>
  <c r="G580" i="9" s="1"/>
  <c r="G581" i="9" s="1"/>
  <c r="G582" i="9" s="1"/>
  <c r="G583" i="9" s="1"/>
  <c r="G584" i="9" s="1"/>
  <c r="G585" i="9" s="1"/>
  <c r="G586" i="9" s="1"/>
  <c r="G587" i="9" s="1"/>
  <c r="G588" i="9" s="1"/>
  <c r="G589" i="9" s="1"/>
  <c r="G590" i="9"/>
  <c r="G591" i="9" s="1"/>
  <c r="G592" i="9" s="1"/>
  <c r="G593" i="9" s="1"/>
  <c r="G594" i="9"/>
  <c r="G595" i="9" s="1"/>
  <c r="G596" i="9" s="1"/>
  <c r="G597" i="9" s="1"/>
  <c r="G598" i="9" s="1"/>
  <c r="G599" i="9" s="1"/>
  <c r="G600" i="9" s="1"/>
  <c r="G601" i="9" s="1"/>
  <c r="G602" i="9"/>
  <c r="G603" i="9" s="1"/>
  <c r="G604" i="9" s="1"/>
  <c r="G605" i="9" s="1"/>
  <c r="G606" i="9"/>
  <c r="G607" i="9" s="1"/>
  <c r="G608" i="9" s="1"/>
  <c r="G609" i="9" s="1"/>
  <c r="G610" i="9"/>
  <c r="G611" i="9" s="1"/>
  <c r="G612" i="9" s="1"/>
  <c r="G613" i="9" s="1"/>
  <c r="G614" i="9"/>
  <c r="G615" i="9" s="1"/>
  <c r="G616" i="9" s="1"/>
  <c r="G617" i="9" s="1"/>
  <c r="G618" i="9"/>
  <c r="G619" i="9" s="1"/>
  <c r="G620" i="9" s="1"/>
  <c r="G621" i="9" s="1"/>
  <c r="G622" i="9"/>
  <c r="G623" i="9" s="1"/>
  <c r="G624" i="9" s="1"/>
  <c r="G625" i="9" s="1"/>
  <c r="G626" i="9"/>
  <c r="G627" i="9" s="1"/>
  <c r="G628" i="9" s="1"/>
  <c r="G629" i="9" s="1"/>
  <c r="G630" i="9" s="1"/>
  <c r="G631" i="9" s="1"/>
  <c r="G632" i="9" s="1"/>
  <c r="G633" i="9" s="1"/>
  <c r="G634" i="9" s="1"/>
  <c r="G635" i="9" s="1"/>
  <c r="G636" i="9" s="1"/>
  <c r="G637" i="9" s="1"/>
  <c r="G638" i="9"/>
  <c r="G639" i="9" s="1"/>
  <c r="G640" i="9" s="1"/>
  <c r="G641" i="9" s="1"/>
  <c r="G642" i="9"/>
  <c r="G643" i="9" s="1"/>
  <c r="G644" i="9" s="1"/>
  <c r="G645" i="9" s="1"/>
  <c r="G646" i="9" s="1"/>
  <c r="G647" i="9" s="1"/>
  <c r="G648" i="9" s="1"/>
  <c r="G649" i="9" s="1"/>
  <c r="G650" i="9"/>
  <c r="G651" i="9" s="1"/>
  <c r="G652" i="9" s="1"/>
  <c r="G653" i="9" s="1"/>
  <c r="G654" i="9"/>
  <c r="G655" i="9" s="1"/>
  <c r="G656" i="9" s="1"/>
  <c r="G657" i="9" s="1"/>
  <c r="G658" i="9"/>
  <c r="G659" i="9" s="1"/>
  <c r="G660" i="9" s="1"/>
  <c r="G661" i="9" s="1"/>
  <c r="G2" i="8"/>
  <c r="G3" i="8" s="1"/>
  <c r="G4" i="8"/>
  <c r="G5" i="8"/>
  <c r="G6" i="8" s="1"/>
  <c r="G7" i="8" s="1"/>
  <c r="G8" i="8"/>
  <c r="G9" i="8" s="1"/>
  <c r="G10" i="8" s="1"/>
  <c r="G11" i="8" s="1"/>
  <c r="G12" i="8" s="1"/>
  <c r="G13" i="8" s="1"/>
  <c r="G14" i="8"/>
  <c r="G15" i="8" s="1"/>
  <c r="G16" i="8" s="1"/>
  <c r="G17" i="8"/>
  <c r="G18" i="8" s="1"/>
  <c r="G19" i="8" s="1"/>
  <c r="G20" i="8" s="1"/>
  <c r="G21" i="8" s="1"/>
  <c r="G22" i="8" s="1"/>
  <c r="G23" i="8" s="1"/>
  <c r="G24" i="8" s="1"/>
  <c r="G25" i="8" s="1"/>
  <c r="G26" i="8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/>
  <c r="G39" i="8"/>
  <c r="G40" i="8"/>
  <c r="G41" i="8" s="1"/>
  <c r="G42" i="8" s="1"/>
  <c r="G43" i="8" s="1"/>
  <c r="G44" i="8"/>
  <c r="G45" i="8" s="1"/>
  <c r="G46" i="8" s="1"/>
  <c r="G47" i="8" s="1"/>
  <c r="G48" i="8" s="1"/>
  <c r="G49" i="8" s="1"/>
  <c r="G50" i="8"/>
  <c r="G51" i="8"/>
  <c r="G52" i="8"/>
  <c r="G53" i="8" s="1"/>
  <c r="G54" i="8" s="1"/>
  <c r="G55" i="8" s="1"/>
  <c r="G56" i="8" s="1"/>
  <c r="G57" i="8" s="1"/>
  <c r="G58" i="8" s="1"/>
  <c r="G59" i="8" s="1"/>
  <c r="G60" i="8" s="1"/>
  <c r="G61" i="8" s="1"/>
  <c r="G62" i="8"/>
  <c r="G63" i="8"/>
  <c r="G64" i="8"/>
  <c r="G65" i="8" s="1"/>
  <c r="G66" i="8" s="1"/>
  <c r="G67" i="8" s="1"/>
  <c r="G68" i="8"/>
  <c r="G69" i="8" s="1"/>
  <c r="G70" i="8" s="1"/>
  <c r="G71" i="8" s="1"/>
  <c r="G72" i="8" s="1"/>
  <c r="G73" i="8" s="1"/>
  <c r="G74" i="8"/>
  <c r="G75" i="8"/>
  <c r="G76" i="8"/>
  <c r="G77" i="8" s="1"/>
  <c r="G78" i="8" s="1"/>
  <c r="G79" i="8" s="1"/>
  <c r="G80" i="8" s="1"/>
  <c r="G81" i="8" s="1"/>
  <c r="G82" i="8" s="1"/>
  <c r="G83" i="8" s="1"/>
  <c r="G84" i="8" s="1"/>
  <c r="G85" i="8" s="1"/>
  <c r="G86" i="8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/>
  <c r="G99" i="8" s="1"/>
  <c r="G100" i="8"/>
  <c r="G101" i="8" s="1"/>
  <c r="G102" i="8" s="1"/>
  <c r="G103" i="8" s="1"/>
  <c r="G104" i="8" s="1"/>
  <c r="G105" i="8" s="1"/>
  <c r="G106" i="8" s="1"/>
  <c r="G107" i="8" s="1"/>
  <c r="G108" i="8" s="1"/>
  <c r="G109" i="8" s="1"/>
  <c r="G110" i="8"/>
  <c r="G111" i="8"/>
  <c r="G112" i="8"/>
  <c r="G113" i="8"/>
  <c r="G114" i="8" s="1"/>
  <c r="G115" i="8" s="1"/>
  <c r="G116" i="8" s="1"/>
  <c r="G117" i="8" s="1"/>
  <c r="G118" i="8" s="1"/>
  <c r="G119" i="8" s="1"/>
  <c r="G120" i="8" s="1"/>
  <c r="G121" i="8" s="1"/>
  <c r="G122" i="8"/>
  <c r="G123" i="8"/>
  <c r="G124" i="8"/>
  <c r="G125" i="8"/>
  <c r="G126" i="8" s="1"/>
  <c r="G127" i="8" s="1"/>
  <c r="G128" i="8"/>
  <c r="G129" i="8" s="1"/>
  <c r="G130" i="8" s="1"/>
  <c r="G131" i="8" s="1"/>
  <c r="G132" i="8" s="1"/>
  <c r="G133" i="8" s="1"/>
  <c r="G134" i="8"/>
  <c r="G135" i="8"/>
  <c r="G136" i="8"/>
  <c r="G137" i="8" s="1"/>
  <c r="G138" i="8" s="1"/>
  <c r="G139" i="8" s="1"/>
  <c r="G140" i="8" s="1"/>
  <c r="G141" i="8" s="1"/>
  <c r="G142" i="8" s="1"/>
  <c r="G143" i="8" s="1"/>
  <c r="G144" i="8" s="1"/>
  <c r="G145" i="8" s="1"/>
  <c r="G146" i="8"/>
  <c r="G147" i="8"/>
  <c r="G148" i="8"/>
  <c r="G149" i="8" s="1"/>
  <c r="G150" i="8" s="1"/>
  <c r="G151" i="8" s="1"/>
  <c r="G152" i="8" s="1"/>
  <c r="G153" i="8" s="1"/>
  <c r="G154" i="8" s="1"/>
  <c r="G155" i="8" s="1"/>
  <c r="G156" i="8" s="1"/>
  <c r="G157" i="8" s="1"/>
  <c r="G158" i="8"/>
  <c r="G159" i="8"/>
  <c r="G160" i="8"/>
  <c r="G161" i="8"/>
  <c r="G162" i="8" s="1"/>
  <c r="G163" i="8" s="1"/>
  <c r="G164" i="8" s="1"/>
  <c r="G165" i="8" s="1"/>
  <c r="G166" i="8" s="1"/>
  <c r="G167" i="8" s="1"/>
  <c r="G168" i="8" s="1"/>
  <c r="G169" i="8" s="1"/>
  <c r="G170" i="8"/>
  <c r="G171" i="8"/>
  <c r="G172" i="8"/>
  <c r="G173" i="8"/>
  <c r="G174" i="8" s="1"/>
  <c r="G175" i="8" s="1"/>
  <c r="G176" i="8"/>
  <c r="G177" i="8" s="1"/>
  <c r="G178" i="8" s="1"/>
  <c r="G179" i="8" s="1"/>
  <c r="G180" i="8" s="1"/>
  <c r="G181" i="8" s="1"/>
  <c r="G182" i="8"/>
  <c r="G183" i="8"/>
  <c r="G184" i="8"/>
  <c r="G185" i="8" s="1"/>
  <c r="G186" i="8" s="1"/>
  <c r="G187" i="8" s="1"/>
  <c r="G188" i="8" s="1"/>
  <c r="G189" i="8" s="1"/>
  <c r="G190" i="8" s="1"/>
  <c r="G191" i="8" s="1"/>
  <c r="G192" i="8" s="1"/>
  <c r="G193" i="8" s="1"/>
  <c r="G194" i="8"/>
  <c r="G195" i="8"/>
  <c r="G196" i="8"/>
  <c r="G197" i="8" s="1"/>
  <c r="G198" i="8" s="1"/>
  <c r="G199" i="8" s="1"/>
  <c r="G200" i="8" s="1"/>
  <c r="G201" i="8" s="1"/>
  <c r="G202" i="8" s="1"/>
  <c r="G203" i="8" s="1"/>
  <c r="G204" i="8" s="1"/>
  <c r="G205" i="8" s="1"/>
  <c r="G206" i="8"/>
  <c r="G207" i="8"/>
  <c r="G208" i="8"/>
  <c r="G209" i="8"/>
  <c r="G210" i="8" s="1"/>
  <c r="G211" i="8" s="1"/>
  <c r="G212" i="8" s="1"/>
  <c r="G213" i="8" s="1"/>
  <c r="G214" i="8" s="1"/>
  <c r="G215" i="8" s="1"/>
  <c r="G216" i="8" s="1"/>
  <c r="G217" i="8" s="1"/>
  <c r="G218" i="8"/>
  <c r="G219" i="8"/>
  <c r="G220" i="8"/>
  <c r="G221" i="8"/>
  <c r="G222" i="8" s="1"/>
  <c r="G223" i="8" s="1"/>
  <c r="G224" i="8"/>
  <c r="G225" i="8" s="1"/>
  <c r="G226" i="8" s="1"/>
  <c r="G227" i="8" s="1"/>
  <c r="G228" i="8" s="1"/>
  <c r="G229" i="8" s="1"/>
  <c r="G230" i="8"/>
  <c r="G231" i="8"/>
  <c r="G232" i="8"/>
  <c r="G233" i="8" s="1"/>
  <c r="G234" i="8" s="1"/>
  <c r="G235" i="8" s="1"/>
  <c r="G236" i="8" s="1"/>
  <c r="G237" i="8" s="1"/>
  <c r="G238" i="8" s="1"/>
  <c r="G239" i="8" s="1"/>
  <c r="G240" i="8" s="1"/>
  <c r="G241" i="8" s="1"/>
  <c r="G242" i="8"/>
  <c r="G243" i="8"/>
  <c r="G244" i="8"/>
  <c r="G245" i="8" s="1"/>
  <c r="G246" i="8" s="1"/>
  <c r="G247" i="8" s="1"/>
  <c r="G248" i="8" s="1"/>
  <c r="G249" i="8" s="1"/>
  <c r="G250" i="8" s="1"/>
  <c r="G251" i="8" s="1"/>
  <c r="G252" i="8" s="1"/>
  <c r="G253" i="8" s="1"/>
  <c r="G254" i="8"/>
  <c r="G255" i="8"/>
  <c r="G256" i="8"/>
  <c r="G257" i="8"/>
  <c r="G258" i="8" s="1"/>
  <c r="G259" i="8" s="1"/>
  <c r="G260" i="8" s="1"/>
  <c r="G261" i="8" s="1"/>
  <c r="G262" i="8" s="1"/>
  <c r="G263" i="8" s="1"/>
  <c r="G264" i="8" s="1"/>
  <c r="G265" i="8" s="1"/>
  <c r="G266" i="8"/>
  <c r="G267" i="8" s="1"/>
  <c r="G268" i="8"/>
  <c r="G269" i="8"/>
  <c r="G270" i="8"/>
  <c r="G271" i="8" s="1"/>
  <c r="G272" i="8" s="1"/>
  <c r="G273" i="8" s="1"/>
  <c r="G274" i="8" s="1"/>
  <c r="G275" i="8" s="1"/>
  <c r="G276" i="8" s="1"/>
  <c r="G277" i="8" s="1"/>
  <c r="G278" i="8"/>
  <c r="G279" i="8" s="1"/>
  <c r="G280" i="8" s="1"/>
  <c r="G281" i="8" s="1"/>
  <c r="G282" i="8" s="1"/>
  <c r="G283" i="8" s="1"/>
  <c r="G284" i="8" s="1"/>
  <c r="G285" i="8" s="1"/>
  <c r="G286" i="8" s="1"/>
  <c r="G287" i="8" s="1"/>
  <c r="G288" i="8" s="1"/>
  <c r="G289" i="8" s="1"/>
  <c r="G290" i="8"/>
  <c r="G291" i="8" s="1"/>
  <c r="G292" i="8"/>
  <c r="G293" i="8" s="1"/>
  <c r="G294" i="8" s="1"/>
  <c r="G295" i="8" s="1"/>
  <c r="G296" i="8" s="1"/>
  <c r="G297" i="8" s="1"/>
  <c r="G298" i="8" s="1"/>
  <c r="G299" i="8" s="1"/>
  <c r="G300" i="8" s="1"/>
  <c r="G301" i="8" s="1"/>
  <c r="G302" i="8"/>
  <c r="G303" i="8" s="1"/>
  <c r="G304" i="8" s="1"/>
  <c r="G305" i="8"/>
  <c r="G306" i="8"/>
  <c r="G307" i="8" s="1"/>
  <c r="G308" i="8" s="1"/>
  <c r="G309" i="8" s="1"/>
  <c r="G310" i="8" s="1"/>
  <c r="G311" i="8" s="1"/>
  <c r="G312" i="8" s="1"/>
  <c r="G313" i="8" s="1"/>
  <c r="G314" i="8"/>
  <c r="G315" i="8" s="1"/>
  <c r="G316" i="8"/>
  <c r="G317" i="8"/>
  <c r="G318" i="8"/>
  <c r="G319" i="8" s="1"/>
  <c r="G320" i="8" s="1"/>
  <c r="G321" i="8" s="1"/>
  <c r="G322" i="8" s="1"/>
  <c r="G323" i="8" s="1"/>
  <c r="G324" i="8" s="1"/>
  <c r="G325" i="8" s="1"/>
  <c r="G326" i="8"/>
  <c r="G327" i="8" s="1"/>
  <c r="G328" i="8" s="1"/>
  <c r="G329" i="8" s="1"/>
  <c r="G330" i="8" s="1"/>
  <c r="G331" i="8" s="1"/>
  <c r="G332" i="8" s="1"/>
  <c r="G333" i="8" s="1"/>
  <c r="G334" i="8" s="1"/>
  <c r="G335" i="8" s="1"/>
  <c r="G336" i="8" s="1"/>
  <c r="G337" i="8" s="1"/>
  <c r="G338" i="8"/>
  <c r="G339" i="8" s="1"/>
  <c r="G340" i="8"/>
  <c r="G341" i="8" s="1"/>
  <c r="G342" i="8" s="1"/>
  <c r="G343" i="8" s="1"/>
  <c r="G344" i="8" s="1"/>
  <c r="G345" i="8" s="1"/>
  <c r="G346" i="8" s="1"/>
  <c r="G347" i="8" s="1"/>
  <c r="G348" i="8" s="1"/>
  <c r="G349" i="8" s="1"/>
  <c r="G350" i="8"/>
  <c r="G351" i="8" s="1"/>
  <c r="G352" i="8" s="1"/>
  <c r="G353" i="8"/>
  <c r="G354" i="8"/>
  <c r="G355" i="8" s="1"/>
  <c r="G356" i="8" s="1"/>
  <c r="G357" i="8" s="1"/>
  <c r="G358" i="8" s="1"/>
  <c r="G359" i="8" s="1"/>
  <c r="G360" i="8" s="1"/>
  <c r="G361" i="8" s="1"/>
  <c r="G362" i="8"/>
  <c r="G363" i="8" s="1"/>
  <c r="G364" i="8"/>
  <c r="G365" i="8"/>
  <c r="G366" i="8"/>
  <c r="G367" i="8" s="1"/>
  <c r="G368" i="8" s="1"/>
  <c r="G369" i="8" s="1"/>
  <c r="G370" i="8" s="1"/>
  <c r="G371" i="8" s="1"/>
  <c r="G372" i="8" s="1"/>
  <c r="G373" i="8" s="1"/>
  <c r="G374" i="8"/>
  <c r="G375" i="8" s="1"/>
  <c r="G376" i="8" s="1"/>
  <c r="G377" i="8" s="1"/>
  <c r="G378" i="8" s="1"/>
  <c r="G379" i="8" s="1"/>
  <c r="G380" i="8" s="1"/>
  <c r="G381" i="8" s="1"/>
  <c r="G382" i="8" s="1"/>
  <c r="G383" i="8" s="1"/>
  <c r="G384" i="8" s="1"/>
  <c r="G385" i="8" s="1"/>
  <c r="G386" i="8"/>
  <c r="G387" i="8" s="1"/>
  <c r="G388" i="8"/>
  <c r="G389" i="8" s="1"/>
  <c r="G390" i="8" s="1"/>
  <c r="G391" i="8" s="1"/>
  <c r="G392" i="8" s="1"/>
  <c r="G393" i="8" s="1"/>
  <c r="G394" i="8" s="1"/>
  <c r="G395" i="8" s="1"/>
  <c r="G396" i="8" s="1"/>
  <c r="G397" i="8" s="1"/>
  <c r="G398" i="8"/>
  <c r="G399" i="8" s="1"/>
  <c r="G400" i="8" s="1"/>
  <c r="G401" i="8"/>
  <c r="G402" i="8"/>
  <c r="G403" i="8" s="1"/>
  <c r="G404" i="8" s="1"/>
  <c r="G405" i="8" s="1"/>
  <c r="G406" i="8" s="1"/>
  <c r="G407" i="8" s="1"/>
  <c r="G408" i="8" s="1"/>
  <c r="G409" i="8" s="1"/>
  <c r="G410" i="8"/>
  <c r="G411" i="8"/>
  <c r="G412" i="8"/>
  <c r="G413" i="8"/>
  <c r="G414" i="8" s="1"/>
  <c r="G415" i="8" s="1"/>
  <c r="G416" i="8" s="1"/>
  <c r="G417" i="8" s="1"/>
  <c r="G418" i="8" s="1"/>
  <c r="G419" i="8" s="1"/>
  <c r="G420" i="8" s="1"/>
  <c r="G421" i="8" s="1"/>
  <c r="G422" i="8"/>
  <c r="G423" i="8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/>
  <c r="G435" i="8"/>
  <c r="G436" i="8"/>
  <c r="G437" i="8"/>
  <c r="G438" i="8" s="1"/>
  <c r="G439" i="8" s="1"/>
  <c r="G440" i="8" s="1"/>
  <c r="G441" i="8" s="1"/>
  <c r="G442" i="8" s="1"/>
  <c r="G443" i="8" s="1"/>
  <c r="G444" i="8" s="1"/>
  <c r="G445" i="8" s="1"/>
  <c r="G446" i="8"/>
  <c r="G447" i="8"/>
  <c r="G448" i="8" s="1"/>
  <c r="G449" i="8" s="1"/>
  <c r="G450" i="8" s="1"/>
  <c r="G451" i="8" s="1"/>
  <c r="G452" i="8" s="1"/>
  <c r="G453" i="8" s="1"/>
  <c r="G454" i="8" s="1"/>
  <c r="G455" i="8" s="1"/>
  <c r="G456" i="8" s="1"/>
  <c r="G457" i="8" s="1"/>
  <c r="G458" i="8"/>
  <c r="G459" i="8"/>
  <c r="G460" i="8"/>
  <c r="G461" i="8"/>
  <c r="G462" i="8" s="1"/>
  <c r="G463" i="8" s="1"/>
  <c r="G464" i="8" s="1"/>
  <c r="G465" i="8" s="1"/>
  <c r="G466" i="8" s="1"/>
  <c r="G467" i="8" s="1"/>
  <c r="G468" i="8" s="1"/>
  <c r="G469" i="8" s="1"/>
  <c r="G470" i="8"/>
  <c r="G471" i="8"/>
  <c r="G472" i="8" s="1"/>
  <c r="G473" i="8" s="1"/>
  <c r="G474" i="8" s="1"/>
  <c r="G475" i="8" s="1"/>
  <c r="G476" i="8" s="1"/>
  <c r="G477" i="8" s="1"/>
  <c r="G478" i="8" s="1"/>
  <c r="G479" i="8" s="1"/>
  <c r="G480" i="8" s="1"/>
  <c r="G481" i="8" s="1"/>
  <c r="G482" i="8"/>
  <c r="G483" i="8"/>
  <c r="G484" i="8"/>
  <c r="G485" i="8"/>
  <c r="G486" i="8" s="1"/>
  <c r="G487" i="8" s="1"/>
  <c r="G488" i="8" s="1"/>
  <c r="G489" i="8" s="1"/>
  <c r="G490" i="8" s="1"/>
  <c r="G491" i="8" s="1"/>
  <c r="G492" i="8" s="1"/>
  <c r="G493" i="8" s="1"/>
  <c r="G494" i="8"/>
  <c r="G495" i="8"/>
  <c r="G496" i="8" s="1"/>
  <c r="G497" i="8" s="1"/>
  <c r="G498" i="8" s="1"/>
  <c r="G499" i="8" s="1"/>
  <c r="G500" i="8" s="1"/>
  <c r="G501" i="8" s="1"/>
  <c r="G502" i="8" s="1"/>
  <c r="G503" i="8" s="1"/>
  <c r="G504" i="8" s="1"/>
  <c r="G505" i="8" s="1"/>
  <c r="G506" i="8"/>
  <c r="G507" i="8"/>
  <c r="G508" i="8"/>
  <c r="G509" i="8"/>
  <c r="G510" i="8" s="1"/>
  <c r="G511" i="8" s="1"/>
  <c r="G512" i="8" s="1"/>
  <c r="G513" i="8" s="1"/>
  <c r="G514" i="8" s="1"/>
  <c r="G515" i="8" s="1"/>
  <c r="G516" i="8" s="1"/>
  <c r="G517" i="8" s="1"/>
  <c r="G518" i="8"/>
  <c r="G519" i="8"/>
  <c r="G520" i="8" s="1"/>
  <c r="G521" i="8" s="1"/>
  <c r="G522" i="8" s="1"/>
  <c r="G523" i="8" s="1"/>
  <c r="G524" i="8" s="1"/>
  <c r="G525" i="8" s="1"/>
  <c r="G526" i="8" s="1"/>
  <c r="G527" i="8" s="1"/>
  <c r="G528" i="8" s="1"/>
  <c r="G529" i="8" s="1"/>
  <c r="G530" i="8"/>
  <c r="G531" i="8"/>
  <c r="G532" i="8"/>
  <c r="G533" i="8"/>
  <c r="G534" i="8" s="1"/>
  <c r="G535" i="8" s="1"/>
  <c r="G536" i="8" s="1"/>
  <c r="G537" i="8" s="1"/>
  <c r="G538" i="8" s="1"/>
  <c r="G539" i="8" s="1"/>
  <c r="G540" i="8" s="1"/>
  <c r="G541" i="8" s="1"/>
  <c r="G542" i="8"/>
  <c r="G543" i="8"/>
  <c r="G544" i="8" s="1"/>
  <c r="G545" i="8" s="1"/>
  <c r="G546" i="8" s="1"/>
  <c r="G547" i="8" s="1"/>
  <c r="G548" i="8" s="1"/>
  <c r="G549" i="8" s="1"/>
  <c r="G550" i="8" s="1"/>
  <c r="G551" i="8" s="1"/>
  <c r="G552" i="8" s="1"/>
  <c r="G553" i="8" s="1"/>
  <c r="G554" i="8"/>
  <c r="G555" i="8"/>
  <c r="G556" i="8"/>
  <c r="G557" i="8"/>
  <c r="G558" i="8" s="1"/>
  <c r="G559" i="8" s="1"/>
  <c r="G560" i="8" s="1"/>
  <c r="G561" i="8" s="1"/>
  <c r="G562" i="8" s="1"/>
  <c r="G563" i="8" s="1"/>
  <c r="G564" i="8" s="1"/>
  <c r="G565" i="8" s="1"/>
  <c r="G566" i="8"/>
  <c r="G567" i="8"/>
  <c r="G568" i="8" s="1"/>
  <c r="G569" i="8" s="1"/>
  <c r="G570" i="8" s="1"/>
  <c r="G571" i="8" s="1"/>
  <c r="G572" i="8" s="1"/>
  <c r="G573" i="8" s="1"/>
  <c r="G574" i="8" s="1"/>
  <c r="G575" i="8" s="1"/>
  <c r="G576" i="8" s="1"/>
  <c r="G577" i="8" s="1"/>
  <c r="G578" i="8"/>
  <c r="G579" i="8"/>
  <c r="G580" i="8"/>
  <c r="G581" i="8"/>
  <c r="G582" i="8" s="1"/>
  <c r="G583" i="8" s="1"/>
  <c r="G584" i="8" s="1"/>
  <c r="G585" i="8" s="1"/>
  <c r="G586" i="8" s="1"/>
  <c r="G587" i="8"/>
  <c r="G588" i="8" s="1"/>
  <c r="G589" i="8" s="1"/>
  <c r="G590" i="8"/>
  <c r="G591" i="8"/>
  <c r="G592" i="8" s="1"/>
  <c r="G593" i="8" s="1"/>
  <c r="G594" i="8" s="1"/>
  <c r="G595" i="8" s="1"/>
  <c r="G596" i="8" s="1"/>
  <c r="G597" i="8" s="1"/>
  <c r="G598" i="8" s="1"/>
  <c r="G599" i="8" s="1"/>
  <c r="G600" i="8" s="1"/>
  <c r="G601" i="8" s="1"/>
  <c r="G602" i="8"/>
  <c r="G603" i="8"/>
  <c r="G604" i="8"/>
  <c r="G605" i="8"/>
  <c r="G606" i="8" s="1"/>
  <c r="G607" i="8" s="1"/>
  <c r="G608" i="8" s="1"/>
  <c r="G609" i="8" s="1"/>
  <c r="G610" i="8"/>
  <c r="G611" i="8" s="1"/>
  <c r="G612" i="8" s="1"/>
  <c r="G613" i="8" s="1"/>
  <c r="G614" i="8"/>
  <c r="G615" i="8" s="1"/>
  <c r="G616" i="8" s="1"/>
  <c r="G617" i="8" s="1"/>
  <c r="G618" i="8" s="1"/>
  <c r="G619" i="8" s="1"/>
  <c r="G620" i="8" s="1"/>
  <c r="G621" i="8" s="1"/>
  <c r="G622" i="8" s="1"/>
  <c r="G623" i="8" s="1"/>
  <c r="G624" i="8" s="1"/>
  <c r="G625" i="8" s="1"/>
  <c r="G626" i="8"/>
  <c r="G627" i="8" s="1"/>
  <c r="G628" i="8" s="1"/>
  <c r="G629" i="8" s="1"/>
  <c r="G630" i="8" s="1"/>
  <c r="G631" i="8" s="1"/>
  <c r="G632" i="8" s="1"/>
  <c r="G633" i="8" s="1"/>
  <c r="G634" i="8" s="1"/>
  <c r="G635" i="8" s="1"/>
  <c r="G636" i="8" s="1"/>
  <c r="G637" i="8" s="1"/>
  <c r="G638" i="8"/>
  <c r="G639" i="8" s="1"/>
  <c r="G640" i="8" s="1"/>
  <c r="G641" i="8" s="1"/>
  <c r="G642" i="8"/>
  <c r="G643" i="8" s="1"/>
  <c r="G644" i="8" s="1"/>
  <c r="G645" i="8" s="1"/>
  <c r="G646" i="8" s="1"/>
  <c r="G647" i="8" s="1"/>
  <c r="G648" i="8" s="1"/>
  <c r="G649" i="8" s="1"/>
  <c r="G650" i="8"/>
  <c r="G651" i="8" s="1"/>
  <c r="G652" i="8" s="1"/>
  <c r="G653" i="8" s="1"/>
  <c r="G654" i="8"/>
  <c r="G655" i="8" s="1"/>
  <c r="G656" i="8" s="1"/>
  <c r="G657" i="8" s="1"/>
  <c r="G658" i="8"/>
  <c r="G659" i="8" s="1"/>
  <c r="G660" i="8" s="1"/>
  <c r="G661" i="8" s="1"/>
  <c r="G2" i="7"/>
  <c r="G3" i="7" s="1"/>
  <c r="G4" i="7" s="1"/>
  <c r="G5" i="7" s="1"/>
  <c r="G6" i="7" s="1"/>
  <c r="G7" i="7" s="1"/>
  <c r="G8" i="7" s="1"/>
  <c r="G9" i="7" s="1"/>
  <c r="G10" i="7" s="1"/>
  <c r="G11" i="7" s="1"/>
  <c r="G12" i="7" s="1"/>
  <c r="G13" i="7" s="1"/>
  <c r="G14" i="7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/>
  <c r="G39" i="7" s="1"/>
  <c r="G40" i="7"/>
  <c r="G41" i="7" s="1"/>
  <c r="G42" i="7" s="1"/>
  <c r="G43" i="7" s="1"/>
  <c r="G44" i="7" s="1"/>
  <c r="G45" i="7" s="1"/>
  <c r="G46" i="7" s="1"/>
  <c r="G47" i="7" s="1"/>
  <c r="G48" i="7" s="1"/>
  <c r="G49" i="7" s="1"/>
  <c r="G50" i="7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/>
  <c r="G87" i="7" s="1"/>
  <c r="G88" i="7"/>
  <c r="G89" i="7" s="1"/>
  <c r="G90" i="7" s="1"/>
  <c r="G91" i="7" s="1"/>
  <c r="G92" i="7" s="1"/>
  <c r="G93" i="7" s="1"/>
  <c r="G94" i="7" s="1"/>
  <c r="G95" i="7" s="1"/>
  <c r="G96" i="7" s="1"/>
  <c r="G97" i="7" s="1"/>
  <c r="G98" i="7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/>
  <c r="G135" i="7"/>
  <c r="G136" i="7"/>
  <c r="G137" i="7" s="1"/>
  <c r="G138" i="7" s="1"/>
  <c r="G139" i="7" s="1"/>
  <c r="G140" i="7" s="1"/>
  <c r="G141" i="7"/>
  <c r="G142" i="7" s="1"/>
  <c r="G143" i="7" s="1"/>
  <c r="G144" i="7"/>
  <c r="G145" i="7" s="1"/>
  <c r="G146" i="7"/>
  <c r="G147" i="7"/>
  <c r="G148" i="7"/>
  <c r="G149" i="7" s="1"/>
  <c r="G150" i="7" s="1"/>
  <c r="G151" i="7" s="1"/>
  <c r="G152" i="7" s="1"/>
  <c r="G153" i="7"/>
  <c r="G154" i="7" s="1"/>
  <c r="G155" i="7" s="1"/>
  <c r="G156" i="7" s="1"/>
  <c r="G157" i="7" s="1"/>
  <c r="G158" i="7"/>
  <c r="G159" i="7" s="1"/>
  <c r="G160" i="7"/>
  <c r="G161" i="7"/>
  <c r="G162" i="7" s="1"/>
  <c r="G163" i="7" s="1"/>
  <c r="G164" i="7" s="1"/>
  <c r="G165" i="7" s="1"/>
  <c r="G166" i="7" s="1"/>
  <c r="G167" i="7" s="1"/>
  <c r="G168" i="7" s="1"/>
  <c r="G169" i="7" s="1"/>
  <c r="G170" i="7"/>
  <c r="G171" i="7" s="1"/>
  <c r="G172" i="7" s="1"/>
  <c r="G173" i="7"/>
  <c r="G174" i="7" s="1"/>
  <c r="G175" i="7" s="1"/>
  <c r="G176" i="7" s="1"/>
  <c r="G177" i="7" s="1"/>
  <c r="G178" i="7" s="1"/>
  <c r="G179" i="7" s="1"/>
  <c r="G180" i="7" s="1"/>
  <c r="G181" i="7" s="1"/>
  <c r="G182" i="7"/>
  <c r="G183" i="7" s="1"/>
  <c r="G184" i="7" s="1"/>
  <c r="G185" i="7" s="1"/>
  <c r="G186" i="7" s="1"/>
  <c r="G187" i="7" s="1"/>
  <c r="G188" i="7"/>
  <c r="G189" i="7" s="1"/>
  <c r="G190" i="7" s="1"/>
  <c r="G191" i="7" s="1"/>
  <c r="G192" i="7" s="1"/>
  <c r="G193" i="7" s="1"/>
  <c r="G194" i="7"/>
  <c r="G195" i="7" s="1"/>
  <c r="G196" i="7"/>
  <c r="G197" i="7" s="1"/>
  <c r="G198" i="7" s="1"/>
  <c r="G199" i="7" s="1"/>
  <c r="G200" i="7" s="1"/>
  <c r="G201" i="7"/>
  <c r="G202" i="7" s="1"/>
  <c r="G203" i="7" s="1"/>
  <c r="G204" i="7" s="1"/>
  <c r="G205" i="7" s="1"/>
  <c r="G206" i="7"/>
  <c r="G207" i="7" s="1"/>
  <c r="G208" i="7"/>
  <c r="G209" i="7"/>
  <c r="G210" i="7" s="1"/>
  <c r="G211" i="7" s="1"/>
  <c r="G212" i="7" s="1"/>
  <c r="G213" i="7" s="1"/>
  <c r="G214" i="7" s="1"/>
  <c r="G215" i="7" s="1"/>
  <c r="G216" i="7" s="1"/>
  <c r="G217" i="7" s="1"/>
  <c r="G218" i="7"/>
  <c r="G219" i="7" s="1"/>
  <c r="G220" i="7" s="1"/>
  <c r="G221" i="7"/>
  <c r="G222" i="7" s="1"/>
  <c r="G223" i="7" s="1"/>
  <c r="G224" i="7" s="1"/>
  <c r="G225" i="7" s="1"/>
  <c r="G226" i="7" s="1"/>
  <c r="G227" i="7" s="1"/>
  <c r="G228" i="7" s="1"/>
  <c r="G229" i="7" s="1"/>
  <c r="G230" i="7"/>
  <c r="G231" i="7"/>
  <c r="G232" i="7"/>
  <c r="G233" i="7"/>
  <c r="G234" i="7" s="1"/>
  <c r="G235" i="7" s="1"/>
  <c r="G236" i="7"/>
  <c r="G237" i="7" s="1"/>
  <c r="G238" i="7" s="1"/>
  <c r="G239" i="7" s="1"/>
  <c r="G240" i="7" s="1"/>
  <c r="G241" i="7"/>
  <c r="G242" i="7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/>
  <c r="G255" i="7" s="1"/>
  <c r="G256" i="7" s="1"/>
  <c r="G257" i="7" s="1"/>
  <c r="G258" i="7" s="1"/>
  <c r="G259" i="7" s="1"/>
  <c r="G260" i="7" s="1"/>
  <c r="G261" i="7" s="1"/>
  <c r="G262" i="7" s="1"/>
  <c r="G263" i="7" s="1"/>
  <c r="G264" i="7" s="1"/>
  <c r="G265" i="7" s="1"/>
  <c r="G266" i="7"/>
  <c r="G267" i="7"/>
  <c r="G268" i="7"/>
  <c r="G269" i="7" s="1"/>
  <c r="G270" i="7" s="1"/>
  <c r="G271" i="7" s="1"/>
  <c r="G272" i="7" s="1"/>
  <c r="G273" i="7"/>
  <c r="G274" i="7" s="1"/>
  <c r="G275" i="7" s="1"/>
  <c r="G276" i="7"/>
  <c r="G277" i="7" s="1"/>
  <c r="G278" i="7"/>
  <c r="G279" i="7"/>
  <c r="G280" i="7"/>
  <c r="G281" i="7" s="1"/>
  <c r="G282" i="7" s="1"/>
  <c r="G283" i="7" s="1"/>
  <c r="G284" i="7" s="1"/>
  <c r="G285" i="7"/>
  <c r="G286" i="7" s="1"/>
  <c r="G287" i="7" s="1"/>
  <c r="G288" i="7" s="1"/>
  <c r="G289" i="7" s="1"/>
  <c r="G290" i="7"/>
  <c r="G291" i="7" s="1"/>
  <c r="G292" i="7"/>
  <c r="G293" i="7"/>
  <c r="G294" i="7" s="1"/>
  <c r="G295" i="7" s="1"/>
  <c r="G296" i="7" s="1"/>
  <c r="G297" i="7" s="1"/>
  <c r="G298" i="7" s="1"/>
  <c r="G299" i="7" s="1"/>
  <c r="G300" i="7" s="1"/>
  <c r="G301" i="7" s="1"/>
  <c r="G302" i="7"/>
  <c r="G303" i="7" s="1"/>
  <c r="G304" i="7" s="1"/>
  <c r="G305" i="7"/>
  <c r="G306" i="7" s="1"/>
  <c r="G307" i="7" s="1"/>
  <c r="G308" i="7" s="1"/>
  <c r="G309" i="7" s="1"/>
  <c r="G310" i="7" s="1"/>
  <c r="G311" i="7" s="1"/>
  <c r="G312" i="7" s="1"/>
  <c r="G313" i="7" s="1"/>
  <c r="G314" i="7"/>
  <c r="G315" i="7" s="1"/>
  <c r="G316" i="7" s="1"/>
  <c r="G317" i="7" s="1"/>
  <c r="G318" i="7" s="1"/>
  <c r="G319" i="7" s="1"/>
  <c r="G320" i="7"/>
  <c r="G321" i="7" s="1"/>
  <c r="G322" i="7" s="1"/>
  <c r="G323" i="7" s="1"/>
  <c r="G324" i="7" s="1"/>
  <c r="G325" i="7" s="1"/>
  <c r="G326" i="7"/>
  <c r="G327" i="7" s="1"/>
  <c r="G328" i="7"/>
  <c r="G329" i="7" s="1"/>
  <c r="G330" i="7" s="1"/>
  <c r="G331" i="7" s="1"/>
  <c r="G332" i="7" s="1"/>
  <c r="G333" i="7"/>
  <c r="G334" i="7" s="1"/>
  <c r="G335" i="7" s="1"/>
  <c r="G336" i="7" s="1"/>
  <c r="G337" i="7" s="1"/>
  <c r="G338" i="7"/>
  <c r="G339" i="7" s="1"/>
  <c r="G340" i="7"/>
  <c r="G341" i="7"/>
  <c r="G342" i="7" s="1"/>
  <c r="G343" i="7" s="1"/>
  <c r="G344" i="7" s="1"/>
  <c r="G345" i="7" s="1"/>
  <c r="G346" i="7" s="1"/>
  <c r="G347" i="7" s="1"/>
  <c r="G348" i="7" s="1"/>
  <c r="G349" i="7" s="1"/>
  <c r="G350" i="7"/>
  <c r="G351" i="7" s="1"/>
  <c r="G352" i="7" s="1"/>
  <c r="G353" i="7"/>
  <c r="G354" i="7" s="1"/>
  <c r="G355" i="7" s="1"/>
  <c r="G356" i="7" s="1"/>
  <c r="G357" i="7" s="1"/>
  <c r="G358" i="7" s="1"/>
  <c r="G359" i="7" s="1"/>
  <c r="G360" i="7" s="1"/>
  <c r="G361" i="7" s="1"/>
  <c r="G362" i="7"/>
  <c r="G363" i="7"/>
  <c r="G364" i="7" s="1"/>
  <c r="G365" i="7" s="1"/>
  <c r="G366" i="7" s="1"/>
  <c r="G367" i="7" s="1"/>
  <c r="G368" i="7" s="1"/>
  <c r="G369" i="7" s="1"/>
  <c r="G370" i="7" s="1"/>
  <c r="G371" i="7" s="1"/>
  <c r="G372" i="7" s="1"/>
  <c r="G373" i="7" s="1"/>
  <c r="G374" i="7"/>
  <c r="G375" i="7" s="1"/>
  <c r="G376" i="7" s="1"/>
  <c r="G377" i="7"/>
  <c r="G378" i="7"/>
  <c r="G379" i="7" s="1"/>
  <c r="G380" i="7" s="1"/>
  <c r="G381" i="7" s="1"/>
  <c r="G382" i="7" s="1"/>
  <c r="G383" i="7" s="1"/>
  <c r="G384" i="7" s="1"/>
  <c r="G385" i="7" s="1"/>
  <c r="G386" i="7"/>
  <c r="G387" i="7" s="1"/>
  <c r="G388" i="7" s="1"/>
  <c r="G389" i="7" s="1"/>
  <c r="G390" i="7" s="1"/>
  <c r="G391" i="7" s="1"/>
  <c r="G392" i="7" s="1"/>
  <c r="G393" i="7" s="1"/>
  <c r="G394" i="7" s="1"/>
  <c r="G395" i="7" s="1"/>
  <c r="G396" i="7" s="1"/>
  <c r="G397" i="7" s="1"/>
  <c r="G398" i="7"/>
  <c r="G399" i="7" s="1"/>
  <c r="G400" i="7" s="1"/>
  <c r="G401" i="7"/>
  <c r="G402" i="7"/>
  <c r="G403" i="7" s="1"/>
  <c r="G404" i="7" s="1"/>
  <c r="G405" i="7" s="1"/>
  <c r="G406" i="7" s="1"/>
  <c r="G407" i="7" s="1"/>
  <c r="G408" i="7" s="1"/>
  <c r="G409" i="7" s="1"/>
  <c r="G410" i="7"/>
  <c r="G411" i="7" s="1"/>
  <c r="G412" i="7" s="1"/>
  <c r="G413" i="7" s="1"/>
  <c r="G414" i="7" s="1"/>
  <c r="G415" i="7" s="1"/>
  <c r="G416" i="7" s="1"/>
  <c r="G417" i="7" s="1"/>
  <c r="G418" i="7" s="1"/>
  <c r="G419" i="7" s="1"/>
  <c r="G420" i="7" s="1"/>
  <c r="G421" i="7" s="1"/>
  <c r="G422" i="7"/>
  <c r="G423" i="7" s="1"/>
  <c r="G424" i="7" s="1"/>
  <c r="G425" i="7"/>
  <c r="G426" i="7"/>
  <c r="G427" i="7" s="1"/>
  <c r="G428" i="7" s="1"/>
  <c r="G429" i="7" s="1"/>
  <c r="G430" i="7" s="1"/>
  <c r="G431" i="7" s="1"/>
  <c r="G432" i="7" s="1"/>
  <c r="G433" i="7" s="1"/>
  <c r="G434" i="7"/>
  <c r="G435" i="7" s="1"/>
  <c r="G436" i="7" s="1"/>
  <c r="G437" i="7" s="1"/>
  <c r="G438" i="7" s="1"/>
  <c r="G439" i="7" s="1"/>
  <c r="G440" i="7" s="1"/>
  <c r="G441" i="7" s="1"/>
  <c r="G442" i="7" s="1"/>
  <c r="G443" i="7" s="1"/>
  <c r="G444" i="7" s="1"/>
  <c r="G445" i="7" s="1"/>
  <c r="G446" i="7"/>
  <c r="G447" i="7" s="1"/>
  <c r="G448" i="7" s="1"/>
  <c r="G449" i="7"/>
  <c r="G450" i="7"/>
  <c r="G451" i="7" s="1"/>
  <c r="G452" i="7" s="1"/>
  <c r="G453" i="7" s="1"/>
  <c r="G454" i="7" s="1"/>
  <c r="G455" i="7" s="1"/>
  <c r="G456" i="7" s="1"/>
  <c r="G457" i="7" s="1"/>
  <c r="G458" i="7"/>
  <c r="G459" i="7" s="1"/>
  <c r="G460" i="7" s="1"/>
  <c r="G461" i="7" s="1"/>
  <c r="G462" i="7" s="1"/>
  <c r="G463" i="7" s="1"/>
  <c r="G464" i="7" s="1"/>
  <c r="G465" i="7" s="1"/>
  <c r="G466" i="7" s="1"/>
  <c r="G467" i="7" s="1"/>
  <c r="G468" i="7" s="1"/>
  <c r="G469" i="7" s="1"/>
  <c r="G470" i="7"/>
  <c r="G471" i="7" s="1"/>
  <c r="G472" i="7" s="1"/>
  <c r="G473" i="7"/>
  <c r="G474" i="7"/>
  <c r="G475" i="7" s="1"/>
  <c r="G476" i="7" s="1"/>
  <c r="G477" i="7" s="1"/>
  <c r="G478" i="7" s="1"/>
  <c r="G479" i="7" s="1"/>
  <c r="G480" i="7" s="1"/>
  <c r="G481" i="7" s="1"/>
  <c r="G482" i="7"/>
  <c r="G483" i="7" s="1"/>
  <c r="G484" i="7" s="1"/>
  <c r="G485" i="7" s="1"/>
  <c r="G486" i="7" s="1"/>
  <c r="G487" i="7" s="1"/>
  <c r="G488" i="7" s="1"/>
  <c r="G489" i="7" s="1"/>
  <c r="G490" i="7" s="1"/>
  <c r="G491" i="7" s="1"/>
  <c r="G492" i="7" s="1"/>
  <c r="G493" i="7" s="1"/>
  <c r="G494" i="7"/>
  <c r="G495" i="7" s="1"/>
  <c r="G496" i="7" s="1"/>
  <c r="G497" i="7"/>
  <c r="G498" i="7"/>
  <c r="G499" i="7" s="1"/>
  <c r="G500" i="7" s="1"/>
  <c r="G501" i="7" s="1"/>
  <c r="G502" i="7" s="1"/>
  <c r="G503" i="7" s="1"/>
  <c r="G504" i="7" s="1"/>
  <c r="G505" i="7" s="1"/>
  <c r="G506" i="7"/>
  <c r="G507" i="7" s="1"/>
  <c r="G508" i="7" s="1"/>
  <c r="G509" i="7" s="1"/>
  <c r="G510" i="7" s="1"/>
  <c r="G511" i="7" s="1"/>
  <c r="G512" i="7" s="1"/>
  <c r="G513" i="7" s="1"/>
  <c r="G514" i="7" s="1"/>
  <c r="G515" i="7" s="1"/>
  <c r="G516" i="7" s="1"/>
  <c r="G517" i="7" s="1"/>
  <c r="G518" i="7"/>
  <c r="G519" i="7" s="1"/>
  <c r="G520" i="7" s="1"/>
  <c r="G521" i="7"/>
  <c r="G522" i="7"/>
  <c r="G523" i="7" s="1"/>
  <c r="G524" i="7" s="1"/>
  <c r="G525" i="7" s="1"/>
  <c r="G526" i="7" s="1"/>
  <c r="G527" i="7" s="1"/>
  <c r="G528" i="7" s="1"/>
  <c r="G529" i="7" s="1"/>
  <c r="G530" i="7"/>
  <c r="G531" i="7"/>
  <c r="G532" i="7" s="1"/>
  <c r="G533" i="7"/>
  <c r="G534" i="7" s="1"/>
  <c r="G535" i="7" s="1"/>
  <c r="G536" i="7" s="1"/>
  <c r="G537" i="7" s="1"/>
  <c r="G538" i="7" s="1"/>
  <c r="G539" i="7" s="1"/>
  <c r="G540" i="7" s="1"/>
  <c r="G541" i="7" s="1"/>
  <c r="G542" i="7"/>
  <c r="G543" i="7"/>
  <c r="G544" i="7" s="1"/>
  <c r="G545" i="7" s="1"/>
  <c r="G546" i="7" s="1"/>
  <c r="G547" i="7" s="1"/>
  <c r="G548" i="7" s="1"/>
  <c r="G549" i="7" s="1"/>
  <c r="G550" i="7" s="1"/>
  <c r="G551" i="7" s="1"/>
  <c r="G552" i="7" s="1"/>
  <c r="G553" i="7" s="1"/>
  <c r="G554" i="7"/>
  <c r="G555" i="7" s="1"/>
  <c r="G556" i="7" s="1"/>
  <c r="G557" i="7" s="1"/>
  <c r="G558" i="7" s="1"/>
  <c r="G559" i="7" s="1"/>
  <c r="G560" i="7" s="1"/>
  <c r="G561" i="7" s="1"/>
  <c r="G562" i="7" s="1"/>
  <c r="G563" i="7" s="1"/>
  <c r="G564" i="7" s="1"/>
  <c r="G565" i="7" s="1"/>
  <c r="G566" i="7"/>
  <c r="G567" i="7" s="1"/>
  <c r="G568" i="7" s="1"/>
  <c r="G569" i="7" s="1"/>
  <c r="G570" i="7" s="1"/>
  <c r="G571" i="7" s="1"/>
  <c r="G572" i="7" s="1"/>
  <c r="G573" i="7" s="1"/>
  <c r="G574" i="7" s="1"/>
  <c r="G575" i="7" s="1"/>
  <c r="G576" i="7" s="1"/>
  <c r="G577" i="7" s="1"/>
  <c r="G578" i="7"/>
  <c r="G579" i="7"/>
  <c r="G580" i="7" s="1"/>
  <c r="G581" i="7"/>
  <c r="G582" i="7" s="1"/>
  <c r="G583" i="7" s="1"/>
  <c r="G584" i="7" s="1"/>
  <c r="G585" i="7" s="1"/>
  <c r="G586" i="7" s="1"/>
  <c r="G587" i="7" s="1"/>
  <c r="G588" i="7" s="1"/>
  <c r="G589" i="7" s="1"/>
  <c r="G590" i="7"/>
  <c r="G591" i="7"/>
  <c r="G592" i="7" s="1"/>
  <c r="G593" i="7" s="1"/>
  <c r="G594" i="7" s="1"/>
  <c r="G595" i="7" s="1"/>
  <c r="G596" i="7" s="1"/>
  <c r="G597" i="7" s="1"/>
  <c r="G598" i="7" s="1"/>
  <c r="G599" i="7" s="1"/>
  <c r="G600" i="7" s="1"/>
  <c r="G601" i="7" s="1"/>
  <c r="G602" i="7"/>
  <c r="G603" i="7" s="1"/>
  <c r="G604" i="7" s="1"/>
  <c r="G605" i="7" s="1"/>
  <c r="G606" i="7" s="1"/>
  <c r="G607" i="7" s="1"/>
  <c r="G608" i="7" s="1"/>
  <c r="G609" i="7" s="1"/>
  <c r="G610" i="7" s="1"/>
  <c r="G611" i="7" s="1"/>
  <c r="G612" i="7" s="1"/>
  <c r="G613" i="7" s="1"/>
  <c r="G614" i="7"/>
  <c r="G615" i="7" s="1"/>
  <c r="G616" i="7" s="1"/>
  <c r="G617" i="7" s="1"/>
  <c r="G618" i="7" s="1"/>
  <c r="G619" i="7" s="1"/>
  <c r="G620" i="7" s="1"/>
  <c r="G621" i="7" s="1"/>
  <c r="G622" i="7" s="1"/>
  <c r="G623" i="7" s="1"/>
  <c r="G624" i="7" s="1"/>
  <c r="G625" i="7" s="1"/>
  <c r="G626" i="7"/>
  <c r="G627" i="7"/>
  <c r="G628" i="7" s="1"/>
  <c r="G629" i="7"/>
  <c r="G630" i="7" s="1"/>
  <c r="G631" i="7" s="1"/>
  <c r="G632" i="7" s="1"/>
  <c r="G633" i="7" s="1"/>
  <c r="G634" i="7" s="1"/>
  <c r="G635" i="7" s="1"/>
  <c r="G636" i="7" s="1"/>
  <c r="G637" i="7" s="1"/>
  <c r="G638" i="7"/>
  <c r="G639" i="7"/>
  <c r="G640" i="7" s="1"/>
  <c r="G641" i="7" s="1"/>
  <c r="G642" i="7" s="1"/>
  <c r="G643" i="7" s="1"/>
  <c r="G644" i="7" s="1"/>
  <c r="G645" i="7" s="1"/>
  <c r="G646" i="7" s="1"/>
  <c r="G647" i="7" s="1"/>
  <c r="G648" i="7" s="1"/>
  <c r="G649" i="7" s="1"/>
  <c r="G650" i="7"/>
  <c r="G651" i="7" s="1"/>
  <c r="G652" i="7" s="1"/>
  <c r="G653" i="7" s="1"/>
  <c r="G654" i="7" s="1"/>
  <c r="G655" i="7" s="1"/>
  <c r="G656" i="7" s="1"/>
  <c r="G657" i="7" s="1"/>
  <c r="G658" i="7" s="1"/>
  <c r="G659" i="7" s="1"/>
  <c r="G660" i="7" s="1"/>
  <c r="G661" i="7" s="1"/>
  <c r="G2" i="6"/>
  <c r="G3" i="6" s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/>
  <c r="G39" i="6" s="1"/>
  <c r="G40" i="6"/>
  <c r="G41" i="6" s="1"/>
  <c r="G42" i="6" s="1"/>
  <c r="G43" i="6" s="1"/>
  <c r="G44" i="6" s="1"/>
  <c r="G45" i="6" s="1"/>
  <c r="G46" i="6" s="1"/>
  <c r="G47" i="6" s="1"/>
  <c r="G48" i="6" s="1"/>
  <c r="G49" i="6" s="1"/>
  <c r="G50" i="6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/>
  <c r="G87" i="6" s="1"/>
  <c r="G88" i="6"/>
  <c r="G89" i="6" s="1"/>
  <c r="G90" i="6" s="1"/>
  <c r="G91" i="6" s="1"/>
  <c r="G92" i="6" s="1"/>
  <c r="G93" i="6" s="1"/>
  <c r="G94" i="6" s="1"/>
  <c r="G95" i="6" s="1"/>
  <c r="G96" i="6" s="1"/>
  <c r="G97" i="6" s="1"/>
  <c r="G98" i="6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/>
  <c r="G135" i="6" s="1"/>
  <c r="G136" i="6"/>
  <c r="G137" i="6" s="1"/>
  <c r="G138" i="6" s="1"/>
  <c r="G139" i="6" s="1"/>
  <c r="G140" i="6" s="1"/>
  <c r="G141" i="6" s="1"/>
  <c r="G142" i="6" s="1"/>
  <c r="G143" i="6" s="1"/>
  <c r="G144" i="6" s="1"/>
  <c r="G145" i="6" s="1"/>
  <c r="G146" i="6"/>
  <c r="G147" i="6" s="1"/>
  <c r="G148" i="6" s="1"/>
  <c r="G149" i="6" s="1"/>
  <c r="G150" i="6" s="1"/>
  <c r="G151" i="6" s="1"/>
  <c r="G152" i="6" s="1"/>
  <c r="G153" i="6" s="1"/>
  <c r="G154" i="6" s="1"/>
  <c r="G155" i="6" s="1"/>
  <c r="G156" i="6" s="1"/>
  <c r="G157" i="6" s="1"/>
  <c r="G158" i="6"/>
  <c r="G159" i="6" s="1"/>
  <c r="G160" i="6" s="1"/>
  <c r="G161" i="6" s="1"/>
  <c r="G162" i="6" s="1"/>
  <c r="G163" i="6" s="1"/>
  <c r="G164" i="6" s="1"/>
  <c r="G165" i="6" s="1"/>
  <c r="G166" i="6" s="1"/>
  <c r="G167" i="6" s="1"/>
  <c r="G168" i="6" s="1"/>
  <c r="G169" i="6" s="1"/>
  <c r="G170" i="6"/>
  <c r="G171" i="6" s="1"/>
  <c r="G172" i="6" s="1"/>
  <c r="G173" i="6" s="1"/>
  <c r="G174" i="6" s="1"/>
  <c r="G175" i="6" s="1"/>
  <c r="G176" i="6" s="1"/>
  <c r="G177" i="6" s="1"/>
  <c r="G178" i="6" s="1"/>
  <c r="G179" i="6" s="1"/>
  <c r="G180" i="6" s="1"/>
  <c r="G181" i="6" s="1"/>
  <c r="G182" i="6"/>
  <c r="G183" i="6" s="1"/>
  <c r="G184" i="6"/>
  <c r="G185" i="6" s="1"/>
  <c r="G186" i="6" s="1"/>
  <c r="G187" i="6" s="1"/>
  <c r="G188" i="6" s="1"/>
  <c r="G189" i="6" s="1"/>
  <c r="G190" i="6" s="1"/>
  <c r="G191" i="6" s="1"/>
  <c r="G192" i="6" s="1"/>
  <c r="G193" i="6" s="1"/>
  <c r="G194" i="6"/>
  <c r="G195" i="6" s="1"/>
  <c r="G196" i="6" s="1"/>
  <c r="G197" i="6" s="1"/>
  <c r="G198" i="6" s="1"/>
  <c r="G199" i="6" s="1"/>
  <c r="G200" i="6" s="1"/>
  <c r="G201" i="6" s="1"/>
  <c r="G202" i="6" s="1"/>
  <c r="G203" i="6" s="1"/>
  <c r="G204" i="6" s="1"/>
  <c r="G205" i="6" s="1"/>
  <c r="G206" i="6"/>
  <c r="G207" i="6" s="1"/>
  <c r="G208" i="6" s="1"/>
  <c r="G209" i="6" s="1"/>
  <c r="G210" i="6" s="1"/>
  <c r="G211" i="6" s="1"/>
  <c r="G212" i="6" s="1"/>
  <c r="G213" i="6" s="1"/>
  <c r="G214" i="6" s="1"/>
  <c r="G215" i="6" s="1"/>
  <c r="G216" i="6" s="1"/>
  <c r="G217" i="6" s="1"/>
  <c r="G218" i="6"/>
  <c r="G219" i="6" s="1"/>
  <c r="G220" i="6" s="1"/>
  <c r="G221" i="6" s="1"/>
  <c r="G222" i="6" s="1"/>
  <c r="G223" i="6" s="1"/>
  <c r="G224" i="6" s="1"/>
  <c r="G225" i="6" s="1"/>
  <c r="G226" i="6" s="1"/>
  <c r="G227" i="6" s="1"/>
  <c r="G228" i="6" s="1"/>
  <c r="G229" i="6" s="1"/>
  <c r="G230" i="6"/>
  <c r="G231" i="6" s="1"/>
  <c r="G232" i="6"/>
  <c r="G233" i="6" s="1"/>
  <c r="G234" i="6" s="1"/>
  <c r="G235" i="6" s="1"/>
  <c r="G236" i="6" s="1"/>
  <c r="G237" i="6" s="1"/>
  <c r="G238" i="6" s="1"/>
  <c r="G239" i="6" s="1"/>
  <c r="G240" i="6" s="1"/>
  <c r="G241" i="6" s="1"/>
  <c r="G242" i="6"/>
  <c r="G243" i="6" s="1"/>
  <c r="G244" i="6" s="1"/>
  <c r="G245" i="6" s="1"/>
  <c r="G246" i="6" s="1"/>
  <c r="G247" i="6" s="1"/>
  <c r="G248" i="6" s="1"/>
  <c r="G249" i="6" s="1"/>
  <c r="G250" i="6" s="1"/>
  <c r="G251" i="6" s="1"/>
  <c r="G252" i="6" s="1"/>
  <c r="G253" i="6" s="1"/>
  <c r="G254" i="6"/>
  <c r="G255" i="6" s="1"/>
  <c r="G256" i="6" s="1"/>
  <c r="G257" i="6" s="1"/>
  <c r="G258" i="6" s="1"/>
  <c r="G259" i="6" s="1"/>
  <c r="G260" i="6" s="1"/>
  <c r="G261" i="6" s="1"/>
  <c r="G262" i="6" s="1"/>
  <c r="G263" i="6" s="1"/>
  <c r="G264" i="6" s="1"/>
  <c r="G265" i="6" s="1"/>
  <c r="G266" i="6"/>
  <c r="G267" i="6" s="1"/>
  <c r="G268" i="6" s="1"/>
  <c r="G269" i="6" s="1"/>
  <c r="G270" i="6" s="1"/>
  <c r="G271" i="6" s="1"/>
  <c r="G272" i="6" s="1"/>
  <c r="G273" i="6" s="1"/>
  <c r="G274" i="6" s="1"/>
  <c r="G275" i="6" s="1"/>
  <c r="G276" i="6" s="1"/>
  <c r="G277" i="6" s="1"/>
  <c r="G278" i="6"/>
  <c r="G279" i="6" s="1"/>
  <c r="G280" i="6"/>
  <c r="G281" i="6" s="1"/>
  <c r="G282" i="6" s="1"/>
  <c r="G283" i="6" s="1"/>
  <c r="G284" i="6" s="1"/>
  <c r="G285" i="6" s="1"/>
  <c r="G286" i="6" s="1"/>
  <c r="G287" i="6" s="1"/>
  <c r="G288" i="6" s="1"/>
  <c r="G289" i="6" s="1"/>
  <c r="G290" i="6"/>
  <c r="G291" i="6" s="1"/>
  <c r="G292" i="6" s="1"/>
  <c r="G293" i="6" s="1"/>
  <c r="G294" i="6" s="1"/>
  <c r="G295" i="6" s="1"/>
  <c r="G296" i="6" s="1"/>
  <c r="G297" i="6" s="1"/>
  <c r="G298" i="6" s="1"/>
  <c r="G299" i="6" s="1"/>
  <c r="G300" i="6" s="1"/>
  <c r="G301" i="6" s="1"/>
  <c r="G302" i="6"/>
  <c r="G303" i="6" s="1"/>
  <c r="G304" i="6" s="1"/>
  <c r="G305" i="6" s="1"/>
  <c r="G306" i="6" s="1"/>
  <c r="G307" i="6" s="1"/>
  <c r="G308" i="6" s="1"/>
  <c r="G309" i="6" s="1"/>
  <c r="G310" i="6" s="1"/>
  <c r="G311" i="6" s="1"/>
  <c r="G312" i="6" s="1"/>
  <c r="G313" i="6" s="1"/>
  <c r="G314" i="6"/>
  <c r="G315" i="6" s="1"/>
  <c r="G316" i="6" s="1"/>
  <c r="G317" i="6" s="1"/>
  <c r="G318" i="6" s="1"/>
  <c r="G319" i="6" s="1"/>
  <c r="G320" i="6" s="1"/>
  <c r="G321" i="6" s="1"/>
  <c r="G322" i="6" s="1"/>
  <c r="G323" i="6" s="1"/>
  <c r="G324" i="6" s="1"/>
  <c r="G325" i="6" s="1"/>
  <c r="G326" i="6"/>
  <c r="G327" i="6" s="1"/>
  <c r="G328" i="6"/>
  <c r="G329" i="6" s="1"/>
  <c r="G330" i="6" s="1"/>
  <c r="G331" i="6" s="1"/>
  <c r="G332" i="6" s="1"/>
  <c r="G333" i="6" s="1"/>
  <c r="G334" i="6" s="1"/>
  <c r="G335" i="6" s="1"/>
  <c r="G336" i="6" s="1"/>
  <c r="G337" i="6" s="1"/>
  <c r="G338" i="6"/>
  <c r="G339" i="6" s="1"/>
  <c r="G340" i="6" s="1"/>
  <c r="G341" i="6" s="1"/>
  <c r="G342" i="6" s="1"/>
  <c r="G343" i="6" s="1"/>
  <c r="G344" i="6" s="1"/>
  <c r="G345" i="6" s="1"/>
  <c r="G346" i="6" s="1"/>
  <c r="G347" i="6" s="1"/>
  <c r="G348" i="6" s="1"/>
  <c r="G349" i="6" s="1"/>
  <c r="G350" i="6"/>
  <c r="G351" i="6"/>
  <c r="G352" i="6" s="1"/>
  <c r="G353" i="6" s="1"/>
  <c r="G354" i="6"/>
  <c r="G355" i="6" s="1"/>
  <c r="G356" i="6" s="1"/>
  <c r="G357" i="6" s="1"/>
  <c r="G358" i="6" s="1"/>
  <c r="G359" i="6" s="1"/>
  <c r="G360" i="6" s="1"/>
  <c r="G361" i="6" s="1"/>
  <c r="G362" i="6"/>
  <c r="G363" i="6" s="1"/>
  <c r="G364" i="6" s="1"/>
  <c r="G365" i="6" s="1"/>
  <c r="G366" i="6" s="1"/>
  <c r="G367" i="6" s="1"/>
  <c r="G368" i="6" s="1"/>
  <c r="G369" i="6" s="1"/>
  <c r="G370" i="6" s="1"/>
  <c r="G371" i="6" s="1"/>
  <c r="G372" i="6" s="1"/>
  <c r="G373" i="6" s="1"/>
  <c r="G374" i="6"/>
  <c r="G375" i="6"/>
  <c r="G376" i="6" s="1"/>
  <c r="G377" i="6" s="1"/>
  <c r="G378" i="6"/>
  <c r="G379" i="6" s="1"/>
  <c r="G380" i="6" s="1"/>
  <c r="G381" i="6" s="1"/>
  <c r="G382" i="6" s="1"/>
  <c r="G383" i="6" s="1"/>
  <c r="G384" i="6" s="1"/>
  <c r="G385" i="6" s="1"/>
  <c r="G386" i="6"/>
  <c r="G387" i="6" s="1"/>
  <c r="G388" i="6" s="1"/>
  <c r="G389" i="6" s="1"/>
  <c r="G390" i="6" s="1"/>
  <c r="G391" i="6" s="1"/>
  <c r="G392" i="6" s="1"/>
  <c r="G393" i="6" s="1"/>
  <c r="G394" i="6" s="1"/>
  <c r="G395" i="6" s="1"/>
  <c r="G396" i="6" s="1"/>
  <c r="G397" i="6" s="1"/>
  <c r="G398" i="6"/>
  <c r="G399" i="6"/>
  <c r="G400" i="6" s="1"/>
  <c r="G401" i="6" s="1"/>
  <c r="G402" i="6"/>
  <c r="G403" i="6" s="1"/>
  <c r="G404" i="6" s="1"/>
  <c r="G405" i="6" s="1"/>
  <c r="G406" i="6" s="1"/>
  <c r="G407" i="6" s="1"/>
  <c r="G408" i="6" s="1"/>
  <c r="G409" i="6" s="1"/>
  <c r="G410" i="6"/>
  <c r="G411" i="6" s="1"/>
  <c r="G412" i="6" s="1"/>
  <c r="G413" i="6" s="1"/>
  <c r="G414" i="6" s="1"/>
  <c r="G415" i="6" s="1"/>
  <c r="G416" i="6" s="1"/>
  <c r="G417" i="6" s="1"/>
  <c r="G418" i="6" s="1"/>
  <c r="G419" i="6" s="1"/>
  <c r="G420" i="6" s="1"/>
  <c r="G421" i="6" s="1"/>
  <c r="G422" i="6"/>
  <c r="G423" i="6"/>
  <c r="G424" i="6" s="1"/>
  <c r="G425" i="6" s="1"/>
  <c r="G426" i="6"/>
  <c r="G427" i="6" s="1"/>
  <c r="G428" i="6" s="1"/>
  <c r="G429" i="6" s="1"/>
  <c r="G430" i="6" s="1"/>
  <c r="G431" i="6" s="1"/>
  <c r="G432" i="6" s="1"/>
  <c r="G433" i="6" s="1"/>
  <c r="G434" i="6"/>
  <c r="G435" i="6" s="1"/>
  <c r="G436" i="6" s="1"/>
  <c r="G437" i="6" s="1"/>
  <c r="G438" i="6" s="1"/>
  <c r="G439" i="6" s="1"/>
  <c r="G440" i="6" s="1"/>
  <c r="G441" i="6" s="1"/>
  <c r="G442" i="6" s="1"/>
  <c r="G443" i="6" s="1"/>
  <c r="G444" i="6" s="1"/>
  <c r="G445" i="6" s="1"/>
  <c r="G446" i="6"/>
  <c r="G447" i="6"/>
  <c r="G448" i="6" s="1"/>
  <c r="G449" i="6" s="1"/>
  <c r="G450" i="6"/>
  <c r="G451" i="6" s="1"/>
  <c r="G452" i="6" s="1"/>
  <c r="G453" i="6" s="1"/>
  <c r="G454" i="6" s="1"/>
  <c r="G455" i="6" s="1"/>
  <c r="G456" i="6" s="1"/>
  <c r="G457" i="6" s="1"/>
  <c r="G458" i="6"/>
  <c r="G459" i="6" s="1"/>
  <c r="G460" i="6" s="1"/>
  <c r="G461" i="6" s="1"/>
  <c r="G462" i="6" s="1"/>
  <c r="G463" i="6" s="1"/>
  <c r="G464" i="6" s="1"/>
  <c r="G465" i="6" s="1"/>
  <c r="G466" i="6" s="1"/>
  <c r="G467" i="6" s="1"/>
  <c r="G468" i="6" s="1"/>
  <c r="G469" i="6" s="1"/>
  <c r="G470" i="6"/>
  <c r="G471" i="6"/>
  <c r="G472" i="6" s="1"/>
  <c r="G473" i="6" s="1"/>
  <c r="G474" i="6"/>
  <c r="G475" i="6" s="1"/>
  <c r="G476" i="6" s="1"/>
  <c r="G477" i="6" s="1"/>
  <c r="G478" i="6" s="1"/>
  <c r="G479" i="6" s="1"/>
  <c r="G480" i="6" s="1"/>
  <c r="G481" i="6" s="1"/>
  <c r="G482" i="6"/>
  <c r="G483" i="6" s="1"/>
  <c r="G484" i="6" s="1"/>
  <c r="G485" i="6" s="1"/>
  <c r="G486" i="6" s="1"/>
  <c r="G487" i="6" s="1"/>
  <c r="G488" i="6" s="1"/>
  <c r="G489" i="6" s="1"/>
  <c r="G490" i="6" s="1"/>
  <c r="G491" i="6" s="1"/>
  <c r="G492" i="6" s="1"/>
  <c r="G493" i="6" s="1"/>
  <c r="G494" i="6"/>
  <c r="G495" i="6"/>
  <c r="G496" i="6" s="1"/>
  <c r="G497" i="6" s="1"/>
  <c r="G498" i="6"/>
  <c r="G499" i="6" s="1"/>
  <c r="G500" i="6" s="1"/>
  <c r="G501" i="6" s="1"/>
  <c r="G502" i="6" s="1"/>
  <c r="G503" i="6" s="1"/>
  <c r="G504" i="6" s="1"/>
  <c r="G505" i="6" s="1"/>
  <c r="G506" i="6"/>
  <c r="G507" i="6" s="1"/>
  <c r="G508" i="6" s="1"/>
  <c r="G509" i="6" s="1"/>
  <c r="G510" i="6" s="1"/>
  <c r="G511" i="6" s="1"/>
  <c r="G512" i="6" s="1"/>
  <c r="G513" i="6" s="1"/>
  <c r="G514" i="6" s="1"/>
  <c r="G515" i="6" s="1"/>
  <c r="G516" i="6" s="1"/>
  <c r="G517" i="6" s="1"/>
  <c r="G518" i="6"/>
  <c r="G519" i="6"/>
  <c r="G520" i="6" s="1"/>
  <c r="G521" i="6" s="1"/>
  <c r="G522" i="6" s="1"/>
  <c r="G523" i="6" s="1"/>
  <c r="G524" i="6" s="1"/>
  <c r="G525" i="6" s="1"/>
  <c r="G526" i="6" s="1"/>
  <c r="G527" i="6" s="1"/>
  <c r="G528" i="6" s="1"/>
  <c r="G529" i="6" s="1"/>
  <c r="G530" i="6"/>
  <c r="G531" i="6"/>
  <c r="G532" i="6"/>
  <c r="G533" i="6" s="1"/>
  <c r="G534" i="6" s="1"/>
  <c r="G535" i="6" s="1"/>
  <c r="G536" i="6" s="1"/>
  <c r="G537" i="6" s="1"/>
  <c r="G538" i="6" s="1"/>
  <c r="G539" i="6" s="1"/>
  <c r="G540" i="6" s="1"/>
  <c r="G541" i="6" s="1"/>
  <c r="G542" i="6"/>
  <c r="G543" i="6"/>
  <c r="G544" i="6"/>
  <c r="G545" i="6" s="1"/>
  <c r="G546" i="6" s="1"/>
  <c r="G547" i="6" s="1"/>
  <c r="G548" i="6" s="1"/>
  <c r="G549" i="6" s="1"/>
  <c r="G550" i="6" s="1"/>
  <c r="G551" i="6" s="1"/>
  <c r="G552" i="6" s="1"/>
  <c r="G553" i="6" s="1"/>
  <c r="G554" i="6"/>
  <c r="G555" i="6"/>
  <c r="G556" i="6"/>
  <c r="G557" i="6" s="1"/>
  <c r="G558" i="6" s="1"/>
  <c r="G559" i="6" s="1"/>
  <c r="G560" i="6" s="1"/>
  <c r="G561" i="6" s="1"/>
  <c r="G562" i="6" s="1"/>
  <c r="G563" i="6" s="1"/>
  <c r="G564" i="6" s="1"/>
  <c r="G565" i="6" s="1"/>
  <c r="G566" i="6"/>
  <c r="G567" i="6"/>
  <c r="G568" i="6"/>
  <c r="G569" i="6" s="1"/>
  <c r="G570" i="6" s="1"/>
  <c r="G571" i="6" s="1"/>
  <c r="G572" i="6" s="1"/>
  <c r="G573" i="6" s="1"/>
  <c r="G574" i="6" s="1"/>
  <c r="G575" i="6" s="1"/>
  <c r="G576" i="6" s="1"/>
  <c r="G577" i="6" s="1"/>
  <c r="G578" i="6"/>
  <c r="G579" i="6"/>
  <c r="G580" i="6"/>
  <c r="G581" i="6" s="1"/>
  <c r="G582" i="6" s="1"/>
  <c r="G583" i="6" s="1"/>
  <c r="G584" i="6" s="1"/>
  <c r="G585" i="6" s="1"/>
  <c r="G586" i="6" s="1"/>
  <c r="G587" i="6" s="1"/>
  <c r="G588" i="6" s="1"/>
  <c r="G589" i="6" s="1"/>
  <c r="G590" i="6"/>
  <c r="G591" i="6"/>
  <c r="G592" i="6"/>
  <c r="G593" i="6" s="1"/>
  <c r="G594" i="6" s="1"/>
  <c r="G595" i="6" s="1"/>
  <c r="G596" i="6" s="1"/>
  <c r="G597" i="6" s="1"/>
  <c r="G598" i="6" s="1"/>
  <c r="G599" i="6" s="1"/>
  <c r="G600" i="6" s="1"/>
  <c r="G601" i="6" s="1"/>
  <c r="G602" i="6"/>
  <c r="G603" i="6"/>
  <c r="G604" i="6"/>
  <c r="G605" i="6" s="1"/>
  <c r="G606" i="6" s="1"/>
  <c r="G607" i="6" s="1"/>
  <c r="G608" i="6" s="1"/>
  <c r="G609" i="6" s="1"/>
  <c r="G610" i="6" s="1"/>
  <c r="G611" i="6" s="1"/>
  <c r="G612" i="6" s="1"/>
  <c r="G613" i="6" s="1"/>
  <c r="G614" i="6"/>
  <c r="G615" i="6"/>
  <c r="G616" i="6"/>
  <c r="G617" i="6" s="1"/>
  <c r="G618" i="6" s="1"/>
  <c r="G619" i="6" s="1"/>
  <c r="G620" i="6" s="1"/>
  <c r="G621" i="6" s="1"/>
  <c r="G622" i="6" s="1"/>
  <c r="G623" i="6" s="1"/>
  <c r="G624" i="6" s="1"/>
  <c r="G625" i="6" s="1"/>
  <c r="G626" i="6"/>
  <c r="G627" i="6"/>
  <c r="G628" i="6"/>
  <c r="G629" i="6" s="1"/>
  <c r="G630" i="6" s="1"/>
  <c r="G631" i="6" s="1"/>
  <c r="G632" i="6" s="1"/>
  <c r="G633" i="6" s="1"/>
  <c r="G634" i="6" s="1"/>
  <c r="G635" i="6" s="1"/>
  <c r="G636" i="6" s="1"/>
  <c r="G637" i="6" s="1"/>
  <c r="G638" i="6"/>
  <c r="G639" i="6"/>
  <c r="G640" i="6"/>
  <c r="G641" i="6" s="1"/>
  <c r="G642" i="6" s="1"/>
  <c r="G643" i="6" s="1"/>
  <c r="G644" i="6" s="1"/>
  <c r="G645" i="6" s="1"/>
  <c r="G646" i="6" s="1"/>
  <c r="G647" i="6" s="1"/>
  <c r="G648" i="6" s="1"/>
  <c r="G649" i="6" s="1"/>
  <c r="G650" i="6"/>
  <c r="G651" i="6"/>
  <c r="G652" i="6"/>
  <c r="G653" i="6" s="1"/>
  <c r="G654" i="6" s="1"/>
  <c r="G655" i="6" s="1"/>
  <c r="G656" i="6" s="1"/>
  <c r="G657" i="6" s="1"/>
  <c r="G658" i="6" s="1"/>
  <c r="G659" i="6" s="1"/>
  <c r="G660" i="6" s="1"/>
  <c r="G661" i="6" s="1"/>
  <c r="F6" i="15"/>
  <c r="F3" i="15"/>
  <c r="F13" i="15"/>
  <c r="F12" i="15"/>
  <c r="F4" i="15"/>
  <c r="F8" i="15"/>
  <c r="F2" i="15"/>
  <c r="F5" i="15"/>
  <c r="F9" i="15"/>
  <c r="F7" i="15"/>
  <c r="F10" i="15"/>
  <c r="F11" i="15"/>
  <c r="F16" i="15"/>
  <c r="F15" i="15"/>
  <c r="F25" i="15"/>
  <c r="F20" i="15"/>
  <c r="F14" i="15"/>
  <c r="F24" i="15"/>
  <c r="F17" i="15"/>
  <c r="F21" i="15"/>
  <c r="F22" i="15"/>
  <c r="F18" i="15"/>
  <c r="F19" i="15"/>
  <c r="F23" i="15"/>
  <c r="F32" i="15"/>
  <c r="F30" i="15"/>
  <c r="F34" i="15"/>
  <c r="F33" i="15"/>
  <c r="F26" i="15"/>
  <c r="F37" i="15"/>
  <c r="F28" i="15"/>
  <c r="F31" i="15"/>
  <c r="F36" i="15"/>
  <c r="F27" i="15"/>
  <c r="F29" i="15"/>
  <c r="F35" i="15"/>
  <c r="F42" i="15"/>
  <c r="F39" i="15"/>
  <c r="F48" i="15"/>
  <c r="F49" i="15"/>
  <c r="F44" i="15"/>
  <c r="F43" i="15"/>
  <c r="F38" i="15"/>
  <c r="F40" i="15"/>
  <c r="F41" i="15"/>
  <c r="F45" i="15"/>
  <c r="F47" i="15"/>
  <c r="F46" i="15"/>
  <c r="F55" i="15"/>
  <c r="F53" i="15"/>
  <c r="F57" i="15"/>
  <c r="F58" i="15"/>
  <c r="F52" i="15"/>
  <c r="F56" i="15"/>
  <c r="F54" i="15"/>
  <c r="F51" i="15"/>
  <c r="F61" i="15"/>
  <c r="F50" i="15"/>
  <c r="F60" i="15"/>
  <c r="F59" i="15"/>
  <c r="F62" i="15"/>
  <c r="F64" i="15"/>
  <c r="F71" i="15"/>
  <c r="F73" i="15"/>
  <c r="F63" i="15"/>
  <c r="F67" i="15"/>
  <c r="F70" i="15"/>
  <c r="F68" i="15"/>
  <c r="F65" i="15"/>
  <c r="F69" i="15"/>
  <c r="F66" i="15"/>
  <c r="F72" i="15"/>
  <c r="F78" i="15"/>
  <c r="F75" i="15"/>
  <c r="F84" i="15"/>
  <c r="F85" i="15"/>
  <c r="F77" i="15"/>
  <c r="F76" i="15"/>
  <c r="F74" i="15"/>
  <c r="F81" i="15"/>
  <c r="F79" i="15"/>
  <c r="F82" i="15"/>
  <c r="F80" i="15"/>
  <c r="F83" i="15"/>
  <c r="F86" i="15"/>
  <c r="F88" i="15"/>
  <c r="F97" i="15"/>
  <c r="F96" i="15"/>
  <c r="F89" i="15"/>
  <c r="F87" i="15"/>
  <c r="F93" i="15"/>
  <c r="F90" i="15"/>
  <c r="F95" i="15"/>
  <c r="F91" i="15"/>
  <c r="F92" i="15"/>
  <c r="F94" i="15"/>
  <c r="F100" i="15"/>
  <c r="F98" i="15"/>
  <c r="F105" i="15"/>
  <c r="F108" i="15"/>
  <c r="F103" i="15"/>
  <c r="F99" i="15"/>
  <c r="F109" i="15"/>
  <c r="F104" i="15"/>
  <c r="F102" i="15"/>
  <c r="F106" i="15"/>
  <c r="F107" i="15"/>
  <c r="F101" i="15"/>
  <c r="F114" i="15"/>
  <c r="F112" i="15"/>
  <c r="F121" i="15"/>
  <c r="F117" i="15"/>
  <c r="F113" i="15"/>
  <c r="F111" i="15"/>
  <c r="F118" i="15"/>
  <c r="F115" i="15"/>
  <c r="F116" i="15"/>
  <c r="F119" i="15"/>
  <c r="F110" i="15"/>
  <c r="F120" i="15"/>
  <c r="F126" i="15"/>
  <c r="F124" i="15"/>
  <c r="F132" i="15"/>
  <c r="F133" i="15"/>
  <c r="F127" i="15"/>
  <c r="F123" i="15"/>
  <c r="F122" i="15"/>
  <c r="F125" i="15"/>
  <c r="F128" i="15"/>
  <c r="F129" i="15"/>
  <c r="F130" i="15"/>
  <c r="F131" i="15"/>
  <c r="F138" i="15"/>
  <c r="F139" i="15"/>
  <c r="F140" i="15"/>
  <c r="F145" i="15"/>
  <c r="F135" i="15"/>
  <c r="F134" i="15"/>
  <c r="F136" i="15"/>
  <c r="F137" i="15"/>
  <c r="F142" i="15"/>
  <c r="F144" i="15"/>
  <c r="F143" i="15"/>
  <c r="F141" i="15"/>
  <c r="F147" i="15"/>
  <c r="F150" i="15"/>
  <c r="F151" i="15"/>
  <c r="F155" i="15"/>
  <c r="F153" i="15"/>
  <c r="F146" i="15"/>
  <c r="F154" i="15"/>
  <c r="F156" i="15"/>
  <c r="F152" i="15"/>
  <c r="F157" i="15"/>
  <c r="F148" i="15"/>
  <c r="F149" i="15"/>
  <c r="F160" i="15"/>
  <c r="F158" i="15"/>
  <c r="F169" i="15"/>
  <c r="F165" i="15"/>
  <c r="F159" i="15"/>
  <c r="F161" i="15"/>
  <c r="F162" i="15"/>
  <c r="F167" i="15"/>
  <c r="F166" i="15"/>
  <c r="F163" i="15"/>
  <c r="F168" i="15"/>
  <c r="F164" i="15"/>
  <c r="F170" i="15"/>
  <c r="F172" i="15"/>
  <c r="F179" i="15"/>
  <c r="F181" i="15"/>
  <c r="F173" i="15"/>
  <c r="F178" i="15"/>
  <c r="F177" i="15"/>
  <c r="F175" i="15"/>
  <c r="F176" i="15"/>
  <c r="F174" i="15"/>
  <c r="F180" i="15"/>
  <c r="F171" i="15"/>
  <c r="F183" i="15"/>
  <c r="F182" i="15"/>
  <c r="F189" i="15"/>
  <c r="F193" i="15"/>
  <c r="F185" i="15"/>
  <c r="F190" i="15"/>
  <c r="F186" i="15"/>
  <c r="F188" i="15"/>
  <c r="F184" i="15"/>
  <c r="F191" i="15"/>
  <c r="F192" i="15"/>
  <c r="F187" i="15"/>
  <c r="F194" i="15"/>
  <c r="F196" i="15"/>
  <c r="F203" i="15"/>
  <c r="F205" i="15"/>
  <c r="F195" i="15"/>
  <c r="F199" i="15"/>
  <c r="F202" i="15"/>
  <c r="F200" i="15"/>
  <c r="F197" i="15"/>
  <c r="F201" i="15"/>
  <c r="F198" i="15"/>
  <c r="F204" i="15"/>
  <c r="F206" i="15"/>
  <c r="F207" i="15"/>
  <c r="F211" i="15"/>
  <c r="F217" i="15"/>
  <c r="F210" i="15"/>
  <c r="F214" i="15"/>
  <c r="F215" i="15"/>
  <c r="F208" i="15"/>
  <c r="F212" i="15"/>
  <c r="F213" i="15"/>
  <c r="F216" i="15"/>
  <c r="F209" i="15"/>
  <c r="F222" i="15"/>
  <c r="F219" i="15"/>
  <c r="F221" i="15"/>
  <c r="F228" i="15"/>
  <c r="F220" i="15"/>
  <c r="F224" i="15"/>
  <c r="F218" i="15"/>
  <c r="F226" i="15"/>
  <c r="F223" i="15"/>
  <c r="F225" i="15"/>
  <c r="F227" i="15"/>
  <c r="F229" i="15"/>
  <c r="F232" i="15"/>
  <c r="F230" i="15"/>
  <c r="F240" i="15"/>
  <c r="F237" i="15"/>
  <c r="F231" i="15"/>
  <c r="F235" i="15"/>
  <c r="F238" i="15"/>
  <c r="F239" i="15"/>
  <c r="F236" i="15"/>
  <c r="F233" i="15"/>
  <c r="F234" i="15"/>
  <c r="F241" i="15"/>
  <c r="F251" i="15"/>
  <c r="F244" i="15"/>
  <c r="F247" i="15"/>
  <c r="F245" i="15"/>
  <c r="F249" i="15"/>
  <c r="F252" i="15"/>
  <c r="F246" i="15"/>
  <c r="F243" i="15"/>
  <c r="F242" i="15"/>
  <c r="F253" i="15"/>
  <c r="F248" i="15"/>
  <c r="F250" i="15"/>
  <c r="F257" i="15"/>
  <c r="F260" i="15"/>
  <c r="F262" i="15"/>
  <c r="F264" i="15"/>
  <c r="F256" i="15"/>
  <c r="F255" i="15"/>
  <c r="F254" i="15"/>
  <c r="F261" i="15"/>
  <c r="F258" i="15"/>
  <c r="F259" i="15"/>
  <c r="F263" i="15"/>
  <c r="F265" i="15"/>
  <c r="F266" i="15"/>
  <c r="F267" i="15"/>
  <c r="F277" i="15"/>
  <c r="F275" i="15"/>
  <c r="F271" i="15"/>
  <c r="F268" i="15"/>
  <c r="F269" i="15"/>
  <c r="F270" i="15"/>
  <c r="F272" i="15"/>
  <c r="F274" i="15"/>
  <c r="F273" i="15"/>
  <c r="F276" i="15"/>
  <c r="F278" i="15"/>
  <c r="F280" i="15"/>
  <c r="F279" i="15"/>
  <c r="F287" i="15"/>
  <c r="F284" i="15"/>
  <c r="F282" i="15"/>
  <c r="F286" i="15"/>
  <c r="F281" i="15"/>
  <c r="F285" i="15"/>
  <c r="F289" i="15"/>
  <c r="F283" i="15"/>
  <c r="F288" i="15"/>
  <c r="F293" i="15"/>
  <c r="F290" i="15"/>
  <c r="F299" i="15"/>
  <c r="F301" i="15"/>
  <c r="F294" i="15"/>
  <c r="F291" i="15"/>
  <c r="F298" i="15"/>
  <c r="F296" i="15"/>
  <c r="F295" i="15"/>
  <c r="F297" i="15"/>
  <c r="F300" i="15"/>
  <c r="F292" i="15"/>
  <c r="F303" i="15"/>
  <c r="F302" i="15"/>
  <c r="F311" i="15"/>
  <c r="F313" i="15"/>
  <c r="F306" i="15"/>
  <c r="F312" i="15"/>
  <c r="F305" i="15"/>
  <c r="F309" i="15"/>
  <c r="F307" i="15"/>
  <c r="F310" i="15"/>
  <c r="F308" i="15"/>
  <c r="F304" i="15"/>
  <c r="F316" i="15"/>
  <c r="F314" i="15"/>
  <c r="F324" i="15"/>
  <c r="F321" i="15"/>
  <c r="F315" i="15"/>
  <c r="F319" i="15"/>
  <c r="F322" i="15"/>
  <c r="F323" i="15"/>
  <c r="F320" i="15"/>
  <c r="F317" i="15"/>
  <c r="F318" i="15"/>
  <c r="F325" i="15"/>
  <c r="F330" i="15"/>
  <c r="F327" i="15"/>
  <c r="F336" i="15"/>
  <c r="F337" i="15"/>
  <c r="F329" i="15"/>
  <c r="F328" i="15"/>
  <c r="F326" i="15"/>
  <c r="F333" i="15"/>
  <c r="F331" i="15"/>
  <c r="F334" i="15"/>
  <c r="F332" i="15"/>
  <c r="F335" i="15"/>
  <c r="F340" i="15"/>
  <c r="F339" i="15"/>
  <c r="F349" i="15"/>
  <c r="F344" i="15"/>
  <c r="F338" i="15"/>
  <c r="F348" i="15"/>
  <c r="F341" i="15"/>
  <c r="F345" i="15"/>
  <c r="F346" i="15"/>
  <c r="F342" i="15"/>
  <c r="F343" i="15"/>
  <c r="F347" i="15"/>
  <c r="F350" i="15"/>
  <c r="F353" i="15"/>
  <c r="F358" i="15"/>
  <c r="F361" i="15"/>
  <c r="F351" i="15"/>
  <c r="F357" i="15"/>
  <c r="F355" i="15"/>
  <c r="F356" i="15"/>
  <c r="F354" i="15"/>
  <c r="F359" i="15"/>
  <c r="F352" i="15"/>
  <c r="F360" i="15"/>
  <c r="F365" i="15"/>
  <c r="F364" i="15"/>
  <c r="F371" i="15"/>
  <c r="F372" i="15"/>
  <c r="F363" i="15"/>
  <c r="F366" i="15"/>
  <c r="F362" i="15"/>
  <c r="F370" i="15"/>
  <c r="F368" i="15"/>
  <c r="F369" i="15"/>
  <c r="F367" i="15"/>
  <c r="F373" i="15"/>
  <c r="F377" i="15"/>
  <c r="F383" i="15"/>
  <c r="F382" i="15"/>
  <c r="F385" i="15"/>
  <c r="F380" i="15"/>
  <c r="F384" i="15"/>
  <c r="F376" i="15"/>
  <c r="F375" i="15"/>
  <c r="F381" i="15"/>
  <c r="F379" i="15"/>
  <c r="F374" i="15"/>
  <c r="F378" i="15"/>
  <c r="F387" i="15"/>
  <c r="F386" i="15"/>
  <c r="F393" i="15"/>
  <c r="F397" i="15"/>
  <c r="F389" i="15"/>
  <c r="F390" i="15"/>
  <c r="F396" i="15"/>
  <c r="F391" i="15"/>
  <c r="F395" i="15"/>
  <c r="F394" i="15"/>
  <c r="F392" i="15"/>
  <c r="F388" i="15"/>
  <c r="F403" i="15"/>
  <c r="F401" i="15"/>
  <c r="F399" i="15"/>
  <c r="F408" i="15"/>
  <c r="F402" i="15"/>
  <c r="F398" i="15"/>
  <c r="F406" i="15"/>
  <c r="F409" i="15"/>
  <c r="F405" i="15"/>
  <c r="F400" i="15"/>
  <c r="F404" i="15"/>
  <c r="F407" i="15"/>
  <c r="F412" i="15"/>
  <c r="F410" i="15"/>
  <c r="F419" i="15"/>
  <c r="F420" i="15"/>
  <c r="F417" i="15"/>
  <c r="F418" i="15"/>
  <c r="F415" i="15"/>
  <c r="F411" i="15"/>
  <c r="F413" i="15"/>
  <c r="F414" i="15"/>
  <c r="F416" i="15"/>
  <c r="F421" i="15"/>
  <c r="F422" i="15"/>
  <c r="F423" i="15"/>
  <c r="F431" i="15"/>
  <c r="F430" i="15"/>
  <c r="F426" i="15"/>
  <c r="F428" i="15"/>
  <c r="F425" i="15"/>
  <c r="F429" i="15"/>
  <c r="F427" i="15"/>
  <c r="F432" i="15"/>
  <c r="F424" i="15"/>
  <c r="F433" i="15"/>
  <c r="F439" i="15"/>
  <c r="F435" i="15"/>
  <c r="F445" i="15"/>
  <c r="F444" i="15"/>
  <c r="F434" i="15"/>
  <c r="F438" i="15"/>
  <c r="F437" i="15"/>
  <c r="F436" i="15"/>
  <c r="F443" i="15"/>
  <c r="F441" i="15"/>
  <c r="F442" i="15"/>
  <c r="F440" i="15"/>
  <c r="F447" i="15"/>
  <c r="F449" i="15"/>
  <c r="F456" i="15"/>
  <c r="F457" i="15"/>
  <c r="F450" i="15"/>
  <c r="F446" i="15"/>
  <c r="F454" i="15"/>
  <c r="F451" i="15"/>
  <c r="F448" i="15"/>
  <c r="F455" i="15"/>
  <c r="F453" i="15"/>
  <c r="F452" i="15"/>
  <c r="F462" i="15"/>
  <c r="F466" i="15"/>
  <c r="F469" i="15"/>
  <c r="F463" i="15"/>
  <c r="F460" i="15"/>
  <c r="F458" i="15"/>
  <c r="F459" i="15"/>
  <c r="F465" i="15"/>
  <c r="F468" i="15"/>
  <c r="F467" i="15"/>
  <c r="F461" i="15"/>
  <c r="F464" i="15"/>
  <c r="F472" i="15"/>
  <c r="F477" i="15"/>
  <c r="F481" i="15"/>
  <c r="F471" i="15"/>
  <c r="F474" i="15"/>
  <c r="F475" i="15"/>
  <c r="F476" i="15"/>
  <c r="F478" i="15"/>
  <c r="F473" i="15"/>
  <c r="F470" i="15"/>
  <c r="F479" i="15"/>
  <c r="F480" i="15"/>
  <c r="F484" i="15"/>
  <c r="F482" i="15"/>
  <c r="F493" i="15"/>
  <c r="F489" i="15"/>
  <c r="F483" i="15"/>
  <c r="F485" i="15"/>
  <c r="F486" i="15"/>
  <c r="F491" i="15"/>
  <c r="F490" i="15"/>
  <c r="F487" i="15"/>
  <c r="F492" i="15"/>
  <c r="F488" i="15"/>
  <c r="F496" i="15"/>
  <c r="F494" i="15"/>
  <c r="F499" i="15"/>
  <c r="F505" i="15"/>
  <c r="F497" i="15"/>
  <c r="F495" i="15"/>
  <c r="F501" i="15"/>
  <c r="F503" i="15"/>
  <c r="F502" i="15"/>
  <c r="F498" i="15"/>
  <c r="F504" i="15"/>
  <c r="F500" i="15"/>
  <c r="F509" i="15"/>
  <c r="F508" i="15"/>
  <c r="F515" i="15"/>
  <c r="F516" i="15"/>
  <c r="F507" i="15"/>
  <c r="F510" i="15"/>
  <c r="F506" i="15"/>
  <c r="F514" i="15"/>
  <c r="F512" i="15"/>
  <c r="F513" i="15"/>
  <c r="F511" i="15"/>
  <c r="F517" i="15"/>
  <c r="F520" i="15"/>
  <c r="F518" i="15"/>
  <c r="F525" i="15"/>
  <c r="F528" i="15"/>
  <c r="F523" i="15"/>
  <c r="F519" i="15"/>
  <c r="F529" i="15"/>
  <c r="F524" i="15"/>
  <c r="F522" i="15"/>
  <c r="F526" i="15"/>
  <c r="F527" i="15"/>
  <c r="F521" i="15"/>
  <c r="F531" i="15"/>
  <c r="F530" i="15"/>
  <c r="F541" i="15"/>
  <c r="F540" i="15"/>
  <c r="F533" i="15"/>
  <c r="F534" i="15"/>
  <c r="F538" i="15"/>
  <c r="F536" i="15"/>
  <c r="F532" i="15"/>
  <c r="F535" i="15"/>
  <c r="F537" i="15"/>
  <c r="F539" i="15"/>
  <c r="F545" i="15"/>
  <c r="F544" i="15"/>
  <c r="F543" i="15"/>
  <c r="F553" i="15"/>
  <c r="F542" i="15"/>
  <c r="F548" i="15"/>
  <c r="F551" i="15"/>
  <c r="F552" i="15"/>
  <c r="F550" i="15"/>
  <c r="F549" i="15"/>
  <c r="F546" i="15"/>
  <c r="F547" i="15"/>
  <c r="F556" i="15"/>
  <c r="F554" i="15"/>
  <c r="F561" i="15"/>
  <c r="F564" i="15"/>
  <c r="F559" i="15"/>
  <c r="F555" i="15"/>
  <c r="F565" i="15"/>
  <c r="F560" i="15"/>
  <c r="F558" i="15"/>
  <c r="F562" i="15"/>
  <c r="F563" i="15"/>
  <c r="F557" i="15"/>
  <c r="F566" i="15"/>
  <c r="F568" i="15"/>
  <c r="F575" i="15"/>
  <c r="F577" i="15"/>
  <c r="F572" i="15"/>
  <c r="F569" i="15"/>
  <c r="F576" i="15"/>
  <c r="F574" i="15"/>
  <c r="F567" i="15"/>
  <c r="F570" i="15"/>
  <c r="F571" i="15"/>
  <c r="F573" i="15"/>
  <c r="F579" i="15"/>
  <c r="F578" i="15"/>
  <c r="F589" i="15"/>
  <c r="F587" i="15"/>
  <c r="F580" i="15"/>
  <c r="F582" i="15"/>
  <c r="F583" i="15"/>
  <c r="F584" i="15"/>
  <c r="F586" i="15"/>
  <c r="F581" i="15"/>
  <c r="F585" i="15"/>
  <c r="F588" i="15"/>
  <c r="F590" i="15"/>
  <c r="F592" i="15"/>
  <c r="F600" i="15"/>
  <c r="F598" i="15"/>
  <c r="F591" i="15"/>
  <c r="F593" i="15"/>
  <c r="F595" i="15"/>
  <c r="F597" i="15"/>
  <c r="F601" i="15"/>
  <c r="F594" i="15"/>
  <c r="F596" i="15"/>
  <c r="F599" i="15"/>
  <c r="F605" i="15"/>
  <c r="F602" i="15"/>
  <c r="F610" i="15"/>
  <c r="F611" i="15"/>
  <c r="F603" i="15"/>
  <c r="F604" i="15"/>
  <c r="F607" i="15"/>
  <c r="F606" i="15"/>
  <c r="F608" i="15"/>
  <c r="F612" i="15"/>
  <c r="F609" i="15"/>
  <c r="F613" i="15"/>
  <c r="F619" i="15"/>
  <c r="F617" i="15"/>
  <c r="F621" i="15"/>
  <c r="F622" i="15"/>
  <c r="F616" i="15"/>
  <c r="F620" i="15"/>
  <c r="F618" i="15"/>
  <c r="F615" i="15"/>
  <c r="F625" i="15"/>
  <c r="F614" i="15"/>
  <c r="F624" i="15"/>
  <c r="F623" i="15"/>
  <c r="F626" i="15"/>
  <c r="F628" i="15"/>
  <c r="F636" i="15"/>
  <c r="F637" i="15"/>
  <c r="F633" i="15"/>
  <c r="F634" i="15"/>
  <c r="F630" i="15"/>
  <c r="F635" i="15"/>
  <c r="F632" i="15"/>
  <c r="F629" i="15"/>
  <c r="F631" i="15"/>
  <c r="F627" i="15"/>
  <c r="F641" i="15"/>
  <c r="F639" i="15"/>
  <c r="F648" i="15"/>
  <c r="F647" i="15"/>
  <c r="F645" i="15"/>
  <c r="F642" i="15"/>
  <c r="F643" i="15"/>
  <c r="F638" i="15"/>
  <c r="F649" i="15"/>
  <c r="F640" i="15"/>
  <c r="F646" i="15"/>
  <c r="F644" i="15"/>
  <c r="F653" i="15"/>
  <c r="F652" i="15"/>
  <c r="F659" i="15"/>
  <c r="F660" i="15"/>
  <c r="F651" i="15"/>
  <c r="F654" i="15"/>
  <c r="F650" i="15"/>
  <c r="F658" i="15"/>
  <c r="F656" i="15"/>
  <c r="F657" i="15"/>
  <c r="F655" i="15"/>
  <c r="F661" i="15"/>
  <c r="F13" i="12"/>
  <c r="F2" i="12"/>
  <c r="F7" i="12"/>
  <c r="F11" i="12"/>
  <c r="F8" i="12"/>
  <c r="F3" i="12"/>
  <c r="F6" i="12"/>
  <c r="F10" i="12"/>
  <c r="F9" i="12"/>
  <c r="F5" i="12"/>
  <c r="F4" i="12"/>
  <c r="F12" i="12"/>
  <c r="F22" i="12"/>
  <c r="F16" i="12"/>
  <c r="F17" i="12"/>
  <c r="F21" i="12"/>
  <c r="F18" i="12"/>
  <c r="F20" i="12"/>
  <c r="F15" i="12"/>
  <c r="F14" i="12"/>
  <c r="F19" i="12"/>
  <c r="F24" i="12"/>
  <c r="F25" i="12"/>
  <c r="F23" i="12"/>
  <c r="F30" i="12"/>
  <c r="F31" i="12"/>
  <c r="F29" i="12"/>
  <c r="F27" i="12"/>
  <c r="F34" i="12"/>
  <c r="F28" i="12"/>
  <c r="F32" i="12"/>
  <c r="F35" i="12"/>
  <c r="F26" i="12"/>
  <c r="F37" i="12"/>
  <c r="F33" i="12"/>
  <c r="F36" i="12"/>
  <c r="F41" i="12"/>
  <c r="F39" i="12"/>
  <c r="F42" i="12"/>
  <c r="F46" i="12"/>
  <c r="F44" i="12"/>
  <c r="F40" i="12"/>
  <c r="F47" i="12"/>
  <c r="F49" i="12"/>
  <c r="F48" i="12"/>
  <c r="F38" i="12"/>
  <c r="F45" i="12"/>
  <c r="F43" i="12"/>
  <c r="F57" i="12"/>
  <c r="F51" i="12"/>
  <c r="F58" i="12"/>
  <c r="F61" i="12"/>
  <c r="F55" i="12"/>
  <c r="F50" i="12"/>
  <c r="F56" i="12"/>
  <c r="F59" i="12"/>
  <c r="F54" i="12"/>
  <c r="F52" i="12"/>
  <c r="F53" i="12"/>
  <c r="F60" i="12"/>
  <c r="F66" i="12"/>
  <c r="F69" i="12"/>
  <c r="F72" i="12"/>
  <c r="F67" i="12"/>
  <c r="F71" i="12"/>
  <c r="F64" i="12"/>
  <c r="F65" i="12"/>
  <c r="F70" i="12"/>
  <c r="F62" i="12"/>
  <c r="F68" i="12"/>
  <c r="F73" i="12"/>
  <c r="F63" i="12"/>
  <c r="F79" i="12"/>
  <c r="F80" i="12"/>
  <c r="F84" i="12"/>
  <c r="F81" i="12"/>
  <c r="F75" i="12"/>
  <c r="F77" i="12"/>
  <c r="F74" i="12"/>
  <c r="F83" i="12"/>
  <c r="F85" i="12"/>
  <c r="F76" i="12"/>
  <c r="F78" i="12"/>
  <c r="F82" i="12"/>
  <c r="F91" i="12"/>
  <c r="F88" i="12"/>
  <c r="F87" i="12"/>
  <c r="F93" i="12"/>
  <c r="F92" i="12"/>
  <c r="F86" i="12"/>
  <c r="F95" i="12"/>
  <c r="F96" i="12"/>
  <c r="F89" i="12"/>
  <c r="F90" i="12"/>
  <c r="F94" i="12"/>
  <c r="F97" i="12"/>
  <c r="F101" i="12"/>
  <c r="F102" i="12"/>
  <c r="F99" i="12"/>
  <c r="F100" i="12"/>
  <c r="F109" i="12"/>
  <c r="F108" i="12"/>
  <c r="F107" i="12"/>
  <c r="F103" i="12"/>
  <c r="F105" i="12"/>
  <c r="F98" i="12"/>
  <c r="F104" i="12"/>
  <c r="F106" i="12"/>
  <c r="F120" i="12"/>
  <c r="F112" i="12"/>
  <c r="F114" i="12"/>
  <c r="F121" i="12"/>
  <c r="F110" i="12"/>
  <c r="F117" i="12"/>
  <c r="F118" i="12"/>
  <c r="F119" i="12"/>
  <c r="F113" i="12"/>
  <c r="F116" i="12"/>
  <c r="F111" i="12"/>
  <c r="F115" i="12"/>
  <c r="F125" i="12"/>
  <c r="F129" i="12"/>
  <c r="F123" i="12"/>
  <c r="F131" i="12"/>
  <c r="F127" i="12"/>
  <c r="F132" i="12"/>
  <c r="F133" i="12"/>
  <c r="F122" i="12"/>
  <c r="F130" i="12"/>
  <c r="F124" i="12"/>
  <c r="F128" i="12"/>
  <c r="F126" i="12"/>
  <c r="F135" i="12"/>
  <c r="F138" i="12"/>
  <c r="F145" i="12"/>
  <c r="F143" i="12"/>
  <c r="F134" i="12"/>
  <c r="F137" i="12"/>
  <c r="F139" i="12"/>
  <c r="F136" i="12"/>
  <c r="F142" i="12"/>
  <c r="F144" i="12"/>
  <c r="F141" i="12"/>
  <c r="F140" i="12"/>
  <c r="F148" i="12"/>
  <c r="F150" i="12"/>
  <c r="F154" i="12"/>
  <c r="F149" i="12"/>
  <c r="F151" i="12"/>
  <c r="F156" i="12"/>
  <c r="F157" i="12"/>
  <c r="F146" i="12"/>
  <c r="F153" i="12"/>
  <c r="F152" i="12"/>
  <c r="F147" i="12"/>
  <c r="F155" i="12"/>
  <c r="F159" i="12"/>
  <c r="F162" i="12"/>
  <c r="F169" i="12"/>
  <c r="F164" i="12"/>
  <c r="F163" i="12"/>
  <c r="F165" i="12"/>
  <c r="F160" i="12"/>
  <c r="F158" i="12"/>
  <c r="F167" i="12"/>
  <c r="F161" i="12"/>
  <c r="F166" i="12"/>
  <c r="F168" i="12"/>
  <c r="F181" i="12"/>
  <c r="F170" i="12"/>
  <c r="F174" i="12"/>
  <c r="F171" i="12"/>
  <c r="F176" i="12"/>
  <c r="F175" i="12"/>
  <c r="F177" i="12"/>
  <c r="F173" i="12"/>
  <c r="F178" i="12"/>
  <c r="F172" i="12"/>
  <c r="F179" i="12"/>
  <c r="F180" i="12"/>
  <c r="F184" i="12"/>
  <c r="F182" i="12"/>
  <c r="F187" i="12"/>
  <c r="F193" i="12"/>
  <c r="F185" i="12"/>
  <c r="F189" i="12"/>
  <c r="F192" i="12"/>
  <c r="F190" i="12"/>
  <c r="F186" i="12"/>
  <c r="F183" i="12"/>
  <c r="F188" i="12"/>
  <c r="F191" i="12"/>
  <c r="F198" i="12"/>
  <c r="F201" i="12"/>
  <c r="F204" i="12"/>
  <c r="F199" i="12"/>
  <c r="F203" i="12"/>
  <c r="F196" i="12"/>
  <c r="F197" i="12"/>
  <c r="F202" i="12"/>
  <c r="F194" i="12"/>
  <c r="F200" i="12"/>
  <c r="F205" i="12"/>
  <c r="F195" i="12"/>
  <c r="F206" i="12"/>
  <c r="F213" i="12"/>
  <c r="F214" i="12"/>
  <c r="F217" i="12"/>
  <c r="F208" i="12"/>
  <c r="F215" i="12"/>
  <c r="F210" i="12"/>
  <c r="F212" i="12"/>
  <c r="F216" i="12"/>
  <c r="F211" i="12"/>
  <c r="F209" i="12"/>
  <c r="F207" i="12"/>
  <c r="F221" i="12"/>
  <c r="F220" i="12"/>
  <c r="F228" i="12"/>
  <c r="F229" i="12"/>
  <c r="F218" i="12"/>
  <c r="F223" i="12"/>
  <c r="F224" i="12"/>
  <c r="F219" i="12"/>
  <c r="F227" i="12"/>
  <c r="F222" i="12"/>
  <c r="F225" i="12"/>
  <c r="F226" i="12"/>
  <c r="F235" i="12"/>
  <c r="F232" i="12"/>
  <c r="F239" i="12"/>
  <c r="F241" i="12"/>
  <c r="F230" i="12"/>
  <c r="F233" i="12"/>
  <c r="F236" i="12"/>
  <c r="F234" i="12"/>
  <c r="F238" i="12"/>
  <c r="F240" i="12"/>
  <c r="F237" i="12"/>
  <c r="F231" i="12"/>
  <c r="F246" i="12"/>
  <c r="F249" i="12"/>
  <c r="F248" i="12"/>
  <c r="F251" i="12"/>
  <c r="F243" i="12"/>
  <c r="F252" i="12"/>
  <c r="F253" i="12"/>
  <c r="F244" i="12"/>
  <c r="F245" i="12"/>
  <c r="F242" i="12"/>
  <c r="F247" i="12"/>
  <c r="F250" i="12"/>
  <c r="F254" i="12"/>
  <c r="F258" i="12"/>
  <c r="F264" i="12"/>
  <c r="F265" i="12"/>
  <c r="F257" i="12"/>
  <c r="F259" i="12"/>
  <c r="F261" i="12"/>
  <c r="F262" i="12"/>
  <c r="F260" i="12"/>
  <c r="F256" i="12"/>
  <c r="F263" i="12"/>
  <c r="F255" i="12"/>
  <c r="F266" i="12"/>
  <c r="F267" i="12"/>
  <c r="F270" i="12"/>
  <c r="F277" i="12"/>
  <c r="F268" i="12"/>
  <c r="F272" i="12"/>
  <c r="F271" i="12"/>
  <c r="F275" i="12"/>
  <c r="F269" i="12"/>
  <c r="F273" i="12"/>
  <c r="F274" i="12"/>
  <c r="F276" i="12"/>
  <c r="F283" i="12"/>
  <c r="F281" i="12"/>
  <c r="F289" i="12"/>
  <c r="F280" i="12"/>
  <c r="F285" i="12"/>
  <c r="F284" i="12"/>
  <c r="F282" i="12"/>
  <c r="F288" i="12"/>
  <c r="F286" i="12"/>
  <c r="F279" i="12"/>
  <c r="F287" i="12"/>
  <c r="F278" i="12"/>
  <c r="F290" i="12"/>
  <c r="F295" i="12"/>
  <c r="F299" i="12"/>
  <c r="F293" i="12"/>
  <c r="F291" i="12"/>
  <c r="F298" i="12"/>
  <c r="F294" i="12"/>
  <c r="F296" i="12"/>
  <c r="F292" i="12"/>
  <c r="F300" i="12"/>
  <c r="F297" i="12"/>
  <c r="F301" i="12"/>
  <c r="F302" i="12"/>
  <c r="F310" i="12"/>
  <c r="F309" i="12"/>
  <c r="F311" i="12"/>
  <c r="F305" i="12"/>
  <c r="F303" i="12"/>
  <c r="F313" i="12"/>
  <c r="F307" i="12"/>
  <c r="F308" i="12"/>
  <c r="F306" i="12"/>
  <c r="F304" i="12"/>
  <c r="F312" i="12"/>
  <c r="F319" i="12"/>
  <c r="F316" i="12"/>
  <c r="F323" i="12"/>
  <c r="F325" i="12"/>
  <c r="F314" i="12"/>
  <c r="F317" i="12"/>
  <c r="F320" i="12"/>
  <c r="F318" i="12"/>
  <c r="F322" i="12"/>
  <c r="F324" i="12"/>
  <c r="F321" i="12"/>
  <c r="F315" i="12"/>
  <c r="F331" i="12"/>
  <c r="F332" i="12"/>
  <c r="F336" i="12"/>
  <c r="F333" i="12"/>
  <c r="F327" i="12"/>
  <c r="F329" i="12"/>
  <c r="F326" i="12"/>
  <c r="F335" i="12"/>
  <c r="F337" i="12"/>
  <c r="F328" i="12"/>
  <c r="F330" i="12"/>
  <c r="F334" i="12"/>
  <c r="F346" i="12"/>
  <c r="F340" i="12"/>
  <c r="F341" i="12"/>
  <c r="F345" i="12"/>
  <c r="F342" i="12"/>
  <c r="F344" i="12"/>
  <c r="F339" i="12"/>
  <c r="F338" i="12"/>
  <c r="F343" i="12"/>
  <c r="F348" i="12"/>
  <c r="F349" i="12"/>
  <c r="F347" i="12"/>
  <c r="F350" i="12"/>
  <c r="F351" i="12"/>
  <c r="F361" i="12"/>
  <c r="F355" i="12"/>
  <c r="F353" i="12"/>
  <c r="F357" i="12"/>
  <c r="F352" i="12"/>
  <c r="F354" i="12"/>
  <c r="F360" i="12"/>
  <c r="F356" i="12"/>
  <c r="F359" i="12"/>
  <c r="F358" i="12"/>
  <c r="F362" i="12"/>
  <c r="F363" i="12"/>
  <c r="F368" i="12"/>
  <c r="F372" i="12"/>
  <c r="F366" i="12"/>
  <c r="F367" i="12"/>
  <c r="F364" i="12"/>
  <c r="F373" i="12"/>
  <c r="F371" i="12"/>
  <c r="F369" i="12"/>
  <c r="F370" i="12"/>
  <c r="F365" i="12"/>
  <c r="F380" i="12"/>
  <c r="F374" i="12"/>
  <c r="F381" i="12"/>
  <c r="F385" i="12"/>
  <c r="F384" i="12"/>
  <c r="F375" i="12"/>
  <c r="F382" i="12"/>
  <c r="F379" i="12"/>
  <c r="F378" i="12"/>
  <c r="F383" i="12"/>
  <c r="F376" i="12"/>
  <c r="F377" i="12"/>
  <c r="F386" i="12"/>
  <c r="F392" i="12"/>
  <c r="F391" i="12"/>
  <c r="F394" i="12"/>
  <c r="F387" i="12"/>
  <c r="F390" i="12"/>
  <c r="F393" i="12"/>
  <c r="F395" i="12"/>
  <c r="F396" i="12"/>
  <c r="F389" i="12"/>
  <c r="F388" i="12"/>
  <c r="F397" i="12"/>
  <c r="F405" i="12"/>
  <c r="F404" i="12"/>
  <c r="F409" i="12"/>
  <c r="F401" i="12"/>
  <c r="F398" i="12"/>
  <c r="F402" i="12"/>
  <c r="F399" i="12"/>
  <c r="F403" i="12"/>
  <c r="F408" i="12"/>
  <c r="F406" i="12"/>
  <c r="F407" i="12"/>
  <c r="F400" i="12"/>
  <c r="F410" i="12"/>
  <c r="F412" i="12"/>
  <c r="F421" i="12"/>
  <c r="F418" i="12"/>
  <c r="F420" i="12"/>
  <c r="F411" i="12"/>
  <c r="F415" i="12"/>
  <c r="F419" i="12"/>
  <c r="F413" i="12"/>
  <c r="F416" i="12"/>
  <c r="F417" i="12"/>
  <c r="F414" i="12"/>
  <c r="F422" i="12"/>
  <c r="F428" i="12"/>
  <c r="F427" i="12"/>
  <c r="F431" i="12"/>
  <c r="F423" i="12"/>
  <c r="F432" i="12"/>
  <c r="F430" i="12"/>
  <c r="F424" i="12"/>
  <c r="F426" i="12"/>
  <c r="F429" i="12"/>
  <c r="F433" i="12"/>
  <c r="F425" i="12"/>
  <c r="F436" i="12"/>
  <c r="F434" i="12"/>
  <c r="F442" i="12"/>
  <c r="F441" i="12"/>
  <c r="F437" i="12"/>
  <c r="F435" i="12"/>
  <c r="F440" i="12"/>
  <c r="F443" i="12"/>
  <c r="F438" i="12"/>
  <c r="F439" i="12"/>
  <c r="F444" i="12"/>
  <c r="F445" i="12"/>
  <c r="F452" i="12"/>
  <c r="F446" i="12"/>
  <c r="F453" i="12"/>
  <c r="F451" i="12"/>
  <c r="F454" i="12"/>
  <c r="F450" i="12"/>
  <c r="F447" i="12"/>
  <c r="F456" i="12"/>
  <c r="F449" i="12"/>
  <c r="F455" i="12"/>
  <c r="F448" i="12"/>
  <c r="F457" i="12"/>
  <c r="F462" i="12"/>
  <c r="F459" i="12"/>
  <c r="F465" i="12"/>
  <c r="F469" i="12"/>
  <c r="F466" i="12"/>
  <c r="F460" i="12"/>
  <c r="F463" i="12"/>
  <c r="F467" i="12"/>
  <c r="F461" i="12"/>
  <c r="F468" i="12"/>
  <c r="F458" i="12"/>
  <c r="F464" i="12"/>
  <c r="F479" i="12"/>
  <c r="F470" i="12"/>
  <c r="F474" i="12"/>
  <c r="F481" i="12"/>
  <c r="F475" i="12"/>
  <c r="F480" i="12"/>
  <c r="F476" i="12"/>
  <c r="F472" i="12"/>
  <c r="F473" i="12"/>
  <c r="F471" i="12"/>
  <c r="F478" i="12"/>
  <c r="F477" i="12"/>
  <c r="F483" i="12"/>
  <c r="F486" i="12"/>
  <c r="F493" i="12"/>
  <c r="F488" i="12"/>
  <c r="F487" i="12"/>
  <c r="F489" i="12"/>
  <c r="F484" i="12"/>
  <c r="F482" i="12"/>
  <c r="F491" i="12"/>
  <c r="F485" i="12"/>
  <c r="F490" i="12"/>
  <c r="F492" i="12"/>
  <c r="F495" i="12"/>
  <c r="F505" i="12"/>
  <c r="F503" i="12"/>
  <c r="F501" i="12"/>
  <c r="F497" i="12"/>
  <c r="F494" i="12"/>
  <c r="F496" i="12"/>
  <c r="F504" i="12"/>
  <c r="F499" i="12"/>
  <c r="F500" i="12"/>
  <c r="F502" i="12"/>
  <c r="F498" i="12"/>
  <c r="F506" i="12"/>
  <c r="F507" i="12"/>
  <c r="F512" i="12"/>
  <c r="F516" i="12"/>
  <c r="F510" i="12"/>
  <c r="F511" i="12"/>
  <c r="F508" i="12"/>
  <c r="F517" i="12"/>
  <c r="F515" i="12"/>
  <c r="F513" i="12"/>
  <c r="F514" i="12"/>
  <c r="F509" i="12"/>
  <c r="F521" i="12"/>
  <c r="F522" i="12"/>
  <c r="F519" i="12"/>
  <c r="F520" i="12"/>
  <c r="F529" i="12"/>
  <c r="F528" i="12"/>
  <c r="F527" i="12"/>
  <c r="F523" i="12"/>
  <c r="F525" i="12"/>
  <c r="F518" i="12"/>
  <c r="F524" i="12"/>
  <c r="F526" i="12"/>
  <c r="F539" i="12"/>
  <c r="F531" i="12"/>
  <c r="F540" i="12"/>
  <c r="F534" i="12"/>
  <c r="F530" i="12"/>
  <c r="F532" i="12"/>
  <c r="F537" i="12"/>
  <c r="F533" i="12"/>
  <c r="F535" i="12"/>
  <c r="F541" i="12"/>
  <c r="F538" i="12"/>
  <c r="F536" i="12"/>
  <c r="F543" i="12"/>
  <c r="F549" i="12"/>
  <c r="F550" i="12"/>
  <c r="F551" i="12"/>
  <c r="F548" i="12"/>
  <c r="F546" i="12"/>
  <c r="F544" i="12"/>
  <c r="F542" i="12"/>
  <c r="F545" i="12"/>
  <c r="F552" i="12"/>
  <c r="F553" i="12"/>
  <c r="F547" i="12"/>
  <c r="F557" i="12"/>
  <c r="F558" i="12"/>
  <c r="F555" i="12"/>
  <c r="F556" i="12"/>
  <c r="F565" i="12"/>
  <c r="F564" i="12"/>
  <c r="F563" i="12"/>
  <c r="F559" i="12"/>
  <c r="F561" i="12"/>
  <c r="F554" i="12"/>
  <c r="F560" i="12"/>
  <c r="F562" i="12"/>
  <c r="F571" i="12"/>
  <c r="F566" i="12"/>
  <c r="F575" i="12"/>
  <c r="F574" i="12"/>
  <c r="F570" i="12"/>
  <c r="F573" i="12"/>
  <c r="F568" i="12"/>
  <c r="F567" i="12"/>
  <c r="F572" i="12"/>
  <c r="F569" i="12"/>
  <c r="F576" i="12"/>
  <c r="F577" i="12"/>
  <c r="F589" i="12"/>
  <c r="F586" i="12"/>
  <c r="F582" i="12"/>
  <c r="F581" i="12"/>
  <c r="F578" i="12"/>
  <c r="F579" i="12"/>
  <c r="F585" i="12"/>
  <c r="F584" i="12"/>
  <c r="F587" i="12"/>
  <c r="F583" i="12"/>
  <c r="F588" i="12"/>
  <c r="F580" i="12"/>
  <c r="F594" i="12"/>
  <c r="F590" i="12"/>
  <c r="F595" i="12"/>
  <c r="F599" i="12"/>
  <c r="F592" i="12"/>
  <c r="F598" i="12"/>
  <c r="F597" i="12"/>
  <c r="F600" i="12"/>
  <c r="F591" i="12"/>
  <c r="F593" i="12"/>
  <c r="F596" i="12"/>
  <c r="F601" i="12"/>
  <c r="F605" i="12"/>
  <c r="F612" i="12"/>
  <c r="F609" i="12"/>
  <c r="F608" i="12"/>
  <c r="F603" i="12"/>
  <c r="F606" i="12"/>
  <c r="F604" i="12"/>
  <c r="F602" i="12"/>
  <c r="F607" i="12"/>
  <c r="F613" i="12"/>
  <c r="F611" i="12"/>
  <c r="F610" i="12"/>
  <c r="F621" i="12"/>
  <c r="F615" i="12"/>
  <c r="F622" i="12"/>
  <c r="F625" i="12"/>
  <c r="F619" i="12"/>
  <c r="F614" i="12"/>
  <c r="F620" i="12"/>
  <c r="F623" i="12"/>
  <c r="F618" i="12"/>
  <c r="F616" i="12"/>
  <c r="F617" i="12"/>
  <c r="F624" i="12"/>
  <c r="F627" i="12"/>
  <c r="F631" i="12"/>
  <c r="F633" i="12"/>
  <c r="F636" i="12"/>
  <c r="F626" i="12"/>
  <c r="F628" i="12"/>
  <c r="F629" i="12"/>
  <c r="F637" i="12"/>
  <c r="F632" i="12"/>
  <c r="F630" i="12"/>
  <c r="F635" i="12"/>
  <c r="F634" i="12"/>
  <c r="F638" i="12"/>
  <c r="F639" i="12"/>
  <c r="F647" i="12"/>
  <c r="F649" i="12"/>
  <c r="F641" i="12"/>
  <c r="F643" i="12"/>
  <c r="F648" i="12"/>
  <c r="F640" i="12"/>
  <c r="F646" i="12"/>
  <c r="F645" i="12"/>
  <c r="F642" i="12"/>
  <c r="F644" i="12"/>
  <c r="F650" i="12"/>
  <c r="F651" i="12"/>
  <c r="F656" i="12"/>
  <c r="F660" i="12"/>
  <c r="F654" i="12"/>
  <c r="F655" i="12"/>
  <c r="F652" i="12"/>
  <c r="F661" i="12"/>
  <c r="F659" i="12"/>
  <c r="F657" i="12"/>
  <c r="F658" i="12"/>
  <c r="F653" i="12"/>
  <c r="F2" i="11"/>
  <c r="F3" i="11"/>
  <c r="F13" i="11"/>
  <c r="F11" i="11"/>
  <c r="F8" i="11"/>
  <c r="F6" i="11"/>
  <c r="F4" i="11"/>
  <c r="F12" i="11"/>
  <c r="F7" i="11"/>
  <c r="F10" i="11"/>
  <c r="F9" i="11"/>
  <c r="F5" i="11"/>
  <c r="F15" i="11"/>
  <c r="F14" i="11"/>
  <c r="F22" i="11"/>
  <c r="F21" i="11"/>
  <c r="F16" i="11"/>
  <c r="F18" i="11"/>
  <c r="F17" i="11"/>
  <c r="F25" i="11"/>
  <c r="F23" i="11"/>
  <c r="F24" i="11"/>
  <c r="F19" i="11"/>
  <c r="F20" i="11"/>
  <c r="F30" i="11"/>
  <c r="F31" i="11"/>
  <c r="F33" i="11"/>
  <c r="F37" i="11"/>
  <c r="F26" i="11"/>
  <c r="F34" i="11"/>
  <c r="F29" i="11"/>
  <c r="F36" i="11"/>
  <c r="F32" i="11"/>
  <c r="F27" i="11"/>
  <c r="F28" i="11"/>
  <c r="F35" i="11"/>
  <c r="F41" i="11"/>
  <c r="F38" i="11"/>
  <c r="F47" i="11"/>
  <c r="F49" i="11"/>
  <c r="F43" i="11"/>
  <c r="F44" i="11"/>
  <c r="F39" i="11"/>
  <c r="F45" i="11"/>
  <c r="F40" i="11"/>
  <c r="F42" i="11"/>
  <c r="F48" i="11"/>
  <c r="F46" i="11"/>
  <c r="F54" i="11"/>
  <c r="F50" i="11"/>
  <c r="F59" i="11"/>
  <c r="F60" i="11"/>
  <c r="F51" i="11"/>
  <c r="F57" i="11"/>
  <c r="F56" i="11"/>
  <c r="F52" i="11"/>
  <c r="F55" i="11"/>
  <c r="F53" i="11"/>
  <c r="F61" i="11"/>
  <c r="F58" i="11"/>
  <c r="F62" i="11"/>
  <c r="F65" i="11"/>
  <c r="F71" i="11"/>
  <c r="F73" i="11"/>
  <c r="F64" i="11"/>
  <c r="F66" i="11"/>
  <c r="F68" i="11"/>
  <c r="F69" i="11"/>
  <c r="F72" i="11"/>
  <c r="F67" i="11"/>
  <c r="F63" i="11"/>
  <c r="F70" i="11"/>
  <c r="F76" i="11"/>
  <c r="F79" i="11"/>
  <c r="F81" i="11"/>
  <c r="F85" i="11"/>
  <c r="F74" i="11"/>
  <c r="F80" i="11"/>
  <c r="F75" i="11"/>
  <c r="F82" i="11"/>
  <c r="F77" i="11"/>
  <c r="F78" i="11"/>
  <c r="F84" i="11"/>
  <c r="F83" i="11"/>
  <c r="F86" i="11"/>
  <c r="F88" i="11"/>
  <c r="F97" i="11"/>
  <c r="F96" i="11"/>
  <c r="F90" i="11"/>
  <c r="F92" i="11"/>
  <c r="F91" i="11"/>
  <c r="F87" i="11"/>
  <c r="F93" i="11"/>
  <c r="F94" i="11"/>
  <c r="F89" i="11"/>
  <c r="F95" i="11"/>
  <c r="F99" i="11"/>
  <c r="F98" i="11"/>
  <c r="F105" i="11"/>
  <c r="F108" i="11"/>
  <c r="F103" i="11"/>
  <c r="F104" i="11"/>
  <c r="F107" i="11"/>
  <c r="F101" i="11"/>
  <c r="F100" i="11"/>
  <c r="F109" i="11"/>
  <c r="F102" i="11"/>
  <c r="F106" i="11"/>
  <c r="F112" i="11"/>
  <c r="F114" i="11"/>
  <c r="F121" i="11"/>
  <c r="F116" i="11"/>
  <c r="F117" i="11"/>
  <c r="F111" i="11"/>
  <c r="F110" i="11"/>
  <c r="F118" i="11"/>
  <c r="F120" i="11"/>
  <c r="F119" i="11"/>
  <c r="F113" i="11"/>
  <c r="F115" i="11"/>
  <c r="F122" i="11"/>
  <c r="F123" i="11"/>
  <c r="F132" i="11"/>
  <c r="F133" i="11"/>
  <c r="F127" i="11"/>
  <c r="F124" i="11"/>
  <c r="F125" i="11"/>
  <c r="F126" i="11"/>
  <c r="F128" i="11"/>
  <c r="F131" i="11"/>
  <c r="F129" i="11"/>
  <c r="F130" i="11"/>
  <c r="F137" i="11"/>
  <c r="F141" i="11"/>
  <c r="F144" i="11"/>
  <c r="F145" i="11"/>
  <c r="F134" i="11"/>
  <c r="F136" i="11"/>
  <c r="F138" i="11"/>
  <c r="F135" i="11"/>
  <c r="F139" i="11"/>
  <c r="F143" i="11"/>
  <c r="F142" i="11"/>
  <c r="F140" i="11"/>
  <c r="F148" i="11"/>
  <c r="F149" i="11"/>
  <c r="F154" i="11"/>
  <c r="F152" i="11"/>
  <c r="F151" i="11"/>
  <c r="F146" i="11"/>
  <c r="F155" i="11"/>
  <c r="F157" i="11"/>
  <c r="F153" i="11"/>
  <c r="F156" i="11"/>
  <c r="F150" i="11"/>
  <c r="F147" i="11"/>
  <c r="F158" i="11"/>
  <c r="F160" i="11"/>
  <c r="F169" i="11"/>
  <c r="F162" i="11"/>
  <c r="F164" i="11"/>
  <c r="F159" i="11"/>
  <c r="F165" i="11"/>
  <c r="F168" i="11"/>
  <c r="F166" i="11"/>
  <c r="F161" i="11"/>
  <c r="F167" i="11"/>
  <c r="F163" i="11"/>
  <c r="F170" i="11"/>
  <c r="F173" i="11"/>
  <c r="F174" i="11"/>
  <c r="F181" i="11"/>
  <c r="F171" i="11"/>
  <c r="F178" i="11"/>
  <c r="F175" i="11"/>
  <c r="F172" i="11"/>
  <c r="F179" i="11"/>
  <c r="F177" i="11"/>
  <c r="F180" i="11"/>
  <c r="F176" i="11"/>
  <c r="F182" i="11"/>
  <c r="F183" i="11"/>
  <c r="F189" i="11"/>
  <c r="F192" i="11"/>
  <c r="F187" i="11"/>
  <c r="F186" i="11"/>
  <c r="F184" i="11"/>
  <c r="F188" i="11"/>
  <c r="F190" i="11"/>
  <c r="F191" i="11"/>
  <c r="F193" i="11"/>
  <c r="F185" i="11"/>
  <c r="F194" i="11"/>
  <c r="F197" i="11"/>
  <c r="F203" i="11"/>
  <c r="F205" i="11"/>
  <c r="F196" i="11"/>
  <c r="F198" i="11"/>
  <c r="F200" i="11"/>
  <c r="F201" i="11"/>
  <c r="F204" i="11"/>
  <c r="F199" i="11"/>
  <c r="F195" i="11"/>
  <c r="F202" i="11"/>
  <c r="F206" i="11"/>
  <c r="F208" i="11"/>
  <c r="F215" i="11"/>
  <c r="F216" i="11"/>
  <c r="F207" i="11"/>
  <c r="F211" i="11"/>
  <c r="F209" i="11"/>
  <c r="F214" i="11"/>
  <c r="F210" i="11"/>
  <c r="F212" i="11"/>
  <c r="F217" i="11"/>
  <c r="F213" i="11"/>
  <c r="F218" i="11"/>
  <c r="F220" i="11"/>
  <c r="F223" i="11"/>
  <c r="F225" i="11"/>
  <c r="F221" i="11"/>
  <c r="F224" i="11"/>
  <c r="F219" i="11"/>
  <c r="F229" i="11"/>
  <c r="F222" i="11"/>
  <c r="F226" i="11"/>
  <c r="F227" i="11"/>
  <c r="F228" i="11"/>
  <c r="F233" i="11"/>
  <c r="F230" i="11"/>
  <c r="F238" i="11"/>
  <c r="F240" i="11"/>
  <c r="F232" i="11"/>
  <c r="F234" i="11"/>
  <c r="F241" i="11"/>
  <c r="F239" i="11"/>
  <c r="F236" i="11"/>
  <c r="F231" i="11"/>
  <c r="F235" i="11"/>
  <c r="F237" i="11"/>
  <c r="F252" i="11"/>
  <c r="F242" i="11"/>
  <c r="F247" i="11"/>
  <c r="F246" i="11"/>
  <c r="F249" i="11"/>
  <c r="F250" i="11"/>
  <c r="F243" i="11"/>
  <c r="F245" i="11"/>
  <c r="F244" i="11"/>
  <c r="F253" i="11"/>
  <c r="F251" i="11"/>
  <c r="F248" i="11"/>
  <c r="F256" i="11"/>
  <c r="F259" i="11"/>
  <c r="F263" i="11"/>
  <c r="F257" i="11"/>
  <c r="F260" i="11"/>
  <c r="F258" i="11"/>
  <c r="F254" i="11"/>
  <c r="F255" i="11"/>
  <c r="F262" i="11"/>
  <c r="F264" i="11"/>
  <c r="F261" i="11"/>
  <c r="F265" i="11"/>
  <c r="F266" i="11"/>
  <c r="F267" i="11"/>
  <c r="F277" i="11"/>
  <c r="F275" i="11"/>
  <c r="F273" i="11"/>
  <c r="F268" i="11"/>
  <c r="F270" i="11"/>
  <c r="F269" i="11"/>
  <c r="F274" i="11"/>
  <c r="F272" i="11"/>
  <c r="F271" i="11"/>
  <c r="F276" i="11"/>
  <c r="F279" i="11"/>
  <c r="F280" i="11"/>
  <c r="F284" i="11"/>
  <c r="F287" i="11"/>
  <c r="F282" i="11"/>
  <c r="F278" i="11"/>
  <c r="F286" i="11"/>
  <c r="F283" i="11"/>
  <c r="F281" i="11"/>
  <c r="F289" i="11"/>
  <c r="F285" i="11"/>
  <c r="F288" i="11"/>
  <c r="F292" i="11"/>
  <c r="F290" i="11"/>
  <c r="F301" i="11"/>
  <c r="F300" i="11"/>
  <c r="F294" i="11"/>
  <c r="F293" i="11"/>
  <c r="F295" i="11"/>
  <c r="F297" i="11"/>
  <c r="F296" i="11"/>
  <c r="F298" i="11"/>
  <c r="F299" i="11"/>
  <c r="F291" i="11"/>
  <c r="F305" i="11"/>
  <c r="F302" i="11"/>
  <c r="F310" i="11"/>
  <c r="F313" i="11"/>
  <c r="F303" i="11"/>
  <c r="F311" i="11"/>
  <c r="F306" i="11"/>
  <c r="F307" i="11"/>
  <c r="F312" i="11"/>
  <c r="F309" i="11"/>
  <c r="F308" i="11"/>
  <c r="F304" i="11"/>
  <c r="F317" i="11"/>
  <c r="F314" i="11"/>
  <c r="F322" i="11"/>
  <c r="F324" i="11"/>
  <c r="F316" i="11"/>
  <c r="F318" i="11"/>
  <c r="F325" i="11"/>
  <c r="F323" i="11"/>
  <c r="F320" i="11"/>
  <c r="F315" i="11"/>
  <c r="F319" i="11"/>
  <c r="F321" i="11"/>
  <c r="F328" i="11"/>
  <c r="F331" i="11"/>
  <c r="F333" i="11"/>
  <c r="F337" i="11"/>
  <c r="F326" i="11"/>
  <c r="F332" i="11"/>
  <c r="F327" i="11"/>
  <c r="F334" i="11"/>
  <c r="F329" i="11"/>
  <c r="F330" i="11"/>
  <c r="F336" i="11"/>
  <c r="F335" i="11"/>
  <c r="F339" i="11"/>
  <c r="F338" i="11"/>
  <c r="F346" i="11"/>
  <c r="F345" i="11"/>
  <c r="F340" i="11"/>
  <c r="F342" i="11"/>
  <c r="F341" i="11"/>
  <c r="F349" i="11"/>
  <c r="F347" i="11"/>
  <c r="F348" i="11"/>
  <c r="F343" i="11"/>
  <c r="F344" i="11"/>
  <c r="F352" i="11"/>
  <c r="F353" i="11"/>
  <c r="F360" i="11"/>
  <c r="F361" i="11"/>
  <c r="F351" i="11"/>
  <c r="F355" i="11"/>
  <c r="F357" i="11"/>
  <c r="F354" i="11"/>
  <c r="F350" i="11"/>
  <c r="F356" i="11"/>
  <c r="F358" i="11"/>
  <c r="F359" i="11"/>
  <c r="F365" i="11"/>
  <c r="F362" i="11"/>
  <c r="F371" i="11"/>
  <c r="F370" i="11"/>
  <c r="F366" i="11"/>
  <c r="F363" i="11"/>
  <c r="F367" i="11"/>
  <c r="F368" i="11"/>
  <c r="F364" i="11"/>
  <c r="F372" i="11"/>
  <c r="F369" i="11"/>
  <c r="F373" i="11"/>
  <c r="F374" i="11"/>
  <c r="F384" i="11"/>
  <c r="F382" i="11"/>
  <c r="F385" i="11"/>
  <c r="F379" i="11"/>
  <c r="F383" i="11"/>
  <c r="F376" i="11"/>
  <c r="F378" i="11"/>
  <c r="F381" i="11"/>
  <c r="F377" i="11"/>
  <c r="F375" i="11"/>
  <c r="F380" i="11"/>
  <c r="F389" i="11"/>
  <c r="F386" i="11"/>
  <c r="F393" i="11"/>
  <c r="F397" i="11"/>
  <c r="F387" i="11"/>
  <c r="F390" i="11"/>
  <c r="F395" i="11"/>
  <c r="F394" i="11"/>
  <c r="F391" i="11"/>
  <c r="F396" i="11"/>
  <c r="F392" i="11"/>
  <c r="F388" i="11"/>
  <c r="F402" i="11"/>
  <c r="F400" i="11"/>
  <c r="F399" i="11"/>
  <c r="F404" i="11"/>
  <c r="F403" i="11"/>
  <c r="F401" i="11"/>
  <c r="F406" i="11"/>
  <c r="F408" i="11"/>
  <c r="F407" i="11"/>
  <c r="F398" i="11"/>
  <c r="F405" i="11"/>
  <c r="F409" i="11"/>
  <c r="F412" i="11"/>
  <c r="F411" i="11"/>
  <c r="F420" i="11"/>
  <c r="F421" i="11"/>
  <c r="F416" i="11"/>
  <c r="F415" i="11"/>
  <c r="F410" i="11"/>
  <c r="F414" i="11"/>
  <c r="F413" i="11"/>
  <c r="F418" i="11"/>
  <c r="F417" i="11"/>
  <c r="F419" i="11"/>
  <c r="F422" i="11"/>
  <c r="F423" i="11"/>
  <c r="F433" i="11"/>
  <c r="F429" i="11"/>
  <c r="F427" i="11"/>
  <c r="F424" i="11"/>
  <c r="F431" i="11"/>
  <c r="F426" i="11"/>
  <c r="F430" i="11"/>
  <c r="F425" i="11"/>
  <c r="F428" i="11"/>
  <c r="F432" i="11"/>
  <c r="F437" i="11"/>
  <c r="F435" i="11"/>
  <c r="F445" i="11"/>
  <c r="F444" i="11"/>
  <c r="F434" i="11"/>
  <c r="F438" i="11"/>
  <c r="F436" i="11"/>
  <c r="F439" i="11"/>
  <c r="F442" i="11"/>
  <c r="F443" i="11"/>
  <c r="F440" i="11"/>
  <c r="F441" i="11"/>
  <c r="F446" i="11"/>
  <c r="F449" i="11"/>
  <c r="F456" i="11"/>
  <c r="F457" i="11"/>
  <c r="F447" i="11"/>
  <c r="F448" i="11"/>
  <c r="F452" i="11"/>
  <c r="F450" i="11"/>
  <c r="F451" i="11"/>
  <c r="F454" i="11"/>
  <c r="F455" i="11"/>
  <c r="F453" i="11"/>
  <c r="F464" i="11"/>
  <c r="F466" i="11"/>
  <c r="F469" i="11"/>
  <c r="F467" i="11"/>
  <c r="F460" i="11"/>
  <c r="F458" i="11"/>
  <c r="F459" i="11"/>
  <c r="F461" i="11"/>
  <c r="F463" i="11"/>
  <c r="F462" i="11"/>
  <c r="F465" i="11"/>
  <c r="F468" i="11"/>
  <c r="F471" i="11"/>
  <c r="F474" i="11"/>
  <c r="F481" i="11"/>
  <c r="F476" i="11"/>
  <c r="F472" i="11"/>
  <c r="F470" i="11"/>
  <c r="F475" i="11"/>
  <c r="F480" i="11"/>
  <c r="F477" i="11"/>
  <c r="F478" i="11"/>
  <c r="F473" i="11"/>
  <c r="F479" i="11"/>
  <c r="F482" i="11"/>
  <c r="F484" i="11"/>
  <c r="F493" i="11"/>
  <c r="F486" i="11"/>
  <c r="F488" i="11"/>
  <c r="F483" i="11"/>
  <c r="F489" i="11"/>
  <c r="F492" i="11"/>
  <c r="F490" i="11"/>
  <c r="F485" i="11"/>
  <c r="F491" i="11"/>
  <c r="F487" i="11"/>
  <c r="F496" i="11"/>
  <c r="F494" i="11"/>
  <c r="F500" i="11"/>
  <c r="F505" i="11"/>
  <c r="F497" i="11"/>
  <c r="F502" i="11"/>
  <c r="F499" i="11"/>
  <c r="F501" i="11"/>
  <c r="F503" i="11"/>
  <c r="F495" i="11"/>
  <c r="F504" i="11"/>
  <c r="F498" i="11"/>
  <c r="F509" i="11"/>
  <c r="F506" i="11"/>
  <c r="F515" i="11"/>
  <c r="F514" i="11"/>
  <c r="F510" i="11"/>
  <c r="F507" i="11"/>
  <c r="F511" i="11"/>
  <c r="F512" i="11"/>
  <c r="F508" i="11"/>
  <c r="F516" i="11"/>
  <c r="F513" i="11"/>
  <c r="F517" i="11"/>
  <c r="F519" i="11"/>
  <c r="F518" i="11"/>
  <c r="F525" i="11"/>
  <c r="F528" i="11"/>
  <c r="F523" i="11"/>
  <c r="F524" i="11"/>
  <c r="F527" i="11"/>
  <c r="F521" i="11"/>
  <c r="F520" i="11"/>
  <c r="F529" i="11"/>
  <c r="F522" i="11"/>
  <c r="F526" i="11"/>
  <c r="F530" i="11"/>
  <c r="F531" i="11"/>
  <c r="F540" i="11"/>
  <c r="F541" i="11"/>
  <c r="F538" i="11"/>
  <c r="F534" i="11"/>
  <c r="F533" i="11"/>
  <c r="F535" i="11"/>
  <c r="F532" i="11"/>
  <c r="F536" i="11"/>
  <c r="F539" i="11"/>
  <c r="F537" i="11"/>
  <c r="F547" i="11"/>
  <c r="F543" i="11"/>
  <c r="F552" i="11"/>
  <c r="F553" i="11"/>
  <c r="F542" i="11"/>
  <c r="F550" i="11"/>
  <c r="F545" i="11"/>
  <c r="F549" i="11"/>
  <c r="F551" i="11"/>
  <c r="F548" i="11"/>
  <c r="F544" i="11"/>
  <c r="F546" i="11"/>
  <c r="F555" i="11"/>
  <c r="F554" i="11"/>
  <c r="F561" i="11"/>
  <c r="F564" i="11"/>
  <c r="F559" i="11"/>
  <c r="F560" i="11"/>
  <c r="F563" i="11"/>
  <c r="F557" i="11"/>
  <c r="F556" i="11"/>
  <c r="F565" i="11"/>
  <c r="F558" i="11"/>
  <c r="F562" i="11"/>
  <c r="F566" i="11"/>
  <c r="F570" i="11"/>
  <c r="F575" i="11"/>
  <c r="F577" i="11"/>
  <c r="F567" i="11"/>
  <c r="F569" i="11"/>
  <c r="F574" i="11"/>
  <c r="F576" i="11"/>
  <c r="F568" i="11"/>
  <c r="F572" i="11"/>
  <c r="F571" i="11"/>
  <c r="F573" i="11"/>
  <c r="F578" i="11"/>
  <c r="F579" i="11"/>
  <c r="F587" i="11"/>
  <c r="F588" i="11"/>
  <c r="F585" i="11"/>
  <c r="F583" i="11"/>
  <c r="F580" i="11"/>
  <c r="F584" i="11"/>
  <c r="F586" i="11"/>
  <c r="F582" i="11"/>
  <c r="F581" i="11"/>
  <c r="F589" i="11"/>
  <c r="F590" i="11"/>
  <c r="F591" i="11"/>
  <c r="F597" i="11"/>
  <c r="F598" i="11"/>
  <c r="F593" i="11"/>
  <c r="F592" i="11"/>
  <c r="F594" i="11"/>
  <c r="F596" i="11"/>
  <c r="F601" i="11"/>
  <c r="F595" i="11"/>
  <c r="F599" i="11"/>
  <c r="F600" i="11"/>
  <c r="F605" i="11"/>
  <c r="F603" i="11"/>
  <c r="F611" i="11"/>
  <c r="F612" i="11"/>
  <c r="F604" i="11"/>
  <c r="F602" i="11"/>
  <c r="F606" i="11"/>
  <c r="F608" i="11"/>
  <c r="F607" i="11"/>
  <c r="F610" i="11"/>
  <c r="F609" i="11"/>
  <c r="F613" i="11"/>
  <c r="F618" i="11"/>
  <c r="F614" i="11"/>
  <c r="F623" i="11"/>
  <c r="F624" i="11"/>
  <c r="F615" i="11"/>
  <c r="F621" i="11"/>
  <c r="F620" i="11"/>
  <c r="F616" i="11"/>
  <c r="F619" i="11"/>
  <c r="F617" i="11"/>
  <c r="F625" i="11"/>
  <c r="F622" i="11"/>
  <c r="F633" i="11"/>
  <c r="F635" i="11"/>
  <c r="F636" i="11"/>
  <c r="F637" i="11"/>
  <c r="F629" i="11"/>
  <c r="F626" i="11"/>
  <c r="F632" i="11"/>
  <c r="F630" i="11"/>
  <c r="F628" i="11"/>
  <c r="F634" i="11"/>
  <c r="F627" i="11"/>
  <c r="F631" i="11"/>
  <c r="F640" i="11"/>
  <c r="F639" i="11"/>
  <c r="F648" i="11"/>
  <c r="F645" i="11"/>
  <c r="F641" i="11"/>
  <c r="F646" i="11"/>
  <c r="F643" i="11"/>
  <c r="F638" i="11"/>
  <c r="F644" i="11"/>
  <c r="F642" i="11"/>
  <c r="F649" i="11"/>
  <c r="F647" i="11"/>
  <c r="F653" i="11"/>
  <c r="F650" i="11"/>
  <c r="F659" i="11"/>
  <c r="F658" i="11"/>
  <c r="F654" i="11"/>
  <c r="F651" i="11"/>
  <c r="F655" i="11"/>
  <c r="F656" i="11"/>
  <c r="F652" i="11"/>
  <c r="F660" i="11"/>
  <c r="F657" i="11"/>
  <c r="F661" i="11"/>
  <c r="F5" i="10"/>
  <c r="F6" i="10"/>
  <c r="F9" i="10"/>
  <c r="F12" i="10"/>
  <c r="F4" i="10"/>
  <c r="F2" i="10"/>
  <c r="F11" i="10"/>
  <c r="F3" i="10"/>
  <c r="F8" i="10"/>
  <c r="F7" i="10"/>
  <c r="F10" i="10"/>
  <c r="F13" i="10"/>
  <c r="F14" i="10"/>
  <c r="F22" i="10"/>
  <c r="F19" i="10"/>
  <c r="F20" i="10"/>
  <c r="F17" i="10"/>
  <c r="F24" i="10"/>
  <c r="F15" i="10"/>
  <c r="F16" i="10"/>
  <c r="F21" i="10"/>
  <c r="F23" i="10"/>
  <c r="F18" i="10"/>
  <c r="F25" i="10"/>
  <c r="F34" i="10"/>
  <c r="F28" i="10"/>
  <c r="F37" i="10"/>
  <c r="F36" i="10"/>
  <c r="F32" i="10"/>
  <c r="F35" i="10"/>
  <c r="F30" i="10"/>
  <c r="F29" i="10"/>
  <c r="F33" i="10"/>
  <c r="F27" i="10"/>
  <c r="F31" i="10"/>
  <c r="F26" i="10"/>
  <c r="F43" i="10"/>
  <c r="F41" i="10"/>
  <c r="F47" i="10"/>
  <c r="F48" i="10"/>
  <c r="F38" i="10"/>
  <c r="F42" i="10"/>
  <c r="F44" i="10"/>
  <c r="F40" i="10"/>
  <c r="F46" i="10"/>
  <c r="F49" i="10"/>
  <c r="F39" i="10"/>
  <c r="F45" i="10"/>
  <c r="F52" i="10"/>
  <c r="F58" i="10"/>
  <c r="F60" i="10"/>
  <c r="F54" i="10"/>
  <c r="F50" i="10"/>
  <c r="F51" i="10"/>
  <c r="F53" i="10"/>
  <c r="F57" i="10"/>
  <c r="F56" i="10"/>
  <c r="F61" i="10"/>
  <c r="F55" i="10"/>
  <c r="F59" i="10"/>
  <c r="F62" i="10"/>
  <c r="F66" i="10"/>
  <c r="F73" i="10"/>
  <c r="F70" i="10"/>
  <c r="F72" i="10"/>
  <c r="F65" i="10"/>
  <c r="F63" i="10"/>
  <c r="F67" i="10"/>
  <c r="F64" i="10"/>
  <c r="F68" i="10"/>
  <c r="F71" i="10"/>
  <c r="F69" i="10"/>
  <c r="F77" i="10"/>
  <c r="F81" i="10"/>
  <c r="F76" i="10"/>
  <c r="F84" i="10"/>
  <c r="F80" i="10"/>
  <c r="F78" i="10"/>
  <c r="F79" i="10"/>
  <c r="F74" i="10"/>
  <c r="F75" i="10"/>
  <c r="F85" i="10"/>
  <c r="F82" i="10"/>
  <c r="F83" i="10"/>
  <c r="F92" i="10"/>
  <c r="F91" i="10"/>
  <c r="F94" i="10"/>
  <c r="F97" i="10"/>
  <c r="F89" i="10"/>
  <c r="F86" i="10"/>
  <c r="F88" i="10"/>
  <c r="F87" i="10"/>
  <c r="F95" i="10"/>
  <c r="F93" i="10"/>
  <c r="F96" i="10"/>
  <c r="F90" i="10"/>
  <c r="F100" i="10"/>
  <c r="F108" i="10"/>
  <c r="F103" i="10"/>
  <c r="F106" i="10"/>
  <c r="F102" i="10"/>
  <c r="F101" i="10"/>
  <c r="F98" i="10"/>
  <c r="F109" i="10"/>
  <c r="F105" i="10"/>
  <c r="F99" i="10"/>
  <c r="F107" i="10"/>
  <c r="F104" i="10"/>
  <c r="F110" i="10"/>
  <c r="F117" i="10"/>
  <c r="F114" i="10"/>
  <c r="F112" i="10"/>
  <c r="F119" i="10"/>
  <c r="F121" i="10"/>
  <c r="F120" i="10"/>
  <c r="F118" i="10"/>
  <c r="F116" i="10"/>
  <c r="F115" i="10"/>
  <c r="F111" i="10"/>
  <c r="F113" i="10"/>
  <c r="F124" i="10"/>
  <c r="F128" i="10"/>
  <c r="F129" i="10"/>
  <c r="F133" i="10"/>
  <c r="F125" i="10"/>
  <c r="F126" i="10"/>
  <c r="F122" i="10"/>
  <c r="F127" i="10"/>
  <c r="F131" i="10"/>
  <c r="F130" i="10"/>
  <c r="F123" i="10"/>
  <c r="F132" i="10"/>
  <c r="F138" i="10"/>
  <c r="F141" i="10"/>
  <c r="F140" i="10"/>
  <c r="F136" i="10"/>
  <c r="F143" i="10"/>
  <c r="F142" i="10"/>
  <c r="F135" i="10"/>
  <c r="F145" i="10"/>
  <c r="F134" i="10"/>
  <c r="F137" i="10"/>
  <c r="F144" i="10"/>
  <c r="F139" i="10"/>
  <c r="F146" i="10"/>
  <c r="F148" i="10"/>
  <c r="F155" i="10"/>
  <c r="F154" i="10"/>
  <c r="F156" i="10"/>
  <c r="F151" i="10"/>
  <c r="F147" i="10"/>
  <c r="F149" i="10"/>
  <c r="F157" i="10"/>
  <c r="F152" i="10"/>
  <c r="F153" i="10"/>
  <c r="F150" i="10"/>
  <c r="F160" i="10"/>
  <c r="F165" i="10"/>
  <c r="F168" i="10"/>
  <c r="F169" i="10"/>
  <c r="F158" i="10"/>
  <c r="F166" i="10"/>
  <c r="F161" i="10"/>
  <c r="F163" i="10"/>
  <c r="F167" i="10"/>
  <c r="F164" i="10"/>
  <c r="F162" i="10"/>
  <c r="F159" i="10"/>
  <c r="F173" i="10"/>
  <c r="F181" i="10"/>
  <c r="F174" i="10"/>
  <c r="F175" i="10"/>
  <c r="F171" i="10"/>
  <c r="F178" i="10"/>
  <c r="F172" i="10"/>
  <c r="F180" i="10"/>
  <c r="F176" i="10"/>
  <c r="F170" i="10"/>
  <c r="F177" i="10"/>
  <c r="F179" i="10"/>
  <c r="F183" i="10"/>
  <c r="F182" i="10"/>
  <c r="F184" i="10"/>
  <c r="F193" i="10"/>
  <c r="F188" i="10"/>
  <c r="F185" i="10"/>
  <c r="F189" i="10"/>
  <c r="F186" i="10"/>
  <c r="F191" i="10"/>
  <c r="F187" i="10"/>
  <c r="F190" i="10"/>
  <c r="F192" i="10"/>
  <c r="F194" i="10"/>
  <c r="F198" i="10"/>
  <c r="F205" i="10"/>
  <c r="F202" i="10"/>
  <c r="F204" i="10"/>
  <c r="F197" i="10"/>
  <c r="F195" i="10"/>
  <c r="F199" i="10"/>
  <c r="F196" i="10"/>
  <c r="F200" i="10"/>
  <c r="F203" i="10"/>
  <c r="F201" i="10"/>
  <c r="F208" i="10"/>
  <c r="F206" i="10"/>
  <c r="F215" i="10"/>
  <c r="F217" i="10"/>
  <c r="F212" i="10"/>
  <c r="F210" i="10"/>
  <c r="F216" i="10"/>
  <c r="F207" i="10"/>
  <c r="F211" i="10"/>
  <c r="F213" i="10"/>
  <c r="F209" i="10"/>
  <c r="F214" i="10"/>
  <c r="F219" i="10"/>
  <c r="F227" i="10"/>
  <c r="F229" i="10"/>
  <c r="F228" i="10"/>
  <c r="F220" i="10"/>
  <c r="F224" i="10"/>
  <c r="F223" i="10"/>
  <c r="F226" i="10"/>
  <c r="F222" i="10"/>
  <c r="F218" i="10"/>
  <c r="F225" i="10"/>
  <c r="F221" i="10"/>
  <c r="F230" i="10"/>
  <c r="F231" i="10"/>
  <c r="F236" i="10"/>
  <c r="F240" i="10"/>
  <c r="F235" i="10"/>
  <c r="F233" i="10"/>
  <c r="F232" i="10"/>
  <c r="F238" i="10"/>
  <c r="F239" i="10"/>
  <c r="F237" i="10"/>
  <c r="F241" i="10"/>
  <c r="F234" i="10"/>
  <c r="F242" i="10"/>
  <c r="F250" i="10"/>
  <c r="F249" i="10"/>
  <c r="F247" i="10"/>
  <c r="F251" i="10"/>
  <c r="F245" i="10"/>
  <c r="F243" i="10"/>
  <c r="F244" i="10"/>
  <c r="F248" i="10"/>
  <c r="F253" i="10"/>
  <c r="F252" i="10"/>
  <c r="F246" i="10"/>
  <c r="F254" i="10"/>
  <c r="F255" i="10"/>
  <c r="F263" i="10"/>
  <c r="F265" i="10"/>
  <c r="F261" i="10"/>
  <c r="F256" i="10"/>
  <c r="F262" i="10"/>
  <c r="F260" i="10"/>
  <c r="F258" i="10"/>
  <c r="F264" i="10"/>
  <c r="F259" i="10"/>
  <c r="F257" i="10"/>
  <c r="F271" i="10"/>
  <c r="F268" i="10"/>
  <c r="F277" i="10"/>
  <c r="F274" i="10"/>
  <c r="F266" i="10"/>
  <c r="F267" i="10"/>
  <c r="F270" i="10"/>
  <c r="F276" i="10"/>
  <c r="F269" i="10"/>
  <c r="F272" i="10"/>
  <c r="F275" i="10"/>
  <c r="F273" i="10"/>
  <c r="F279" i="10"/>
  <c r="F278" i="10"/>
  <c r="F281" i="10"/>
  <c r="F288" i="10"/>
  <c r="F285" i="10"/>
  <c r="F289" i="10"/>
  <c r="F286" i="10"/>
  <c r="F287" i="10"/>
  <c r="F282" i="10"/>
  <c r="F280" i="10"/>
  <c r="F284" i="10"/>
  <c r="F283" i="10"/>
  <c r="F290" i="10"/>
  <c r="F291" i="10"/>
  <c r="F298" i="10"/>
  <c r="F297" i="10"/>
  <c r="F292" i="10"/>
  <c r="F295" i="10"/>
  <c r="F294" i="10"/>
  <c r="F296" i="10"/>
  <c r="F293" i="10"/>
  <c r="F299" i="10"/>
  <c r="F301" i="10"/>
  <c r="F300" i="10"/>
  <c r="F307" i="10"/>
  <c r="F303" i="10"/>
  <c r="F310" i="10"/>
  <c r="F306" i="10"/>
  <c r="F305" i="10"/>
  <c r="F304" i="10"/>
  <c r="F308" i="10"/>
  <c r="F302" i="10"/>
  <c r="F311" i="10"/>
  <c r="F309" i="10"/>
  <c r="F313" i="10"/>
  <c r="F312" i="10"/>
  <c r="F314" i="10"/>
  <c r="F315" i="10"/>
  <c r="F320" i="10"/>
  <c r="F324" i="10"/>
  <c r="F319" i="10"/>
  <c r="F317" i="10"/>
  <c r="F316" i="10"/>
  <c r="F322" i="10"/>
  <c r="F323" i="10"/>
  <c r="F321" i="10"/>
  <c r="F325" i="10"/>
  <c r="F318" i="10"/>
  <c r="F329" i="10"/>
  <c r="F333" i="10"/>
  <c r="F328" i="10"/>
  <c r="F336" i="10"/>
  <c r="F332" i="10"/>
  <c r="F330" i="10"/>
  <c r="F331" i="10"/>
  <c r="F326" i="10"/>
  <c r="F327" i="10"/>
  <c r="F337" i="10"/>
  <c r="F334" i="10"/>
  <c r="F335" i="10"/>
  <c r="F338" i="10"/>
  <c r="F346" i="10"/>
  <c r="F343" i="10"/>
  <c r="F344" i="10"/>
  <c r="F341" i="10"/>
  <c r="F348" i="10"/>
  <c r="F339" i="10"/>
  <c r="F340" i="10"/>
  <c r="F345" i="10"/>
  <c r="F347" i="10"/>
  <c r="F342" i="10"/>
  <c r="F349" i="10"/>
  <c r="F352" i="10"/>
  <c r="F355" i="10"/>
  <c r="F361" i="10"/>
  <c r="F353" i="10"/>
  <c r="F359" i="10"/>
  <c r="F356" i="10"/>
  <c r="F351" i="10"/>
  <c r="F357" i="10"/>
  <c r="F358" i="10"/>
  <c r="F350" i="10"/>
  <c r="F354" i="10"/>
  <c r="F360" i="10"/>
  <c r="F366" i="10"/>
  <c r="F367" i="10"/>
  <c r="F369" i="10"/>
  <c r="F373" i="10"/>
  <c r="F370" i="10"/>
  <c r="F371" i="10"/>
  <c r="F365" i="10"/>
  <c r="F363" i="10"/>
  <c r="F364" i="10"/>
  <c r="F372" i="10"/>
  <c r="F368" i="10"/>
  <c r="F362" i="10"/>
  <c r="F374" i="10"/>
  <c r="F379" i="10"/>
  <c r="F378" i="10"/>
  <c r="F383" i="10"/>
  <c r="F380" i="10"/>
  <c r="F375" i="10"/>
  <c r="F377" i="10"/>
  <c r="F381" i="10"/>
  <c r="F376" i="10"/>
  <c r="F382" i="10"/>
  <c r="F385" i="10"/>
  <c r="F384" i="10"/>
  <c r="F390" i="10"/>
  <c r="F388" i="10"/>
  <c r="F397" i="10"/>
  <c r="F395" i="10"/>
  <c r="F386" i="10"/>
  <c r="F394" i="10"/>
  <c r="F392" i="10"/>
  <c r="F389" i="10"/>
  <c r="F391" i="10"/>
  <c r="F387" i="10"/>
  <c r="F396" i="10"/>
  <c r="F393" i="10"/>
  <c r="F407" i="10"/>
  <c r="F398" i="10"/>
  <c r="F399" i="10"/>
  <c r="F406" i="10"/>
  <c r="F403" i="10"/>
  <c r="F402" i="10"/>
  <c r="F405" i="10"/>
  <c r="F401" i="10"/>
  <c r="F404" i="10"/>
  <c r="F409" i="10"/>
  <c r="F408" i="10"/>
  <c r="F400" i="10"/>
  <c r="F415" i="10"/>
  <c r="F414" i="10"/>
  <c r="F417" i="10"/>
  <c r="F418" i="10"/>
  <c r="F412" i="10"/>
  <c r="F410" i="10"/>
  <c r="F411" i="10"/>
  <c r="F413" i="10"/>
  <c r="F419" i="10"/>
  <c r="F416" i="10"/>
  <c r="F420" i="10"/>
  <c r="F421" i="10"/>
  <c r="F426" i="10"/>
  <c r="F422" i="10"/>
  <c r="F423" i="10"/>
  <c r="F432" i="10"/>
  <c r="F430" i="10"/>
  <c r="F429" i="10"/>
  <c r="F425" i="10"/>
  <c r="F424" i="10"/>
  <c r="F428" i="10"/>
  <c r="F431" i="10"/>
  <c r="F433" i="10"/>
  <c r="F427" i="10"/>
  <c r="F436" i="10"/>
  <c r="F438" i="10"/>
  <c r="F443" i="10"/>
  <c r="F444" i="10"/>
  <c r="F434" i="10"/>
  <c r="F441" i="10"/>
  <c r="F437" i="10"/>
  <c r="F440" i="10"/>
  <c r="F435" i="10"/>
  <c r="F445" i="10"/>
  <c r="F439" i="10"/>
  <c r="F442" i="10"/>
  <c r="F448" i="10"/>
  <c r="F446" i="10"/>
  <c r="F455" i="10"/>
  <c r="F457" i="10"/>
  <c r="F452" i="10"/>
  <c r="F447" i="10"/>
  <c r="F453" i="10"/>
  <c r="F451" i="10"/>
  <c r="F450" i="10"/>
  <c r="F449" i="10"/>
  <c r="F454" i="10"/>
  <c r="F456" i="10"/>
  <c r="F462" i="10"/>
  <c r="F459" i="10"/>
  <c r="F465" i="10"/>
  <c r="F464" i="10"/>
  <c r="F461" i="10"/>
  <c r="F469" i="10"/>
  <c r="F466" i="10"/>
  <c r="F468" i="10"/>
  <c r="F460" i="10"/>
  <c r="F463" i="10"/>
  <c r="F467" i="10"/>
  <c r="F458" i="10"/>
  <c r="F478" i="10"/>
  <c r="F476" i="10"/>
  <c r="F471" i="10"/>
  <c r="F479" i="10"/>
  <c r="F481" i="10"/>
  <c r="F474" i="10"/>
  <c r="F472" i="10"/>
  <c r="F477" i="10"/>
  <c r="F473" i="10"/>
  <c r="F480" i="10"/>
  <c r="F475" i="10"/>
  <c r="F470" i="10"/>
  <c r="F484" i="10"/>
  <c r="F489" i="10"/>
  <c r="F492" i="10"/>
  <c r="F493" i="10"/>
  <c r="F482" i="10"/>
  <c r="F490" i="10"/>
  <c r="F485" i="10"/>
  <c r="F487" i="10"/>
  <c r="F491" i="10"/>
  <c r="F488" i="10"/>
  <c r="F486" i="10"/>
  <c r="F483" i="10"/>
  <c r="F496" i="10"/>
  <c r="F503" i="10"/>
  <c r="F505" i="10"/>
  <c r="F504" i="10"/>
  <c r="F502" i="10"/>
  <c r="F497" i="10"/>
  <c r="F499" i="10"/>
  <c r="F498" i="10"/>
  <c r="F495" i="10"/>
  <c r="F501" i="10"/>
  <c r="F494" i="10"/>
  <c r="F500" i="10"/>
  <c r="F510" i="10"/>
  <c r="F511" i="10"/>
  <c r="F513" i="10"/>
  <c r="F517" i="10"/>
  <c r="F514" i="10"/>
  <c r="F515" i="10"/>
  <c r="F509" i="10"/>
  <c r="F507" i="10"/>
  <c r="F508" i="10"/>
  <c r="F516" i="10"/>
  <c r="F512" i="10"/>
  <c r="F506" i="10"/>
  <c r="F520" i="10"/>
  <c r="F528" i="10"/>
  <c r="F523" i="10"/>
  <c r="F526" i="10"/>
  <c r="F522" i="10"/>
  <c r="F521" i="10"/>
  <c r="F518" i="10"/>
  <c r="F529" i="10"/>
  <c r="F525" i="10"/>
  <c r="F519" i="10"/>
  <c r="F527" i="10"/>
  <c r="F524" i="10"/>
  <c r="F533" i="10"/>
  <c r="F537" i="10"/>
  <c r="F540" i="10"/>
  <c r="F541" i="10"/>
  <c r="F535" i="10"/>
  <c r="F538" i="10"/>
  <c r="F530" i="10"/>
  <c r="F531" i="10"/>
  <c r="F539" i="10"/>
  <c r="F534" i="10"/>
  <c r="F536" i="10"/>
  <c r="F532" i="10"/>
  <c r="F543" i="10"/>
  <c r="F545" i="10"/>
  <c r="F551" i="10"/>
  <c r="F548" i="10"/>
  <c r="F550" i="10"/>
  <c r="F546" i="10"/>
  <c r="F549" i="10"/>
  <c r="F547" i="10"/>
  <c r="F544" i="10"/>
  <c r="F542" i="10"/>
  <c r="F552" i="10"/>
  <c r="F553" i="10"/>
  <c r="F556" i="10"/>
  <c r="F564" i="10"/>
  <c r="F559" i="10"/>
  <c r="F562" i="10"/>
  <c r="F558" i="10"/>
  <c r="F557" i="10"/>
  <c r="F554" i="10"/>
  <c r="F565" i="10"/>
  <c r="F561" i="10"/>
  <c r="F555" i="10"/>
  <c r="F563" i="10"/>
  <c r="F560" i="10"/>
  <c r="F567" i="10"/>
  <c r="F568" i="10"/>
  <c r="F570" i="10"/>
  <c r="F577" i="10"/>
  <c r="F566" i="10"/>
  <c r="F573" i="10"/>
  <c r="F574" i="10"/>
  <c r="F569" i="10"/>
  <c r="F572" i="10"/>
  <c r="F576" i="10"/>
  <c r="F575" i="10"/>
  <c r="F571" i="10"/>
  <c r="F579" i="10"/>
  <c r="F580" i="10"/>
  <c r="F589" i="10"/>
  <c r="F587" i="10"/>
  <c r="F583" i="10"/>
  <c r="F581" i="10"/>
  <c r="F578" i="10"/>
  <c r="F585" i="10"/>
  <c r="F584" i="10"/>
  <c r="F586" i="10"/>
  <c r="F588" i="10"/>
  <c r="F582" i="10"/>
  <c r="F601" i="10"/>
  <c r="F600" i="10"/>
  <c r="F594" i="10"/>
  <c r="F599" i="10"/>
  <c r="F591" i="10"/>
  <c r="F597" i="10"/>
  <c r="F593" i="10"/>
  <c r="F595" i="10"/>
  <c r="F590" i="10"/>
  <c r="F592" i="10"/>
  <c r="F596" i="10"/>
  <c r="F598" i="10"/>
  <c r="F602" i="10"/>
  <c r="F607" i="10"/>
  <c r="F605" i="10"/>
  <c r="F612" i="10"/>
  <c r="F606" i="10"/>
  <c r="F610" i="10"/>
  <c r="F609" i="10"/>
  <c r="F603" i="10"/>
  <c r="F608" i="10"/>
  <c r="F611" i="10"/>
  <c r="F613" i="10"/>
  <c r="F604" i="10"/>
  <c r="F616" i="10"/>
  <c r="F622" i="10"/>
  <c r="F624" i="10"/>
  <c r="F618" i="10"/>
  <c r="F614" i="10"/>
  <c r="F615" i="10"/>
  <c r="F617" i="10"/>
  <c r="F621" i="10"/>
  <c r="F620" i="10"/>
  <c r="F625" i="10"/>
  <c r="F619" i="10"/>
  <c r="F623" i="10"/>
  <c r="F630" i="10"/>
  <c r="F626" i="10"/>
  <c r="F636" i="10"/>
  <c r="F637" i="10"/>
  <c r="F633" i="10"/>
  <c r="F631" i="10"/>
  <c r="F628" i="10"/>
  <c r="F629" i="10"/>
  <c r="F635" i="10"/>
  <c r="F627" i="10"/>
  <c r="F634" i="10"/>
  <c r="F632" i="10"/>
  <c r="F640" i="10"/>
  <c r="F642" i="10"/>
  <c r="F649" i="10"/>
  <c r="F644" i="10"/>
  <c r="F639" i="10"/>
  <c r="F643" i="10"/>
  <c r="F638" i="10"/>
  <c r="F641" i="10"/>
  <c r="F645" i="10"/>
  <c r="F647" i="10"/>
  <c r="F646" i="10"/>
  <c r="F648" i="10"/>
  <c r="F654" i="10"/>
  <c r="F655" i="10"/>
  <c r="F657" i="10"/>
  <c r="F661" i="10"/>
  <c r="F658" i="10"/>
  <c r="F659" i="10"/>
  <c r="F653" i="10"/>
  <c r="F651" i="10"/>
  <c r="F652" i="10"/>
  <c r="F660" i="10"/>
  <c r="F656" i="10"/>
  <c r="F650" i="10"/>
  <c r="F2" i="9"/>
  <c r="F4" i="9"/>
  <c r="F7" i="9"/>
  <c r="F11" i="9"/>
  <c r="F3" i="9"/>
  <c r="F5" i="9"/>
  <c r="F10" i="9"/>
  <c r="F6" i="9"/>
  <c r="F9" i="9"/>
  <c r="F12" i="9"/>
  <c r="F13" i="9"/>
  <c r="F8" i="9"/>
  <c r="F15" i="9"/>
  <c r="F21" i="9"/>
  <c r="F22" i="9"/>
  <c r="F23" i="9"/>
  <c r="F19" i="9"/>
  <c r="F20" i="9"/>
  <c r="F24" i="9"/>
  <c r="F18" i="9"/>
  <c r="F14" i="9"/>
  <c r="F17" i="9"/>
  <c r="F16" i="9"/>
  <c r="F25" i="9"/>
  <c r="F27" i="9"/>
  <c r="F34" i="9"/>
  <c r="F32" i="9"/>
  <c r="F35" i="9"/>
  <c r="F33" i="9"/>
  <c r="F26" i="9"/>
  <c r="F37" i="9"/>
  <c r="F29" i="9"/>
  <c r="F30" i="9"/>
  <c r="F31" i="9"/>
  <c r="F28" i="9"/>
  <c r="F36" i="9"/>
  <c r="F38" i="9"/>
  <c r="F41" i="9"/>
  <c r="F46" i="9"/>
  <c r="F47" i="9"/>
  <c r="F48" i="9"/>
  <c r="F44" i="9"/>
  <c r="F49" i="9"/>
  <c r="F43" i="9"/>
  <c r="F40" i="9"/>
  <c r="F45" i="9"/>
  <c r="F42" i="9"/>
  <c r="F39" i="9"/>
  <c r="F50" i="9"/>
  <c r="F55" i="9"/>
  <c r="F58" i="9"/>
  <c r="F56" i="9"/>
  <c r="F60" i="9"/>
  <c r="F52" i="9"/>
  <c r="F53" i="9"/>
  <c r="F61" i="9"/>
  <c r="F51" i="9"/>
  <c r="F59" i="9"/>
  <c r="F54" i="9"/>
  <c r="F57" i="9"/>
  <c r="F72" i="9"/>
  <c r="F67" i="9"/>
  <c r="F70" i="9"/>
  <c r="F65" i="9"/>
  <c r="F66" i="9"/>
  <c r="F63" i="9"/>
  <c r="F62" i="9"/>
  <c r="F64" i="9"/>
  <c r="F73" i="9"/>
  <c r="F68" i="9"/>
  <c r="F71" i="9"/>
  <c r="F69" i="9"/>
  <c r="F74" i="9"/>
  <c r="F79" i="9"/>
  <c r="F81" i="9"/>
  <c r="F85" i="9"/>
  <c r="F83" i="9"/>
  <c r="F75" i="9"/>
  <c r="F78" i="9"/>
  <c r="F76" i="9"/>
  <c r="F84" i="9"/>
  <c r="F77" i="9"/>
  <c r="F82" i="9"/>
  <c r="F80" i="9"/>
  <c r="F86" i="9"/>
  <c r="F89" i="9"/>
  <c r="F97" i="9"/>
  <c r="F92" i="9"/>
  <c r="F90" i="9"/>
  <c r="F95" i="9"/>
  <c r="F88" i="9"/>
  <c r="F94" i="9"/>
  <c r="F91" i="9"/>
  <c r="F87" i="9"/>
  <c r="F93" i="9"/>
  <c r="F96" i="9"/>
  <c r="F107" i="9"/>
  <c r="F108" i="9"/>
  <c r="F106" i="9"/>
  <c r="F109" i="9"/>
  <c r="F98" i="9"/>
  <c r="F99" i="9"/>
  <c r="F100" i="9"/>
  <c r="F101" i="9"/>
  <c r="F103" i="9"/>
  <c r="F105" i="9"/>
  <c r="F104" i="9"/>
  <c r="F102" i="9"/>
  <c r="F110" i="9"/>
  <c r="F113" i="9"/>
  <c r="F115" i="9"/>
  <c r="F119" i="9"/>
  <c r="F114" i="9"/>
  <c r="F118" i="9"/>
  <c r="F111" i="9"/>
  <c r="F112" i="9"/>
  <c r="F120" i="9"/>
  <c r="F116" i="9"/>
  <c r="F117" i="9"/>
  <c r="F121" i="9"/>
  <c r="F126" i="9"/>
  <c r="F124" i="9"/>
  <c r="F128" i="9"/>
  <c r="F130" i="9"/>
  <c r="F122" i="9"/>
  <c r="F133" i="9"/>
  <c r="F127" i="9"/>
  <c r="F129" i="9"/>
  <c r="F123" i="9"/>
  <c r="F125" i="9"/>
  <c r="F132" i="9"/>
  <c r="F131" i="9"/>
  <c r="F140" i="9"/>
  <c r="F136" i="9"/>
  <c r="F138" i="9"/>
  <c r="F139" i="9"/>
  <c r="F145" i="9"/>
  <c r="F143" i="9"/>
  <c r="F135" i="9"/>
  <c r="F144" i="9"/>
  <c r="F134" i="9"/>
  <c r="F142" i="9"/>
  <c r="F137" i="9"/>
  <c r="F141" i="9"/>
  <c r="F149" i="9"/>
  <c r="F146" i="9"/>
  <c r="F148" i="9"/>
  <c r="F153" i="9"/>
  <c r="F151" i="9"/>
  <c r="F157" i="9"/>
  <c r="F150" i="9"/>
  <c r="F147" i="9"/>
  <c r="F152" i="9"/>
  <c r="F154" i="9"/>
  <c r="F155" i="9"/>
  <c r="F156" i="9"/>
  <c r="F162" i="9"/>
  <c r="F158" i="9"/>
  <c r="F161" i="9"/>
  <c r="F169" i="9"/>
  <c r="F166" i="9"/>
  <c r="F160" i="9"/>
  <c r="F159" i="9"/>
  <c r="F164" i="9"/>
  <c r="F165" i="9"/>
  <c r="F168" i="9"/>
  <c r="F163" i="9"/>
  <c r="F167" i="9"/>
  <c r="F177" i="9"/>
  <c r="F174" i="9"/>
  <c r="F173" i="9"/>
  <c r="F178" i="9"/>
  <c r="F175" i="9"/>
  <c r="F170" i="9"/>
  <c r="F171" i="9"/>
  <c r="F181" i="9"/>
  <c r="F180" i="9"/>
  <c r="F179" i="9"/>
  <c r="F176" i="9"/>
  <c r="F172" i="9"/>
  <c r="F182" i="9"/>
  <c r="F188" i="9"/>
  <c r="F190" i="9"/>
  <c r="F193" i="9"/>
  <c r="F184" i="9"/>
  <c r="F187" i="9"/>
  <c r="F183" i="9"/>
  <c r="F189" i="9"/>
  <c r="F191" i="9"/>
  <c r="F186" i="9"/>
  <c r="F185" i="9"/>
  <c r="F192" i="9"/>
  <c r="F204" i="9"/>
  <c r="F199" i="9"/>
  <c r="F202" i="9"/>
  <c r="F197" i="9"/>
  <c r="F198" i="9"/>
  <c r="F195" i="9"/>
  <c r="F194" i="9"/>
  <c r="F196" i="9"/>
  <c r="F205" i="9"/>
  <c r="F200" i="9"/>
  <c r="F203" i="9"/>
  <c r="F201" i="9"/>
  <c r="F211" i="9"/>
  <c r="F209" i="9"/>
  <c r="F216" i="9"/>
  <c r="F217" i="9"/>
  <c r="F210" i="9"/>
  <c r="F206" i="9"/>
  <c r="F215" i="9"/>
  <c r="F212" i="9"/>
  <c r="F213" i="9"/>
  <c r="F208" i="9"/>
  <c r="F207" i="9"/>
  <c r="F214" i="9"/>
  <c r="F219" i="9"/>
  <c r="F218" i="9"/>
  <c r="F229" i="9"/>
  <c r="F226" i="9"/>
  <c r="F228" i="9"/>
  <c r="F227" i="9"/>
  <c r="F221" i="9"/>
  <c r="F225" i="9"/>
  <c r="F220" i="9"/>
  <c r="F224" i="9"/>
  <c r="F222" i="9"/>
  <c r="F223" i="9"/>
  <c r="F231" i="9"/>
  <c r="F234" i="9"/>
  <c r="F237" i="9"/>
  <c r="F240" i="9"/>
  <c r="F230" i="9"/>
  <c r="F233" i="9"/>
  <c r="F238" i="9"/>
  <c r="F232" i="9"/>
  <c r="F235" i="9"/>
  <c r="F236" i="9"/>
  <c r="F239" i="9"/>
  <c r="F241" i="9"/>
  <c r="F250" i="9"/>
  <c r="F249" i="9"/>
  <c r="F251" i="9"/>
  <c r="F253" i="9"/>
  <c r="F242" i="9"/>
  <c r="F244" i="9"/>
  <c r="F247" i="9"/>
  <c r="F245" i="9"/>
  <c r="F248" i="9"/>
  <c r="F243" i="9"/>
  <c r="F246" i="9"/>
  <c r="F252" i="9"/>
  <c r="F255" i="9"/>
  <c r="F258" i="9"/>
  <c r="F265" i="9"/>
  <c r="F261" i="9"/>
  <c r="F256" i="9"/>
  <c r="F262" i="9"/>
  <c r="F260" i="9"/>
  <c r="F259" i="9"/>
  <c r="F254" i="9"/>
  <c r="F263" i="9"/>
  <c r="F264" i="9"/>
  <c r="F257" i="9"/>
  <c r="F270" i="9"/>
  <c r="F269" i="9"/>
  <c r="F275" i="9"/>
  <c r="F277" i="9"/>
  <c r="F268" i="9"/>
  <c r="F267" i="9"/>
  <c r="F271" i="9"/>
  <c r="F272" i="9"/>
  <c r="F273" i="9"/>
  <c r="F274" i="9"/>
  <c r="F266" i="9"/>
  <c r="F276" i="9"/>
  <c r="F278" i="9"/>
  <c r="F280" i="9"/>
  <c r="F284" i="9"/>
  <c r="F289" i="9"/>
  <c r="F279" i="9"/>
  <c r="F282" i="9"/>
  <c r="F287" i="9"/>
  <c r="F286" i="9"/>
  <c r="F281" i="9"/>
  <c r="F285" i="9"/>
  <c r="F288" i="9"/>
  <c r="F283" i="9"/>
  <c r="F290" i="9"/>
  <c r="F297" i="9"/>
  <c r="F295" i="9"/>
  <c r="F301" i="9"/>
  <c r="F298" i="9"/>
  <c r="F291" i="9"/>
  <c r="F296" i="9"/>
  <c r="F300" i="9"/>
  <c r="F292" i="9"/>
  <c r="F294" i="9"/>
  <c r="F299" i="9"/>
  <c r="F293" i="9"/>
  <c r="F307" i="9"/>
  <c r="F302" i="9"/>
  <c r="F310" i="9"/>
  <c r="F304" i="9"/>
  <c r="F305" i="9"/>
  <c r="F311" i="9"/>
  <c r="F306" i="9"/>
  <c r="F309" i="9"/>
  <c r="F303" i="9"/>
  <c r="F308" i="9"/>
  <c r="F313" i="9"/>
  <c r="F312" i="9"/>
  <c r="F315" i="9"/>
  <c r="F318" i="9"/>
  <c r="F321" i="9"/>
  <c r="F324" i="9"/>
  <c r="F314" i="9"/>
  <c r="F317" i="9"/>
  <c r="F322" i="9"/>
  <c r="F316" i="9"/>
  <c r="F319" i="9"/>
  <c r="F320" i="9"/>
  <c r="F323" i="9"/>
  <c r="F325" i="9"/>
  <c r="F326" i="9"/>
  <c r="F331" i="9"/>
  <c r="F333" i="9"/>
  <c r="F337" i="9"/>
  <c r="F335" i="9"/>
  <c r="F327" i="9"/>
  <c r="F330" i="9"/>
  <c r="F328" i="9"/>
  <c r="F336" i="9"/>
  <c r="F329" i="9"/>
  <c r="F334" i="9"/>
  <c r="F332" i="9"/>
  <c r="F339" i="9"/>
  <c r="F345" i="9"/>
  <c r="F346" i="9"/>
  <c r="F347" i="9"/>
  <c r="F343" i="9"/>
  <c r="F344" i="9"/>
  <c r="F348" i="9"/>
  <c r="F342" i="9"/>
  <c r="F338" i="9"/>
  <c r="F341" i="9"/>
  <c r="F340" i="9"/>
  <c r="F349" i="9"/>
  <c r="F354" i="9"/>
  <c r="F355" i="9"/>
  <c r="F360" i="9"/>
  <c r="F357" i="9"/>
  <c r="F353" i="9"/>
  <c r="F356" i="9"/>
  <c r="F358" i="9"/>
  <c r="F350" i="9"/>
  <c r="F359" i="9"/>
  <c r="F351" i="9"/>
  <c r="F352" i="9"/>
  <c r="F361" i="9"/>
  <c r="F363" i="9"/>
  <c r="F367" i="9"/>
  <c r="F371" i="9"/>
  <c r="F370" i="9"/>
  <c r="F364" i="9"/>
  <c r="F369" i="9"/>
  <c r="F368" i="9"/>
  <c r="F365" i="9"/>
  <c r="F362" i="9"/>
  <c r="F373" i="9"/>
  <c r="F372" i="9"/>
  <c r="F366" i="9"/>
  <c r="F374" i="9"/>
  <c r="F377" i="9"/>
  <c r="F376" i="9"/>
  <c r="F378" i="9"/>
  <c r="F375" i="9"/>
  <c r="F379" i="9"/>
  <c r="F382" i="9"/>
  <c r="F380" i="9"/>
  <c r="F381" i="9"/>
  <c r="F383" i="9"/>
  <c r="F385" i="9"/>
  <c r="F384" i="9"/>
  <c r="F387" i="9"/>
  <c r="F389" i="9"/>
  <c r="F395" i="9"/>
  <c r="F397" i="9"/>
  <c r="F386" i="9"/>
  <c r="F392" i="9"/>
  <c r="F390" i="9"/>
  <c r="F391" i="9"/>
  <c r="F394" i="9"/>
  <c r="F388" i="9"/>
  <c r="F393" i="9"/>
  <c r="F396" i="9"/>
  <c r="F400" i="9"/>
  <c r="F399" i="9"/>
  <c r="F402" i="9"/>
  <c r="F408" i="9"/>
  <c r="F404" i="9"/>
  <c r="F407" i="9"/>
  <c r="F406" i="9"/>
  <c r="F401" i="9"/>
  <c r="F398" i="9"/>
  <c r="F403" i="9"/>
  <c r="F409" i="9"/>
  <c r="F405" i="9"/>
  <c r="F410" i="9"/>
  <c r="F418" i="9"/>
  <c r="F419" i="9"/>
  <c r="F421" i="9"/>
  <c r="F413" i="9"/>
  <c r="F412" i="9"/>
  <c r="F414" i="9"/>
  <c r="F411" i="9"/>
  <c r="F420" i="9"/>
  <c r="F417" i="9"/>
  <c r="F415" i="9"/>
  <c r="F416" i="9"/>
  <c r="F426" i="9"/>
  <c r="F425" i="9"/>
  <c r="F433" i="9"/>
  <c r="F432" i="9"/>
  <c r="F430" i="9"/>
  <c r="F427" i="9"/>
  <c r="F424" i="9"/>
  <c r="F428" i="9"/>
  <c r="F423" i="9"/>
  <c r="F431" i="9"/>
  <c r="F422" i="9"/>
  <c r="F429" i="9"/>
  <c r="F434" i="9"/>
  <c r="F438" i="9"/>
  <c r="F435" i="9"/>
  <c r="F445" i="9"/>
  <c r="F443" i="9"/>
  <c r="F436" i="9"/>
  <c r="F441" i="9"/>
  <c r="F439" i="9"/>
  <c r="F437" i="9"/>
  <c r="F442" i="9"/>
  <c r="F440" i="9"/>
  <c r="F444" i="9"/>
  <c r="F451" i="9"/>
  <c r="F447" i="9"/>
  <c r="F452" i="9"/>
  <c r="F456" i="9"/>
  <c r="F449" i="9"/>
  <c r="F454" i="9"/>
  <c r="F448" i="9"/>
  <c r="F450" i="9"/>
  <c r="F457" i="9"/>
  <c r="F455" i="9"/>
  <c r="F453" i="9"/>
  <c r="F446" i="9"/>
  <c r="F460" i="9"/>
  <c r="F461" i="9"/>
  <c r="F459" i="9"/>
  <c r="F465" i="9"/>
  <c r="F462" i="9"/>
  <c r="F469" i="9"/>
  <c r="F466" i="9"/>
  <c r="F458" i="9"/>
  <c r="F467" i="9"/>
  <c r="F464" i="9"/>
  <c r="F468" i="9"/>
  <c r="F463" i="9"/>
  <c r="F474" i="9"/>
  <c r="F470" i="9"/>
  <c r="F476" i="9"/>
  <c r="F481" i="9"/>
  <c r="F475" i="9"/>
  <c r="F480" i="9"/>
  <c r="F478" i="9"/>
  <c r="F473" i="9"/>
  <c r="F477" i="9"/>
  <c r="F479" i="9"/>
  <c r="F472" i="9"/>
  <c r="F471" i="9"/>
  <c r="F486" i="9"/>
  <c r="F482" i="9"/>
  <c r="F485" i="9"/>
  <c r="F493" i="9"/>
  <c r="F490" i="9"/>
  <c r="F484" i="9"/>
  <c r="F483" i="9"/>
  <c r="F488" i="9"/>
  <c r="F489" i="9"/>
  <c r="F492" i="9"/>
  <c r="F487" i="9"/>
  <c r="F491" i="9"/>
  <c r="F503" i="9"/>
  <c r="F494" i="9"/>
  <c r="F505" i="9"/>
  <c r="F501" i="9"/>
  <c r="F502" i="9"/>
  <c r="F498" i="9"/>
  <c r="F500" i="9"/>
  <c r="F499" i="9"/>
  <c r="F496" i="9"/>
  <c r="F495" i="9"/>
  <c r="F504" i="9"/>
  <c r="F497" i="9"/>
  <c r="F507" i="9"/>
  <c r="F511" i="9"/>
  <c r="F515" i="9"/>
  <c r="F514" i="9"/>
  <c r="F508" i="9"/>
  <c r="F513" i="9"/>
  <c r="F512" i="9"/>
  <c r="F509" i="9"/>
  <c r="F506" i="9"/>
  <c r="F517" i="9"/>
  <c r="F516" i="9"/>
  <c r="F510" i="9"/>
  <c r="F527" i="9"/>
  <c r="F528" i="9"/>
  <c r="F526" i="9"/>
  <c r="F529" i="9"/>
  <c r="F518" i="9"/>
  <c r="F519" i="9"/>
  <c r="F520" i="9"/>
  <c r="F521" i="9"/>
  <c r="F523" i="9"/>
  <c r="F525" i="9"/>
  <c r="F524" i="9"/>
  <c r="F522" i="9"/>
  <c r="F534" i="9"/>
  <c r="F532" i="9"/>
  <c r="F533" i="9"/>
  <c r="F541" i="9"/>
  <c r="F537" i="9"/>
  <c r="F540" i="9"/>
  <c r="F531" i="9"/>
  <c r="F538" i="9"/>
  <c r="F536" i="9"/>
  <c r="F535" i="9"/>
  <c r="F539" i="9"/>
  <c r="F530" i="9"/>
  <c r="F542" i="9"/>
  <c r="F544" i="9"/>
  <c r="F551" i="9"/>
  <c r="F552" i="9"/>
  <c r="F545" i="9"/>
  <c r="F546" i="9"/>
  <c r="F548" i="9"/>
  <c r="F547" i="9"/>
  <c r="F550" i="9"/>
  <c r="F543" i="9"/>
  <c r="F553" i="9"/>
  <c r="F549" i="9"/>
  <c r="F563" i="9"/>
  <c r="F564" i="9"/>
  <c r="F562" i="9"/>
  <c r="F565" i="9"/>
  <c r="F554" i="9"/>
  <c r="F555" i="9"/>
  <c r="F556" i="9"/>
  <c r="F557" i="9"/>
  <c r="F559" i="9"/>
  <c r="F561" i="9"/>
  <c r="F560" i="9"/>
  <c r="F558" i="9"/>
  <c r="F568" i="9"/>
  <c r="F566" i="9"/>
  <c r="F577" i="9"/>
  <c r="F572" i="9"/>
  <c r="F575" i="9"/>
  <c r="F569" i="9"/>
  <c r="F567" i="9"/>
  <c r="F570" i="9"/>
  <c r="F576" i="9"/>
  <c r="F571" i="9"/>
  <c r="F574" i="9"/>
  <c r="F573" i="9"/>
  <c r="F582" i="9"/>
  <c r="F584" i="9"/>
  <c r="F587" i="9"/>
  <c r="F586" i="9"/>
  <c r="F585" i="9"/>
  <c r="F580" i="9"/>
  <c r="F579" i="9"/>
  <c r="F581" i="9"/>
  <c r="F578" i="9"/>
  <c r="F588" i="9"/>
  <c r="F583" i="9"/>
  <c r="F589" i="9"/>
  <c r="F598" i="9"/>
  <c r="F600" i="9"/>
  <c r="F597" i="9"/>
  <c r="F601" i="9"/>
  <c r="F593" i="9"/>
  <c r="F596" i="9"/>
  <c r="F595" i="9"/>
  <c r="F594" i="9"/>
  <c r="F590" i="9"/>
  <c r="F592" i="9"/>
  <c r="F591" i="9"/>
  <c r="F599" i="9"/>
  <c r="F603" i="9"/>
  <c r="F604" i="9"/>
  <c r="F609" i="9"/>
  <c r="F613" i="9"/>
  <c r="F608" i="9"/>
  <c r="F606" i="9"/>
  <c r="F610" i="9"/>
  <c r="F611" i="9"/>
  <c r="F602" i="9"/>
  <c r="F605" i="9"/>
  <c r="F607" i="9"/>
  <c r="F612" i="9"/>
  <c r="F614" i="9"/>
  <c r="F619" i="9"/>
  <c r="F622" i="9"/>
  <c r="F620" i="9"/>
  <c r="F624" i="9"/>
  <c r="F616" i="9"/>
  <c r="F617" i="9"/>
  <c r="F625" i="9"/>
  <c r="F615" i="9"/>
  <c r="F623" i="9"/>
  <c r="F618" i="9"/>
  <c r="F621" i="9"/>
  <c r="F629" i="9"/>
  <c r="F627" i="9"/>
  <c r="F637" i="9"/>
  <c r="F636" i="9"/>
  <c r="F626" i="9"/>
  <c r="F631" i="9"/>
  <c r="F632" i="9"/>
  <c r="F630" i="9"/>
  <c r="F628" i="9"/>
  <c r="F633" i="9"/>
  <c r="F635" i="9"/>
  <c r="F634" i="9"/>
  <c r="F640" i="9"/>
  <c r="F641" i="9"/>
  <c r="F647" i="9"/>
  <c r="F646" i="9"/>
  <c r="F643" i="9"/>
  <c r="F639" i="9"/>
  <c r="F638" i="9"/>
  <c r="F648" i="9"/>
  <c r="F642" i="9"/>
  <c r="F649" i="9"/>
  <c r="F645" i="9"/>
  <c r="F644" i="9"/>
  <c r="F651" i="9"/>
  <c r="F655" i="9"/>
  <c r="F659" i="9"/>
  <c r="F658" i="9"/>
  <c r="F652" i="9"/>
  <c r="F657" i="9"/>
  <c r="F656" i="9"/>
  <c r="F653" i="9"/>
  <c r="F650" i="9"/>
  <c r="F661" i="9"/>
  <c r="F660" i="9"/>
  <c r="F654" i="9"/>
  <c r="F3" i="8"/>
  <c r="F7" i="8"/>
  <c r="F10" i="8"/>
  <c r="F11" i="8"/>
  <c r="F2" i="8"/>
  <c r="F8" i="8"/>
  <c r="F6" i="8"/>
  <c r="F4" i="8"/>
  <c r="F5" i="8"/>
  <c r="F12" i="8"/>
  <c r="F13" i="8"/>
  <c r="F9" i="8"/>
  <c r="F16" i="8"/>
  <c r="F20" i="8"/>
  <c r="F23" i="8"/>
  <c r="F25" i="8"/>
  <c r="F19" i="8"/>
  <c r="F14" i="8"/>
  <c r="F17" i="8"/>
  <c r="F15" i="8"/>
  <c r="F18" i="8"/>
  <c r="F21" i="8"/>
  <c r="F24" i="8"/>
  <c r="F22" i="8"/>
  <c r="F26" i="8"/>
  <c r="F27" i="8"/>
  <c r="F37" i="8"/>
  <c r="F35" i="8"/>
  <c r="F33" i="8"/>
  <c r="F29" i="8"/>
  <c r="F28" i="8"/>
  <c r="F30" i="8"/>
  <c r="F32" i="8"/>
  <c r="F36" i="8"/>
  <c r="F34" i="8"/>
  <c r="F31" i="8"/>
  <c r="F38" i="8"/>
  <c r="F46" i="8"/>
  <c r="F47" i="8"/>
  <c r="F49" i="8"/>
  <c r="F39" i="8"/>
  <c r="F42" i="8"/>
  <c r="F40" i="8"/>
  <c r="F45" i="8"/>
  <c r="F41" i="8"/>
  <c r="F48" i="8"/>
  <c r="F44" i="8"/>
  <c r="F43" i="8"/>
  <c r="F50" i="8"/>
  <c r="F51" i="8"/>
  <c r="F59" i="8"/>
  <c r="F60" i="8"/>
  <c r="F57" i="8"/>
  <c r="F56" i="8"/>
  <c r="F53" i="8"/>
  <c r="F58" i="8"/>
  <c r="F54" i="8"/>
  <c r="F61" i="8"/>
  <c r="F55" i="8"/>
  <c r="F52" i="8"/>
  <c r="F66" i="8"/>
  <c r="F64" i="8"/>
  <c r="F65" i="8"/>
  <c r="F73" i="8"/>
  <c r="F62" i="8"/>
  <c r="F71" i="8"/>
  <c r="F69" i="8"/>
  <c r="F63" i="8"/>
  <c r="F67" i="8"/>
  <c r="F70" i="8"/>
  <c r="F68" i="8"/>
  <c r="F72" i="8"/>
  <c r="F75" i="8"/>
  <c r="F74" i="8"/>
  <c r="F85" i="8"/>
  <c r="F84" i="8"/>
  <c r="F77" i="8"/>
  <c r="F76" i="8"/>
  <c r="F81" i="8"/>
  <c r="F82" i="8"/>
  <c r="F78" i="8"/>
  <c r="F79" i="8"/>
  <c r="F80" i="8"/>
  <c r="F83" i="8"/>
  <c r="F89" i="8"/>
  <c r="F87" i="8"/>
  <c r="F92" i="8"/>
  <c r="F96" i="8"/>
  <c r="F88" i="8"/>
  <c r="F90" i="8"/>
  <c r="F86" i="8"/>
  <c r="F93" i="8"/>
  <c r="F91" i="8"/>
  <c r="F97" i="8"/>
  <c r="F95" i="8"/>
  <c r="F94" i="8"/>
  <c r="F101" i="8"/>
  <c r="F98" i="8"/>
  <c r="F108" i="8"/>
  <c r="F102" i="8"/>
  <c r="F103" i="8"/>
  <c r="F100" i="8"/>
  <c r="F99" i="8"/>
  <c r="F107" i="8"/>
  <c r="F109" i="8"/>
  <c r="F106" i="8"/>
  <c r="F104" i="8"/>
  <c r="F105" i="8"/>
  <c r="F112" i="8"/>
  <c r="F113" i="8"/>
  <c r="F117" i="8"/>
  <c r="F120" i="8"/>
  <c r="F111" i="8"/>
  <c r="F114" i="8"/>
  <c r="F115" i="8"/>
  <c r="F116" i="8"/>
  <c r="F110" i="8"/>
  <c r="F118" i="8"/>
  <c r="F121" i="8"/>
  <c r="F119" i="8"/>
  <c r="F122" i="8"/>
  <c r="F124" i="8"/>
  <c r="F133" i="8"/>
  <c r="F132" i="8"/>
  <c r="F123" i="8"/>
  <c r="F125" i="8"/>
  <c r="F126" i="8"/>
  <c r="F131" i="8"/>
  <c r="F127" i="8"/>
  <c r="F130" i="8"/>
  <c r="F128" i="8"/>
  <c r="F129" i="8"/>
  <c r="F135" i="8"/>
  <c r="F134" i="8"/>
  <c r="F139" i="8"/>
  <c r="F145" i="8"/>
  <c r="F136" i="8"/>
  <c r="F141" i="8"/>
  <c r="F140" i="8"/>
  <c r="F143" i="8"/>
  <c r="F144" i="8"/>
  <c r="F137" i="8"/>
  <c r="F138" i="8"/>
  <c r="F142" i="8"/>
  <c r="F150" i="8"/>
  <c r="F148" i="8"/>
  <c r="F154" i="8"/>
  <c r="F157" i="8"/>
  <c r="F147" i="8"/>
  <c r="F152" i="8"/>
  <c r="F151" i="8"/>
  <c r="F149" i="8"/>
  <c r="F153" i="8"/>
  <c r="F146" i="8"/>
  <c r="F155" i="8"/>
  <c r="F156" i="8"/>
  <c r="F162" i="8"/>
  <c r="F158" i="8"/>
  <c r="F164" i="8"/>
  <c r="F168" i="8"/>
  <c r="F160" i="8"/>
  <c r="F159" i="8"/>
  <c r="F161" i="8"/>
  <c r="F163" i="8"/>
  <c r="F165" i="8"/>
  <c r="F166" i="8"/>
  <c r="F167" i="8"/>
  <c r="F169" i="8"/>
  <c r="F173" i="8"/>
  <c r="F176" i="8"/>
  <c r="F180" i="8"/>
  <c r="F179" i="8"/>
  <c r="F174" i="8"/>
  <c r="F171" i="8"/>
  <c r="F172" i="8"/>
  <c r="F177" i="8"/>
  <c r="F175" i="8"/>
  <c r="F181" i="8"/>
  <c r="F170" i="8"/>
  <c r="F178" i="8"/>
  <c r="F184" i="8"/>
  <c r="F185" i="8"/>
  <c r="F191" i="8"/>
  <c r="F189" i="8"/>
  <c r="F183" i="8"/>
  <c r="F182" i="8"/>
  <c r="F188" i="8"/>
  <c r="F187" i="8"/>
  <c r="F190" i="8"/>
  <c r="F193" i="8"/>
  <c r="F186" i="8"/>
  <c r="F192" i="8"/>
  <c r="F198" i="8"/>
  <c r="F196" i="8"/>
  <c r="F197" i="8"/>
  <c r="F205" i="8"/>
  <c r="F194" i="8"/>
  <c r="F203" i="8"/>
  <c r="F201" i="8"/>
  <c r="F195" i="8"/>
  <c r="F199" i="8"/>
  <c r="F202" i="8"/>
  <c r="F200" i="8"/>
  <c r="F204" i="8"/>
  <c r="F207" i="8"/>
  <c r="F206" i="8"/>
  <c r="F215" i="8"/>
  <c r="F217" i="8"/>
  <c r="F209" i="8"/>
  <c r="F208" i="8"/>
  <c r="F210" i="8"/>
  <c r="F214" i="8"/>
  <c r="F213" i="8"/>
  <c r="F211" i="8"/>
  <c r="F212" i="8"/>
  <c r="F216" i="8"/>
  <c r="F220" i="8"/>
  <c r="F218" i="8"/>
  <c r="F229" i="8"/>
  <c r="F228" i="8"/>
  <c r="F219" i="8"/>
  <c r="F221" i="8"/>
  <c r="F223" i="8"/>
  <c r="F222" i="8"/>
  <c r="F224" i="8"/>
  <c r="F225" i="8"/>
  <c r="F227" i="8"/>
  <c r="F226" i="8"/>
  <c r="F231" i="8"/>
  <c r="F235" i="8"/>
  <c r="F241" i="8"/>
  <c r="F239" i="8"/>
  <c r="F232" i="8"/>
  <c r="F230" i="8"/>
  <c r="F234" i="8"/>
  <c r="F236" i="8"/>
  <c r="F233" i="8"/>
  <c r="F238" i="8"/>
  <c r="F237" i="8"/>
  <c r="F240" i="8"/>
  <c r="F242" i="8"/>
  <c r="F247" i="8"/>
  <c r="F253" i="8"/>
  <c r="F252" i="8"/>
  <c r="F245" i="8"/>
  <c r="F243" i="8"/>
  <c r="F249" i="8"/>
  <c r="F250" i="8"/>
  <c r="F251" i="8"/>
  <c r="F244" i="8"/>
  <c r="F248" i="8"/>
  <c r="F246" i="8"/>
  <c r="F254" i="8"/>
  <c r="F256" i="8"/>
  <c r="F264" i="8"/>
  <c r="F265" i="8"/>
  <c r="F258" i="8"/>
  <c r="F261" i="8"/>
  <c r="F262" i="8"/>
  <c r="F257" i="8"/>
  <c r="F259" i="8"/>
  <c r="F255" i="8"/>
  <c r="F260" i="8"/>
  <c r="F263" i="8"/>
  <c r="F266" i="8"/>
  <c r="F267" i="8"/>
  <c r="F275" i="8"/>
  <c r="F277" i="8"/>
  <c r="F270" i="8"/>
  <c r="F269" i="8"/>
  <c r="F268" i="8"/>
  <c r="F271" i="8"/>
  <c r="F273" i="8"/>
  <c r="F276" i="8"/>
  <c r="F274" i="8"/>
  <c r="F272" i="8"/>
  <c r="F278" i="8"/>
  <c r="F279" i="8"/>
  <c r="F289" i="8"/>
  <c r="F288" i="8"/>
  <c r="F280" i="8"/>
  <c r="F284" i="8"/>
  <c r="F283" i="8"/>
  <c r="F281" i="8"/>
  <c r="F285" i="8"/>
  <c r="F282" i="8"/>
  <c r="F287" i="8"/>
  <c r="F286" i="8"/>
  <c r="F291" i="8"/>
  <c r="F290" i="8"/>
  <c r="F299" i="8"/>
  <c r="F301" i="8"/>
  <c r="F295" i="8"/>
  <c r="F296" i="8"/>
  <c r="F294" i="8"/>
  <c r="F292" i="8"/>
  <c r="F298" i="8"/>
  <c r="F293" i="8"/>
  <c r="F297" i="8"/>
  <c r="F300" i="8"/>
  <c r="F303" i="8"/>
  <c r="F302" i="8"/>
  <c r="F310" i="8"/>
  <c r="F313" i="8"/>
  <c r="F304" i="8"/>
  <c r="F306" i="8"/>
  <c r="F305" i="8"/>
  <c r="F307" i="8"/>
  <c r="F308" i="8"/>
  <c r="F309" i="8"/>
  <c r="F311" i="8"/>
  <c r="F312" i="8"/>
  <c r="F315" i="8"/>
  <c r="F319" i="8"/>
  <c r="F325" i="8"/>
  <c r="F323" i="8"/>
  <c r="F316" i="8"/>
  <c r="F314" i="8"/>
  <c r="F318" i="8"/>
  <c r="F320" i="8"/>
  <c r="F317" i="8"/>
  <c r="F322" i="8"/>
  <c r="F321" i="8"/>
  <c r="F324" i="8"/>
  <c r="F327" i="8"/>
  <c r="F326" i="8"/>
  <c r="F337" i="8"/>
  <c r="F336" i="8"/>
  <c r="F329" i="8"/>
  <c r="F328" i="8"/>
  <c r="F333" i="8"/>
  <c r="F334" i="8"/>
  <c r="F330" i="8"/>
  <c r="F331" i="8"/>
  <c r="F332" i="8"/>
  <c r="F335" i="8"/>
  <c r="F340" i="8"/>
  <c r="F344" i="8"/>
  <c r="F347" i="8"/>
  <c r="F349" i="8"/>
  <c r="F343" i="8"/>
  <c r="F338" i="8"/>
  <c r="F341" i="8"/>
  <c r="F339" i="8"/>
  <c r="F342" i="8"/>
  <c r="F345" i="8"/>
  <c r="F348" i="8"/>
  <c r="F346" i="8"/>
  <c r="F350" i="8"/>
  <c r="F351" i="8"/>
  <c r="F355" i="8"/>
  <c r="F361" i="8"/>
  <c r="F356" i="8"/>
  <c r="F353" i="8"/>
  <c r="F354" i="8"/>
  <c r="F359" i="8"/>
  <c r="F357" i="8"/>
  <c r="F360" i="8"/>
  <c r="F358" i="8"/>
  <c r="F352" i="8"/>
  <c r="F362" i="8"/>
  <c r="F366" i="8"/>
  <c r="F371" i="8"/>
  <c r="F373" i="8"/>
  <c r="F364" i="8"/>
  <c r="F363" i="8"/>
  <c r="F367" i="8"/>
  <c r="F365" i="8"/>
  <c r="F369" i="8"/>
  <c r="F370" i="8"/>
  <c r="F368" i="8"/>
  <c r="F372" i="8"/>
  <c r="F375" i="8"/>
  <c r="F377" i="8"/>
  <c r="F385" i="8"/>
  <c r="F382" i="8"/>
  <c r="F376" i="8"/>
  <c r="F374" i="8"/>
  <c r="F379" i="8"/>
  <c r="F384" i="8"/>
  <c r="F380" i="8"/>
  <c r="F381" i="8"/>
  <c r="F383" i="8"/>
  <c r="F378" i="8"/>
  <c r="F391" i="8"/>
  <c r="F386" i="8"/>
  <c r="F397" i="8"/>
  <c r="F396" i="8"/>
  <c r="F389" i="8"/>
  <c r="F390" i="8"/>
  <c r="F387" i="8"/>
  <c r="F394" i="8"/>
  <c r="F388" i="8"/>
  <c r="F393" i="8"/>
  <c r="F395" i="8"/>
  <c r="F392" i="8"/>
  <c r="F398" i="8"/>
  <c r="F402" i="8"/>
  <c r="F409" i="8"/>
  <c r="F405" i="8"/>
  <c r="F407" i="8"/>
  <c r="F403" i="8"/>
  <c r="F404" i="8"/>
  <c r="F399" i="8"/>
  <c r="F401" i="8"/>
  <c r="F406" i="8"/>
  <c r="F400" i="8"/>
  <c r="F408" i="8"/>
  <c r="F410" i="8"/>
  <c r="F411" i="8"/>
  <c r="F412" i="8"/>
  <c r="F421" i="8"/>
  <c r="F413" i="8"/>
  <c r="F418" i="8"/>
  <c r="F415" i="8"/>
  <c r="F414" i="8"/>
  <c r="F417" i="8"/>
  <c r="F419" i="8"/>
  <c r="F416" i="8"/>
  <c r="F420" i="8"/>
  <c r="F427" i="8"/>
  <c r="F424" i="8"/>
  <c r="F430" i="8"/>
  <c r="F433" i="8"/>
  <c r="F422" i="8"/>
  <c r="F425" i="8"/>
  <c r="F423" i="8"/>
  <c r="F429" i="8"/>
  <c r="F431" i="8"/>
  <c r="F426" i="8"/>
  <c r="F428" i="8"/>
  <c r="F432" i="8"/>
  <c r="F435" i="8"/>
  <c r="F434" i="8"/>
  <c r="F443" i="8"/>
  <c r="F445" i="8"/>
  <c r="F439" i="8"/>
  <c r="F436" i="8"/>
  <c r="F437" i="8"/>
  <c r="F438" i="8"/>
  <c r="F441" i="8"/>
  <c r="F440" i="8"/>
  <c r="F444" i="8"/>
  <c r="F442" i="8"/>
  <c r="F446" i="8"/>
  <c r="F448" i="8"/>
  <c r="F457" i="8"/>
  <c r="F456" i="8"/>
  <c r="F447" i="8"/>
  <c r="F450" i="8"/>
  <c r="F452" i="8"/>
  <c r="F449" i="8"/>
  <c r="F453" i="8"/>
  <c r="F451" i="8"/>
  <c r="F454" i="8"/>
  <c r="F455" i="8"/>
  <c r="F460" i="8"/>
  <c r="F459" i="8"/>
  <c r="F464" i="8"/>
  <c r="F469" i="8"/>
  <c r="F465" i="8"/>
  <c r="F463" i="8"/>
  <c r="F462" i="8"/>
  <c r="F458" i="8"/>
  <c r="F468" i="8"/>
  <c r="F461" i="8"/>
  <c r="F467" i="8"/>
  <c r="F466" i="8"/>
  <c r="F474" i="8"/>
  <c r="F471" i="8"/>
  <c r="F478" i="8"/>
  <c r="F479" i="8"/>
  <c r="F472" i="8"/>
  <c r="F475" i="8"/>
  <c r="F470" i="8"/>
  <c r="F473" i="8"/>
  <c r="F477" i="8"/>
  <c r="F480" i="8"/>
  <c r="F476" i="8"/>
  <c r="F481" i="8"/>
  <c r="F486" i="8"/>
  <c r="F482" i="8"/>
  <c r="F488" i="8"/>
  <c r="F492" i="8"/>
  <c r="F484" i="8"/>
  <c r="F483" i="8"/>
  <c r="F485" i="8"/>
  <c r="F487" i="8"/>
  <c r="F489" i="8"/>
  <c r="F490" i="8"/>
  <c r="F491" i="8"/>
  <c r="F493" i="8"/>
  <c r="F495" i="8"/>
  <c r="F494" i="8"/>
  <c r="F501" i="8"/>
  <c r="F505" i="8"/>
  <c r="F498" i="8"/>
  <c r="F500" i="8"/>
  <c r="F499" i="8"/>
  <c r="F496" i="8"/>
  <c r="F497" i="8"/>
  <c r="F502" i="8"/>
  <c r="F503" i="8"/>
  <c r="F504" i="8"/>
  <c r="F506" i="8"/>
  <c r="F510" i="8"/>
  <c r="F515" i="8"/>
  <c r="F517" i="8"/>
  <c r="F508" i="8"/>
  <c r="F507" i="8"/>
  <c r="F511" i="8"/>
  <c r="F509" i="8"/>
  <c r="F513" i="8"/>
  <c r="F514" i="8"/>
  <c r="F512" i="8"/>
  <c r="F516" i="8"/>
  <c r="F521" i="8"/>
  <c r="F518" i="8"/>
  <c r="F528" i="8"/>
  <c r="F522" i="8"/>
  <c r="F523" i="8"/>
  <c r="F520" i="8"/>
  <c r="F519" i="8"/>
  <c r="F527" i="8"/>
  <c r="F529" i="8"/>
  <c r="F526" i="8"/>
  <c r="F524" i="8"/>
  <c r="F525" i="8"/>
  <c r="F530" i="8"/>
  <c r="F533" i="8"/>
  <c r="F540" i="8"/>
  <c r="F539" i="8"/>
  <c r="F531" i="8"/>
  <c r="F536" i="8"/>
  <c r="F538" i="8"/>
  <c r="F532" i="8"/>
  <c r="F534" i="8"/>
  <c r="F535" i="8"/>
  <c r="F537" i="8"/>
  <c r="F541" i="8"/>
  <c r="F542" i="8"/>
  <c r="F545" i="8"/>
  <c r="F551" i="8"/>
  <c r="F550" i="8"/>
  <c r="F544" i="8"/>
  <c r="F543" i="8"/>
  <c r="F547" i="8"/>
  <c r="F549" i="8"/>
  <c r="F546" i="8"/>
  <c r="F548" i="8"/>
  <c r="F552" i="8"/>
  <c r="F553" i="8"/>
  <c r="F557" i="8"/>
  <c r="F554" i="8"/>
  <c r="F564" i="8"/>
  <c r="F558" i="8"/>
  <c r="F559" i="8"/>
  <c r="F556" i="8"/>
  <c r="F555" i="8"/>
  <c r="F563" i="8"/>
  <c r="F565" i="8"/>
  <c r="F562" i="8"/>
  <c r="F560" i="8"/>
  <c r="F561" i="8"/>
  <c r="F566" i="8"/>
  <c r="F567" i="8"/>
  <c r="F576" i="8"/>
  <c r="F575" i="8"/>
  <c r="F569" i="8"/>
  <c r="F571" i="8"/>
  <c r="F570" i="8"/>
  <c r="F568" i="8"/>
  <c r="F577" i="8"/>
  <c r="F573" i="8"/>
  <c r="F572" i="8"/>
  <c r="F574" i="8"/>
  <c r="F578" i="8"/>
  <c r="F580" i="8"/>
  <c r="F583" i="8"/>
  <c r="F587" i="8"/>
  <c r="F579" i="8"/>
  <c r="F584" i="8"/>
  <c r="F581" i="8"/>
  <c r="F582" i="8"/>
  <c r="F585" i="8"/>
  <c r="F589" i="8"/>
  <c r="F586" i="8"/>
  <c r="F588" i="8"/>
  <c r="F592" i="8"/>
  <c r="F595" i="8"/>
  <c r="F596" i="8"/>
  <c r="F600" i="8"/>
  <c r="F594" i="8"/>
  <c r="F590" i="8"/>
  <c r="F599" i="8"/>
  <c r="F591" i="8"/>
  <c r="F598" i="8"/>
  <c r="F601" i="8"/>
  <c r="F597" i="8"/>
  <c r="F593" i="8"/>
  <c r="F603" i="8"/>
  <c r="F602" i="8"/>
  <c r="F613" i="8"/>
  <c r="F612" i="8"/>
  <c r="F605" i="8"/>
  <c r="F608" i="8"/>
  <c r="F604" i="8"/>
  <c r="F607" i="8"/>
  <c r="F606" i="8"/>
  <c r="F610" i="8"/>
  <c r="F609" i="8"/>
  <c r="F611" i="8"/>
  <c r="F614" i="8"/>
  <c r="F615" i="8"/>
  <c r="F623" i="8"/>
  <c r="F624" i="8"/>
  <c r="F621" i="8"/>
  <c r="F620" i="8"/>
  <c r="F617" i="8"/>
  <c r="F622" i="8"/>
  <c r="F618" i="8"/>
  <c r="F625" i="8"/>
  <c r="F619" i="8"/>
  <c r="F616" i="8"/>
  <c r="F628" i="8"/>
  <c r="F629" i="8"/>
  <c r="F634" i="8"/>
  <c r="F636" i="8"/>
  <c r="F626" i="8"/>
  <c r="F630" i="8"/>
  <c r="F632" i="8"/>
  <c r="F627" i="8"/>
  <c r="F631" i="8"/>
  <c r="F635" i="8"/>
  <c r="F633" i="8"/>
  <c r="F637" i="8"/>
  <c r="F638" i="8"/>
  <c r="F642" i="8"/>
  <c r="F647" i="8"/>
  <c r="F648" i="8"/>
  <c r="F641" i="8"/>
  <c r="F640" i="8"/>
  <c r="F639" i="8"/>
  <c r="F643" i="8"/>
  <c r="F645" i="8"/>
  <c r="F649" i="8"/>
  <c r="F644" i="8"/>
  <c r="F646" i="8"/>
  <c r="F650" i="8"/>
  <c r="F654" i="8"/>
  <c r="F659" i="8"/>
  <c r="F661" i="8"/>
  <c r="F652" i="8"/>
  <c r="F651" i="8"/>
  <c r="F655" i="8"/>
  <c r="F653" i="8"/>
  <c r="F657" i="8"/>
  <c r="F658" i="8"/>
  <c r="F656" i="8"/>
  <c r="F660" i="8"/>
  <c r="F4" i="7"/>
  <c r="F6" i="7"/>
  <c r="F10" i="7"/>
  <c r="F11" i="7"/>
  <c r="F2" i="7"/>
  <c r="F8" i="7"/>
  <c r="F7" i="7"/>
  <c r="F3" i="7"/>
  <c r="F5" i="7"/>
  <c r="F12" i="7"/>
  <c r="F13" i="7"/>
  <c r="F9" i="7"/>
  <c r="F15" i="7"/>
  <c r="F25" i="7"/>
  <c r="F22" i="7"/>
  <c r="F21" i="7"/>
  <c r="F23" i="7"/>
  <c r="F14" i="7"/>
  <c r="F24" i="7"/>
  <c r="F18" i="7"/>
  <c r="F16" i="7"/>
  <c r="F20" i="7"/>
  <c r="F19" i="7"/>
  <c r="F17" i="7"/>
  <c r="F28" i="7"/>
  <c r="F27" i="7"/>
  <c r="F37" i="7"/>
  <c r="F36" i="7"/>
  <c r="F32" i="7"/>
  <c r="F29" i="7"/>
  <c r="F26" i="7"/>
  <c r="F34" i="7"/>
  <c r="F30" i="7"/>
  <c r="F35" i="7"/>
  <c r="F33" i="7"/>
  <c r="F31" i="7"/>
  <c r="F39" i="7"/>
  <c r="F48" i="7"/>
  <c r="F47" i="7"/>
  <c r="F49" i="7"/>
  <c r="F40" i="7"/>
  <c r="F43" i="7"/>
  <c r="F38" i="7"/>
  <c r="F42" i="7"/>
  <c r="F41" i="7"/>
  <c r="F46" i="7"/>
  <c r="F44" i="7"/>
  <c r="F45" i="7"/>
  <c r="F51" i="7"/>
  <c r="F52" i="7"/>
  <c r="F56" i="7"/>
  <c r="F60" i="7"/>
  <c r="F57" i="7"/>
  <c r="F59" i="7"/>
  <c r="F54" i="7"/>
  <c r="F53" i="7"/>
  <c r="F55" i="7"/>
  <c r="F61" i="7"/>
  <c r="F58" i="7"/>
  <c r="F50" i="7"/>
  <c r="F67" i="7"/>
  <c r="F62" i="7"/>
  <c r="F68" i="7"/>
  <c r="F73" i="7"/>
  <c r="F64" i="7"/>
  <c r="F70" i="7"/>
  <c r="F71" i="7"/>
  <c r="F63" i="7"/>
  <c r="F65" i="7"/>
  <c r="F72" i="7"/>
  <c r="F66" i="7"/>
  <c r="F69" i="7"/>
  <c r="F74" i="7"/>
  <c r="F75" i="7"/>
  <c r="F85" i="7"/>
  <c r="F84" i="7"/>
  <c r="F77" i="7"/>
  <c r="F81" i="7"/>
  <c r="F82" i="7"/>
  <c r="F79" i="7"/>
  <c r="F76" i="7"/>
  <c r="F78" i="7"/>
  <c r="F80" i="7"/>
  <c r="F83" i="7"/>
  <c r="F88" i="7"/>
  <c r="F87" i="7"/>
  <c r="F91" i="7"/>
  <c r="F97" i="7"/>
  <c r="F89" i="7"/>
  <c r="F90" i="7"/>
  <c r="F86" i="7"/>
  <c r="F94" i="7"/>
  <c r="F92" i="7"/>
  <c r="F95" i="7"/>
  <c r="F96" i="7"/>
  <c r="F93" i="7"/>
  <c r="F100" i="7"/>
  <c r="F98" i="7"/>
  <c r="F107" i="7"/>
  <c r="F99" i="7"/>
  <c r="F103" i="7"/>
  <c r="F102" i="7"/>
  <c r="F101" i="7"/>
  <c r="F108" i="7"/>
  <c r="F109" i="7"/>
  <c r="F104" i="7"/>
  <c r="F105" i="7"/>
  <c r="F106" i="7"/>
  <c r="F113" i="7"/>
  <c r="F111" i="7"/>
  <c r="F118" i="7"/>
  <c r="F119" i="7"/>
  <c r="F115" i="7"/>
  <c r="F112" i="7"/>
  <c r="F116" i="7"/>
  <c r="F120" i="7"/>
  <c r="F110" i="7"/>
  <c r="F114" i="7"/>
  <c r="F121" i="7"/>
  <c r="F117" i="7"/>
  <c r="F122" i="7"/>
  <c r="F124" i="7"/>
  <c r="F133" i="7"/>
  <c r="F132" i="7"/>
  <c r="F123" i="7"/>
  <c r="F128" i="7"/>
  <c r="F125" i="7"/>
  <c r="F127" i="7"/>
  <c r="F129" i="7"/>
  <c r="F131" i="7"/>
  <c r="F126" i="7"/>
  <c r="F130" i="7"/>
  <c r="F134" i="7"/>
  <c r="F135" i="7"/>
  <c r="F141" i="7"/>
  <c r="F144" i="7"/>
  <c r="F137" i="7"/>
  <c r="F139" i="7"/>
  <c r="F138" i="7"/>
  <c r="F143" i="7"/>
  <c r="F145" i="7"/>
  <c r="F136" i="7"/>
  <c r="F140" i="7"/>
  <c r="F142" i="7"/>
  <c r="F149" i="7"/>
  <c r="F151" i="7"/>
  <c r="F154" i="7"/>
  <c r="F156" i="7"/>
  <c r="F146" i="7"/>
  <c r="F150" i="7"/>
  <c r="F147" i="7"/>
  <c r="F153" i="7"/>
  <c r="F152" i="7"/>
  <c r="F148" i="7"/>
  <c r="F155" i="7"/>
  <c r="F157" i="7"/>
  <c r="F162" i="7"/>
  <c r="F158" i="7"/>
  <c r="F167" i="7"/>
  <c r="F169" i="7"/>
  <c r="F161" i="7"/>
  <c r="F160" i="7"/>
  <c r="F166" i="7"/>
  <c r="F159" i="7"/>
  <c r="F164" i="7"/>
  <c r="F165" i="7"/>
  <c r="F163" i="7"/>
  <c r="F168" i="7"/>
  <c r="F172" i="7"/>
  <c r="F178" i="7"/>
  <c r="F181" i="7"/>
  <c r="F177" i="7"/>
  <c r="F175" i="7"/>
  <c r="F173" i="7"/>
  <c r="F171" i="7"/>
  <c r="F176" i="7"/>
  <c r="F174" i="7"/>
  <c r="F180" i="7"/>
  <c r="F170" i="7"/>
  <c r="F179" i="7"/>
  <c r="F187" i="7"/>
  <c r="F184" i="7"/>
  <c r="F193" i="7"/>
  <c r="F188" i="7"/>
  <c r="F182" i="7"/>
  <c r="F183" i="7"/>
  <c r="F189" i="7"/>
  <c r="F186" i="7"/>
  <c r="F185" i="7"/>
  <c r="F191" i="7"/>
  <c r="F190" i="7"/>
  <c r="F192" i="7"/>
  <c r="F199" i="7"/>
  <c r="F194" i="7"/>
  <c r="F200" i="7"/>
  <c r="F205" i="7"/>
  <c r="F196" i="7"/>
  <c r="F202" i="7"/>
  <c r="F203" i="7"/>
  <c r="F195" i="7"/>
  <c r="F197" i="7"/>
  <c r="F204" i="7"/>
  <c r="F198" i="7"/>
  <c r="F201" i="7"/>
  <c r="F206" i="7"/>
  <c r="F207" i="7"/>
  <c r="F215" i="7"/>
  <c r="F217" i="7"/>
  <c r="F208" i="7"/>
  <c r="F209" i="7"/>
  <c r="F211" i="7"/>
  <c r="F214" i="7"/>
  <c r="F212" i="7"/>
  <c r="F213" i="7"/>
  <c r="F210" i="7"/>
  <c r="F216" i="7"/>
  <c r="F223" i="7"/>
  <c r="F219" i="7"/>
  <c r="F227" i="7"/>
  <c r="F228" i="7"/>
  <c r="F218" i="7"/>
  <c r="F220" i="7"/>
  <c r="F224" i="7"/>
  <c r="F222" i="7"/>
  <c r="F226" i="7"/>
  <c r="F225" i="7"/>
  <c r="F229" i="7"/>
  <c r="F221" i="7"/>
  <c r="F233" i="7"/>
  <c r="F235" i="7"/>
  <c r="F241" i="7"/>
  <c r="F240" i="7"/>
  <c r="F232" i="7"/>
  <c r="F236" i="7"/>
  <c r="F230" i="7"/>
  <c r="F238" i="7"/>
  <c r="F231" i="7"/>
  <c r="F239" i="7"/>
  <c r="F234" i="7"/>
  <c r="F237" i="7"/>
  <c r="F243" i="7"/>
  <c r="F245" i="7"/>
  <c r="F252" i="7"/>
  <c r="F253" i="7"/>
  <c r="F247" i="7"/>
  <c r="F242" i="7"/>
  <c r="F250" i="7"/>
  <c r="F248" i="7"/>
  <c r="F251" i="7"/>
  <c r="F246" i="7"/>
  <c r="F249" i="7"/>
  <c r="F244" i="7"/>
  <c r="F254" i="7"/>
  <c r="F256" i="7"/>
  <c r="F263" i="7"/>
  <c r="F265" i="7"/>
  <c r="F257" i="7"/>
  <c r="F261" i="7"/>
  <c r="F260" i="7"/>
  <c r="F259" i="7"/>
  <c r="F262" i="7"/>
  <c r="F255" i="7"/>
  <c r="F258" i="7"/>
  <c r="F264" i="7"/>
  <c r="F267" i="7"/>
  <c r="F266" i="7"/>
  <c r="F276" i="7"/>
  <c r="F277" i="7"/>
  <c r="F270" i="7"/>
  <c r="F271" i="7"/>
  <c r="F268" i="7"/>
  <c r="F269" i="7"/>
  <c r="F273" i="7"/>
  <c r="F274" i="7"/>
  <c r="F275" i="7"/>
  <c r="F272" i="7"/>
  <c r="F278" i="7"/>
  <c r="F279" i="7"/>
  <c r="F289" i="7"/>
  <c r="F286" i="7"/>
  <c r="F281" i="7"/>
  <c r="F280" i="7"/>
  <c r="F282" i="7"/>
  <c r="F284" i="7"/>
  <c r="F287" i="7"/>
  <c r="F283" i="7"/>
  <c r="F285" i="7"/>
  <c r="F288" i="7"/>
  <c r="F293" i="7"/>
  <c r="F290" i="7"/>
  <c r="F298" i="7"/>
  <c r="F301" i="7"/>
  <c r="F292" i="7"/>
  <c r="F295" i="7"/>
  <c r="F294" i="7"/>
  <c r="F291" i="7"/>
  <c r="F299" i="7"/>
  <c r="F296" i="7"/>
  <c r="F297" i="7"/>
  <c r="F300" i="7"/>
  <c r="F302" i="7"/>
  <c r="F303" i="7"/>
  <c r="F306" i="7"/>
  <c r="F312" i="7"/>
  <c r="F310" i="7"/>
  <c r="F304" i="7"/>
  <c r="F308" i="7"/>
  <c r="F307" i="7"/>
  <c r="F305" i="7"/>
  <c r="F309" i="7"/>
  <c r="F311" i="7"/>
  <c r="F313" i="7"/>
  <c r="F317" i="7"/>
  <c r="F319" i="7"/>
  <c r="F325" i="7"/>
  <c r="F324" i="7"/>
  <c r="F316" i="7"/>
  <c r="F320" i="7"/>
  <c r="F314" i="7"/>
  <c r="F322" i="7"/>
  <c r="F315" i="7"/>
  <c r="F323" i="7"/>
  <c r="F318" i="7"/>
  <c r="F321" i="7"/>
  <c r="F326" i="7"/>
  <c r="F327" i="7"/>
  <c r="F337" i="7"/>
  <c r="F336" i="7"/>
  <c r="F329" i="7"/>
  <c r="F333" i="7"/>
  <c r="F334" i="7"/>
  <c r="F331" i="7"/>
  <c r="F328" i="7"/>
  <c r="F330" i="7"/>
  <c r="F332" i="7"/>
  <c r="F335" i="7"/>
  <c r="F339" i="7"/>
  <c r="F345" i="7"/>
  <c r="F348" i="7"/>
  <c r="F347" i="7"/>
  <c r="F349" i="7"/>
  <c r="F338" i="7"/>
  <c r="F343" i="7"/>
  <c r="F342" i="7"/>
  <c r="F340" i="7"/>
  <c r="F346" i="7"/>
  <c r="F344" i="7"/>
  <c r="F341" i="7"/>
  <c r="F350" i="7"/>
  <c r="F353" i="7"/>
  <c r="F355" i="7"/>
  <c r="F361" i="7"/>
  <c r="F357" i="7"/>
  <c r="F352" i="7"/>
  <c r="F358" i="7"/>
  <c r="F360" i="7"/>
  <c r="F356" i="7"/>
  <c r="F359" i="7"/>
  <c r="F354" i="7"/>
  <c r="F351" i="7"/>
  <c r="F363" i="7"/>
  <c r="F367" i="7"/>
  <c r="F373" i="7"/>
  <c r="F372" i="7"/>
  <c r="F362" i="7"/>
  <c r="F364" i="7"/>
  <c r="F365" i="7"/>
  <c r="F366" i="7"/>
  <c r="F370" i="7"/>
  <c r="F368" i="7"/>
  <c r="F369" i="7"/>
  <c r="F371" i="7"/>
  <c r="F382" i="7"/>
  <c r="F380" i="7"/>
  <c r="F384" i="7"/>
  <c r="F381" i="7"/>
  <c r="F376" i="7"/>
  <c r="F374" i="7"/>
  <c r="F375" i="7"/>
  <c r="F385" i="7"/>
  <c r="F378" i="7"/>
  <c r="F377" i="7"/>
  <c r="F383" i="7"/>
  <c r="F379" i="7"/>
  <c r="F387" i="7"/>
  <c r="F388" i="7"/>
  <c r="F397" i="7"/>
  <c r="F395" i="7"/>
  <c r="F391" i="7"/>
  <c r="F389" i="7"/>
  <c r="F390" i="7"/>
  <c r="F394" i="7"/>
  <c r="F386" i="7"/>
  <c r="F392" i="7"/>
  <c r="F396" i="7"/>
  <c r="F393" i="7"/>
  <c r="F399" i="7"/>
  <c r="F405" i="7"/>
  <c r="F409" i="7"/>
  <c r="F407" i="7"/>
  <c r="F404" i="7"/>
  <c r="F401" i="7"/>
  <c r="F402" i="7"/>
  <c r="F398" i="7"/>
  <c r="F403" i="7"/>
  <c r="F408" i="7"/>
  <c r="F400" i="7"/>
  <c r="F406" i="7"/>
  <c r="F411" i="7"/>
  <c r="F410" i="7"/>
  <c r="F417" i="7"/>
  <c r="F421" i="7"/>
  <c r="F412" i="7"/>
  <c r="F413" i="7"/>
  <c r="F418" i="7"/>
  <c r="F414" i="7"/>
  <c r="F415" i="7"/>
  <c r="F420" i="7"/>
  <c r="F416" i="7"/>
  <c r="F419" i="7"/>
  <c r="F425" i="7"/>
  <c r="F423" i="7"/>
  <c r="F432" i="7"/>
  <c r="F433" i="7"/>
  <c r="F424" i="7"/>
  <c r="F426" i="7"/>
  <c r="F422" i="7"/>
  <c r="F429" i="7"/>
  <c r="F431" i="7"/>
  <c r="F427" i="7"/>
  <c r="F428" i="7"/>
  <c r="F430" i="7"/>
  <c r="F436" i="7"/>
  <c r="F434" i="7"/>
  <c r="F443" i="7"/>
  <c r="F444" i="7"/>
  <c r="F440" i="7"/>
  <c r="F438" i="7"/>
  <c r="F435" i="7"/>
  <c r="F437" i="7"/>
  <c r="F445" i="7"/>
  <c r="F439" i="7"/>
  <c r="F442" i="7"/>
  <c r="F441" i="7"/>
  <c r="F446" i="7"/>
  <c r="F447" i="7"/>
  <c r="F453" i="7"/>
  <c r="F455" i="7"/>
  <c r="F448" i="7"/>
  <c r="F449" i="7"/>
  <c r="F456" i="7"/>
  <c r="F450" i="7"/>
  <c r="F452" i="7"/>
  <c r="F451" i="7"/>
  <c r="F454" i="7"/>
  <c r="F457" i="7"/>
  <c r="F461" i="7"/>
  <c r="F459" i="7"/>
  <c r="F466" i="7"/>
  <c r="F468" i="7"/>
  <c r="F462" i="7"/>
  <c r="F463" i="7"/>
  <c r="F464" i="7"/>
  <c r="F458" i="7"/>
  <c r="F465" i="7"/>
  <c r="F460" i="7"/>
  <c r="F469" i="7"/>
  <c r="F467" i="7"/>
  <c r="F474" i="7"/>
  <c r="F472" i="7"/>
  <c r="F477" i="7"/>
  <c r="F479" i="7"/>
  <c r="F471" i="7"/>
  <c r="F475" i="7"/>
  <c r="F470" i="7"/>
  <c r="F473" i="7"/>
  <c r="F476" i="7"/>
  <c r="F480" i="7"/>
  <c r="F478" i="7"/>
  <c r="F481" i="7"/>
  <c r="F486" i="7"/>
  <c r="F482" i="7"/>
  <c r="F491" i="7"/>
  <c r="F493" i="7"/>
  <c r="F485" i="7"/>
  <c r="F484" i="7"/>
  <c r="F490" i="7"/>
  <c r="F483" i="7"/>
  <c r="F488" i="7"/>
  <c r="F489" i="7"/>
  <c r="F487" i="7"/>
  <c r="F492" i="7"/>
  <c r="F496" i="7"/>
  <c r="F495" i="7"/>
  <c r="F502" i="7"/>
  <c r="F504" i="7"/>
  <c r="F500" i="7"/>
  <c r="F503" i="7"/>
  <c r="F494" i="7"/>
  <c r="F497" i="7"/>
  <c r="F498" i="7"/>
  <c r="F501" i="7"/>
  <c r="F499" i="7"/>
  <c r="F505" i="7"/>
  <c r="F507" i="7"/>
  <c r="F511" i="7"/>
  <c r="F517" i="7"/>
  <c r="F516" i="7"/>
  <c r="F506" i="7"/>
  <c r="F508" i="7"/>
  <c r="F509" i="7"/>
  <c r="F510" i="7"/>
  <c r="F514" i="7"/>
  <c r="F512" i="7"/>
  <c r="F513" i="7"/>
  <c r="F515" i="7"/>
  <c r="F520" i="7"/>
  <c r="F518" i="7"/>
  <c r="F527" i="7"/>
  <c r="F519" i="7"/>
  <c r="F523" i="7"/>
  <c r="F522" i="7"/>
  <c r="F521" i="7"/>
  <c r="F528" i="7"/>
  <c r="F529" i="7"/>
  <c r="F524" i="7"/>
  <c r="F525" i="7"/>
  <c r="F526" i="7"/>
  <c r="F532" i="7"/>
  <c r="F537" i="7"/>
  <c r="F539" i="7"/>
  <c r="F538" i="7"/>
  <c r="F531" i="7"/>
  <c r="F534" i="7"/>
  <c r="F541" i="7"/>
  <c r="F530" i="7"/>
  <c r="F536" i="7"/>
  <c r="F535" i="7"/>
  <c r="F533" i="7"/>
  <c r="F540" i="7"/>
  <c r="F542" i="7"/>
  <c r="F546" i="7"/>
  <c r="F550" i="7"/>
  <c r="F552" i="7"/>
  <c r="F547" i="7"/>
  <c r="F545" i="7"/>
  <c r="F544" i="7"/>
  <c r="F549" i="7"/>
  <c r="F543" i="7"/>
  <c r="F551" i="7"/>
  <c r="F548" i="7"/>
  <c r="F553" i="7"/>
  <c r="F556" i="7"/>
  <c r="F554" i="7"/>
  <c r="F563" i="7"/>
  <c r="F555" i="7"/>
  <c r="F559" i="7"/>
  <c r="F558" i="7"/>
  <c r="F557" i="7"/>
  <c r="F564" i="7"/>
  <c r="F565" i="7"/>
  <c r="F560" i="7"/>
  <c r="F561" i="7"/>
  <c r="F562" i="7"/>
  <c r="F568" i="7"/>
  <c r="F566" i="7"/>
  <c r="F575" i="7"/>
  <c r="F574" i="7"/>
  <c r="F567" i="7"/>
  <c r="F569" i="7"/>
  <c r="F571" i="7"/>
  <c r="F570" i="7"/>
  <c r="F577" i="7"/>
  <c r="F572" i="7"/>
  <c r="F573" i="7"/>
  <c r="F576" i="7"/>
  <c r="F578" i="7"/>
  <c r="F583" i="7"/>
  <c r="F580" i="7"/>
  <c r="F585" i="7"/>
  <c r="F579" i="7"/>
  <c r="F584" i="7"/>
  <c r="F587" i="7"/>
  <c r="F581" i="7"/>
  <c r="F586" i="7"/>
  <c r="F589" i="7"/>
  <c r="F588" i="7"/>
  <c r="F582" i="7"/>
  <c r="F595" i="7"/>
  <c r="F590" i="7"/>
  <c r="F601" i="7"/>
  <c r="F596" i="7"/>
  <c r="F594" i="7"/>
  <c r="F592" i="7"/>
  <c r="F600" i="7"/>
  <c r="F591" i="7"/>
  <c r="F598" i="7"/>
  <c r="F599" i="7"/>
  <c r="F597" i="7"/>
  <c r="F593" i="7"/>
  <c r="F604" i="7"/>
  <c r="F603" i="7"/>
  <c r="F611" i="7"/>
  <c r="F613" i="7"/>
  <c r="F606" i="7"/>
  <c r="F609" i="7"/>
  <c r="F605" i="7"/>
  <c r="F602" i="7"/>
  <c r="F607" i="7"/>
  <c r="F612" i="7"/>
  <c r="F608" i="7"/>
  <c r="F610" i="7"/>
  <c r="F615" i="7"/>
  <c r="F616" i="7"/>
  <c r="F620" i="7"/>
  <c r="F624" i="7"/>
  <c r="F621" i="7"/>
  <c r="F623" i="7"/>
  <c r="F618" i="7"/>
  <c r="F617" i="7"/>
  <c r="F619" i="7"/>
  <c r="F625" i="7"/>
  <c r="F622" i="7"/>
  <c r="F614" i="7"/>
  <c r="F627" i="7"/>
  <c r="F630" i="7"/>
  <c r="F635" i="7"/>
  <c r="F634" i="7"/>
  <c r="F628" i="7"/>
  <c r="F632" i="7"/>
  <c r="F629" i="7"/>
  <c r="F626" i="7"/>
  <c r="F631" i="7"/>
  <c r="F636" i="7"/>
  <c r="F633" i="7"/>
  <c r="F637" i="7"/>
  <c r="F641" i="7"/>
  <c r="F643" i="7"/>
  <c r="F647" i="7"/>
  <c r="F649" i="7"/>
  <c r="F640" i="7"/>
  <c r="F638" i="7"/>
  <c r="F639" i="7"/>
  <c r="F642" i="7"/>
  <c r="F645" i="7"/>
  <c r="F648" i="7"/>
  <c r="F644" i="7"/>
  <c r="F646" i="7"/>
  <c r="F651" i="7"/>
  <c r="F655" i="7"/>
  <c r="F661" i="7"/>
  <c r="F660" i="7"/>
  <c r="F650" i="7"/>
  <c r="F652" i="7"/>
  <c r="F653" i="7"/>
  <c r="F654" i="7"/>
  <c r="F658" i="7"/>
  <c r="F656" i="7"/>
  <c r="F657" i="7"/>
  <c r="F659" i="7"/>
  <c r="F3" i="6"/>
  <c r="F7" i="6"/>
  <c r="F9" i="6"/>
  <c r="F13" i="6"/>
  <c r="F2" i="6"/>
  <c r="F6" i="6"/>
  <c r="F8" i="6"/>
  <c r="F5" i="6"/>
  <c r="F4" i="6"/>
  <c r="F11" i="6"/>
  <c r="F12" i="6"/>
  <c r="F10" i="6"/>
  <c r="F15" i="6"/>
  <c r="F18" i="6"/>
  <c r="F21" i="6"/>
  <c r="F23" i="6"/>
  <c r="F24" i="6"/>
  <c r="F14" i="6"/>
  <c r="F19" i="6"/>
  <c r="F16" i="6"/>
  <c r="F25" i="6"/>
  <c r="F17" i="6"/>
  <c r="F20" i="6"/>
  <c r="F22" i="6"/>
  <c r="F26" i="6"/>
  <c r="F29" i="6"/>
  <c r="F37" i="6"/>
  <c r="F36" i="6"/>
  <c r="F34" i="6"/>
  <c r="F28" i="6"/>
  <c r="F31" i="6"/>
  <c r="F30" i="6"/>
  <c r="F32" i="6"/>
  <c r="F33" i="6"/>
  <c r="F35" i="6"/>
  <c r="F27" i="6"/>
  <c r="F38" i="6"/>
  <c r="F45" i="6"/>
  <c r="F47" i="6"/>
  <c r="F49" i="6"/>
  <c r="F39" i="6"/>
  <c r="F44" i="6"/>
  <c r="F40" i="6"/>
  <c r="F43" i="6"/>
  <c r="F46" i="6"/>
  <c r="F48" i="6"/>
  <c r="F41" i="6"/>
  <c r="F42" i="6"/>
  <c r="F50" i="6"/>
  <c r="F52" i="6"/>
  <c r="F59" i="6"/>
  <c r="F60" i="6"/>
  <c r="F56" i="6"/>
  <c r="F55" i="6"/>
  <c r="F53" i="6"/>
  <c r="F58" i="6"/>
  <c r="F51" i="6"/>
  <c r="F61" i="6"/>
  <c r="F57" i="6"/>
  <c r="F54" i="6"/>
  <c r="F62" i="6"/>
  <c r="F64" i="6"/>
  <c r="F66" i="6"/>
  <c r="F72" i="6"/>
  <c r="F63" i="6"/>
  <c r="F68" i="6"/>
  <c r="F69" i="6"/>
  <c r="F65" i="6"/>
  <c r="F71" i="6"/>
  <c r="F67" i="6"/>
  <c r="F70" i="6"/>
  <c r="F73" i="6"/>
  <c r="F74" i="6"/>
  <c r="F75" i="6"/>
  <c r="F85" i="6"/>
  <c r="F84" i="6"/>
  <c r="F77" i="6"/>
  <c r="F76" i="6"/>
  <c r="F80" i="6"/>
  <c r="F79" i="6"/>
  <c r="F78" i="6"/>
  <c r="F81" i="6"/>
  <c r="F83" i="6"/>
  <c r="F82" i="6"/>
  <c r="F86" i="6"/>
  <c r="F88" i="6"/>
  <c r="F93" i="6"/>
  <c r="F97" i="6"/>
  <c r="F89" i="6"/>
  <c r="F87" i="6"/>
  <c r="F90" i="6"/>
  <c r="F91" i="6"/>
  <c r="F92" i="6"/>
  <c r="F96" i="6"/>
  <c r="F95" i="6"/>
  <c r="F94" i="6"/>
  <c r="F99" i="6"/>
  <c r="F102" i="6"/>
  <c r="F108" i="6"/>
  <c r="F103" i="6"/>
  <c r="F98" i="6"/>
  <c r="F100" i="6"/>
  <c r="F101" i="6"/>
  <c r="F106" i="6"/>
  <c r="F109" i="6"/>
  <c r="F105" i="6"/>
  <c r="F107" i="6"/>
  <c r="F104" i="6"/>
  <c r="F110" i="6"/>
  <c r="F117" i="6"/>
  <c r="F119" i="6"/>
  <c r="F118" i="6"/>
  <c r="F114" i="6"/>
  <c r="F113" i="6"/>
  <c r="F115" i="6"/>
  <c r="F112" i="6"/>
  <c r="F111" i="6"/>
  <c r="F116" i="6"/>
  <c r="F121" i="6"/>
  <c r="F120" i="6"/>
  <c r="F122" i="6"/>
  <c r="F125" i="6"/>
  <c r="F133" i="6"/>
  <c r="F131" i="6"/>
  <c r="F123" i="6"/>
  <c r="F126" i="6"/>
  <c r="F127" i="6"/>
  <c r="F128" i="6"/>
  <c r="F124" i="6"/>
  <c r="F130" i="6"/>
  <c r="F129" i="6"/>
  <c r="F132" i="6"/>
  <c r="F134" i="6"/>
  <c r="F135" i="6"/>
  <c r="F140" i="6"/>
  <c r="F144" i="6"/>
  <c r="F139" i="6"/>
  <c r="F137" i="6"/>
  <c r="F138" i="6"/>
  <c r="F145" i="6"/>
  <c r="F142" i="6"/>
  <c r="F136" i="6"/>
  <c r="F141" i="6"/>
  <c r="F143" i="6"/>
  <c r="F146" i="6"/>
  <c r="F147" i="6"/>
  <c r="F154" i="6"/>
  <c r="F156" i="6"/>
  <c r="F151" i="6"/>
  <c r="F152" i="6"/>
  <c r="F148" i="6"/>
  <c r="F150" i="6"/>
  <c r="F153" i="6"/>
  <c r="F149" i="6"/>
  <c r="F155" i="6"/>
  <c r="F157" i="6"/>
  <c r="F161" i="6"/>
  <c r="F158" i="6"/>
  <c r="F167" i="6"/>
  <c r="F169" i="6"/>
  <c r="F160" i="6"/>
  <c r="F162" i="6"/>
  <c r="F159" i="6"/>
  <c r="F163" i="6"/>
  <c r="F165" i="6"/>
  <c r="F166" i="6"/>
  <c r="F168" i="6"/>
  <c r="F164" i="6"/>
  <c r="F171" i="6"/>
  <c r="F177" i="6"/>
  <c r="F180" i="6"/>
  <c r="F178" i="6"/>
  <c r="F175" i="6"/>
  <c r="F172" i="6"/>
  <c r="F173" i="6"/>
  <c r="F176" i="6"/>
  <c r="F174" i="6"/>
  <c r="F179" i="6"/>
  <c r="F170" i="6"/>
  <c r="F181" i="6"/>
  <c r="F183" i="6"/>
  <c r="F185" i="6"/>
  <c r="F187" i="6"/>
  <c r="F191" i="6"/>
  <c r="F182" i="6"/>
  <c r="F184" i="6"/>
  <c r="F190" i="6"/>
  <c r="F186" i="6"/>
  <c r="F188" i="6"/>
  <c r="F192" i="6"/>
  <c r="F189" i="6"/>
  <c r="F193" i="6"/>
  <c r="F194" i="6"/>
  <c r="F196" i="6"/>
  <c r="F198" i="6"/>
  <c r="F204" i="6"/>
  <c r="F195" i="6"/>
  <c r="F200" i="6"/>
  <c r="F201" i="6"/>
  <c r="F197" i="6"/>
  <c r="F203" i="6"/>
  <c r="F199" i="6"/>
  <c r="F202" i="6"/>
  <c r="F205" i="6"/>
  <c r="F208" i="6"/>
  <c r="F207" i="6"/>
  <c r="F216" i="6"/>
  <c r="F217" i="6"/>
  <c r="F206" i="6"/>
  <c r="F209" i="6"/>
  <c r="F212" i="6"/>
  <c r="F214" i="6"/>
  <c r="F213" i="6"/>
  <c r="F210" i="6"/>
  <c r="F211" i="6"/>
  <c r="F215" i="6"/>
  <c r="F224" i="6"/>
  <c r="F218" i="6"/>
  <c r="F229" i="6"/>
  <c r="F228" i="6"/>
  <c r="F219" i="6"/>
  <c r="F221" i="6"/>
  <c r="F223" i="6"/>
  <c r="F226" i="6"/>
  <c r="F220" i="6"/>
  <c r="F222" i="6"/>
  <c r="F227" i="6"/>
  <c r="F225" i="6"/>
  <c r="F230" i="6"/>
  <c r="F232" i="6"/>
  <c r="F240" i="6"/>
  <c r="F241" i="6"/>
  <c r="F234" i="6"/>
  <c r="F233" i="6"/>
  <c r="F231" i="6"/>
  <c r="F238" i="6"/>
  <c r="F235" i="6"/>
  <c r="F237" i="6"/>
  <c r="F236" i="6"/>
  <c r="F239" i="6"/>
  <c r="F242" i="6"/>
  <c r="F246" i="6"/>
  <c r="F253" i="6"/>
  <c r="F252" i="6"/>
  <c r="F244" i="6"/>
  <c r="F243" i="6"/>
  <c r="F250" i="6"/>
  <c r="F249" i="6"/>
  <c r="F251" i="6"/>
  <c r="F245" i="6"/>
  <c r="F247" i="6"/>
  <c r="F248" i="6"/>
  <c r="F254" i="6"/>
  <c r="F256" i="6"/>
  <c r="F264" i="6"/>
  <c r="F265" i="6"/>
  <c r="F255" i="6"/>
  <c r="F262" i="6"/>
  <c r="F261" i="6"/>
  <c r="F258" i="6"/>
  <c r="F260" i="6"/>
  <c r="F257" i="6"/>
  <c r="F259" i="6"/>
  <c r="F263" i="6"/>
  <c r="F266" i="6"/>
  <c r="F267" i="6"/>
  <c r="F276" i="6"/>
  <c r="F277" i="6"/>
  <c r="F270" i="6"/>
  <c r="F268" i="6"/>
  <c r="F269" i="6"/>
  <c r="F271" i="6"/>
  <c r="F272" i="6"/>
  <c r="F275" i="6"/>
  <c r="F273" i="6"/>
  <c r="F274" i="6"/>
  <c r="F278" i="6"/>
  <c r="F279" i="6"/>
  <c r="F289" i="6"/>
  <c r="F287" i="6"/>
  <c r="F282" i="6"/>
  <c r="F285" i="6"/>
  <c r="F283" i="6"/>
  <c r="F280" i="6"/>
  <c r="F284" i="6"/>
  <c r="F281" i="6"/>
  <c r="F286" i="6"/>
  <c r="F288" i="6"/>
  <c r="F290" i="6"/>
  <c r="F291" i="6"/>
  <c r="F297" i="6"/>
  <c r="F299" i="6"/>
  <c r="F292" i="6"/>
  <c r="F293" i="6"/>
  <c r="F296" i="6"/>
  <c r="F294" i="6"/>
  <c r="F300" i="6"/>
  <c r="F295" i="6"/>
  <c r="F301" i="6"/>
  <c r="F298" i="6"/>
  <c r="F302" i="6"/>
  <c r="F303" i="6"/>
  <c r="F309" i="6"/>
  <c r="F313" i="6"/>
  <c r="F306" i="6"/>
  <c r="F305" i="6"/>
  <c r="F308" i="6"/>
  <c r="F304" i="6"/>
  <c r="F307" i="6"/>
  <c r="F310" i="6"/>
  <c r="F312" i="6"/>
  <c r="F311" i="6"/>
  <c r="F314" i="6"/>
  <c r="F315" i="6"/>
  <c r="F324" i="6"/>
  <c r="F322" i="6"/>
  <c r="F317" i="6"/>
  <c r="F316" i="6"/>
  <c r="F323" i="6"/>
  <c r="F321" i="6"/>
  <c r="F318" i="6"/>
  <c r="F320" i="6"/>
  <c r="F319" i="6"/>
  <c r="F325" i="6"/>
  <c r="F326" i="6"/>
  <c r="F327" i="6"/>
  <c r="F337" i="6"/>
  <c r="F336" i="6"/>
  <c r="F329" i="6"/>
  <c r="F328" i="6"/>
  <c r="F332" i="6"/>
  <c r="F331" i="6"/>
  <c r="F330" i="6"/>
  <c r="F333" i="6"/>
  <c r="F335" i="6"/>
  <c r="F334" i="6"/>
  <c r="F339" i="6"/>
  <c r="F342" i="6"/>
  <c r="F347" i="6"/>
  <c r="F348" i="6"/>
  <c r="F343" i="6"/>
  <c r="F338" i="6"/>
  <c r="F345" i="6"/>
  <c r="F340" i="6"/>
  <c r="F344" i="6"/>
  <c r="F341" i="6"/>
  <c r="F346" i="6"/>
  <c r="F349" i="6"/>
  <c r="F350" i="6"/>
  <c r="F356" i="6"/>
  <c r="F360" i="6"/>
  <c r="F361" i="6"/>
  <c r="F357" i="6"/>
  <c r="F355" i="6"/>
  <c r="F351" i="6"/>
  <c r="F359" i="6"/>
  <c r="F352" i="6"/>
  <c r="F353" i="6"/>
  <c r="F354" i="6"/>
  <c r="F358" i="6"/>
  <c r="F362" i="6"/>
  <c r="F366" i="6"/>
  <c r="F368" i="6"/>
  <c r="F370" i="6"/>
  <c r="F372" i="6"/>
  <c r="F365" i="6"/>
  <c r="F369" i="6"/>
  <c r="F363" i="6"/>
  <c r="F364" i="6"/>
  <c r="F371" i="6"/>
  <c r="F367" i="6"/>
  <c r="F373" i="6"/>
  <c r="F375" i="6"/>
  <c r="F380" i="6"/>
  <c r="F385" i="6"/>
  <c r="F384" i="6"/>
  <c r="F374" i="6"/>
  <c r="F376" i="6"/>
  <c r="F379" i="6"/>
  <c r="F381" i="6"/>
  <c r="F377" i="6"/>
  <c r="F378" i="6"/>
  <c r="F383" i="6"/>
  <c r="F382" i="6"/>
  <c r="F392" i="6"/>
  <c r="F386" i="6"/>
  <c r="F397" i="6"/>
  <c r="F395" i="6"/>
  <c r="F387" i="6"/>
  <c r="F391" i="6"/>
  <c r="F388" i="6"/>
  <c r="F394" i="6"/>
  <c r="F389" i="6"/>
  <c r="F390" i="6"/>
  <c r="F396" i="6"/>
  <c r="F393" i="6"/>
  <c r="F400" i="6"/>
  <c r="F401" i="6"/>
  <c r="F409" i="6"/>
  <c r="F407" i="6"/>
  <c r="F402" i="6"/>
  <c r="F404" i="6"/>
  <c r="F403" i="6"/>
  <c r="F399" i="6"/>
  <c r="F398" i="6"/>
  <c r="F406" i="6"/>
  <c r="F405" i="6"/>
  <c r="F408" i="6"/>
  <c r="F410" i="6"/>
  <c r="F411" i="6"/>
  <c r="F416" i="6"/>
  <c r="F421" i="6"/>
  <c r="F412" i="6"/>
  <c r="F413" i="6"/>
  <c r="F414" i="6"/>
  <c r="F415" i="6"/>
  <c r="F418" i="6"/>
  <c r="F419" i="6"/>
  <c r="F417" i="6"/>
  <c r="F420" i="6"/>
  <c r="F426" i="6"/>
  <c r="F423" i="6"/>
  <c r="F430" i="6"/>
  <c r="F433" i="6"/>
  <c r="F425" i="6"/>
  <c r="F424" i="6"/>
  <c r="F422" i="6"/>
  <c r="F427" i="6"/>
  <c r="F432" i="6"/>
  <c r="F428" i="6"/>
  <c r="F429" i="6"/>
  <c r="F431" i="6"/>
  <c r="F434" i="6"/>
  <c r="F435" i="6"/>
  <c r="F443" i="6"/>
  <c r="F445" i="6"/>
  <c r="F438" i="6"/>
  <c r="F437" i="6"/>
  <c r="F436" i="6"/>
  <c r="F439" i="6"/>
  <c r="F441" i="6"/>
  <c r="F440" i="6"/>
  <c r="F444" i="6"/>
  <c r="F442" i="6"/>
  <c r="F447" i="6"/>
  <c r="F446" i="6"/>
  <c r="F456" i="6"/>
  <c r="F457" i="6"/>
  <c r="F448" i="6"/>
  <c r="F450" i="6"/>
  <c r="F455" i="6"/>
  <c r="F449" i="6"/>
  <c r="F452" i="6"/>
  <c r="F451" i="6"/>
  <c r="F453" i="6"/>
  <c r="F454" i="6"/>
  <c r="F458" i="6"/>
  <c r="F461" i="6"/>
  <c r="F463" i="6"/>
  <c r="F468" i="6"/>
  <c r="F462" i="6"/>
  <c r="F469" i="6"/>
  <c r="F465" i="6"/>
  <c r="F459" i="6"/>
  <c r="F466" i="6"/>
  <c r="F464" i="6"/>
  <c r="F467" i="6"/>
  <c r="F460" i="6"/>
  <c r="F472" i="6"/>
  <c r="F476" i="6"/>
  <c r="F478" i="6"/>
  <c r="F481" i="6"/>
  <c r="F475" i="6"/>
  <c r="F474" i="6"/>
  <c r="F470" i="6"/>
  <c r="F473" i="6"/>
  <c r="F477" i="6"/>
  <c r="F480" i="6"/>
  <c r="F471" i="6"/>
  <c r="F479" i="6"/>
  <c r="F485" i="6"/>
  <c r="F482" i="6"/>
  <c r="F491" i="6"/>
  <c r="F493" i="6"/>
  <c r="F484" i="6"/>
  <c r="F486" i="6"/>
  <c r="F483" i="6"/>
  <c r="F487" i="6"/>
  <c r="F489" i="6"/>
  <c r="F490" i="6"/>
  <c r="F492" i="6"/>
  <c r="F488" i="6"/>
  <c r="F498" i="6"/>
  <c r="F494" i="6"/>
  <c r="F504" i="6"/>
  <c r="F505" i="6"/>
  <c r="F497" i="6"/>
  <c r="F495" i="6"/>
  <c r="F496" i="6"/>
  <c r="F499" i="6"/>
  <c r="F500" i="6"/>
  <c r="F501" i="6"/>
  <c r="F502" i="6"/>
  <c r="F503" i="6"/>
  <c r="F506" i="6"/>
  <c r="F510" i="6"/>
  <c r="F513" i="6"/>
  <c r="F515" i="6"/>
  <c r="F516" i="6"/>
  <c r="F509" i="6"/>
  <c r="F514" i="6"/>
  <c r="F507" i="6"/>
  <c r="F508" i="6"/>
  <c r="F511" i="6"/>
  <c r="F512" i="6"/>
  <c r="F517" i="6"/>
  <c r="F519" i="6"/>
  <c r="F522" i="6"/>
  <c r="F528" i="6"/>
  <c r="F523" i="6"/>
  <c r="F518" i="6"/>
  <c r="F520" i="6"/>
  <c r="F521" i="6"/>
  <c r="F526" i="6"/>
  <c r="F529" i="6"/>
  <c r="F525" i="6"/>
  <c r="F527" i="6"/>
  <c r="F524" i="6"/>
  <c r="F532" i="6"/>
  <c r="F537" i="6"/>
  <c r="F540" i="6"/>
  <c r="F541" i="6"/>
  <c r="F530" i="6"/>
  <c r="F535" i="6"/>
  <c r="F534" i="6"/>
  <c r="F531" i="6"/>
  <c r="F533" i="6"/>
  <c r="F536" i="6"/>
  <c r="F538" i="6"/>
  <c r="F539" i="6"/>
  <c r="F542" i="6"/>
  <c r="F544" i="6"/>
  <c r="F551" i="6"/>
  <c r="F550" i="6"/>
  <c r="F548" i="6"/>
  <c r="F543" i="6"/>
  <c r="F546" i="6"/>
  <c r="F549" i="6"/>
  <c r="F547" i="6"/>
  <c r="F545" i="6"/>
  <c r="F552" i="6"/>
  <c r="F553" i="6"/>
  <c r="F555" i="6"/>
  <c r="F558" i="6"/>
  <c r="F564" i="6"/>
  <c r="F559" i="6"/>
  <c r="F554" i="6"/>
  <c r="F556" i="6"/>
  <c r="F557" i="6"/>
  <c r="F562" i="6"/>
  <c r="F565" i="6"/>
  <c r="F561" i="6"/>
  <c r="F563" i="6"/>
  <c r="F560" i="6"/>
  <c r="F566" i="6"/>
  <c r="F567" i="6"/>
  <c r="F575" i="6"/>
  <c r="F576" i="6"/>
  <c r="F568" i="6"/>
  <c r="F572" i="6"/>
  <c r="F569" i="6"/>
  <c r="F571" i="6"/>
  <c r="F577" i="6"/>
  <c r="F573" i="6"/>
  <c r="F570" i="6"/>
  <c r="F574" i="6"/>
  <c r="F578" i="6"/>
  <c r="F580" i="6"/>
  <c r="F588" i="6"/>
  <c r="F582" i="6"/>
  <c r="F579" i="6"/>
  <c r="F581" i="6"/>
  <c r="F583" i="6"/>
  <c r="F584" i="6"/>
  <c r="F585" i="6"/>
  <c r="F589" i="6"/>
  <c r="F587" i="6"/>
  <c r="F586" i="6"/>
  <c r="F591" i="6"/>
  <c r="F592" i="6"/>
  <c r="F598" i="6"/>
  <c r="F601" i="6"/>
  <c r="F593" i="6"/>
  <c r="F595" i="6"/>
  <c r="F597" i="6"/>
  <c r="F590" i="6"/>
  <c r="F596" i="6"/>
  <c r="F600" i="6"/>
  <c r="F599" i="6"/>
  <c r="F594" i="6"/>
  <c r="F603" i="6"/>
  <c r="F602" i="6"/>
  <c r="F613" i="6"/>
  <c r="F612" i="6"/>
  <c r="F606" i="6"/>
  <c r="F608" i="6"/>
  <c r="F607" i="6"/>
  <c r="F604" i="6"/>
  <c r="F605" i="6"/>
  <c r="F611" i="6"/>
  <c r="F610" i="6"/>
  <c r="F609" i="6"/>
  <c r="F614" i="6"/>
  <c r="F616" i="6"/>
  <c r="F625" i="6"/>
  <c r="F623" i="6"/>
  <c r="F622" i="6"/>
  <c r="F618" i="6"/>
  <c r="F617" i="6"/>
  <c r="F624" i="6"/>
  <c r="F615" i="6"/>
  <c r="F620" i="6"/>
  <c r="F619" i="6"/>
  <c r="F621" i="6"/>
  <c r="F626" i="6"/>
  <c r="F629" i="6"/>
  <c r="F635" i="6"/>
  <c r="F636" i="6"/>
  <c r="F627" i="6"/>
  <c r="F630" i="6"/>
  <c r="F631" i="6"/>
  <c r="F628" i="6"/>
  <c r="F633" i="6"/>
  <c r="F634" i="6"/>
  <c r="F632" i="6"/>
  <c r="F637" i="6"/>
  <c r="F641" i="6"/>
  <c r="F643" i="6"/>
  <c r="F647" i="6"/>
  <c r="F649" i="6"/>
  <c r="F640" i="6"/>
  <c r="F639" i="6"/>
  <c r="F638" i="6"/>
  <c r="F642" i="6"/>
  <c r="F645" i="6"/>
  <c r="F648" i="6"/>
  <c r="F644" i="6"/>
  <c r="F646" i="6"/>
  <c r="F650" i="6"/>
  <c r="F656" i="6"/>
  <c r="F660" i="6"/>
  <c r="F661" i="6"/>
  <c r="F651" i="6"/>
  <c r="F655" i="6"/>
  <c r="F654" i="6"/>
  <c r="F652" i="6"/>
  <c r="F653" i="6"/>
  <c r="F658" i="6"/>
  <c r="F657" i="6"/>
  <c r="F659" i="6"/>
  <c r="X314" i="1"/>
  <c r="X315" i="1"/>
  <c r="X316" i="1"/>
  <c r="X317" i="1"/>
  <c r="X318" i="1"/>
  <c r="X319" i="1"/>
  <c r="X320" i="1"/>
  <c r="X321" i="1"/>
  <c r="X322" i="1"/>
  <c r="X323" i="1"/>
  <c r="X324" i="1"/>
  <c r="X325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C15" i="16" l="1"/>
  <c r="F15" i="16"/>
  <c r="F16" i="16" s="1"/>
  <c r="G15" i="16"/>
  <c r="H15" i="16"/>
  <c r="I15" i="16"/>
  <c r="J15" i="16"/>
  <c r="K15" i="16"/>
  <c r="K16" i="16" s="1"/>
  <c r="L15" i="16"/>
  <c r="D15" i="16"/>
  <c r="E15" i="16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2" i="1"/>
  <c r="G16" i="16" l="1"/>
  <c r="D16" i="16"/>
  <c r="L16" i="16"/>
  <c r="E16" i="16"/>
  <c r="H16" i="16"/>
  <c r="J16" i="16"/>
  <c r="I16" i="16"/>
  <c r="C16" i="16"/>
  <c r="G614" i="13"/>
  <c r="G615" i="13"/>
  <c r="G616" i="13"/>
  <c r="G617" i="13"/>
  <c r="G618" i="13"/>
  <c r="G619" i="13"/>
  <c r="G620" i="13"/>
  <c r="G621" i="13"/>
  <c r="G622" i="13"/>
  <c r="G623" i="13"/>
  <c r="G624" i="13"/>
  <c r="G625" i="13"/>
  <c r="G470" i="13"/>
  <c r="G471" i="13"/>
  <c r="G472" i="13"/>
  <c r="G473" i="13"/>
  <c r="G474" i="13"/>
  <c r="G475" i="13"/>
  <c r="G476" i="13"/>
  <c r="G477" i="13"/>
  <c r="G478" i="13"/>
  <c r="G479" i="13"/>
  <c r="G480" i="13"/>
  <c r="G481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18" i="13"/>
  <c r="G519" i="13"/>
  <c r="G520" i="13"/>
  <c r="G521" i="13"/>
  <c r="G522" i="13"/>
  <c r="G523" i="13"/>
  <c r="G524" i="13"/>
  <c r="G525" i="13"/>
  <c r="G526" i="13"/>
  <c r="G527" i="13"/>
  <c r="G528" i="13"/>
  <c r="G529" i="13"/>
  <c r="G422" i="13"/>
  <c r="G423" i="13"/>
  <c r="G424" i="13"/>
  <c r="G425" i="13"/>
  <c r="G426" i="13"/>
  <c r="G427" i="13"/>
  <c r="G428" i="13"/>
  <c r="G429" i="13"/>
  <c r="G430" i="13"/>
  <c r="G431" i="13"/>
  <c r="G432" i="13"/>
  <c r="G433" i="13"/>
  <c r="G278" i="13"/>
  <c r="G279" i="13"/>
  <c r="G280" i="13"/>
  <c r="G281" i="13"/>
  <c r="G282" i="13"/>
  <c r="G283" i="13"/>
  <c r="G284" i="13"/>
  <c r="G285" i="13"/>
  <c r="G286" i="13"/>
  <c r="G287" i="13"/>
  <c r="G288" i="13"/>
  <c r="G289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650" i="13"/>
  <c r="G651" i="13"/>
  <c r="G652" i="13"/>
  <c r="G653" i="13"/>
  <c r="G654" i="13"/>
  <c r="G655" i="13"/>
  <c r="G656" i="13"/>
  <c r="G657" i="13"/>
  <c r="G658" i="13"/>
  <c r="G659" i="13"/>
  <c r="G660" i="13"/>
  <c r="G66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06" i="13"/>
  <c r="G507" i="13"/>
  <c r="G508" i="13"/>
  <c r="G509" i="13"/>
  <c r="G510" i="13"/>
  <c r="G511" i="13"/>
  <c r="G512" i="13"/>
  <c r="G513" i="13"/>
  <c r="G514" i="13"/>
  <c r="G515" i="13"/>
  <c r="G516" i="13"/>
  <c r="G517" i="13"/>
  <c r="G458" i="13"/>
  <c r="G459" i="13"/>
  <c r="G460" i="13"/>
  <c r="G461" i="13"/>
  <c r="G462" i="13"/>
  <c r="G463" i="13"/>
  <c r="G464" i="13"/>
  <c r="G465" i="13"/>
  <c r="G466" i="13"/>
  <c r="G467" i="13"/>
  <c r="G468" i="13"/>
  <c r="G469" i="13"/>
  <c r="G410" i="13"/>
  <c r="G411" i="13"/>
  <c r="G412" i="13"/>
  <c r="G413" i="13"/>
  <c r="G414" i="13"/>
  <c r="G415" i="13"/>
  <c r="G416" i="13"/>
  <c r="G417" i="13"/>
  <c r="G418" i="13"/>
  <c r="G419" i="13"/>
  <c r="G420" i="13"/>
  <c r="G421" i="13"/>
  <c r="G362" i="13"/>
  <c r="G363" i="13"/>
  <c r="G364" i="13"/>
  <c r="G365" i="13"/>
  <c r="G366" i="13"/>
  <c r="G367" i="13"/>
  <c r="G368" i="13"/>
  <c r="G369" i="13"/>
  <c r="G370" i="13"/>
  <c r="G371" i="13"/>
  <c r="G372" i="13"/>
  <c r="G373" i="13"/>
  <c r="G314" i="13"/>
  <c r="G315" i="13"/>
  <c r="G316" i="13"/>
  <c r="G317" i="13"/>
  <c r="G318" i="13"/>
  <c r="G319" i="13"/>
  <c r="G320" i="13"/>
  <c r="G321" i="13"/>
  <c r="G322" i="13"/>
  <c r="G323" i="13"/>
  <c r="G324" i="13"/>
  <c r="G325" i="13"/>
  <c r="G266" i="13"/>
  <c r="G267" i="13"/>
  <c r="G268" i="13"/>
  <c r="G269" i="13"/>
  <c r="G270" i="13"/>
  <c r="G271" i="13"/>
  <c r="G272" i="13"/>
  <c r="G273" i="13"/>
  <c r="G274" i="13"/>
  <c r="G275" i="13"/>
  <c r="G276" i="13"/>
  <c r="G277" i="13"/>
  <c r="G218" i="13"/>
  <c r="G219" i="13"/>
  <c r="G220" i="13"/>
  <c r="G221" i="13"/>
  <c r="G222" i="13"/>
  <c r="G223" i="13"/>
  <c r="G224" i="13"/>
  <c r="G225" i="13"/>
  <c r="G226" i="13"/>
  <c r="G227" i="13"/>
  <c r="G228" i="13"/>
  <c r="G22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374" i="13"/>
  <c r="G375" i="13"/>
  <c r="G376" i="13"/>
  <c r="G377" i="13"/>
  <c r="G378" i="13"/>
  <c r="G379" i="13"/>
  <c r="G380" i="13"/>
  <c r="G381" i="13"/>
  <c r="G382" i="13"/>
  <c r="G383" i="13"/>
  <c r="G384" i="13"/>
  <c r="G385" i="13"/>
  <c r="G230" i="13"/>
  <c r="G231" i="13"/>
  <c r="G232" i="13"/>
  <c r="G233" i="13"/>
  <c r="G234" i="13"/>
  <c r="G235" i="13"/>
  <c r="G236" i="13"/>
  <c r="G237" i="13"/>
  <c r="G238" i="13"/>
  <c r="G239" i="13"/>
  <c r="G240" i="13"/>
  <c r="G241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638" i="13"/>
  <c r="G639" i="13"/>
  <c r="G640" i="13"/>
  <c r="G641" i="13"/>
  <c r="G642" i="13"/>
  <c r="G643" i="13"/>
  <c r="G644" i="13"/>
  <c r="G645" i="13"/>
  <c r="G646" i="13"/>
  <c r="G647" i="13"/>
  <c r="G648" i="13"/>
  <c r="G64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494" i="13"/>
  <c r="G495" i="13"/>
  <c r="G496" i="13"/>
  <c r="G497" i="13"/>
  <c r="G498" i="13"/>
  <c r="G499" i="13"/>
  <c r="G500" i="13"/>
  <c r="G501" i="13"/>
  <c r="G502" i="13"/>
  <c r="G503" i="13"/>
  <c r="G504" i="13"/>
  <c r="G505" i="13"/>
  <c r="G446" i="13"/>
  <c r="G447" i="13"/>
  <c r="G448" i="13"/>
  <c r="G449" i="13"/>
  <c r="G450" i="13"/>
  <c r="G451" i="13"/>
  <c r="G452" i="13"/>
  <c r="G453" i="13"/>
  <c r="G454" i="13"/>
  <c r="G455" i="13"/>
  <c r="G456" i="13"/>
  <c r="G457" i="13"/>
  <c r="G398" i="13"/>
  <c r="G399" i="13"/>
  <c r="G400" i="13"/>
  <c r="G401" i="13"/>
  <c r="G402" i="13"/>
  <c r="G403" i="13"/>
  <c r="G404" i="13"/>
  <c r="G405" i="13"/>
  <c r="G406" i="13"/>
  <c r="G407" i="13"/>
  <c r="G408" i="13"/>
  <c r="G40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02" i="13"/>
  <c r="G303" i="13"/>
  <c r="G304" i="13"/>
  <c r="G305" i="13"/>
  <c r="G306" i="13"/>
  <c r="G307" i="13"/>
  <c r="G308" i="13"/>
  <c r="G309" i="13"/>
  <c r="G310" i="13"/>
  <c r="G311" i="13"/>
  <c r="G312" i="13"/>
  <c r="G31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06" i="13"/>
  <c r="G207" i="13"/>
  <c r="G208" i="13"/>
  <c r="G209" i="13"/>
  <c r="G210" i="13"/>
  <c r="G211" i="13"/>
  <c r="G212" i="13"/>
  <c r="G213" i="13"/>
  <c r="G214" i="13"/>
  <c r="G215" i="13"/>
  <c r="G216" i="13"/>
  <c r="G21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626" i="13"/>
  <c r="G627" i="13"/>
  <c r="G628" i="13"/>
  <c r="G629" i="13"/>
  <c r="G630" i="13"/>
  <c r="G631" i="13"/>
  <c r="G632" i="13"/>
  <c r="G633" i="13"/>
  <c r="G634" i="13"/>
  <c r="G635" i="13"/>
  <c r="G636" i="13"/>
  <c r="G63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482" i="13"/>
  <c r="G483" i="13"/>
  <c r="G484" i="13"/>
  <c r="G485" i="13"/>
  <c r="G486" i="13"/>
  <c r="G487" i="13"/>
  <c r="G488" i="13"/>
  <c r="G489" i="13"/>
  <c r="G490" i="13"/>
  <c r="G491" i="13"/>
  <c r="G492" i="13"/>
  <c r="G493" i="13"/>
  <c r="G434" i="13"/>
  <c r="G435" i="13"/>
  <c r="G436" i="13"/>
  <c r="G437" i="13"/>
  <c r="G438" i="13"/>
  <c r="G439" i="13"/>
  <c r="G440" i="13"/>
  <c r="G441" i="13"/>
  <c r="G442" i="13"/>
  <c r="G443" i="13"/>
  <c r="G444" i="13"/>
  <c r="G44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38" i="13"/>
  <c r="G339" i="13"/>
  <c r="G340" i="13"/>
  <c r="G341" i="13"/>
  <c r="G342" i="13"/>
  <c r="G343" i="13"/>
  <c r="G344" i="13"/>
  <c r="G345" i="13"/>
  <c r="G346" i="13"/>
  <c r="G347" i="13"/>
  <c r="G348" i="13"/>
  <c r="G34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2" i="13"/>
  <c r="G3" i="13"/>
  <c r="G4" i="13"/>
  <c r="G5" i="13"/>
  <c r="G6" i="13"/>
  <c r="G7" i="13"/>
  <c r="G8" i="13"/>
  <c r="G9" i="13"/>
  <c r="G10" i="13"/>
  <c r="G11" i="13"/>
  <c r="G12" i="13"/>
  <c r="G13" i="13"/>
</calcChain>
</file>

<file path=xl/comments1.xml><?xml version="1.0" encoding="utf-8"?>
<comments xmlns="http://schemas.openxmlformats.org/spreadsheetml/2006/main">
  <authors>
    <author>Author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Too many AB and IP. Must have weird rules.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Too few AB and IP. </t>
        </r>
      </text>
    </comment>
  </commentList>
</comments>
</file>

<file path=xl/sharedStrings.xml><?xml version="1.0" encoding="utf-8"?>
<sst xmlns="http://schemas.openxmlformats.org/spreadsheetml/2006/main" count="24617" uniqueCount="140">
  <si>
    <t>TEAM</t>
  </si>
  <si>
    <t>R stat</t>
  </si>
  <si>
    <t>R pts</t>
  </si>
  <si>
    <t>HR stat</t>
  </si>
  <si>
    <t>HR pts</t>
  </si>
  <si>
    <t>RBI stat</t>
  </si>
  <si>
    <t>RBI pts</t>
  </si>
  <si>
    <t>SB stat</t>
  </si>
  <si>
    <t>SB pts</t>
  </si>
  <si>
    <t>AVG stat</t>
  </si>
  <si>
    <t>AVG pts</t>
  </si>
  <si>
    <t>W stat</t>
  </si>
  <si>
    <t>W pts</t>
  </si>
  <si>
    <t>SV stat</t>
  </si>
  <si>
    <t>SV pts</t>
  </si>
  <si>
    <t>ERA stat</t>
  </si>
  <si>
    <t>ERA pts</t>
  </si>
  <si>
    <t>WHIP stat</t>
  </si>
  <si>
    <t>WHIP pts</t>
  </si>
  <si>
    <t>SO stat</t>
  </si>
  <si>
    <t>SO pts</t>
  </si>
  <si>
    <t>(14 hitters and 9 pitchers)</t>
  </si>
  <si>
    <t>IP</t>
  </si>
  <si>
    <t>AB</t>
  </si>
  <si>
    <t>(14 hitters and 10 pitchers)</t>
  </si>
  <si>
    <t>(15 hitters and 12 pitchers)</t>
  </si>
  <si>
    <t>(13 hitters and 12 pitchers)</t>
  </si>
  <si>
    <t>(15 hitters and 10 pitchers)</t>
  </si>
  <si>
    <t>(14 hitters and 0 pitchers)</t>
  </si>
  <si>
    <t>(19 hitters and 7 pitchers)</t>
  </si>
  <si>
    <t>(12 hitters and 8 pitchers)</t>
  </si>
  <si>
    <t>(30 hitters and 10 pitchers)</t>
  </si>
  <si>
    <t>(17 hitters and 9 pitchers)</t>
  </si>
  <si>
    <t>(15 hitters and 9 pitchers)</t>
  </si>
  <si>
    <t>(11 hitters and 8 pitchers)</t>
  </si>
  <si>
    <t>(14 hitters and 11 pitchers)</t>
  </si>
  <si>
    <t>(13 hitters and 9 pitchers)</t>
  </si>
  <si>
    <t>(13 hitters and 10 pitchers)</t>
  </si>
  <si>
    <t>TOTALPTS</t>
  </si>
  <si>
    <t>AAIRLNL</t>
  </si>
  <si>
    <t>Acres</t>
  </si>
  <si>
    <t>Bbay</t>
  </si>
  <si>
    <t>BBCRL</t>
  </si>
  <si>
    <t>BDOC</t>
  </si>
  <si>
    <t>bezerker</t>
  </si>
  <si>
    <t>BigEast</t>
  </si>
  <si>
    <t>Born</t>
  </si>
  <si>
    <t>Cheese</t>
  </si>
  <si>
    <t>CPNL</t>
  </si>
  <si>
    <t>CRAB</t>
  </si>
  <si>
    <t>CRNL</t>
  </si>
  <si>
    <t>CVAL</t>
  </si>
  <si>
    <t>dbl</t>
  </si>
  <si>
    <t>Decatur</t>
  </si>
  <si>
    <t>Dixie</t>
  </si>
  <si>
    <t>Downeast</t>
  </si>
  <si>
    <t>Dufs</t>
  </si>
  <si>
    <t>GBL</t>
  </si>
  <si>
    <t>HARDKNOX</t>
  </si>
  <si>
    <t>KWL</t>
  </si>
  <si>
    <t>LAWNBOYS</t>
  </si>
  <si>
    <t>LBRoto</t>
  </si>
  <si>
    <t>LOP</t>
  </si>
  <si>
    <t>LSWB</t>
  </si>
  <si>
    <t>LTBNL</t>
  </si>
  <si>
    <t>maconga</t>
  </si>
  <si>
    <t>Medieval</t>
  </si>
  <si>
    <t>Monsters</t>
  </si>
  <si>
    <t>MORoto</t>
  </si>
  <si>
    <t>MUDVIL</t>
  </si>
  <si>
    <t>NLONLYDRAFT</t>
  </si>
  <si>
    <t>NOPRL</t>
  </si>
  <si>
    <t>OKCNL</t>
  </si>
  <si>
    <t>OPRL</t>
  </si>
  <si>
    <t>PARBL</t>
  </si>
  <si>
    <t>PGNFBL</t>
  </si>
  <si>
    <t>phatcats</t>
  </si>
  <si>
    <t>PLL</t>
  </si>
  <si>
    <t>RBLDC</t>
  </si>
  <si>
    <t>SampleME</t>
  </si>
  <si>
    <t>SCRuBBL</t>
  </si>
  <si>
    <t>SindyNL</t>
  </si>
  <si>
    <t>Skoal</t>
  </si>
  <si>
    <t>Spartan</t>
  </si>
  <si>
    <t>SrCircuit</t>
  </si>
  <si>
    <t>Supp</t>
  </si>
  <si>
    <t>TAIL</t>
  </si>
  <si>
    <t>TAYM</t>
  </si>
  <si>
    <t>TERNL</t>
  </si>
  <si>
    <t>VICTOR</t>
  </si>
  <si>
    <t>VODL</t>
  </si>
  <si>
    <t>WNRL</t>
  </si>
  <si>
    <t>WSSRLNL</t>
  </si>
  <si>
    <t>YLMRG</t>
  </si>
  <si>
    <t>team 0</t>
  </si>
  <si>
    <t>team 1</t>
  </si>
  <si>
    <t>team 10</t>
  </si>
  <si>
    <t>team 11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</si>
  <si>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</si>
  <si>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</si>
  <si>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</si>
  <si>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</si>
  <si>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</si>
  <si>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</si>
  <si>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</si>
  <si>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</si>
  <si>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LEAGUE</t>
  </si>
  <si>
    <t>Row Labels</t>
  </si>
  <si>
    <t>Grand Total</t>
  </si>
  <si>
    <t>Sum of AB</t>
  </si>
  <si>
    <t>Sum of IP</t>
  </si>
  <si>
    <t>DELETE</t>
  </si>
  <si>
    <t>EXCLUDE</t>
  </si>
  <si>
    <t>N</t>
  </si>
  <si>
    <t>Y</t>
  </si>
  <si>
    <t>RANK</t>
  </si>
  <si>
    <t>PLACE</t>
  </si>
  <si>
    <t>SO</t>
  </si>
  <si>
    <t>R</t>
  </si>
  <si>
    <t>HR</t>
  </si>
  <si>
    <t>RBI</t>
  </si>
  <si>
    <t>AVG</t>
  </si>
  <si>
    <t>SB</t>
  </si>
  <si>
    <t>W</t>
  </si>
  <si>
    <t>SV</t>
  </si>
  <si>
    <t>ERA</t>
  </si>
  <si>
    <t>WHIP</t>
  </si>
  <si>
    <t>POINTS</t>
  </si>
  <si>
    <t>K</t>
  </si>
  <si>
    <t>TOTAL</t>
  </si>
  <si>
    <t>SGP CALC:</t>
  </si>
  <si>
    <t>RELATIVE SGP:</t>
  </si>
  <si>
    <t>NUMBER OF LEAGUES:</t>
  </si>
  <si>
    <t>100 Points Wins:</t>
  </si>
  <si>
    <t>110 Points Wins:</t>
  </si>
  <si>
    <t>101 Points Wins:</t>
  </si>
  <si>
    <t>102 Points Wins:</t>
  </si>
  <si>
    <t>103 Points Wins:</t>
  </si>
  <si>
    <t>104 Points Wins:</t>
  </si>
  <si>
    <t>105 Points Wins: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</si>
</sst>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0_);_(* \(#,##0.0000\);_(* &quot;-&quot;??_);_(@_)"/>
    <numFmt numFmtId="165" formatCode="0.000"/>
    <numFmt numFmtId="166" formatCode="0.00000"/>
    <numFmt numFmtId="167" formatCode="_(* #,##0.00000_);_(* \(#,##0.0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34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33" borderId="10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164" fontId="0" fillId="0" borderId="0" xfId="42" applyNumberFormat="1" applyFont="1"/>
    <xf numFmtId="164" fontId="0" fillId="0" borderId="0" xfId="0" applyNumberFormat="1"/>
    <xf numFmtId="43" fontId="0" fillId="0" borderId="0" xfId="42" applyNumberFormat="1" applyFont="1"/>
    <xf numFmtId="43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6" fillId="0" borderId="0" xfId="0" applyFont="1" applyAlignment="1">
      <alignment horizontal="right"/>
    </xf>
    <xf numFmtId="166" fontId="0" fillId="0" borderId="0" xfId="0" applyNumberFormat="1"/>
    <xf numFmtId="167" fontId="0" fillId="0" borderId="0" xfId="42" applyNumberFormat="1" applyFont="1"/>
    <xf numFmtId="167" fontId="0" fillId="0" borderId="0" xfId="0" applyNumberFormat="1"/>
    <xf numFmtId="0" fontId="20" fillId="33" borderId="0" xfId="0" applyFont="1" applyFill="1" applyAlignment="1">
      <alignment horizontal="left"/>
    </xf>
    <xf numFmtId="43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4" formatCode="_(* #,##0.0000_);_(* \(#,##0.0000\);_(* &quot;-&quot;??_);_(@_)"/>
    </dxf>
    <dxf>
      <numFmt numFmtId="164" formatCode="_(* #,##0.0000_);_(* \(#,##0.0000\);_(* &quot;-&quot;??_);_(@_)"/>
    </dxf>
    <dxf>
      <numFmt numFmtId="164" formatCode="_(* #,##0.0000_);_(* \(#,##0.00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4" formatCode="_(* #,##0.0000_);_(* \(#,##0.000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70.427275347225" createdVersion="5" refreshedVersion="5" minRefreshableVersion="3" recordCount="660">
  <cacheSource type="worksheet">
    <worksheetSource ref="A1:E661" sheet="5x5x12.NL.2016.ABIP"/>
  </cacheSource>
  <cacheFields count="5">
    <cacheField name="LEAGUE" numFmtId="0">
      <sharedItems count="55">
        <s v="AAIRLNL"/>
        <s v="Acres"/>
        <s v="Bbay"/>
        <s v="BBCRL"/>
        <s v="BDOC"/>
        <s v="bezerker"/>
        <s v="BigEast"/>
        <s v="Born"/>
        <s v="Cheese"/>
        <s v="CPNL"/>
        <s v="CRAB"/>
        <s v="CRNL"/>
        <s v="CVAL"/>
        <s v="dbl"/>
        <s v="Decatur"/>
        <s v="Dixie"/>
        <s v="Downeast"/>
        <s v="Dufs"/>
        <s v="GBL"/>
        <s v="HARDKNOX"/>
        <s v="KWL"/>
        <s v="LAWNBOYS"/>
        <s v="LBRoto"/>
        <s v="LOP"/>
        <s v="LSWB"/>
        <s v="LTBNL"/>
        <s v="maconga"/>
        <s v="Medieval"/>
        <s v="Monsters"/>
        <s v="MORoto"/>
        <s v="MUDVIL"/>
        <s v="NLONLYDRAFT"/>
        <s v="NOPRL"/>
        <s v="OKCNL"/>
        <s v="OPRL"/>
        <s v="PARBL"/>
        <s v="PGNFBL"/>
        <s v="phatcats"/>
        <s v="PLL"/>
        <s v="RBLDC"/>
        <s v="SampleME"/>
        <s v="SCRuBBL"/>
        <s v="SindyNL"/>
        <s v="Skoal"/>
        <s v="Spartan"/>
        <s v="SrCircuit"/>
        <s v="Supp"/>
        <s v="TAIL"/>
        <s v="TAYM"/>
        <s v="TERNL"/>
        <s v="VICTOR"/>
        <s v="VODL"/>
        <s v="WNRL"/>
        <s v="WSSRLNL"/>
        <s v="YLMRG"/>
      </sharedItems>
    </cacheField>
    <cacheField name="TEAM" numFmtId="0">
      <sharedItems/>
    </cacheField>
    <cacheField name="AB" numFmtId="0">
      <sharedItems containsSemiMixedTypes="0" containsString="0" containsNumber="1" containsInteger="1" minValue="3597" maxValue="7288"/>
    </cacheField>
    <cacheField name="IP" numFmtId="0">
      <sharedItems containsSemiMixedTypes="0" containsString="0" containsNumber="1" minValue="537.29999999999995" maxValue="1709.3"/>
    </cacheField>
    <cacheField name="(14 hitters and 9 pitchers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0">
  <r>
    <x v="0"/>
    <s v="team 0"/>
    <n v="6220"/>
    <n v="1139.3"/>
    <s v="(14 hitters and 9 pitchers)"/>
  </r>
  <r>
    <x v="0"/>
    <s v="team 1"/>
    <n v="5467"/>
    <n v="1235.3"/>
    <s v="(14 hitters and 9 pitchers)"/>
  </r>
  <r>
    <x v="0"/>
    <s v="team 10"/>
    <n v="5324"/>
    <n v="830"/>
    <s v="(14 hitters and 9 pitchers)"/>
  </r>
  <r>
    <x v="0"/>
    <s v="team 11"/>
    <n v="4767"/>
    <n v="955.3"/>
    <s v="(14 hitters and 9 pitchers)"/>
  </r>
  <r>
    <x v="0"/>
    <s v="team 2"/>
    <n v="6868"/>
    <n v="1145"/>
    <s v="(14 hitters and 9 pitchers)"/>
  </r>
  <r>
    <x v="0"/>
    <s v="team 3"/>
    <n v="5936"/>
    <n v="1141"/>
    <s v="(14 hitters and 9 pitchers)"/>
  </r>
  <r>
    <x v="0"/>
    <s v="team 4"/>
    <n v="5637"/>
    <n v="1182.3"/>
    <s v="(14 hitters and 9 pitchers)"/>
  </r>
  <r>
    <x v="0"/>
    <s v="team 5"/>
    <n v="6060"/>
    <n v="1235.7"/>
    <s v="(14 hitters and 9 pitchers)"/>
  </r>
  <r>
    <x v="0"/>
    <s v="team 6"/>
    <n v="6110"/>
    <n v="1173.3"/>
    <s v="(14 hitters and 9 pitchers)"/>
  </r>
  <r>
    <x v="0"/>
    <s v="team 7"/>
    <n v="5208"/>
    <n v="1161"/>
    <s v="(14 hitters and 9 pitchers)"/>
  </r>
  <r>
    <x v="0"/>
    <s v="team 8"/>
    <n v="5312"/>
    <n v="1028"/>
    <s v="(14 hitters and 9 pitchers)"/>
  </r>
  <r>
    <x v="0"/>
    <s v="team 9"/>
    <n v="5375"/>
    <n v="1122.7"/>
    <s v="(14 hitters and 9 pitchers)"/>
  </r>
  <r>
    <x v="1"/>
    <s v="team 0"/>
    <n v="6910"/>
    <n v="1317.7"/>
    <s v="(14 hitters and 10 pitchers)"/>
  </r>
  <r>
    <x v="1"/>
    <s v="team 1"/>
    <n v="6034"/>
    <n v="1252"/>
    <s v="(14 hitters and 10 pitchers)"/>
  </r>
  <r>
    <x v="1"/>
    <s v="team 10"/>
    <n v="5241"/>
    <n v="1029"/>
    <s v="(14 hitters and 10 pitchers)"/>
  </r>
  <r>
    <x v="1"/>
    <s v="team 11"/>
    <n v="5450"/>
    <n v="1037.7"/>
    <s v="(14 hitters and 10 pitchers)"/>
  </r>
  <r>
    <x v="1"/>
    <s v="team 2"/>
    <n v="5957"/>
    <n v="1316"/>
    <s v="(14 hitters and 10 pitchers)"/>
  </r>
  <r>
    <x v="1"/>
    <s v="team 3"/>
    <n v="6571"/>
    <n v="1207"/>
    <s v="(14 hitters and 10 pitchers)"/>
  </r>
  <r>
    <x v="1"/>
    <s v="team 4"/>
    <n v="5702"/>
    <n v="1245.3"/>
    <s v="(14 hitters and 10 pitchers)"/>
  </r>
  <r>
    <x v="1"/>
    <s v="team 5"/>
    <n v="5189"/>
    <n v="1423.7"/>
    <s v="(14 hitters and 10 pitchers)"/>
  </r>
  <r>
    <x v="1"/>
    <s v="team 6"/>
    <n v="5780"/>
    <n v="1097"/>
    <s v="(14 hitters and 10 pitchers)"/>
  </r>
  <r>
    <x v="1"/>
    <s v="team 7"/>
    <n v="5480"/>
    <n v="1093.3"/>
    <s v="(14 hitters and 10 pitchers)"/>
  </r>
  <r>
    <x v="1"/>
    <s v="team 8"/>
    <n v="5255"/>
    <n v="1227.3"/>
    <s v="(14 hitters and 10 pitchers)"/>
  </r>
  <r>
    <x v="1"/>
    <s v="team 9"/>
    <n v="5426"/>
    <n v="1293.7"/>
    <s v="(14 hitters and 10 pitchers)"/>
  </r>
  <r>
    <x v="2"/>
    <s v="team 0"/>
    <n v="6646"/>
    <n v="1195.3"/>
    <s v="(14 hitters and 9 pitchers)"/>
  </r>
  <r>
    <x v="2"/>
    <s v="team 1"/>
    <n v="6141"/>
    <n v="1124.7"/>
    <s v="(14 hitters and 9 pitchers)"/>
  </r>
  <r>
    <x v="2"/>
    <s v="team 10"/>
    <n v="5124"/>
    <n v="1107.7"/>
    <s v="(14 hitters and 9 pitchers)"/>
  </r>
  <r>
    <x v="2"/>
    <s v="team 11"/>
    <n v="5600"/>
    <n v="1047"/>
    <s v="(14 hitters and 9 pitchers)"/>
  </r>
  <r>
    <x v="2"/>
    <s v="team 2"/>
    <n v="5833"/>
    <n v="1282"/>
    <s v="(14 hitters and 9 pitchers)"/>
  </r>
  <r>
    <x v="2"/>
    <s v="team 3"/>
    <n v="6406"/>
    <n v="1002"/>
    <s v="(14 hitters and 9 pitchers)"/>
  </r>
  <r>
    <x v="2"/>
    <s v="team 4"/>
    <n v="6149"/>
    <n v="1380.7"/>
    <s v="(14 hitters and 9 pitchers)"/>
  </r>
  <r>
    <x v="2"/>
    <s v="team 5"/>
    <n v="6281"/>
    <n v="1230.7"/>
    <s v="(14 hitters and 9 pitchers)"/>
  </r>
  <r>
    <x v="2"/>
    <s v="team 6"/>
    <n v="6066"/>
    <n v="1094.7"/>
    <s v="(14 hitters and 9 pitchers)"/>
  </r>
  <r>
    <x v="2"/>
    <s v="team 7"/>
    <n v="5967"/>
    <n v="1338.3"/>
    <s v="(14 hitters and 9 pitchers)"/>
  </r>
  <r>
    <x v="2"/>
    <s v="team 8"/>
    <n v="5458"/>
    <n v="1310"/>
    <s v="(14 hitters and 9 pitchers)"/>
  </r>
  <r>
    <x v="2"/>
    <s v="team 9"/>
    <n v="6552"/>
    <n v="1281.3"/>
    <s v="(14 hitters and 9 pitchers)"/>
  </r>
  <r>
    <x v="3"/>
    <s v="team 0"/>
    <n v="6337"/>
    <n v="1245"/>
    <s v="(14 hitters and 9 pitchers)"/>
  </r>
  <r>
    <x v="3"/>
    <s v="team 1"/>
    <n v="6033"/>
    <n v="1209.7"/>
    <s v="(14 hitters and 9 pitchers)"/>
  </r>
  <r>
    <x v="3"/>
    <s v="team 10"/>
    <n v="5021"/>
    <n v="998.3"/>
    <s v="(14 hitters and 9 pitchers)"/>
  </r>
  <r>
    <x v="3"/>
    <s v="team 11"/>
    <n v="4384"/>
    <n v="822.7"/>
    <s v="(14 hitters and 9 pitchers)"/>
  </r>
  <r>
    <x v="3"/>
    <s v="team 2"/>
    <n v="6480"/>
    <n v="1170.7"/>
    <s v="(14 hitters and 9 pitchers)"/>
  </r>
  <r>
    <x v="3"/>
    <s v="team 3"/>
    <n v="6204"/>
    <n v="1230.3"/>
    <s v="(14 hitters and 9 pitchers)"/>
  </r>
  <r>
    <x v="3"/>
    <s v="team 4"/>
    <n v="6071"/>
    <n v="1419.3"/>
    <s v="(14 hitters and 9 pitchers)"/>
  </r>
  <r>
    <x v="3"/>
    <s v="team 5"/>
    <n v="6005"/>
    <n v="1238.7"/>
    <s v="(14 hitters and 9 pitchers)"/>
  </r>
  <r>
    <x v="3"/>
    <s v="team 6"/>
    <n v="5665"/>
    <n v="1263.7"/>
    <s v="(14 hitters and 9 pitchers)"/>
  </r>
  <r>
    <x v="3"/>
    <s v="team 7"/>
    <n v="4733"/>
    <n v="1134"/>
    <s v="(14 hitters and 9 pitchers)"/>
  </r>
  <r>
    <x v="3"/>
    <s v="team 8"/>
    <n v="6298"/>
    <n v="1125.7"/>
    <s v="(14 hitters and 9 pitchers)"/>
  </r>
  <r>
    <x v="3"/>
    <s v="team 9"/>
    <n v="6106"/>
    <n v="1233"/>
    <s v="(14 hitters and 9 pitchers)"/>
  </r>
  <r>
    <x v="4"/>
    <s v="team 0"/>
    <n v="6035"/>
    <n v="1180"/>
    <s v="(12 hitters and 8 pitchers)"/>
  </r>
  <r>
    <x v="4"/>
    <s v="team 1"/>
    <n v="6114"/>
    <n v="1384.3"/>
    <s v="(12 hitters and 8 pitchers)"/>
  </r>
  <r>
    <x v="4"/>
    <s v="team 10"/>
    <n v="5297"/>
    <n v="1043.3"/>
    <s v="(12 hitters and 8 pitchers)"/>
  </r>
  <r>
    <x v="4"/>
    <s v="team 11"/>
    <n v="5049"/>
    <n v="1074.3"/>
    <s v="(12 hitters and 8 pitchers)"/>
  </r>
  <r>
    <x v="4"/>
    <s v="team 2"/>
    <n v="5691"/>
    <n v="1184.7"/>
    <s v="(12 hitters and 8 pitchers)"/>
  </r>
  <r>
    <x v="4"/>
    <s v="team 3"/>
    <n v="5688"/>
    <n v="1069.7"/>
    <s v="(12 hitters and 8 pitchers)"/>
  </r>
  <r>
    <x v="4"/>
    <s v="team 4"/>
    <n v="5757"/>
    <n v="1211.7"/>
    <s v="(12 hitters and 8 pitchers)"/>
  </r>
  <r>
    <x v="4"/>
    <s v="team 5"/>
    <n v="4921"/>
    <n v="1275.3"/>
    <s v="(12 hitters and 8 pitchers)"/>
  </r>
  <r>
    <x v="4"/>
    <s v="team 6"/>
    <n v="5918"/>
    <n v="1073"/>
    <s v="(12 hitters and 8 pitchers)"/>
  </r>
  <r>
    <x v="4"/>
    <s v="team 7"/>
    <n v="3597"/>
    <n v="1314.3"/>
    <s v="(12 hitters and 8 pitchers)"/>
  </r>
  <r>
    <x v="4"/>
    <s v="team 8"/>
    <n v="5945"/>
    <n v="1116.3"/>
    <s v="(12 hitters and 8 pitchers)"/>
  </r>
  <r>
    <x v="4"/>
    <s v="team 9"/>
    <n v="5811"/>
    <n v="1163.7"/>
    <s v="(12 hitters and 8 pitchers)"/>
  </r>
  <r>
    <x v="5"/>
    <s v="team 0"/>
    <n v="6547"/>
    <n v="1335"/>
    <s v="(14 hitters and 9 pitchers)"/>
  </r>
  <r>
    <x v="5"/>
    <s v="team 1"/>
    <n v="5689"/>
    <n v="1173.7"/>
    <s v="(14 hitters and 9 pitchers)"/>
  </r>
  <r>
    <x v="5"/>
    <s v="team 10"/>
    <n v="6300"/>
    <n v="1149.3"/>
    <s v="(14 hitters and 9 pitchers)"/>
  </r>
  <r>
    <x v="5"/>
    <s v="team 11"/>
    <n v="5332"/>
    <n v="959.7"/>
    <s v="(14 hitters and 9 pitchers)"/>
  </r>
  <r>
    <x v="5"/>
    <s v="team 2"/>
    <n v="6503"/>
    <n v="1371"/>
    <s v="(14 hitters and 9 pitchers)"/>
  </r>
  <r>
    <x v="5"/>
    <s v="team 3"/>
    <n v="5890"/>
    <n v="1337.7"/>
    <s v="(14 hitters and 9 pitchers)"/>
  </r>
  <r>
    <x v="5"/>
    <s v="team 4"/>
    <n v="5459"/>
    <n v="1044"/>
    <s v="(14 hitters and 9 pitchers)"/>
  </r>
  <r>
    <x v="5"/>
    <s v="team 5"/>
    <n v="6454"/>
    <n v="1232"/>
    <s v="(14 hitters and 9 pitchers)"/>
  </r>
  <r>
    <x v="5"/>
    <s v="team 6"/>
    <n v="5587"/>
    <n v="1179"/>
    <s v="(14 hitters and 9 pitchers)"/>
  </r>
  <r>
    <x v="5"/>
    <s v="team 7"/>
    <n v="6065"/>
    <n v="1233"/>
    <s v="(14 hitters and 9 pitchers)"/>
  </r>
  <r>
    <x v="5"/>
    <s v="team 8"/>
    <n v="5289"/>
    <n v="1245"/>
    <s v="(14 hitters and 9 pitchers)"/>
  </r>
  <r>
    <x v="5"/>
    <s v="team 9"/>
    <n v="5072"/>
    <n v="1100.3"/>
    <s v="(14 hitters and 9 pitchers)"/>
  </r>
  <r>
    <x v="6"/>
    <s v="team 0"/>
    <n v="7005"/>
    <n v="1300"/>
    <s v="(15 hitters and 10 pitchers)"/>
  </r>
  <r>
    <x v="6"/>
    <s v="team 1"/>
    <n v="7077"/>
    <n v="1288"/>
    <s v="(15 hitters and 10 pitchers)"/>
  </r>
  <r>
    <x v="6"/>
    <s v="team 10"/>
    <n v="4625"/>
    <n v="972.7"/>
    <s v="(15 hitters and 10 pitchers)"/>
  </r>
  <r>
    <x v="6"/>
    <s v="team 11"/>
    <n v="4987"/>
    <n v="920"/>
    <s v="(15 hitters and 10 pitchers)"/>
  </r>
  <r>
    <x v="6"/>
    <s v="team 2"/>
    <n v="6375"/>
    <n v="1207.3"/>
    <s v="(15 hitters and 10 pitchers)"/>
  </r>
  <r>
    <x v="6"/>
    <s v="team 3"/>
    <n v="6761"/>
    <n v="1279.3"/>
    <s v="(15 hitters and 10 pitchers)"/>
  </r>
  <r>
    <x v="6"/>
    <s v="team 4"/>
    <n v="5856"/>
    <n v="1464"/>
    <s v="(15 hitters and 10 pitchers)"/>
  </r>
  <r>
    <x v="6"/>
    <s v="team 5"/>
    <n v="5709"/>
    <n v="1203"/>
    <s v="(15 hitters and 10 pitchers)"/>
  </r>
  <r>
    <x v="6"/>
    <s v="team 6"/>
    <n v="6098"/>
    <n v="1097"/>
    <s v="(15 hitters and 10 pitchers)"/>
  </r>
  <r>
    <x v="6"/>
    <s v="team 7"/>
    <n v="5235"/>
    <n v="1120"/>
    <s v="(15 hitters and 10 pitchers)"/>
  </r>
  <r>
    <x v="6"/>
    <s v="team 8"/>
    <n v="5542"/>
    <n v="1093.3"/>
    <s v="(15 hitters and 10 pitchers)"/>
  </r>
  <r>
    <x v="6"/>
    <s v="team 9"/>
    <n v="5271"/>
    <n v="1139.7"/>
    <s v="(15 hitters and 10 pitchers)"/>
  </r>
  <r>
    <x v="7"/>
    <s v="team 0"/>
    <n v="6188"/>
    <n v="1277.7"/>
    <s v="(14 hitters and 9 pitchers)"/>
  </r>
  <r>
    <x v="7"/>
    <s v="team 1"/>
    <n v="6753"/>
    <n v="1237.7"/>
    <s v="(14 hitters and 9 pitchers)"/>
  </r>
  <r>
    <x v="7"/>
    <s v="team 10"/>
    <n v="4852"/>
    <n v="741"/>
    <s v="(14 hitters and 9 pitchers)"/>
  </r>
  <r>
    <x v="7"/>
    <s v="team 11"/>
    <n v="4580"/>
    <n v="827.7"/>
    <s v="(14 hitters and 9 pitchers)"/>
  </r>
  <r>
    <x v="7"/>
    <s v="team 2"/>
    <n v="6640"/>
    <n v="1140"/>
    <s v="(14 hitters and 9 pitchers)"/>
  </r>
  <r>
    <x v="7"/>
    <s v="team 3"/>
    <n v="6133"/>
    <n v="1196.7"/>
    <s v="(14 hitters and 9 pitchers)"/>
  </r>
  <r>
    <x v="7"/>
    <s v="team 4"/>
    <n v="6052"/>
    <n v="1089.3"/>
    <s v="(14 hitters and 9 pitchers)"/>
  </r>
  <r>
    <x v="7"/>
    <s v="team 5"/>
    <n v="5749"/>
    <n v="1257"/>
    <s v="(14 hitters and 9 pitchers)"/>
  </r>
  <r>
    <x v="7"/>
    <s v="team 6"/>
    <n v="5508"/>
    <n v="1074.3"/>
    <s v="(14 hitters and 9 pitchers)"/>
  </r>
  <r>
    <x v="7"/>
    <s v="team 7"/>
    <n v="4691"/>
    <n v="1088.3"/>
    <s v="(14 hitters and 9 pitchers)"/>
  </r>
  <r>
    <x v="7"/>
    <s v="team 8"/>
    <n v="4695"/>
    <n v="1139"/>
    <s v="(14 hitters and 9 pitchers)"/>
  </r>
  <r>
    <x v="7"/>
    <s v="team 9"/>
    <n v="5584"/>
    <n v="1017.3"/>
    <s v="(14 hitters and 9 pitchers)"/>
  </r>
  <r>
    <x v="8"/>
    <s v="team 0"/>
    <n v="6515"/>
    <n v="1324.3"/>
    <s v="(14 hitters and 9 pitchers)"/>
  </r>
  <r>
    <x v="8"/>
    <s v="team 1"/>
    <n v="6337"/>
    <n v="1336.3"/>
    <s v="(14 hitters and 9 pitchers)"/>
  </r>
  <r>
    <x v="8"/>
    <s v="team 10"/>
    <n v="5499"/>
    <n v="1171.7"/>
    <s v="(14 hitters and 9 pitchers)"/>
  </r>
  <r>
    <x v="8"/>
    <s v="team 11"/>
    <n v="5840"/>
    <n v="1049"/>
    <s v="(14 hitters and 9 pitchers)"/>
  </r>
  <r>
    <x v="8"/>
    <s v="team 2"/>
    <n v="5991"/>
    <n v="1145.7"/>
    <s v="(14 hitters and 9 pitchers)"/>
  </r>
  <r>
    <x v="8"/>
    <s v="team 3"/>
    <n v="5974"/>
    <n v="1376.3"/>
    <s v="(14 hitters and 9 pitchers)"/>
  </r>
  <r>
    <x v="8"/>
    <s v="team 4"/>
    <n v="6682"/>
    <n v="1047.3"/>
    <s v="(14 hitters and 9 pitchers)"/>
  </r>
  <r>
    <x v="8"/>
    <s v="team 5"/>
    <n v="5277"/>
    <n v="1127"/>
    <s v="(14 hitters and 9 pitchers)"/>
  </r>
  <r>
    <x v="8"/>
    <s v="team 6"/>
    <n v="5261"/>
    <n v="1240.3"/>
    <s v="(14 hitters and 9 pitchers)"/>
  </r>
  <r>
    <x v="8"/>
    <s v="team 7"/>
    <n v="5676"/>
    <n v="1060.3"/>
    <s v="(14 hitters and 9 pitchers)"/>
  </r>
  <r>
    <x v="8"/>
    <s v="team 8"/>
    <n v="5444"/>
    <n v="1160"/>
    <s v="(14 hitters and 9 pitchers)"/>
  </r>
  <r>
    <x v="8"/>
    <s v="team 9"/>
    <n v="5962"/>
    <n v="1223"/>
    <s v="(14 hitters and 9 pitchers)"/>
  </r>
  <r>
    <x v="9"/>
    <s v="team 0"/>
    <n v="6650"/>
    <n v="1225.3"/>
    <s v="(14 hitters and 10 pitchers)"/>
  </r>
  <r>
    <x v="9"/>
    <s v="team 1"/>
    <n v="5949"/>
    <n v="1284"/>
    <s v="(14 hitters and 10 pitchers)"/>
  </r>
  <r>
    <x v="9"/>
    <s v="team 10"/>
    <n v="5567"/>
    <n v="1016.3"/>
    <s v="(14 hitters and 10 pitchers)"/>
  </r>
  <r>
    <x v="9"/>
    <s v="team 11"/>
    <n v="5815"/>
    <n v="1307.3"/>
    <s v="(14 hitters and 10 pitchers)"/>
  </r>
  <r>
    <x v="9"/>
    <s v="team 2"/>
    <n v="6229"/>
    <n v="1340.7"/>
    <s v="(14 hitters and 10 pitchers)"/>
  </r>
  <r>
    <x v="9"/>
    <s v="team 3"/>
    <n v="5871"/>
    <n v="1375"/>
    <s v="(14 hitters and 10 pitchers)"/>
  </r>
  <r>
    <x v="9"/>
    <s v="team 4"/>
    <n v="6094"/>
    <n v="1250"/>
    <s v="(14 hitters and 10 pitchers)"/>
  </r>
  <r>
    <x v="9"/>
    <s v="team 5"/>
    <n v="6145"/>
    <n v="1114"/>
    <s v="(14 hitters and 10 pitchers)"/>
  </r>
  <r>
    <x v="9"/>
    <s v="team 6"/>
    <n v="6333"/>
    <n v="1295.3"/>
    <s v="(14 hitters and 10 pitchers)"/>
  </r>
  <r>
    <x v="9"/>
    <s v="team 7"/>
    <n v="5525"/>
    <n v="1159"/>
    <s v="(14 hitters and 10 pitchers)"/>
  </r>
  <r>
    <x v="9"/>
    <s v="team 8"/>
    <n v="5026"/>
    <n v="1388.7"/>
    <s v="(14 hitters and 10 pitchers)"/>
  </r>
  <r>
    <x v="9"/>
    <s v="team 9"/>
    <n v="5449"/>
    <n v="1209"/>
    <s v="(14 hitters and 10 pitchers)"/>
  </r>
  <r>
    <x v="10"/>
    <s v="team 0"/>
    <n v="6634"/>
    <n v="1326"/>
    <s v="(14 hitters and 9 pitchers)"/>
  </r>
  <r>
    <x v="10"/>
    <s v="team 1"/>
    <n v="6246"/>
    <n v="1352.7"/>
    <s v="(14 hitters and 9 pitchers)"/>
  </r>
  <r>
    <x v="10"/>
    <s v="team 10"/>
    <n v="4956"/>
    <n v="1058"/>
    <s v="(14 hitters and 9 pitchers)"/>
  </r>
  <r>
    <x v="10"/>
    <s v="team 11"/>
    <n v="5266"/>
    <n v="797.3"/>
    <s v="(14 hitters and 9 pitchers)"/>
  </r>
  <r>
    <x v="10"/>
    <s v="team 2"/>
    <n v="6434"/>
    <n v="1246.7"/>
    <s v="(14 hitters and 9 pitchers)"/>
  </r>
  <r>
    <x v="10"/>
    <s v="team 3"/>
    <n v="6580"/>
    <n v="1377.3"/>
    <s v="(14 hitters and 9 pitchers)"/>
  </r>
  <r>
    <x v="10"/>
    <s v="team 4"/>
    <n v="6012"/>
    <n v="1379"/>
    <s v="(14 hitters and 9 pitchers)"/>
  </r>
  <r>
    <x v="10"/>
    <s v="team 5"/>
    <n v="5627"/>
    <n v="1386"/>
    <s v="(14 hitters and 9 pitchers)"/>
  </r>
  <r>
    <x v="10"/>
    <s v="team 6"/>
    <n v="6007"/>
    <n v="1151.3"/>
    <s v="(14 hitters and 9 pitchers)"/>
  </r>
  <r>
    <x v="10"/>
    <s v="team 7"/>
    <n v="5537"/>
    <n v="1154.7"/>
    <s v="(14 hitters and 9 pitchers)"/>
  </r>
  <r>
    <x v="10"/>
    <s v="team 8"/>
    <n v="5705"/>
    <n v="1137.3"/>
    <s v="(14 hitters and 9 pitchers)"/>
  </r>
  <r>
    <x v="10"/>
    <s v="team 9"/>
    <n v="5370"/>
    <n v="1020.3"/>
    <s v="(14 hitters and 9 pitchers)"/>
  </r>
  <r>
    <x v="11"/>
    <s v="team 0"/>
    <n v="6303"/>
    <n v="1228.3"/>
    <s v="(14 hitters and 9 pitchers)"/>
  </r>
  <r>
    <x v="11"/>
    <s v="team 1"/>
    <n v="6202"/>
    <n v="1009.7"/>
    <s v="(14 hitters and 9 pitchers)"/>
  </r>
  <r>
    <x v="11"/>
    <s v="team 10"/>
    <n v="5711"/>
    <n v="1139.7"/>
    <s v="(14 hitters and 9 pitchers)"/>
  </r>
  <r>
    <x v="11"/>
    <s v="team 11"/>
    <n v="4180"/>
    <n v="704.7"/>
    <s v="(14 hitters and 9 pitchers)"/>
  </r>
  <r>
    <x v="11"/>
    <s v="team 2"/>
    <n v="6037"/>
    <n v="1344"/>
    <s v="(14 hitters and 9 pitchers)"/>
  </r>
  <r>
    <x v="11"/>
    <s v="team 3"/>
    <n v="5879"/>
    <n v="1309.3"/>
    <s v="(14 hitters and 9 pitchers)"/>
  </r>
  <r>
    <x v="11"/>
    <s v="team 4"/>
    <n v="6155"/>
    <n v="1261"/>
    <s v="(14 hitters and 9 pitchers)"/>
  </r>
  <r>
    <x v="11"/>
    <s v="team 5"/>
    <n v="4180"/>
    <n v="1150.7"/>
    <s v="(14 hitters and 9 pitchers)"/>
  </r>
  <r>
    <x v="11"/>
    <s v="team 6"/>
    <n v="5382"/>
    <n v="1045.3"/>
    <s v="(14 hitters and 9 pitchers)"/>
  </r>
  <r>
    <x v="11"/>
    <s v="team 7"/>
    <n v="6042"/>
    <n v="1146.3"/>
    <s v="(14 hitters and 9 pitchers)"/>
  </r>
  <r>
    <x v="11"/>
    <s v="team 8"/>
    <n v="5765"/>
    <n v="1150.7"/>
    <s v="(14 hitters and 9 pitchers)"/>
  </r>
  <r>
    <x v="11"/>
    <s v="team 9"/>
    <n v="5387"/>
    <n v="1165.7"/>
    <s v="(14 hitters and 9 pitchers)"/>
  </r>
  <r>
    <x v="12"/>
    <s v="team 0"/>
    <n v="6354"/>
    <n v="1215.7"/>
    <s v="(14 hitters and 9 pitchers)"/>
  </r>
  <r>
    <x v="12"/>
    <s v="team 1"/>
    <n v="6347"/>
    <n v="1177.3"/>
    <s v="(14 hitters and 9 pitchers)"/>
  </r>
  <r>
    <x v="12"/>
    <s v="team 10"/>
    <n v="5450"/>
    <n v="1240"/>
    <s v="(14 hitters and 9 pitchers)"/>
  </r>
  <r>
    <x v="12"/>
    <s v="team 11"/>
    <n v="5465"/>
    <n v="1248.7"/>
    <s v="(14 hitters and 9 pitchers)"/>
  </r>
  <r>
    <x v="12"/>
    <s v="team 2"/>
    <n v="6193"/>
    <n v="1263.3"/>
    <s v="(14 hitters and 9 pitchers)"/>
  </r>
  <r>
    <x v="12"/>
    <s v="team 3"/>
    <n v="5598"/>
    <n v="1455"/>
    <s v="(14 hitters and 9 pitchers)"/>
  </r>
  <r>
    <x v="12"/>
    <s v="team 4"/>
    <n v="6114"/>
    <n v="1143"/>
    <s v="(14 hitters and 9 pitchers)"/>
  </r>
  <r>
    <x v="12"/>
    <s v="team 5"/>
    <n v="6334"/>
    <n v="996.7"/>
    <s v="(14 hitters and 9 pitchers)"/>
  </r>
  <r>
    <x v="12"/>
    <s v="team 6"/>
    <n v="5594"/>
    <n v="1165.7"/>
    <s v="(14 hitters and 9 pitchers)"/>
  </r>
  <r>
    <x v="12"/>
    <s v="team 7"/>
    <n v="6633"/>
    <n v="938"/>
    <s v="(14 hitters and 9 pitchers)"/>
  </r>
  <r>
    <x v="12"/>
    <s v="team 8"/>
    <n v="5616"/>
    <n v="1215"/>
    <s v="(14 hitters and 9 pitchers)"/>
  </r>
  <r>
    <x v="12"/>
    <s v="team 9"/>
    <n v="5456"/>
    <n v="1264.3"/>
    <s v="(14 hitters and 9 pitchers)"/>
  </r>
  <r>
    <x v="13"/>
    <s v="team 0"/>
    <n v="6098"/>
    <n v="1285.3"/>
    <s v="(14 hitters and 10 pitchers)"/>
  </r>
  <r>
    <x v="13"/>
    <s v="team 1"/>
    <n v="6724"/>
    <n v="1331.3"/>
    <s v="(14 hitters and 10 pitchers)"/>
  </r>
  <r>
    <x v="13"/>
    <s v="team 10"/>
    <n v="5304"/>
    <n v="1071"/>
    <s v="(14 hitters and 10 pitchers)"/>
  </r>
  <r>
    <x v="13"/>
    <s v="team 11"/>
    <n v="5202"/>
    <n v="1198.7"/>
    <s v="(14 hitters and 10 pitchers)"/>
  </r>
  <r>
    <x v="13"/>
    <s v="team 2"/>
    <n v="6223"/>
    <n v="1250.3"/>
    <s v="(14 hitters and 10 pitchers)"/>
  </r>
  <r>
    <x v="13"/>
    <s v="team 3"/>
    <n v="6160"/>
    <n v="1355"/>
    <s v="(14 hitters and 10 pitchers)"/>
  </r>
  <r>
    <x v="13"/>
    <s v="team 4"/>
    <n v="6398"/>
    <n v="1227"/>
    <s v="(14 hitters and 10 pitchers)"/>
  </r>
  <r>
    <x v="13"/>
    <s v="team 5"/>
    <n v="5785"/>
    <n v="1113"/>
    <s v="(14 hitters and 10 pitchers)"/>
  </r>
  <r>
    <x v="13"/>
    <s v="team 6"/>
    <n v="5920"/>
    <n v="1168"/>
    <s v="(14 hitters and 10 pitchers)"/>
  </r>
  <r>
    <x v="13"/>
    <s v="team 7"/>
    <n v="5487"/>
    <n v="1294.7"/>
    <s v="(14 hitters and 10 pitchers)"/>
  </r>
  <r>
    <x v="13"/>
    <s v="team 8"/>
    <n v="5062"/>
    <n v="1105.7"/>
    <s v="(14 hitters and 10 pitchers)"/>
  </r>
  <r>
    <x v="13"/>
    <s v="team 9"/>
    <n v="5580"/>
    <n v="1297.7"/>
    <s v="(14 hitters and 10 pitchers)"/>
  </r>
  <r>
    <x v="14"/>
    <s v="team 0"/>
    <n v="6385"/>
    <n v="1553"/>
    <s v="(14 hitters and 9 pitchers)"/>
  </r>
  <r>
    <x v="14"/>
    <s v="team 1"/>
    <n v="5843"/>
    <n v="1301.3"/>
    <s v="(14 hitters and 9 pitchers)"/>
  </r>
  <r>
    <x v="14"/>
    <s v="team 10"/>
    <n v="5300"/>
    <n v="1150.7"/>
    <s v="(14 hitters and 9 pitchers)"/>
  </r>
  <r>
    <x v="14"/>
    <s v="team 11"/>
    <n v="5135"/>
    <n v="950.3"/>
    <s v="(14 hitters and 9 pitchers)"/>
  </r>
  <r>
    <x v="14"/>
    <s v="team 2"/>
    <n v="6305"/>
    <n v="1349.7"/>
    <s v="(14 hitters and 9 pitchers)"/>
  </r>
  <r>
    <x v="14"/>
    <s v="team 3"/>
    <n v="6002"/>
    <n v="1096.3"/>
    <s v="(14 hitters and 9 pitchers)"/>
  </r>
  <r>
    <x v="14"/>
    <s v="team 4"/>
    <n v="5863"/>
    <n v="993.7"/>
    <s v="(14 hitters and 9 pitchers)"/>
  </r>
  <r>
    <x v="14"/>
    <s v="team 5"/>
    <n v="5678"/>
    <n v="1242"/>
    <s v="(14 hitters and 9 pitchers)"/>
  </r>
  <r>
    <x v="14"/>
    <s v="team 6"/>
    <n v="6484"/>
    <n v="1066.7"/>
    <s v="(14 hitters and 9 pitchers)"/>
  </r>
  <r>
    <x v="14"/>
    <s v="team 7"/>
    <n v="5614"/>
    <n v="1193.3"/>
    <s v="(14 hitters and 9 pitchers)"/>
  </r>
  <r>
    <x v="14"/>
    <s v="team 8"/>
    <n v="6584"/>
    <n v="1034"/>
    <s v="(14 hitters and 9 pitchers)"/>
  </r>
  <r>
    <x v="14"/>
    <s v="team 9"/>
    <n v="5155"/>
    <n v="1244"/>
    <s v="(14 hitters and 9 pitchers)"/>
  </r>
  <r>
    <x v="15"/>
    <s v="team 0"/>
    <n v="6897"/>
    <n v="1359.7"/>
    <s v="(14 hitters and 9 pitchers)"/>
  </r>
  <r>
    <x v="15"/>
    <s v="team 1"/>
    <n v="6440"/>
    <n v="1447.3"/>
    <s v="(14 hitters and 9 pitchers)"/>
  </r>
  <r>
    <x v="15"/>
    <s v="team 10"/>
    <n v="5932"/>
    <n v="1375.3"/>
    <s v="(14 hitters and 9 pitchers)"/>
  </r>
  <r>
    <x v="15"/>
    <s v="team 11"/>
    <n v="5229"/>
    <n v="904.3"/>
    <s v="(14 hitters and 9 pitchers)"/>
  </r>
  <r>
    <x v="15"/>
    <s v="team 2"/>
    <n v="6532"/>
    <n v="1134"/>
    <s v="(14 hitters and 9 pitchers)"/>
  </r>
  <r>
    <x v="15"/>
    <s v="team 3"/>
    <n v="6818"/>
    <n v="1157.3"/>
    <s v="(14 hitters and 9 pitchers)"/>
  </r>
  <r>
    <x v="15"/>
    <s v="team 4"/>
    <n v="6006"/>
    <n v="1212"/>
    <s v="(14 hitters and 9 pitchers)"/>
  </r>
  <r>
    <x v="15"/>
    <s v="team 5"/>
    <n v="6035"/>
    <n v="1140.7"/>
    <s v="(14 hitters and 9 pitchers)"/>
  </r>
  <r>
    <x v="15"/>
    <s v="team 6"/>
    <n v="5546"/>
    <n v="1190"/>
    <s v="(14 hitters and 9 pitchers)"/>
  </r>
  <r>
    <x v="15"/>
    <s v="team 7"/>
    <n v="5240"/>
    <n v="940.7"/>
    <s v="(14 hitters and 9 pitchers)"/>
  </r>
  <r>
    <x v="15"/>
    <s v="team 8"/>
    <n v="5910"/>
    <n v="954.3"/>
    <s v="(14 hitters and 9 pitchers)"/>
  </r>
  <r>
    <x v="15"/>
    <s v="team 9"/>
    <n v="4817"/>
    <n v="1265.3"/>
    <s v="(14 hitters and 9 pitchers)"/>
  </r>
  <r>
    <x v="16"/>
    <s v="team 0"/>
    <n v="6547"/>
    <n v="1335"/>
    <s v="(14 hitters and 9 pitchers)"/>
  </r>
  <r>
    <x v="16"/>
    <s v="team 1"/>
    <n v="5689"/>
    <n v="1173.7"/>
    <s v="(14 hitters and 9 pitchers)"/>
  </r>
  <r>
    <x v="16"/>
    <s v="team 10"/>
    <n v="6300"/>
    <n v="1149.3"/>
    <s v="(14 hitters and 9 pitchers)"/>
  </r>
  <r>
    <x v="16"/>
    <s v="team 11"/>
    <n v="5332"/>
    <n v="959.7"/>
    <s v="(14 hitters and 9 pitchers)"/>
  </r>
  <r>
    <x v="16"/>
    <s v="team 2"/>
    <n v="6503"/>
    <n v="1371"/>
    <s v="(14 hitters and 9 pitchers)"/>
  </r>
  <r>
    <x v="16"/>
    <s v="team 3"/>
    <n v="5890"/>
    <n v="1337.7"/>
    <s v="(14 hitters and 9 pitchers)"/>
  </r>
  <r>
    <x v="16"/>
    <s v="team 4"/>
    <n v="5459"/>
    <n v="1044"/>
    <s v="(14 hitters and 9 pitchers)"/>
  </r>
  <r>
    <x v="16"/>
    <s v="team 5"/>
    <n v="6454"/>
    <n v="1232"/>
    <s v="(14 hitters and 9 pitchers)"/>
  </r>
  <r>
    <x v="16"/>
    <s v="team 6"/>
    <n v="5587"/>
    <n v="1179"/>
    <s v="(14 hitters and 9 pitchers)"/>
  </r>
  <r>
    <x v="16"/>
    <s v="team 7"/>
    <n v="6065"/>
    <n v="1233"/>
    <s v="(14 hitters and 9 pitchers)"/>
  </r>
  <r>
    <x v="16"/>
    <s v="team 8"/>
    <n v="5289"/>
    <n v="1245"/>
    <s v="(14 hitters and 9 pitchers)"/>
  </r>
  <r>
    <x v="16"/>
    <s v="team 9"/>
    <n v="5072"/>
    <n v="1100.3"/>
    <s v="(14 hitters and 9 pitchers)"/>
  </r>
  <r>
    <x v="17"/>
    <s v="team 0"/>
    <n v="6401"/>
    <n v="1274.3"/>
    <s v="(14 hitters and 9 pitchers)"/>
  </r>
  <r>
    <x v="17"/>
    <s v="team 1"/>
    <n v="6853"/>
    <n v="1200"/>
    <s v="(14 hitters and 9 pitchers)"/>
  </r>
  <r>
    <x v="17"/>
    <s v="team 10"/>
    <n v="5392"/>
    <n v="1184.3"/>
    <s v="(14 hitters and 9 pitchers)"/>
  </r>
  <r>
    <x v="17"/>
    <s v="team 11"/>
    <n v="3799"/>
    <n v="886"/>
    <s v="(14 hitters and 9 pitchers)"/>
  </r>
  <r>
    <x v="17"/>
    <s v="team 2"/>
    <n v="6599"/>
    <n v="1277.7"/>
    <s v="(14 hitters and 9 pitchers)"/>
  </r>
  <r>
    <x v="17"/>
    <s v="team 3"/>
    <n v="6627"/>
    <n v="1037.7"/>
    <s v="(14 hitters and 9 pitchers)"/>
  </r>
  <r>
    <x v="17"/>
    <s v="team 4"/>
    <n v="5715"/>
    <n v="1111.3"/>
    <s v="(14 hitters and 9 pitchers)"/>
  </r>
  <r>
    <x v="17"/>
    <s v="team 5"/>
    <n v="5802"/>
    <n v="1147.7"/>
    <s v="(14 hitters and 9 pitchers)"/>
  </r>
  <r>
    <x v="17"/>
    <s v="team 6"/>
    <n v="5753"/>
    <n v="1157.7"/>
    <s v="(14 hitters and 9 pitchers)"/>
  </r>
  <r>
    <x v="17"/>
    <s v="team 7"/>
    <n v="6132"/>
    <n v="1135.3"/>
    <s v="(14 hitters and 9 pitchers)"/>
  </r>
  <r>
    <x v="17"/>
    <s v="team 8"/>
    <n v="6090"/>
    <n v="1007"/>
    <s v="(14 hitters and 9 pitchers)"/>
  </r>
  <r>
    <x v="17"/>
    <s v="team 9"/>
    <n v="5287"/>
    <n v="1248.3"/>
    <s v="(14 hitters and 9 pitchers)"/>
  </r>
  <r>
    <x v="18"/>
    <s v="team 0"/>
    <n v="5867"/>
    <n v="1557"/>
    <s v="(13 hitters and 9 pitchers)"/>
  </r>
  <r>
    <x v="18"/>
    <s v="team 1"/>
    <n v="6176"/>
    <n v="1393.7"/>
    <s v="(13 hitters and 9 pitchers)"/>
  </r>
  <r>
    <x v="18"/>
    <s v="team 10"/>
    <n v="4903"/>
    <n v="1423.7"/>
    <s v="(13 hitters and 9 pitchers)"/>
  </r>
  <r>
    <x v="18"/>
    <s v="team 11"/>
    <n v="4904"/>
    <n v="1092.3"/>
    <s v="(13 hitters and 9 pitchers)"/>
  </r>
  <r>
    <x v="18"/>
    <s v="team 2"/>
    <n v="6213"/>
    <n v="1524"/>
    <s v="(13 hitters and 9 pitchers)"/>
  </r>
  <r>
    <x v="18"/>
    <s v="team 3"/>
    <n v="6171"/>
    <n v="1342"/>
    <s v="(13 hitters and 9 pitchers)"/>
  </r>
  <r>
    <x v="18"/>
    <s v="team 4"/>
    <n v="6377"/>
    <n v="1629.7"/>
    <s v="(13 hitters and 9 pitchers)"/>
  </r>
  <r>
    <x v="18"/>
    <s v="team 5"/>
    <n v="5912"/>
    <n v="1181"/>
    <s v="(13 hitters and 9 pitchers)"/>
  </r>
  <r>
    <x v="18"/>
    <s v="team 6"/>
    <n v="6212"/>
    <n v="1485.7"/>
    <s v="(13 hitters and 9 pitchers)"/>
  </r>
  <r>
    <x v="18"/>
    <s v="team 7"/>
    <n v="5908"/>
    <n v="1267"/>
    <s v="(13 hitters and 9 pitchers)"/>
  </r>
  <r>
    <x v="18"/>
    <s v="team 8"/>
    <n v="4982"/>
    <n v="1205"/>
    <s v="(13 hitters and 9 pitchers)"/>
  </r>
  <r>
    <x v="18"/>
    <s v="team 9"/>
    <n v="5573"/>
    <n v="1218.7"/>
    <s v="(13 hitters and 9 pitchers)"/>
  </r>
  <r>
    <x v="19"/>
    <s v="team 0"/>
    <n v="6556"/>
    <n v="1532.7"/>
    <s v="(13 hitters and 12 pitchers)"/>
  </r>
  <r>
    <x v="19"/>
    <s v="team 1"/>
    <n v="6226"/>
    <n v="1709.3"/>
    <s v="(13 hitters and 12 pitchers)"/>
  </r>
  <r>
    <x v="19"/>
    <s v="team 10"/>
    <n v="4931"/>
    <n v="1291"/>
    <s v="(13 hitters and 12 pitchers)"/>
  </r>
  <r>
    <x v="19"/>
    <s v="team 11"/>
    <n v="4658"/>
    <n v="1290.3"/>
    <s v="(13 hitters and 12 pitchers)"/>
  </r>
  <r>
    <x v="19"/>
    <s v="team 2"/>
    <n v="5816"/>
    <n v="1532"/>
    <s v="(13 hitters and 12 pitchers)"/>
  </r>
  <r>
    <x v="19"/>
    <s v="team 3"/>
    <n v="6755"/>
    <n v="1375"/>
    <s v="(13 hitters and 12 pitchers)"/>
  </r>
  <r>
    <x v="19"/>
    <s v="team 4"/>
    <n v="5781"/>
    <n v="1167"/>
    <s v="(13 hitters and 12 pitchers)"/>
  </r>
  <r>
    <x v="19"/>
    <s v="team 5"/>
    <n v="5678"/>
    <n v="1222"/>
    <s v="(13 hitters and 12 pitchers)"/>
  </r>
  <r>
    <x v="19"/>
    <s v="team 6"/>
    <n v="6122"/>
    <n v="1402.3"/>
    <s v="(13 hitters and 12 pitchers)"/>
  </r>
  <r>
    <x v="19"/>
    <s v="team 7"/>
    <n v="5208"/>
    <n v="1545.3"/>
    <s v="(13 hitters and 12 pitchers)"/>
  </r>
  <r>
    <x v="19"/>
    <s v="team 8"/>
    <n v="5727"/>
    <n v="1435"/>
    <s v="(13 hitters and 12 pitchers)"/>
  </r>
  <r>
    <x v="19"/>
    <s v="team 9"/>
    <n v="4526"/>
    <n v="1231"/>
    <s v="(13 hitters and 12 pitchers)"/>
  </r>
  <r>
    <x v="20"/>
    <s v="team 0"/>
    <n v="6807"/>
    <n v="1081.7"/>
    <s v="(14 hitters and 9 pitchers)"/>
  </r>
  <r>
    <x v="20"/>
    <s v="team 1"/>
    <n v="6016"/>
    <n v="1458"/>
    <s v="(14 hitters and 9 pitchers)"/>
  </r>
  <r>
    <x v="20"/>
    <s v="team 10"/>
    <n v="4765"/>
    <n v="1273"/>
    <s v="(14 hitters and 9 pitchers)"/>
  </r>
  <r>
    <x v="20"/>
    <s v="team 11"/>
    <n v="5669"/>
    <n v="1402.3"/>
    <s v="(14 hitters and 9 pitchers)"/>
  </r>
  <r>
    <x v="20"/>
    <s v="team 2"/>
    <n v="6372"/>
    <n v="1141"/>
    <s v="(14 hitters and 9 pitchers)"/>
  </r>
  <r>
    <x v="20"/>
    <s v="team 3"/>
    <n v="6260"/>
    <n v="1094.7"/>
    <s v="(14 hitters and 9 pitchers)"/>
  </r>
  <r>
    <x v="20"/>
    <s v="team 4"/>
    <n v="5693"/>
    <n v="1348.3"/>
    <s v="(14 hitters and 9 pitchers)"/>
  </r>
  <r>
    <x v="20"/>
    <s v="team 5"/>
    <n v="5813"/>
    <n v="1533"/>
    <s v="(14 hitters and 9 pitchers)"/>
  </r>
  <r>
    <x v="20"/>
    <s v="team 6"/>
    <n v="5293"/>
    <n v="1536.3"/>
    <s v="(14 hitters and 9 pitchers)"/>
  </r>
  <r>
    <x v="20"/>
    <s v="team 7"/>
    <n v="6268"/>
    <n v="914.7"/>
    <s v="(14 hitters and 9 pitchers)"/>
  </r>
  <r>
    <x v="20"/>
    <s v="team 8"/>
    <n v="5973"/>
    <n v="1005.7"/>
    <s v="(14 hitters and 9 pitchers)"/>
  </r>
  <r>
    <x v="20"/>
    <s v="team 9"/>
    <n v="6235"/>
    <n v="1363"/>
    <s v="(14 hitters and 9 pitchers)"/>
  </r>
  <r>
    <x v="21"/>
    <s v="team 0"/>
    <n v="6720"/>
    <n v="1057.7"/>
    <s v="(14 hitters and 9 pitchers)"/>
  </r>
  <r>
    <x v="21"/>
    <s v="team 1"/>
    <n v="6219"/>
    <n v="1111"/>
    <s v="(14 hitters and 9 pitchers)"/>
  </r>
  <r>
    <x v="21"/>
    <s v="team 10"/>
    <n v="4727"/>
    <n v="1096.7"/>
    <s v="(14 hitters and 9 pitchers)"/>
  </r>
  <r>
    <x v="21"/>
    <s v="team 11"/>
    <n v="4634"/>
    <n v="1020.7"/>
    <s v="(14 hitters and 9 pitchers)"/>
  </r>
  <r>
    <x v="21"/>
    <s v="team 2"/>
    <n v="6890"/>
    <n v="1143.3"/>
    <s v="(14 hitters and 9 pitchers)"/>
  </r>
  <r>
    <x v="21"/>
    <s v="team 3"/>
    <n v="5039"/>
    <n v="1146.3"/>
    <s v="(14 hitters and 9 pitchers)"/>
  </r>
  <r>
    <x v="21"/>
    <s v="team 4"/>
    <n v="5035"/>
    <n v="1204.7"/>
    <s v="(14 hitters and 9 pitchers)"/>
  </r>
  <r>
    <x v="21"/>
    <s v="team 5"/>
    <n v="5992"/>
    <n v="1090.3"/>
    <s v="(14 hitters and 9 pitchers)"/>
  </r>
  <r>
    <x v="21"/>
    <s v="team 6"/>
    <n v="5586"/>
    <n v="1112.7"/>
    <s v="(14 hitters and 9 pitchers)"/>
  </r>
  <r>
    <x v="21"/>
    <s v="team 7"/>
    <n v="6195"/>
    <n v="1119"/>
    <s v="(14 hitters and 9 pitchers)"/>
  </r>
  <r>
    <x v="21"/>
    <s v="team 8"/>
    <n v="5810"/>
    <n v="983"/>
    <s v="(14 hitters and 9 pitchers)"/>
  </r>
  <r>
    <x v="21"/>
    <s v="team 9"/>
    <n v="4886"/>
    <n v="894.3"/>
    <s v="(14 hitters and 9 pitchers)"/>
  </r>
  <r>
    <x v="22"/>
    <s v="team 0"/>
    <n v="6951"/>
    <n v="1355.3"/>
    <s v="(14 hitters and 9 pitchers)"/>
  </r>
  <r>
    <x v="22"/>
    <s v="team 1"/>
    <n v="7215"/>
    <n v="1450"/>
    <s v="(14 hitters and 9 pitchers)"/>
  </r>
  <r>
    <x v="22"/>
    <s v="team 10"/>
    <n v="5205"/>
    <n v="970"/>
    <s v="(14 hitters and 9 pitchers)"/>
  </r>
  <r>
    <x v="22"/>
    <s v="team 11"/>
    <n v="4714"/>
    <n v="946.7"/>
    <s v="(14 hitters and 9 pitchers)"/>
  </r>
  <r>
    <x v="22"/>
    <s v="team 2"/>
    <n v="5954"/>
    <n v="1172"/>
    <s v="(14 hitters and 9 pitchers)"/>
  </r>
  <r>
    <x v="22"/>
    <s v="team 3"/>
    <n v="6483"/>
    <n v="1205"/>
    <s v="(14 hitters and 9 pitchers)"/>
  </r>
  <r>
    <x v="22"/>
    <s v="team 4"/>
    <n v="6613"/>
    <n v="1251"/>
    <s v="(14 hitters and 9 pitchers)"/>
  </r>
  <r>
    <x v="22"/>
    <s v="team 5"/>
    <n v="5882"/>
    <n v="1266.7"/>
    <s v="(14 hitters and 9 pitchers)"/>
  </r>
  <r>
    <x v="22"/>
    <s v="team 6"/>
    <n v="5538"/>
    <n v="1091"/>
    <s v="(14 hitters and 9 pitchers)"/>
  </r>
  <r>
    <x v="22"/>
    <s v="team 7"/>
    <n v="4885"/>
    <n v="1016"/>
    <s v="(14 hitters and 9 pitchers)"/>
  </r>
  <r>
    <x v="22"/>
    <s v="team 8"/>
    <n v="5114"/>
    <n v="1213.7"/>
    <s v="(14 hitters and 9 pitchers)"/>
  </r>
  <r>
    <x v="22"/>
    <s v="team 9"/>
    <n v="5449"/>
    <n v="909.3"/>
    <s v="(14 hitters and 9 pitchers)"/>
  </r>
  <r>
    <x v="23"/>
    <s v="team 0"/>
    <n v="7007"/>
    <n v="1329"/>
    <s v="(14 hitters and 9 pitchers)"/>
  </r>
  <r>
    <x v="23"/>
    <s v="team 1"/>
    <n v="6398"/>
    <n v="1229"/>
    <s v="(14 hitters and 9 pitchers)"/>
  </r>
  <r>
    <x v="23"/>
    <s v="team 10"/>
    <n v="5009"/>
    <n v="1287.3"/>
    <s v="(14 hitters and 9 pitchers)"/>
  </r>
  <r>
    <x v="23"/>
    <s v="team 11"/>
    <n v="5695"/>
    <n v="1138.3"/>
    <s v="(14 hitters and 9 pitchers)"/>
  </r>
  <r>
    <x v="23"/>
    <s v="team 2"/>
    <n v="6101"/>
    <n v="1113.7"/>
    <s v="(14 hitters and 9 pitchers)"/>
  </r>
  <r>
    <x v="23"/>
    <s v="team 3"/>
    <n v="5590"/>
    <n v="1340"/>
    <s v="(14 hitters and 9 pitchers)"/>
  </r>
  <r>
    <x v="23"/>
    <s v="team 4"/>
    <n v="6178"/>
    <n v="1055.3"/>
    <s v="(14 hitters and 9 pitchers)"/>
  </r>
  <r>
    <x v="23"/>
    <s v="team 5"/>
    <n v="6156"/>
    <n v="1281.3"/>
    <s v="(14 hitters and 9 pitchers)"/>
  </r>
  <r>
    <x v="23"/>
    <s v="team 6"/>
    <n v="5837"/>
    <n v="1097.3"/>
    <s v="(14 hitters and 9 pitchers)"/>
  </r>
  <r>
    <x v="23"/>
    <s v="team 7"/>
    <n v="5822"/>
    <n v="988.7"/>
    <s v="(14 hitters and 9 pitchers)"/>
  </r>
  <r>
    <x v="23"/>
    <s v="team 8"/>
    <n v="5712"/>
    <n v="1124.7"/>
    <s v="(14 hitters and 9 pitchers)"/>
  </r>
  <r>
    <x v="23"/>
    <s v="team 9"/>
    <n v="5486"/>
    <n v="1006.7"/>
    <s v="(14 hitters and 9 pitchers)"/>
  </r>
  <r>
    <x v="24"/>
    <s v="team 0"/>
    <n v="5946"/>
    <n v="946"/>
    <s v="(11 hitters and 8 pitchers)"/>
  </r>
  <r>
    <x v="24"/>
    <s v="team 1"/>
    <n v="5732"/>
    <n v="1038.3"/>
    <s v="(11 hitters and 8 pitchers)"/>
  </r>
  <r>
    <x v="24"/>
    <s v="team 10"/>
    <n v="4404"/>
    <n v="865.3"/>
    <s v="(11 hitters and 8 pitchers)"/>
  </r>
  <r>
    <x v="24"/>
    <s v="team 11"/>
    <n v="4040"/>
    <n v="873.3"/>
    <s v="(11 hitters and 8 pitchers)"/>
  </r>
  <r>
    <x v="24"/>
    <s v="team 2"/>
    <n v="5357"/>
    <n v="1028.3"/>
    <s v="(11 hitters and 8 pitchers)"/>
  </r>
  <r>
    <x v="24"/>
    <s v="team 3"/>
    <n v="5300"/>
    <n v="1051"/>
    <s v="(11 hitters and 8 pitchers)"/>
  </r>
  <r>
    <x v="24"/>
    <s v="team 4"/>
    <n v="5728"/>
    <n v="1071.7"/>
    <s v="(11 hitters and 8 pitchers)"/>
  </r>
  <r>
    <x v="24"/>
    <s v="team 5"/>
    <n v="5096"/>
    <n v="969.7"/>
    <s v="(11 hitters and 8 pitchers)"/>
  </r>
  <r>
    <x v="24"/>
    <s v="team 6"/>
    <n v="5591"/>
    <n v="1001.7"/>
    <s v="(11 hitters and 8 pitchers)"/>
  </r>
  <r>
    <x v="24"/>
    <s v="team 7"/>
    <n v="5490"/>
    <n v="1081.3"/>
    <s v="(11 hitters and 8 pitchers)"/>
  </r>
  <r>
    <x v="24"/>
    <s v="team 8"/>
    <n v="5021"/>
    <n v="978.3"/>
    <s v="(11 hitters and 8 pitchers)"/>
  </r>
  <r>
    <x v="24"/>
    <s v="team 9"/>
    <n v="4678"/>
    <n v="1145.3"/>
    <s v="(11 hitters and 8 pitchers)"/>
  </r>
  <r>
    <x v="25"/>
    <s v="team 0"/>
    <n v="7094"/>
    <n v="1378"/>
    <s v="(13 hitters and 10 pitchers)"/>
  </r>
  <r>
    <x v="25"/>
    <s v="team 1"/>
    <n v="6471"/>
    <n v="1377"/>
    <s v="(13 hitters and 10 pitchers)"/>
  </r>
  <r>
    <x v="25"/>
    <s v="team 10"/>
    <n v="5333"/>
    <n v="1153"/>
    <s v="(13 hitters and 10 pitchers)"/>
  </r>
  <r>
    <x v="25"/>
    <s v="team 11"/>
    <n v="3789"/>
    <n v="1006.3"/>
    <s v="(13 hitters and 10 pitchers)"/>
  </r>
  <r>
    <x v="25"/>
    <s v="team 2"/>
    <n v="6278"/>
    <n v="1311.7"/>
    <s v="(13 hitters and 10 pitchers)"/>
  </r>
  <r>
    <x v="25"/>
    <s v="team 3"/>
    <n v="6223"/>
    <n v="1058"/>
    <s v="(13 hitters and 10 pitchers)"/>
  </r>
  <r>
    <x v="25"/>
    <s v="team 4"/>
    <n v="5915"/>
    <n v="1257"/>
    <s v="(13 hitters and 10 pitchers)"/>
  </r>
  <r>
    <x v="25"/>
    <s v="team 5"/>
    <n v="5847"/>
    <n v="1319.7"/>
    <s v="(13 hitters and 10 pitchers)"/>
  </r>
  <r>
    <x v="25"/>
    <s v="team 6"/>
    <n v="5512"/>
    <n v="1127.3"/>
    <s v="(13 hitters and 10 pitchers)"/>
  </r>
  <r>
    <x v="25"/>
    <s v="team 7"/>
    <n v="5754"/>
    <n v="1141"/>
    <s v="(13 hitters and 10 pitchers)"/>
  </r>
  <r>
    <x v="25"/>
    <s v="team 8"/>
    <n v="4036"/>
    <n v="1240.7"/>
    <s v="(13 hitters and 10 pitchers)"/>
  </r>
  <r>
    <x v="25"/>
    <s v="team 9"/>
    <n v="4299"/>
    <n v="1412"/>
    <s v="(13 hitters and 10 pitchers)"/>
  </r>
  <r>
    <x v="26"/>
    <s v="team 0"/>
    <n v="6666"/>
    <n v="1496.3"/>
    <s v="(15 hitters and 12 pitchers)"/>
  </r>
  <r>
    <x v="26"/>
    <s v="team 1"/>
    <n v="6488"/>
    <n v="1521"/>
    <s v="(15 hitters and 12 pitchers)"/>
  </r>
  <r>
    <x v="26"/>
    <s v="team 10"/>
    <n v="5625"/>
    <n v="1461.7"/>
    <s v="(15 hitters and 12 pitchers)"/>
  </r>
  <r>
    <x v="26"/>
    <s v="team 11"/>
    <n v="5302"/>
    <n v="1484.7"/>
    <s v="(15 hitters and 12 pitchers)"/>
  </r>
  <r>
    <x v="26"/>
    <s v="team 2"/>
    <n v="6501"/>
    <n v="1499.7"/>
    <s v="(15 hitters and 12 pitchers)"/>
  </r>
  <r>
    <x v="26"/>
    <s v="team 3"/>
    <n v="6450"/>
    <n v="1560.7"/>
    <s v="(15 hitters and 12 pitchers)"/>
  </r>
  <r>
    <x v="26"/>
    <s v="team 4"/>
    <n v="6214"/>
    <n v="1228"/>
    <s v="(15 hitters and 12 pitchers)"/>
  </r>
  <r>
    <x v="26"/>
    <s v="team 5"/>
    <n v="7288"/>
    <n v="1344"/>
    <s v="(15 hitters and 12 pitchers)"/>
  </r>
  <r>
    <x v="26"/>
    <s v="team 6"/>
    <n v="6404"/>
    <n v="1415.7"/>
    <s v="(15 hitters and 12 pitchers)"/>
  </r>
  <r>
    <x v="26"/>
    <s v="team 7"/>
    <n v="5823"/>
    <n v="1698.7"/>
    <s v="(15 hitters and 12 pitchers)"/>
  </r>
  <r>
    <x v="26"/>
    <s v="team 8"/>
    <n v="5260"/>
    <n v="1139"/>
    <s v="(15 hitters and 12 pitchers)"/>
  </r>
  <r>
    <x v="26"/>
    <s v="team 9"/>
    <n v="6197"/>
    <n v="1446.7"/>
    <s v="(15 hitters and 12 pitchers)"/>
  </r>
  <r>
    <x v="27"/>
    <s v="team 0"/>
    <n v="7005"/>
    <n v="1300"/>
    <s v="(15 hitters and 10 pitchers)"/>
  </r>
  <r>
    <x v="27"/>
    <s v="team 1"/>
    <n v="7077"/>
    <n v="1288"/>
    <s v="(15 hitters and 10 pitchers)"/>
  </r>
  <r>
    <x v="27"/>
    <s v="team 10"/>
    <n v="4625"/>
    <n v="972.7"/>
    <s v="(15 hitters and 10 pitchers)"/>
  </r>
  <r>
    <x v="27"/>
    <s v="team 11"/>
    <n v="4987"/>
    <n v="920"/>
    <s v="(15 hitters and 10 pitchers)"/>
  </r>
  <r>
    <x v="27"/>
    <s v="team 2"/>
    <n v="6375"/>
    <n v="1207.3"/>
    <s v="(15 hitters and 10 pitchers)"/>
  </r>
  <r>
    <x v="27"/>
    <s v="team 3"/>
    <n v="6761"/>
    <n v="1279.3"/>
    <s v="(15 hitters and 10 pitchers)"/>
  </r>
  <r>
    <x v="27"/>
    <s v="team 4"/>
    <n v="5856"/>
    <n v="1464"/>
    <s v="(15 hitters and 10 pitchers)"/>
  </r>
  <r>
    <x v="27"/>
    <s v="team 5"/>
    <n v="5709"/>
    <n v="1203"/>
    <s v="(15 hitters and 10 pitchers)"/>
  </r>
  <r>
    <x v="27"/>
    <s v="team 6"/>
    <n v="6098"/>
    <n v="1097"/>
    <s v="(15 hitters and 10 pitchers)"/>
  </r>
  <r>
    <x v="27"/>
    <s v="team 7"/>
    <n v="5235"/>
    <n v="1120"/>
    <s v="(15 hitters and 10 pitchers)"/>
  </r>
  <r>
    <x v="27"/>
    <s v="team 8"/>
    <n v="5542"/>
    <n v="1093.3"/>
    <s v="(15 hitters and 10 pitchers)"/>
  </r>
  <r>
    <x v="27"/>
    <s v="team 9"/>
    <n v="5271"/>
    <n v="1139.7"/>
    <s v="(15 hitters and 10 pitchers)"/>
  </r>
  <r>
    <x v="28"/>
    <s v="team 0"/>
    <n v="6209"/>
    <n v="1208.7"/>
    <s v="(14 hitters and 9 pitchers)"/>
  </r>
  <r>
    <x v="28"/>
    <s v="team 1"/>
    <n v="5921"/>
    <n v="1413.3"/>
    <s v="(14 hitters and 9 pitchers)"/>
  </r>
  <r>
    <x v="28"/>
    <s v="team 10"/>
    <n v="5623"/>
    <n v="1013"/>
    <s v="(14 hitters and 9 pitchers)"/>
  </r>
  <r>
    <x v="28"/>
    <s v="team 11"/>
    <n v="5332"/>
    <n v="1161"/>
    <s v="(14 hitters and 9 pitchers)"/>
  </r>
  <r>
    <x v="28"/>
    <s v="team 2"/>
    <n v="6156"/>
    <n v="1269.3"/>
    <s v="(14 hitters and 9 pitchers)"/>
  </r>
  <r>
    <x v="28"/>
    <s v="team 3"/>
    <n v="6655"/>
    <n v="1118.7"/>
    <s v="(14 hitters and 9 pitchers)"/>
  </r>
  <r>
    <x v="28"/>
    <s v="team 4"/>
    <n v="6047"/>
    <n v="1294.7"/>
    <s v="(14 hitters and 9 pitchers)"/>
  </r>
  <r>
    <x v="28"/>
    <s v="team 5"/>
    <n v="6768"/>
    <n v="1119.7"/>
    <s v="(14 hitters and 9 pitchers)"/>
  </r>
  <r>
    <x v="28"/>
    <s v="team 6"/>
    <n v="5605"/>
    <n v="1096.3"/>
    <s v="(14 hitters and 9 pitchers)"/>
  </r>
  <r>
    <x v="28"/>
    <s v="team 7"/>
    <n v="6330"/>
    <n v="1142.7"/>
    <s v="(14 hitters and 9 pitchers)"/>
  </r>
  <r>
    <x v="28"/>
    <s v="team 8"/>
    <n v="5147"/>
    <n v="1080.7"/>
    <s v="(14 hitters and 9 pitchers)"/>
  </r>
  <r>
    <x v="28"/>
    <s v="team 9"/>
    <n v="5069"/>
    <n v="1094.3"/>
    <s v="(14 hitters and 9 pitchers)"/>
  </r>
  <r>
    <x v="29"/>
    <s v="team 0"/>
    <n v="7042"/>
    <n v="1484"/>
    <s v="(14 hitters and 11 pitchers)"/>
  </r>
  <r>
    <x v="29"/>
    <s v="team 1"/>
    <n v="6134"/>
    <n v="1447.3"/>
    <s v="(14 hitters and 11 pitchers)"/>
  </r>
  <r>
    <x v="29"/>
    <s v="team 10"/>
    <n v="5289"/>
    <n v="1046"/>
    <s v="(14 hitters and 11 pitchers)"/>
  </r>
  <r>
    <x v="29"/>
    <s v="team 11"/>
    <n v="4382"/>
    <n v="935.7"/>
    <s v="(14 hitters and 11 pitchers)"/>
  </r>
  <r>
    <x v="29"/>
    <s v="team 2"/>
    <n v="5674"/>
    <n v="1448.3"/>
    <s v="(14 hitters and 11 pitchers)"/>
  </r>
  <r>
    <x v="29"/>
    <s v="team 3"/>
    <n v="5673"/>
    <n v="1261"/>
    <s v="(14 hitters and 11 pitchers)"/>
  </r>
  <r>
    <x v="29"/>
    <s v="team 4"/>
    <n v="6020"/>
    <n v="1342.3"/>
    <s v="(14 hitters and 11 pitchers)"/>
  </r>
  <r>
    <x v="29"/>
    <s v="team 5"/>
    <n v="5504"/>
    <n v="1297"/>
    <s v="(14 hitters and 11 pitchers)"/>
  </r>
  <r>
    <x v="29"/>
    <s v="team 6"/>
    <n v="6256"/>
    <n v="1449"/>
    <s v="(14 hitters and 11 pitchers)"/>
  </r>
  <r>
    <x v="29"/>
    <s v="team 7"/>
    <n v="5796"/>
    <n v="1181"/>
    <s v="(14 hitters and 11 pitchers)"/>
  </r>
  <r>
    <x v="29"/>
    <s v="team 8"/>
    <n v="5888"/>
    <n v="1436.3"/>
    <s v="(14 hitters and 11 pitchers)"/>
  </r>
  <r>
    <x v="29"/>
    <s v="team 9"/>
    <n v="5670"/>
    <n v="1313"/>
    <s v="(14 hitters and 11 pitchers)"/>
  </r>
  <r>
    <x v="30"/>
    <s v="team 0"/>
    <n v="6603"/>
    <n v="1343.7"/>
    <s v="(14 hitters and 10 pitchers)"/>
  </r>
  <r>
    <x v="30"/>
    <s v="team 1"/>
    <n v="6403"/>
    <n v="1553.7"/>
    <s v="(14 hitters and 10 pitchers)"/>
  </r>
  <r>
    <x v="30"/>
    <s v="team 10"/>
    <n v="3792"/>
    <n v="902"/>
    <s v="(14 hitters and 10 pitchers)"/>
  </r>
  <r>
    <x v="30"/>
    <s v="team 11"/>
    <n v="3777"/>
    <n v="839.3"/>
    <s v="(14 hitters and 10 pitchers)"/>
  </r>
  <r>
    <x v="30"/>
    <s v="team 2"/>
    <n v="6862"/>
    <n v="1448.3"/>
    <s v="(14 hitters and 10 pitchers)"/>
  </r>
  <r>
    <x v="30"/>
    <s v="team 3"/>
    <n v="6822"/>
    <n v="1117.3"/>
    <s v="(14 hitters and 10 pitchers)"/>
  </r>
  <r>
    <x v="30"/>
    <s v="team 4"/>
    <n v="6817"/>
    <n v="1322"/>
    <s v="(14 hitters and 10 pitchers)"/>
  </r>
  <r>
    <x v="30"/>
    <s v="team 5"/>
    <n v="5217"/>
    <n v="1191.7"/>
    <s v="(14 hitters and 10 pitchers)"/>
  </r>
  <r>
    <x v="30"/>
    <s v="team 6"/>
    <n v="5924"/>
    <n v="1077.7"/>
    <s v="(14 hitters and 10 pitchers)"/>
  </r>
  <r>
    <x v="30"/>
    <s v="team 7"/>
    <n v="5023"/>
    <n v="955.7"/>
    <s v="(14 hitters and 10 pitchers)"/>
  </r>
  <r>
    <x v="30"/>
    <s v="team 8"/>
    <n v="4696"/>
    <n v="797"/>
    <s v="(14 hitters and 10 pitchers)"/>
  </r>
  <r>
    <x v="30"/>
    <s v="team 9"/>
    <n v="4132"/>
    <n v="959"/>
    <s v="(14 hitters and 10 pitchers)"/>
  </r>
  <r>
    <x v="31"/>
    <s v="team 0"/>
    <n v="6932"/>
    <n v="1301.3"/>
    <s v="(14 hitters and 9 pitchers)"/>
  </r>
  <r>
    <x v="31"/>
    <s v="team 1"/>
    <n v="5745"/>
    <n v="898.3"/>
    <s v="(14 hitters and 9 pitchers)"/>
  </r>
  <r>
    <x v="31"/>
    <s v="team 10"/>
    <n v="4551"/>
    <n v="1009"/>
    <s v="(14 hitters and 9 pitchers)"/>
  </r>
  <r>
    <x v="31"/>
    <s v="team 11"/>
    <n v="4624"/>
    <n v="537.29999999999995"/>
    <s v="(14 hitters and 9 pitchers)"/>
  </r>
  <r>
    <x v="31"/>
    <s v="team 2"/>
    <n v="6597"/>
    <n v="1232"/>
    <s v="(14 hitters and 9 pitchers)"/>
  </r>
  <r>
    <x v="31"/>
    <s v="team 3"/>
    <n v="6537"/>
    <n v="968.7"/>
    <s v="(14 hitters and 9 pitchers)"/>
  </r>
  <r>
    <x v="31"/>
    <s v="team 4"/>
    <n v="5695"/>
    <n v="1436.3"/>
    <s v="(14 hitters and 9 pitchers)"/>
  </r>
  <r>
    <x v="31"/>
    <s v="team 5"/>
    <n v="5162"/>
    <n v="1187.3"/>
    <s v="(14 hitters and 9 pitchers)"/>
  </r>
  <r>
    <x v="31"/>
    <s v="team 6"/>
    <n v="5984"/>
    <n v="993"/>
    <s v="(14 hitters and 9 pitchers)"/>
  </r>
  <r>
    <x v="31"/>
    <s v="team 7"/>
    <n v="5945"/>
    <n v="1128.7"/>
    <s v="(14 hitters and 9 pitchers)"/>
  </r>
  <r>
    <x v="31"/>
    <s v="team 8"/>
    <n v="5061"/>
    <n v="1353.7"/>
    <s v="(14 hitters and 9 pitchers)"/>
  </r>
  <r>
    <x v="31"/>
    <s v="team 9"/>
    <n v="5827"/>
    <n v="1271"/>
    <s v="(14 hitters and 9 pitchers)"/>
  </r>
  <r>
    <x v="32"/>
    <s v="team 0"/>
    <n v="5381"/>
    <n v="1244.7"/>
    <s v="(14 hitters and 0 pitchers)"/>
  </r>
  <r>
    <x v="32"/>
    <s v="team 1"/>
    <n v="6725"/>
    <n v="1411"/>
    <s v="(14 hitters and 0 pitchers)"/>
  </r>
  <r>
    <x v="32"/>
    <s v="team 10"/>
    <n v="4020"/>
    <n v="1110.7"/>
    <s v="(14 hitters and 0 pitchers)"/>
  </r>
  <r>
    <x v="32"/>
    <s v="team 11"/>
    <n v="4570"/>
    <n v="868"/>
    <s v="(14 hitters and 0 pitchers)"/>
  </r>
  <r>
    <x v="32"/>
    <s v="team 2"/>
    <n v="6979"/>
    <n v="1413"/>
    <s v="(14 hitters and 0 pitchers)"/>
  </r>
  <r>
    <x v="32"/>
    <s v="team 3"/>
    <n v="5891"/>
    <n v="1250.3"/>
    <s v="(14 hitters and 0 pitchers)"/>
  </r>
  <r>
    <x v="32"/>
    <s v="team 4"/>
    <n v="6932"/>
    <n v="989"/>
    <s v="(14 hitters and 0 pitchers)"/>
  </r>
  <r>
    <x v="32"/>
    <s v="team 5"/>
    <n v="5902"/>
    <n v="1172.3"/>
    <s v="(14 hitters and 0 pitchers)"/>
  </r>
  <r>
    <x v="32"/>
    <s v="team 6"/>
    <n v="6342"/>
    <n v="1116"/>
    <s v="(14 hitters and 0 pitchers)"/>
  </r>
  <r>
    <x v="32"/>
    <s v="team 7"/>
    <n v="6041"/>
    <n v="1162.7"/>
    <s v="(14 hitters and 0 pitchers)"/>
  </r>
  <r>
    <x v="32"/>
    <s v="team 8"/>
    <n v="4567"/>
    <n v="1144.7"/>
    <s v="(14 hitters and 0 pitchers)"/>
  </r>
  <r>
    <x v="32"/>
    <s v="team 9"/>
    <n v="5669"/>
    <n v="1335.3"/>
    <s v="(14 hitters and 0 pitchers)"/>
  </r>
  <r>
    <x v="33"/>
    <s v="team 0"/>
    <n v="6713"/>
    <n v="1218.7"/>
    <s v="(14 hitters and 9 pitchers)"/>
  </r>
  <r>
    <x v="33"/>
    <s v="team 1"/>
    <n v="5983"/>
    <n v="1194.3"/>
    <s v="(14 hitters and 9 pitchers)"/>
  </r>
  <r>
    <x v="33"/>
    <s v="team 10"/>
    <n v="4965"/>
    <n v="1435.3"/>
    <s v="(14 hitters and 9 pitchers)"/>
  </r>
  <r>
    <x v="33"/>
    <s v="team 11"/>
    <n v="5798"/>
    <n v="1217"/>
    <s v="(14 hitters and 9 pitchers)"/>
  </r>
  <r>
    <x v="33"/>
    <s v="team 2"/>
    <n v="5989"/>
    <n v="1202"/>
    <s v="(14 hitters and 9 pitchers)"/>
  </r>
  <r>
    <x v="33"/>
    <s v="team 3"/>
    <n v="5601"/>
    <n v="1279.7"/>
    <s v="(14 hitters and 9 pitchers)"/>
  </r>
  <r>
    <x v="33"/>
    <s v="team 4"/>
    <n v="6316"/>
    <n v="1065"/>
    <s v="(14 hitters and 9 pitchers)"/>
  </r>
  <r>
    <x v="33"/>
    <s v="team 5"/>
    <n v="6342"/>
    <n v="1044.3"/>
    <s v="(14 hitters and 9 pitchers)"/>
  </r>
  <r>
    <x v="33"/>
    <s v="team 6"/>
    <n v="6622"/>
    <n v="1076"/>
    <s v="(14 hitters and 9 pitchers)"/>
  </r>
  <r>
    <x v="33"/>
    <s v="team 7"/>
    <n v="5514"/>
    <n v="1349"/>
    <s v="(14 hitters and 9 pitchers)"/>
  </r>
  <r>
    <x v="33"/>
    <s v="team 8"/>
    <n v="5959"/>
    <n v="1244.3"/>
    <s v="(14 hitters and 9 pitchers)"/>
  </r>
  <r>
    <x v="33"/>
    <s v="team 9"/>
    <n v="5311"/>
    <n v="1080.7"/>
    <s v="(14 hitters and 9 pitchers)"/>
  </r>
  <r>
    <x v="34"/>
    <s v="team 0"/>
    <n v="6563"/>
    <n v="1320"/>
    <s v="(14 hitters and 9 pitchers)"/>
  </r>
  <r>
    <x v="34"/>
    <s v="team 1"/>
    <n v="6550"/>
    <n v="1432.7"/>
    <s v="(14 hitters and 9 pitchers)"/>
  </r>
  <r>
    <x v="34"/>
    <s v="team 10"/>
    <n v="6323"/>
    <n v="992.7"/>
    <s v="(14 hitters and 9 pitchers)"/>
  </r>
  <r>
    <x v="34"/>
    <s v="team 11"/>
    <n v="4148"/>
    <n v="1013.7"/>
    <s v="(14 hitters and 9 pitchers)"/>
  </r>
  <r>
    <x v="34"/>
    <s v="team 2"/>
    <n v="5895"/>
    <n v="1181"/>
    <s v="(14 hitters and 9 pitchers)"/>
  </r>
  <r>
    <x v="34"/>
    <s v="team 3"/>
    <n v="5757"/>
    <n v="1231.3"/>
    <s v="(14 hitters and 9 pitchers)"/>
  </r>
  <r>
    <x v="34"/>
    <s v="team 4"/>
    <n v="6957"/>
    <n v="1314"/>
    <s v="(14 hitters and 9 pitchers)"/>
  </r>
  <r>
    <x v="34"/>
    <s v="team 5"/>
    <n v="6133"/>
    <n v="1565.3"/>
    <s v="(14 hitters and 9 pitchers)"/>
  </r>
  <r>
    <x v="34"/>
    <s v="team 6"/>
    <n v="5691"/>
    <n v="1207"/>
    <s v="(14 hitters and 9 pitchers)"/>
  </r>
  <r>
    <x v="34"/>
    <s v="team 7"/>
    <n v="5698"/>
    <n v="1070"/>
    <s v="(14 hitters and 9 pitchers)"/>
  </r>
  <r>
    <x v="34"/>
    <s v="team 8"/>
    <n v="5508"/>
    <n v="1211.7"/>
    <s v="(14 hitters and 9 pitchers)"/>
  </r>
  <r>
    <x v="34"/>
    <s v="team 9"/>
    <n v="5344"/>
    <n v="966"/>
    <s v="(14 hitters and 9 pitchers)"/>
  </r>
  <r>
    <x v="35"/>
    <s v="team 0"/>
    <n v="5726"/>
    <n v="1488.3"/>
    <s v="(14 hitters and 10 pitchers)"/>
  </r>
  <r>
    <x v="35"/>
    <s v="team 1"/>
    <n v="6703"/>
    <n v="1347"/>
    <s v="(14 hitters and 10 pitchers)"/>
  </r>
  <r>
    <x v="35"/>
    <s v="team 10"/>
    <n v="5661"/>
    <n v="1120.7"/>
    <s v="(14 hitters and 10 pitchers)"/>
  </r>
  <r>
    <x v="35"/>
    <s v="team 11"/>
    <n v="4315"/>
    <n v="1221.3"/>
    <s v="(14 hitters and 10 pitchers)"/>
  </r>
  <r>
    <x v="35"/>
    <s v="team 2"/>
    <n v="6091"/>
    <n v="1050.3"/>
    <s v="(14 hitters and 10 pitchers)"/>
  </r>
  <r>
    <x v="35"/>
    <s v="team 3"/>
    <n v="6444"/>
    <n v="1223.3"/>
    <s v="(14 hitters and 10 pitchers)"/>
  </r>
  <r>
    <x v="35"/>
    <s v="team 4"/>
    <n v="6165"/>
    <n v="1344.7"/>
    <s v="(14 hitters and 10 pitchers)"/>
  </r>
  <r>
    <x v="35"/>
    <s v="team 5"/>
    <n v="6230"/>
    <n v="1294"/>
    <s v="(14 hitters and 10 pitchers)"/>
  </r>
  <r>
    <x v="35"/>
    <s v="team 6"/>
    <n v="4951"/>
    <n v="1051.3"/>
    <s v="(14 hitters and 10 pitchers)"/>
  </r>
  <r>
    <x v="35"/>
    <s v="team 7"/>
    <n v="5673"/>
    <n v="1059.3"/>
    <s v="(14 hitters and 10 pitchers)"/>
  </r>
  <r>
    <x v="35"/>
    <s v="team 8"/>
    <n v="5467"/>
    <n v="1259.7"/>
    <s v="(14 hitters and 10 pitchers)"/>
  </r>
  <r>
    <x v="35"/>
    <s v="team 9"/>
    <n v="5493"/>
    <n v="1021"/>
    <s v="(14 hitters and 10 pitchers)"/>
  </r>
  <r>
    <x v="36"/>
    <s v="team 0"/>
    <n v="6821"/>
    <n v="1328.7"/>
    <s v="(14 hitters and 9 pitchers)"/>
  </r>
  <r>
    <x v="36"/>
    <s v="team 1"/>
    <n v="6765"/>
    <n v="1369"/>
    <s v="(14 hitters and 9 pitchers)"/>
  </r>
  <r>
    <x v="36"/>
    <s v="team 10"/>
    <n v="4652"/>
    <n v="855.7"/>
    <s v="(14 hitters and 9 pitchers)"/>
  </r>
  <r>
    <x v="36"/>
    <s v="team 11"/>
    <n v="4676"/>
    <n v="836.3"/>
    <s v="(14 hitters and 9 pitchers)"/>
  </r>
  <r>
    <x v="36"/>
    <s v="team 2"/>
    <n v="6203"/>
    <n v="1391.7"/>
    <s v="(14 hitters and 9 pitchers)"/>
  </r>
  <r>
    <x v="36"/>
    <s v="team 3"/>
    <n v="6401"/>
    <n v="1276.3"/>
    <s v="(14 hitters and 9 pitchers)"/>
  </r>
  <r>
    <x v="36"/>
    <s v="team 4"/>
    <n v="6624"/>
    <n v="1318.3"/>
    <s v="(14 hitters and 9 pitchers)"/>
  </r>
  <r>
    <x v="36"/>
    <s v="team 5"/>
    <n v="6415"/>
    <n v="1341.7"/>
    <s v="(14 hitters and 9 pitchers)"/>
  </r>
  <r>
    <x v="36"/>
    <s v="team 6"/>
    <n v="5876"/>
    <n v="1057.7"/>
    <s v="(14 hitters and 9 pitchers)"/>
  </r>
  <r>
    <x v="36"/>
    <s v="team 7"/>
    <n v="5767"/>
    <n v="964"/>
    <s v="(14 hitters and 9 pitchers)"/>
  </r>
  <r>
    <x v="36"/>
    <s v="team 8"/>
    <n v="5048"/>
    <n v="1098.7"/>
    <s v="(14 hitters and 9 pitchers)"/>
  </r>
  <r>
    <x v="36"/>
    <s v="team 9"/>
    <n v="5412"/>
    <n v="1195.3"/>
    <s v="(14 hitters and 9 pitchers)"/>
  </r>
  <r>
    <x v="37"/>
    <s v="team 0"/>
    <n v="7050"/>
    <n v="1436.7"/>
    <s v="(14 hitters and 9 pitchers)"/>
  </r>
  <r>
    <x v="37"/>
    <s v="team 1"/>
    <n v="6583"/>
    <n v="1423.3"/>
    <s v="(14 hitters and 9 pitchers)"/>
  </r>
  <r>
    <x v="37"/>
    <s v="team 10"/>
    <n v="4561"/>
    <n v="955"/>
    <s v="(14 hitters and 9 pitchers)"/>
  </r>
  <r>
    <x v="37"/>
    <s v="team 11"/>
    <n v="4416"/>
    <n v="872.7"/>
    <s v="(14 hitters and 9 pitchers)"/>
  </r>
  <r>
    <x v="37"/>
    <s v="team 2"/>
    <n v="7182"/>
    <n v="1318.3"/>
    <s v="(14 hitters and 9 pitchers)"/>
  </r>
  <r>
    <x v="37"/>
    <s v="team 3"/>
    <n v="6310"/>
    <n v="1627.3"/>
    <s v="(14 hitters and 9 pitchers)"/>
  </r>
  <r>
    <x v="37"/>
    <s v="team 4"/>
    <n v="5421"/>
    <n v="1241.3"/>
    <s v="(14 hitters and 9 pitchers)"/>
  </r>
  <r>
    <x v="37"/>
    <s v="team 5"/>
    <n v="6717"/>
    <n v="1324"/>
    <s v="(14 hitters and 9 pitchers)"/>
  </r>
  <r>
    <x v="37"/>
    <s v="team 6"/>
    <n v="5702"/>
    <n v="1352.3"/>
    <s v="(14 hitters and 9 pitchers)"/>
  </r>
  <r>
    <x v="37"/>
    <s v="team 7"/>
    <n v="6036"/>
    <n v="1031.3"/>
    <s v="(14 hitters and 9 pitchers)"/>
  </r>
  <r>
    <x v="37"/>
    <s v="team 8"/>
    <n v="5614"/>
    <n v="1237.7"/>
    <s v="(14 hitters and 9 pitchers)"/>
  </r>
  <r>
    <x v="37"/>
    <s v="team 9"/>
    <n v="5138"/>
    <n v="1323"/>
    <s v="(14 hitters and 9 pitchers)"/>
  </r>
  <r>
    <x v="38"/>
    <s v="team 0"/>
    <n v="5996"/>
    <n v="1129.3"/>
    <s v="(14 hitters and 9 pitchers)"/>
  </r>
  <r>
    <x v="38"/>
    <s v="team 1"/>
    <n v="5600"/>
    <n v="1079"/>
    <s v="(14 hitters and 9 pitchers)"/>
  </r>
  <r>
    <x v="38"/>
    <s v="team 10"/>
    <n v="5752"/>
    <n v="718"/>
    <s v="(14 hitters and 9 pitchers)"/>
  </r>
  <r>
    <x v="38"/>
    <s v="team 11"/>
    <n v="5099"/>
    <n v="1148"/>
    <s v="(14 hitters and 9 pitchers)"/>
  </r>
  <r>
    <x v="38"/>
    <s v="team 2"/>
    <n v="5507"/>
    <n v="1209.3"/>
    <s v="(14 hitters and 9 pitchers)"/>
  </r>
  <r>
    <x v="38"/>
    <s v="team 3"/>
    <n v="5179"/>
    <n v="1377"/>
    <s v="(14 hitters and 9 pitchers)"/>
  </r>
  <r>
    <x v="38"/>
    <s v="team 4"/>
    <n v="5592"/>
    <n v="1358.7"/>
    <s v="(14 hitters and 9 pitchers)"/>
  </r>
  <r>
    <x v="38"/>
    <s v="team 5"/>
    <n v="6495"/>
    <n v="1111"/>
    <s v="(14 hitters and 9 pitchers)"/>
  </r>
  <r>
    <x v="38"/>
    <s v="team 6"/>
    <n v="5492"/>
    <n v="1016.7"/>
    <s v="(14 hitters and 9 pitchers)"/>
  </r>
  <r>
    <x v="38"/>
    <s v="team 7"/>
    <n v="6073"/>
    <n v="1116"/>
    <s v="(14 hitters and 9 pitchers)"/>
  </r>
  <r>
    <x v="38"/>
    <s v="team 8"/>
    <n v="5458"/>
    <n v="1171"/>
    <s v="(14 hitters and 9 pitchers)"/>
  </r>
  <r>
    <x v="38"/>
    <s v="team 9"/>
    <n v="6444"/>
    <n v="1076.3"/>
    <s v="(14 hitters and 9 pitchers)"/>
  </r>
  <r>
    <x v="39"/>
    <s v="team 0"/>
    <n v="6432"/>
    <n v="1193.3"/>
    <s v="(14 hitters and 9 pitchers)"/>
  </r>
  <r>
    <x v="39"/>
    <s v="team 1"/>
    <n v="6065"/>
    <n v="1259.7"/>
    <s v="(14 hitters and 9 pitchers)"/>
  </r>
  <r>
    <x v="39"/>
    <s v="team 10"/>
    <n v="5536"/>
    <n v="569"/>
    <s v="(14 hitters and 9 pitchers)"/>
  </r>
  <r>
    <x v="39"/>
    <s v="team 11"/>
    <n v="5277"/>
    <n v="1375.7"/>
    <s v="(14 hitters and 9 pitchers)"/>
  </r>
  <r>
    <x v="39"/>
    <s v="team 2"/>
    <n v="5996"/>
    <n v="1331"/>
    <s v="(14 hitters and 9 pitchers)"/>
  </r>
  <r>
    <x v="39"/>
    <s v="team 3"/>
    <n v="6435"/>
    <n v="1228.3"/>
    <s v="(14 hitters and 9 pitchers)"/>
  </r>
  <r>
    <x v="39"/>
    <s v="team 4"/>
    <n v="6738"/>
    <n v="1282.7"/>
    <s v="(14 hitters and 9 pitchers)"/>
  </r>
  <r>
    <x v="39"/>
    <s v="team 5"/>
    <n v="5951"/>
    <n v="1125.7"/>
    <s v="(14 hitters and 9 pitchers)"/>
  </r>
  <r>
    <x v="39"/>
    <s v="team 6"/>
    <n v="6064"/>
    <n v="1264"/>
    <s v="(14 hitters and 9 pitchers)"/>
  </r>
  <r>
    <x v="39"/>
    <s v="team 7"/>
    <n v="5163"/>
    <n v="1227.3"/>
    <s v="(14 hitters and 9 pitchers)"/>
  </r>
  <r>
    <x v="39"/>
    <s v="team 8"/>
    <n v="6064"/>
    <n v="1227.7"/>
    <s v="(14 hitters and 9 pitchers)"/>
  </r>
  <r>
    <x v="39"/>
    <s v="team 9"/>
    <n v="5245"/>
    <n v="936.7"/>
    <s v="(14 hitters and 9 pitchers)"/>
  </r>
  <r>
    <x v="40"/>
    <s v="team 0"/>
    <n v="6098"/>
    <n v="1285.3"/>
    <s v="(14 hitters and 10 pitchers)"/>
  </r>
  <r>
    <x v="40"/>
    <s v="team 1"/>
    <n v="6724"/>
    <n v="1331.3"/>
    <s v="(14 hitters and 10 pitchers)"/>
  </r>
  <r>
    <x v="40"/>
    <s v="team 10"/>
    <n v="5304"/>
    <n v="1071"/>
    <s v="(14 hitters and 10 pitchers)"/>
  </r>
  <r>
    <x v="40"/>
    <s v="team 11"/>
    <n v="5202"/>
    <n v="1198.7"/>
    <s v="(14 hitters and 10 pitchers)"/>
  </r>
  <r>
    <x v="40"/>
    <s v="team 2"/>
    <n v="6223"/>
    <n v="1250.3"/>
    <s v="(14 hitters and 10 pitchers)"/>
  </r>
  <r>
    <x v="40"/>
    <s v="team 3"/>
    <n v="6160"/>
    <n v="1355"/>
    <s v="(14 hitters and 10 pitchers)"/>
  </r>
  <r>
    <x v="40"/>
    <s v="team 4"/>
    <n v="6398"/>
    <n v="1227"/>
    <s v="(14 hitters and 10 pitchers)"/>
  </r>
  <r>
    <x v="40"/>
    <s v="team 5"/>
    <n v="5785"/>
    <n v="1113"/>
    <s v="(14 hitters and 10 pitchers)"/>
  </r>
  <r>
    <x v="40"/>
    <s v="team 6"/>
    <n v="5920"/>
    <n v="1168"/>
    <s v="(14 hitters and 10 pitchers)"/>
  </r>
  <r>
    <x v="40"/>
    <s v="team 7"/>
    <n v="5487"/>
    <n v="1294.7"/>
    <s v="(14 hitters and 10 pitchers)"/>
  </r>
  <r>
    <x v="40"/>
    <s v="team 8"/>
    <n v="5062"/>
    <n v="1105.7"/>
    <s v="(14 hitters and 10 pitchers)"/>
  </r>
  <r>
    <x v="40"/>
    <s v="team 9"/>
    <n v="5580"/>
    <n v="1297.7"/>
    <s v="(14 hitters and 10 pitchers)"/>
  </r>
  <r>
    <x v="41"/>
    <s v="team 0"/>
    <n v="6187"/>
    <n v="1228.3"/>
    <s v="(14 hitters and 9 pitchers)"/>
  </r>
  <r>
    <x v="41"/>
    <s v="team 1"/>
    <n v="6346"/>
    <n v="1530"/>
    <s v="(14 hitters and 9 pitchers)"/>
  </r>
  <r>
    <x v="41"/>
    <s v="team 10"/>
    <n v="5009"/>
    <n v="1213.7"/>
    <s v="(14 hitters and 9 pitchers)"/>
  </r>
  <r>
    <x v="41"/>
    <s v="team 11"/>
    <n v="4933"/>
    <n v="908.3"/>
    <s v="(14 hitters and 9 pitchers)"/>
  </r>
  <r>
    <x v="41"/>
    <s v="team 2"/>
    <n v="6338"/>
    <n v="1219.7"/>
    <s v="(14 hitters and 9 pitchers)"/>
  </r>
  <r>
    <x v="41"/>
    <s v="team 3"/>
    <n v="6296"/>
    <n v="1211.7"/>
    <s v="(14 hitters and 9 pitchers)"/>
  </r>
  <r>
    <x v="41"/>
    <s v="team 4"/>
    <n v="6027"/>
    <n v="1120.7"/>
    <s v="(14 hitters and 9 pitchers)"/>
  </r>
  <r>
    <x v="41"/>
    <s v="team 5"/>
    <n v="6095"/>
    <n v="1033.3"/>
    <s v="(14 hitters and 9 pitchers)"/>
  </r>
  <r>
    <x v="41"/>
    <s v="team 6"/>
    <n v="6333"/>
    <n v="1178"/>
    <s v="(14 hitters and 9 pitchers)"/>
  </r>
  <r>
    <x v="41"/>
    <s v="team 7"/>
    <n v="5253"/>
    <n v="1322.7"/>
    <s v="(14 hitters and 9 pitchers)"/>
  </r>
  <r>
    <x v="41"/>
    <s v="team 8"/>
    <n v="5131"/>
    <n v="1002.7"/>
    <s v="(14 hitters and 9 pitchers)"/>
  </r>
  <r>
    <x v="41"/>
    <s v="team 9"/>
    <n v="5576"/>
    <n v="1183"/>
    <s v="(14 hitters and 9 pitchers)"/>
  </r>
  <r>
    <x v="42"/>
    <s v="team 0"/>
    <n v="6557"/>
    <n v="1302"/>
    <s v="(30 hitters and 10 pitchers)"/>
  </r>
  <r>
    <x v="42"/>
    <s v="team 1"/>
    <n v="6527"/>
    <n v="1477"/>
    <s v="(30 hitters and 10 pitchers)"/>
  </r>
  <r>
    <x v="42"/>
    <s v="team 10"/>
    <n v="5478"/>
    <n v="1057.7"/>
    <s v="(30 hitters and 10 pitchers)"/>
  </r>
  <r>
    <x v="42"/>
    <s v="team 11"/>
    <n v="5483"/>
    <n v="1044.3"/>
    <s v="(30 hitters and 10 pitchers)"/>
  </r>
  <r>
    <x v="42"/>
    <s v="team 2"/>
    <n v="5594"/>
    <n v="1403.3"/>
    <s v="(30 hitters and 10 pitchers)"/>
  </r>
  <r>
    <x v="42"/>
    <s v="team 3"/>
    <n v="6313"/>
    <n v="1193.7"/>
    <s v="(30 hitters and 10 pitchers)"/>
  </r>
  <r>
    <x v="42"/>
    <s v="team 4"/>
    <n v="6382"/>
    <n v="1339"/>
    <s v="(30 hitters and 10 pitchers)"/>
  </r>
  <r>
    <x v="42"/>
    <s v="team 5"/>
    <n v="6090"/>
    <n v="1109.7"/>
    <s v="(30 hitters and 10 pitchers)"/>
  </r>
  <r>
    <x v="42"/>
    <s v="team 6"/>
    <n v="5542"/>
    <n v="1576"/>
    <s v="(30 hitters and 10 pitchers)"/>
  </r>
  <r>
    <x v="42"/>
    <s v="team 7"/>
    <n v="5956"/>
    <n v="1195.7"/>
    <s v="(30 hitters and 10 pitchers)"/>
  </r>
  <r>
    <x v="42"/>
    <s v="team 8"/>
    <n v="5406"/>
    <n v="1159"/>
    <s v="(30 hitters and 10 pitchers)"/>
  </r>
  <r>
    <x v="42"/>
    <s v="team 9"/>
    <n v="4827"/>
    <n v="1684.7"/>
    <s v="(30 hitters and 10 pitchers)"/>
  </r>
  <r>
    <x v="43"/>
    <s v="team 0"/>
    <n v="6515"/>
    <n v="1324.3"/>
    <s v="(14 hitters and 9 pitchers)"/>
  </r>
  <r>
    <x v="43"/>
    <s v="team 1"/>
    <n v="6337"/>
    <n v="1336.3"/>
    <s v="(14 hitters and 9 pitchers)"/>
  </r>
  <r>
    <x v="43"/>
    <s v="team 10"/>
    <n v="5499"/>
    <n v="1171.7"/>
    <s v="(14 hitters and 9 pitchers)"/>
  </r>
  <r>
    <x v="43"/>
    <s v="team 11"/>
    <n v="5840"/>
    <n v="1049"/>
    <s v="(14 hitters and 9 pitchers)"/>
  </r>
  <r>
    <x v="43"/>
    <s v="team 2"/>
    <n v="5991"/>
    <n v="1145.7"/>
    <s v="(14 hitters and 9 pitchers)"/>
  </r>
  <r>
    <x v="43"/>
    <s v="team 3"/>
    <n v="5974"/>
    <n v="1376.3"/>
    <s v="(14 hitters and 9 pitchers)"/>
  </r>
  <r>
    <x v="43"/>
    <s v="team 4"/>
    <n v="6682"/>
    <n v="1047.3"/>
    <s v="(14 hitters and 9 pitchers)"/>
  </r>
  <r>
    <x v="43"/>
    <s v="team 5"/>
    <n v="5277"/>
    <n v="1127"/>
    <s v="(14 hitters and 9 pitchers)"/>
  </r>
  <r>
    <x v="43"/>
    <s v="team 6"/>
    <n v="5261"/>
    <n v="1240.3"/>
    <s v="(14 hitters and 9 pitchers)"/>
  </r>
  <r>
    <x v="43"/>
    <s v="team 7"/>
    <n v="5676"/>
    <n v="1060.3"/>
    <s v="(14 hitters and 9 pitchers)"/>
  </r>
  <r>
    <x v="43"/>
    <s v="team 8"/>
    <n v="5444"/>
    <n v="1160"/>
    <s v="(14 hitters and 9 pitchers)"/>
  </r>
  <r>
    <x v="43"/>
    <s v="team 9"/>
    <n v="5962"/>
    <n v="1223"/>
    <s v="(14 hitters and 9 pitchers)"/>
  </r>
  <r>
    <x v="44"/>
    <s v="team 0"/>
    <n v="6633"/>
    <n v="1344.3"/>
    <s v="(14 hitters and 9 pitchers)"/>
  </r>
  <r>
    <x v="44"/>
    <s v="team 1"/>
    <n v="5710"/>
    <n v="1349"/>
    <s v="(14 hitters and 9 pitchers)"/>
  </r>
  <r>
    <x v="44"/>
    <s v="team 10"/>
    <n v="4650"/>
    <n v="805"/>
    <s v="(14 hitters and 9 pitchers)"/>
  </r>
  <r>
    <x v="44"/>
    <s v="team 11"/>
    <n v="4723"/>
    <n v="960"/>
    <s v="(14 hitters and 9 pitchers)"/>
  </r>
  <r>
    <x v="44"/>
    <s v="team 2"/>
    <n v="6771"/>
    <n v="1222"/>
    <s v="(14 hitters and 9 pitchers)"/>
  </r>
  <r>
    <x v="44"/>
    <s v="team 3"/>
    <n v="5857"/>
    <n v="1088"/>
    <s v="(14 hitters and 9 pitchers)"/>
  </r>
  <r>
    <x v="44"/>
    <s v="team 4"/>
    <n v="5794"/>
    <n v="1039.3"/>
    <s v="(14 hitters and 9 pitchers)"/>
  </r>
  <r>
    <x v="44"/>
    <s v="team 5"/>
    <n v="6359"/>
    <n v="1134"/>
    <s v="(14 hitters and 9 pitchers)"/>
  </r>
  <r>
    <x v="44"/>
    <s v="team 6"/>
    <n v="5841"/>
    <n v="1269.3"/>
    <s v="(14 hitters and 9 pitchers)"/>
  </r>
  <r>
    <x v="44"/>
    <s v="team 7"/>
    <n v="6052"/>
    <n v="1162.3"/>
    <s v="(14 hitters and 9 pitchers)"/>
  </r>
  <r>
    <x v="44"/>
    <s v="team 8"/>
    <n v="5547"/>
    <n v="1131.3"/>
    <s v="(14 hitters and 9 pitchers)"/>
  </r>
  <r>
    <x v="44"/>
    <s v="team 9"/>
    <n v="4471"/>
    <n v="979.3"/>
    <s v="(14 hitters and 9 pitchers)"/>
  </r>
  <r>
    <x v="45"/>
    <s v="team 0"/>
    <n v="6687"/>
    <n v="1257.3"/>
    <s v="(15 hitters and 9 pitchers)"/>
  </r>
  <r>
    <x v="45"/>
    <s v="team 1"/>
    <n v="6015"/>
    <n v="1305.3"/>
    <s v="(15 hitters and 9 pitchers)"/>
  </r>
  <r>
    <x v="45"/>
    <s v="team 10"/>
    <n v="5200"/>
    <n v="1298.7"/>
    <s v="(15 hitters and 9 pitchers)"/>
  </r>
  <r>
    <x v="45"/>
    <s v="team 11"/>
    <n v="5845"/>
    <n v="1095.7"/>
    <s v="(15 hitters and 9 pitchers)"/>
  </r>
  <r>
    <x v="45"/>
    <s v="team 2"/>
    <n v="6315"/>
    <n v="1464.7"/>
    <s v="(15 hitters and 9 pitchers)"/>
  </r>
  <r>
    <x v="45"/>
    <s v="team 3"/>
    <n v="6721"/>
    <n v="1144.7"/>
    <s v="(15 hitters and 9 pitchers)"/>
  </r>
  <r>
    <x v="45"/>
    <s v="team 4"/>
    <n v="6193"/>
    <n v="1186.3"/>
    <s v="(15 hitters and 9 pitchers)"/>
  </r>
  <r>
    <x v="45"/>
    <s v="team 5"/>
    <n v="6096"/>
    <n v="1203"/>
    <s v="(15 hitters and 9 pitchers)"/>
  </r>
  <r>
    <x v="45"/>
    <s v="team 6"/>
    <n v="6249"/>
    <n v="1280.7"/>
    <s v="(15 hitters and 9 pitchers)"/>
  </r>
  <r>
    <x v="45"/>
    <s v="team 7"/>
    <n v="6142"/>
    <n v="1259.3"/>
    <s v="(15 hitters and 9 pitchers)"/>
  </r>
  <r>
    <x v="45"/>
    <s v="team 8"/>
    <n v="5027"/>
    <n v="1352"/>
    <s v="(15 hitters and 9 pitchers)"/>
  </r>
  <r>
    <x v="45"/>
    <s v="team 9"/>
    <n v="4988"/>
    <n v="1415.3"/>
    <s v="(15 hitters and 9 pitchers)"/>
  </r>
  <r>
    <x v="46"/>
    <s v="team 0"/>
    <n v="6515"/>
    <n v="1324.3"/>
    <s v="(14 hitters and 9 pitchers)"/>
  </r>
  <r>
    <x v="46"/>
    <s v="team 1"/>
    <n v="6337"/>
    <n v="1336.3"/>
    <s v="(14 hitters and 9 pitchers)"/>
  </r>
  <r>
    <x v="46"/>
    <s v="team 10"/>
    <n v="5499"/>
    <n v="1171.7"/>
    <s v="(14 hitters and 9 pitchers)"/>
  </r>
  <r>
    <x v="46"/>
    <s v="team 11"/>
    <n v="5840"/>
    <n v="1049"/>
    <s v="(14 hitters and 9 pitchers)"/>
  </r>
  <r>
    <x v="46"/>
    <s v="team 2"/>
    <n v="5991"/>
    <n v="1145.7"/>
    <s v="(14 hitters and 9 pitchers)"/>
  </r>
  <r>
    <x v="46"/>
    <s v="team 3"/>
    <n v="5974"/>
    <n v="1376.3"/>
    <s v="(14 hitters and 9 pitchers)"/>
  </r>
  <r>
    <x v="46"/>
    <s v="team 4"/>
    <n v="6682"/>
    <n v="1047.3"/>
    <s v="(14 hitters and 9 pitchers)"/>
  </r>
  <r>
    <x v="46"/>
    <s v="team 5"/>
    <n v="5277"/>
    <n v="1127"/>
    <s v="(14 hitters and 9 pitchers)"/>
  </r>
  <r>
    <x v="46"/>
    <s v="team 6"/>
    <n v="5261"/>
    <n v="1240.3"/>
    <s v="(14 hitters and 9 pitchers)"/>
  </r>
  <r>
    <x v="46"/>
    <s v="team 7"/>
    <n v="5676"/>
    <n v="1060.3"/>
    <s v="(14 hitters and 9 pitchers)"/>
  </r>
  <r>
    <x v="46"/>
    <s v="team 8"/>
    <n v="5444"/>
    <n v="1160"/>
    <s v="(14 hitters and 9 pitchers)"/>
  </r>
  <r>
    <x v="46"/>
    <s v="team 9"/>
    <n v="5962"/>
    <n v="1223"/>
    <s v="(14 hitters and 9 pitchers)"/>
  </r>
  <r>
    <x v="47"/>
    <s v="team 0"/>
    <n v="7143"/>
    <n v="1530.3"/>
    <s v="(14 hitters and 10 pitchers)"/>
  </r>
  <r>
    <x v="47"/>
    <s v="team 1"/>
    <n v="6858"/>
    <n v="1384"/>
    <s v="(14 hitters and 10 pitchers)"/>
  </r>
  <r>
    <x v="47"/>
    <s v="team 10"/>
    <n v="5356"/>
    <n v="1091"/>
    <s v="(14 hitters and 10 pitchers)"/>
  </r>
  <r>
    <x v="47"/>
    <s v="team 11"/>
    <n v="5254"/>
    <n v="787.7"/>
    <s v="(14 hitters and 10 pitchers)"/>
  </r>
  <r>
    <x v="47"/>
    <s v="team 2"/>
    <n v="6237"/>
    <n v="1407.7"/>
    <s v="(14 hitters and 10 pitchers)"/>
  </r>
  <r>
    <x v="47"/>
    <s v="team 3"/>
    <n v="5753"/>
    <n v="1360.3"/>
    <s v="(14 hitters and 10 pitchers)"/>
  </r>
  <r>
    <x v="47"/>
    <s v="team 4"/>
    <n v="6387"/>
    <n v="1042.3"/>
    <s v="(14 hitters and 10 pitchers)"/>
  </r>
  <r>
    <x v="47"/>
    <s v="team 5"/>
    <n v="6219"/>
    <n v="1178.7"/>
    <s v="(14 hitters and 10 pitchers)"/>
  </r>
  <r>
    <x v="47"/>
    <s v="team 6"/>
    <n v="4747"/>
    <n v="1554"/>
    <s v="(14 hitters and 10 pitchers)"/>
  </r>
  <r>
    <x v="47"/>
    <s v="team 7"/>
    <n v="5369"/>
    <n v="1247"/>
    <s v="(14 hitters and 10 pitchers)"/>
  </r>
  <r>
    <x v="47"/>
    <s v="team 8"/>
    <n v="5999"/>
    <n v="1361.3"/>
    <s v="(14 hitters and 10 pitchers)"/>
  </r>
  <r>
    <x v="47"/>
    <s v="team 9"/>
    <n v="5913"/>
    <n v="1286.3"/>
    <s v="(14 hitters and 10 pitchers)"/>
  </r>
  <r>
    <x v="48"/>
    <s v="team 0"/>
    <n v="7099"/>
    <n v="1533"/>
    <s v="(15 hitters and 10 pitchers)"/>
  </r>
  <r>
    <x v="48"/>
    <s v="team 1"/>
    <n v="6775"/>
    <n v="1572.3"/>
    <s v="(15 hitters and 10 pitchers)"/>
  </r>
  <r>
    <x v="48"/>
    <s v="team 10"/>
    <n v="5661"/>
    <n v="1032.3"/>
    <s v="(15 hitters and 10 pitchers)"/>
  </r>
  <r>
    <x v="48"/>
    <s v="team 11"/>
    <n v="6196"/>
    <n v="1317"/>
    <s v="(15 hitters and 10 pitchers)"/>
  </r>
  <r>
    <x v="48"/>
    <s v="team 2"/>
    <n v="6624"/>
    <n v="1479.3"/>
    <s v="(15 hitters and 10 pitchers)"/>
  </r>
  <r>
    <x v="48"/>
    <s v="team 3"/>
    <n v="6145"/>
    <n v="1345.3"/>
    <s v="(15 hitters and 10 pitchers)"/>
  </r>
  <r>
    <x v="48"/>
    <s v="team 4"/>
    <n v="6202"/>
    <n v="1472.3"/>
    <s v="(15 hitters and 10 pitchers)"/>
  </r>
  <r>
    <x v="48"/>
    <s v="team 5"/>
    <n v="5569"/>
    <n v="1393.3"/>
    <s v="(15 hitters and 10 pitchers)"/>
  </r>
  <r>
    <x v="48"/>
    <s v="team 6"/>
    <n v="5689"/>
    <n v="1116.3"/>
    <s v="(15 hitters and 10 pitchers)"/>
  </r>
  <r>
    <x v="48"/>
    <s v="team 7"/>
    <n v="4846"/>
    <n v="1369.7"/>
    <s v="(15 hitters and 10 pitchers)"/>
  </r>
  <r>
    <x v="48"/>
    <s v="team 8"/>
    <n v="5644"/>
    <n v="1267"/>
    <s v="(15 hitters and 10 pitchers)"/>
  </r>
  <r>
    <x v="48"/>
    <s v="team 9"/>
    <n v="5687"/>
    <n v="1160.3"/>
    <s v="(15 hitters and 10 pitchers)"/>
  </r>
  <r>
    <x v="49"/>
    <s v="team 0"/>
    <n v="6205"/>
    <n v="1288.7"/>
    <s v="(14 hitters and 9 pitchers)"/>
  </r>
  <r>
    <x v="49"/>
    <s v="team 1"/>
    <n v="5833"/>
    <n v="1345.3"/>
    <s v="(14 hitters and 9 pitchers)"/>
  </r>
  <r>
    <x v="49"/>
    <s v="team 10"/>
    <n v="6156"/>
    <n v="1036.3"/>
    <s v="(14 hitters and 9 pitchers)"/>
  </r>
  <r>
    <x v="49"/>
    <s v="team 11"/>
    <n v="5349"/>
    <n v="919"/>
    <s v="(14 hitters and 9 pitchers)"/>
  </r>
  <r>
    <x v="49"/>
    <s v="team 2"/>
    <n v="5727"/>
    <n v="1222"/>
    <s v="(14 hitters and 9 pitchers)"/>
  </r>
  <r>
    <x v="49"/>
    <s v="team 3"/>
    <n v="6255"/>
    <n v="1230.3"/>
    <s v="(14 hitters and 9 pitchers)"/>
  </r>
  <r>
    <x v="49"/>
    <s v="team 4"/>
    <n v="5870"/>
    <n v="1095.3"/>
    <s v="(14 hitters and 9 pitchers)"/>
  </r>
  <r>
    <x v="49"/>
    <s v="team 5"/>
    <n v="6175"/>
    <n v="1083"/>
    <s v="(14 hitters and 9 pitchers)"/>
  </r>
  <r>
    <x v="49"/>
    <s v="team 6"/>
    <n v="5954"/>
    <n v="949"/>
    <s v="(14 hitters and 9 pitchers)"/>
  </r>
  <r>
    <x v="49"/>
    <s v="team 7"/>
    <n v="5347"/>
    <n v="1255.7"/>
    <s v="(14 hitters and 9 pitchers)"/>
  </r>
  <r>
    <x v="49"/>
    <s v="team 8"/>
    <n v="5265"/>
    <n v="1054"/>
    <s v="(14 hitters and 9 pitchers)"/>
  </r>
  <r>
    <x v="49"/>
    <s v="team 9"/>
    <n v="5862"/>
    <n v="924"/>
    <s v="(14 hitters and 9 pitchers)"/>
  </r>
  <r>
    <x v="50"/>
    <s v="team 0"/>
    <n v="6970"/>
    <n v="1291"/>
    <s v="(14 hitters and 9 pitchers)"/>
  </r>
  <r>
    <x v="50"/>
    <s v="team 1"/>
    <n v="7242"/>
    <n v="1363"/>
    <s v="(14 hitters and 9 pitchers)"/>
  </r>
  <r>
    <x v="50"/>
    <s v="team 10"/>
    <n v="4012"/>
    <n v="957.3"/>
    <s v="(14 hitters and 9 pitchers)"/>
  </r>
  <r>
    <x v="50"/>
    <s v="team 11"/>
    <n v="4836"/>
    <n v="873"/>
    <s v="(14 hitters and 9 pitchers)"/>
  </r>
  <r>
    <x v="50"/>
    <s v="team 2"/>
    <n v="6193"/>
    <n v="1322.3"/>
    <s v="(14 hitters and 9 pitchers)"/>
  </r>
  <r>
    <x v="50"/>
    <s v="team 3"/>
    <n v="5760"/>
    <n v="1315"/>
    <s v="(14 hitters and 9 pitchers)"/>
  </r>
  <r>
    <x v="50"/>
    <s v="team 4"/>
    <n v="6099"/>
    <n v="1128.3"/>
    <s v="(14 hitters and 9 pitchers)"/>
  </r>
  <r>
    <x v="50"/>
    <s v="team 5"/>
    <n v="5995"/>
    <n v="1251"/>
    <s v="(14 hitters and 9 pitchers)"/>
  </r>
  <r>
    <x v="50"/>
    <s v="team 6"/>
    <n v="6215"/>
    <n v="1157.7"/>
    <s v="(14 hitters and 9 pitchers)"/>
  </r>
  <r>
    <x v="50"/>
    <s v="team 7"/>
    <n v="5191"/>
    <n v="870.3"/>
    <s v="(14 hitters and 9 pitchers)"/>
  </r>
  <r>
    <x v="50"/>
    <s v="team 8"/>
    <n v="4709"/>
    <n v="1092.3"/>
    <s v="(14 hitters and 9 pitchers)"/>
  </r>
  <r>
    <x v="50"/>
    <s v="team 9"/>
    <n v="5437"/>
    <n v="746"/>
    <s v="(14 hitters and 9 pitchers)"/>
  </r>
  <r>
    <x v="51"/>
    <s v="team 0"/>
    <n v="6497"/>
    <n v="1175.3"/>
    <s v="(14 hitters and 9 pitchers)"/>
  </r>
  <r>
    <x v="51"/>
    <s v="team 1"/>
    <n v="5865"/>
    <n v="1185.3"/>
    <s v="(14 hitters and 9 pitchers)"/>
  </r>
  <r>
    <x v="51"/>
    <s v="team 10"/>
    <n v="6101"/>
    <n v="1138.7"/>
    <s v="(14 hitters and 9 pitchers)"/>
  </r>
  <r>
    <x v="51"/>
    <s v="team 11"/>
    <n v="5490"/>
    <n v="1074.7"/>
    <s v="(14 hitters and 9 pitchers)"/>
  </r>
  <r>
    <x v="51"/>
    <s v="team 2"/>
    <n v="6195"/>
    <n v="1266"/>
    <s v="(14 hitters and 9 pitchers)"/>
  </r>
  <r>
    <x v="51"/>
    <s v="team 3"/>
    <n v="6755"/>
    <n v="979.3"/>
    <s v="(14 hitters and 9 pitchers)"/>
  </r>
  <r>
    <x v="51"/>
    <s v="team 4"/>
    <n v="5580"/>
    <n v="1164.7"/>
    <s v="(14 hitters and 9 pitchers)"/>
  </r>
  <r>
    <x v="51"/>
    <s v="team 5"/>
    <n v="6325"/>
    <n v="1107.3"/>
    <s v="(14 hitters and 9 pitchers)"/>
  </r>
  <r>
    <x v="51"/>
    <s v="team 6"/>
    <n v="5808"/>
    <n v="1155.3"/>
    <s v="(14 hitters and 9 pitchers)"/>
  </r>
  <r>
    <x v="51"/>
    <s v="team 7"/>
    <n v="5513"/>
    <n v="1160.7"/>
    <s v="(14 hitters and 9 pitchers)"/>
  </r>
  <r>
    <x v="51"/>
    <s v="team 8"/>
    <n v="5934"/>
    <n v="1064.3"/>
    <s v="(14 hitters and 9 pitchers)"/>
  </r>
  <r>
    <x v="51"/>
    <s v="team 9"/>
    <n v="4224"/>
    <n v="1080.3"/>
    <s v="(14 hitters and 9 pitchers)"/>
  </r>
  <r>
    <x v="52"/>
    <s v="team 0"/>
    <n v="6171"/>
    <n v="1212.7"/>
    <s v="(19 hitters and 7 pitchers)"/>
  </r>
  <r>
    <x v="52"/>
    <s v="team 1"/>
    <n v="6258"/>
    <n v="1147.3"/>
    <s v="(19 hitters and 7 pitchers)"/>
  </r>
  <r>
    <x v="52"/>
    <s v="team 10"/>
    <n v="5458"/>
    <n v="1056"/>
    <s v="(19 hitters and 7 pitchers)"/>
  </r>
  <r>
    <x v="52"/>
    <s v="team 11"/>
    <n v="4658"/>
    <n v="991.3"/>
    <s v="(19 hitters and 7 pitchers)"/>
  </r>
  <r>
    <x v="52"/>
    <s v="team 2"/>
    <n v="6494"/>
    <n v="1198.7"/>
    <s v="(19 hitters and 7 pitchers)"/>
  </r>
  <r>
    <x v="52"/>
    <s v="team 3"/>
    <n v="6366"/>
    <n v="1235"/>
    <s v="(19 hitters and 7 pitchers)"/>
  </r>
  <r>
    <x v="52"/>
    <s v="team 4"/>
    <n v="6056"/>
    <n v="1148"/>
    <s v="(19 hitters and 7 pitchers)"/>
  </r>
  <r>
    <x v="52"/>
    <s v="team 5"/>
    <n v="6382"/>
    <n v="1249.7"/>
    <s v="(19 hitters and 7 pitchers)"/>
  </r>
  <r>
    <x v="52"/>
    <s v="team 6"/>
    <n v="6218"/>
    <n v="1191.3"/>
    <s v="(19 hitters and 7 pitchers)"/>
  </r>
  <r>
    <x v="52"/>
    <s v="team 7"/>
    <n v="5697"/>
    <n v="1164.7"/>
    <s v="(19 hitters and 7 pitchers)"/>
  </r>
  <r>
    <x v="52"/>
    <s v="team 8"/>
    <n v="5688"/>
    <n v="1217.7"/>
    <s v="(19 hitters and 7 pitchers)"/>
  </r>
  <r>
    <x v="52"/>
    <s v="team 9"/>
    <n v="5103"/>
    <n v="1257"/>
    <s v="(19 hitters and 7 pitchers)"/>
  </r>
  <r>
    <x v="53"/>
    <s v="team 0"/>
    <n v="6460"/>
    <n v="1213"/>
    <s v="(14 hitters and 9 pitchers)"/>
  </r>
  <r>
    <x v="53"/>
    <s v="team 1"/>
    <n v="6120"/>
    <n v="1306"/>
    <s v="(14 hitters and 9 pitchers)"/>
  </r>
  <r>
    <x v="53"/>
    <s v="team 10"/>
    <n v="4698"/>
    <n v="952.7"/>
    <s v="(14 hitters and 9 pitchers)"/>
  </r>
  <r>
    <x v="53"/>
    <s v="team 11"/>
    <n v="4606"/>
    <n v="1244.7"/>
    <s v="(14 hitters and 9 pitchers)"/>
  </r>
  <r>
    <x v="53"/>
    <s v="team 2"/>
    <n v="6422"/>
    <n v="1092.7"/>
    <s v="(14 hitters and 9 pitchers)"/>
  </r>
  <r>
    <x v="53"/>
    <s v="team 3"/>
    <n v="6352"/>
    <n v="1184"/>
    <s v="(14 hitters and 9 pitchers)"/>
  </r>
  <r>
    <x v="53"/>
    <s v="team 4"/>
    <n v="6875"/>
    <n v="1232"/>
    <s v="(14 hitters and 9 pitchers)"/>
  </r>
  <r>
    <x v="53"/>
    <s v="team 5"/>
    <n v="6298"/>
    <n v="1341"/>
    <s v="(14 hitters and 9 pitchers)"/>
  </r>
  <r>
    <x v="53"/>
    <s v="team 6"/>
    <n v="5867"/>
    <n v="979.7"/>
    <s v="(14 hitters and 9 pitchers)"/>
  </r>
  <r>
    <x v="53"/>
    <s v="team 7"/>
    <n v="4353"/>
    <n v="1244.7"/>
    <s v="(14 hitters and 9 pitchers)"/>
  </r>
  <r>
    <x v="53"/>
    <s v="team 8"/>
    <n v="5492"/>
    <n v="1186.7"/>
    <s v="(14 hitters and 9 pitchers)"/>
  </r>
  <r>
    <x v="53"/>
    <s v="team 9"/>
    <n v="5855"/>
    <n v="1173"/>
    <s v="(14 hitters and 9 pitchers)"/>
  </r>
  <r>
    <x v="54"/>
    <s v="team 0"/>
    <n v="6852"/>
    <n v="1254.7"/>
    <s v="(17 hitters and 9 pitchers)"/>
  </r>
  <r>
    <x v="54"/>
    <s v="team 1"/>
    <n v="6125"/>
    <n v="1269.3"/>
    <s v="(17 hitters and 9 pitchers)"/>
  </r>
  <r>
    <x v="54"/>
    <s v="team 10"/>
    <n v="5131"/>
    <n v="1053.3"/>
    <s v="(17 hitters and 9 pitchers)"/>
  </r>
  <r>
    <x v="54"/>
    <s v="team 11"/>
    <n v="4475"/>
    <n v="1147.3"/>
    <s v="(17 hitters and 9 pitchers)"/>
  </r>
  <r>
    <x v="54"/>
    <s v="team 2"/>
    <n v="6033"/>
    <n v="1347.3"/>
    <s v="(17 hitters and 9 pitchers)"/>
  </r>
  <r>
    <x v="54"/>
    <s v="team 3"/>
    <n v="6370"/>
    <n v="1180.7"/>
    <s v="(17 hitters and 9 pitchers)"/>
  </r>
  <r>
    <x v="54"/>
    <s v="team 4"/>
    <n v="5881"/>
    <n v="1462"/>
    <s v="(17 hitters and 9 pitchers)"/>
  </r>
  <r>
    <x v="54"/>
    <s v="team 5"/>
    <n v="6380"/>
    <n v="1179"/>
    <s v="(17 hitters and 9 pitchers)"/>
  </r>
  <r>
    <x v="54"/>
    <s v="team 6"/>
    <n v="6322"/>
    <n v="1241.7"/>
    <s v="(17 hitters and 9 pitchers)"/>
  </r>
  <r>
    <x v="54"/>
    <s v="team 7"/>
    <n v="5681"/>
    <n v="1142.3"/>
    <s v="(17 hitters and 9 pitchers)"/>
  </r>
  <r>
    <x v="54"/>
    <s v="team 8"/>
    <n v="6091"/>
    <n v="1192.3"/>
    <s v="(17 hitters and 9 pitchers)"/>
  </r>
  <r>
    <x v="54"/>
    <s v="team 9"/>
    <n v="5090"/>
    <n v="951"/>
    <s v="(17 hitters and 9 pitchers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L4:N60" firstHeaderRow="0" firstDataRow="1" firstDataCol="1"/>
  <pivotFields count="5">
    <pivotField axis="axisRow" showAll="0" sortType="descending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showAll="0"/>
  </pivotFields>
  <rowFields count="1">
    <field x="0"/>
  </rowFields>
  <rowItems count="56">
    <i>
      <x v="26"/>
    </i>
    <i>
      <x v="2"/>
    </i>
    <i>
      <x v="48"/>
    </i>
    <i>
      <x v="45"/>
    </i>
    <i>
      <x v="15"/>
    </i>
    <i>
      <x v="47"/>
    </i>
    <i>
      <x v="20"/>
    </i>
    <i>
      <x v="12"/>
    </i>
    <i>
      <x v="33"/>
    </i>
    <i>
      <x v="23"/>
    </i>
    <i>
      <x v="39"/>
    </i>
    <i>
      <x v="28"/>
    </i>
    <i>
      <x v="37"/>
    </i>
    <i>
      <x v="36"/>
    </i>
    <i>
      <x v="9"/>
    </i>
    <i>
      <x v="34"/>
    </i>
    <i>
      <x v="52"/>
    </i>
    <i>
      <x v="6"/>
    </i>
    <i>
      <x v="27"/>
    </i>
    <i>
      <x v="43"/>
    </i>
    <i>
      <x v="46"/>
    </i>
    <i>
      <x v="8"/>
    </i>
    <i>
      <x v="17"/>
    </i>
    <i>
      <x v="54"/>
    </i>
    <i>
      <x v="10"/>
    </i>
    <i>
      <x v="14"/>
    </i>
    <i>
      <x v="51"/>
    </i>
    <i>
      <x v="16"/>
    </i>
    <i>
      <x v="5"/>
    </i>
    <i>
      <x v="42"/>
    </i>
    <i>
      <x v="22"/>
    </i>
    <i>
      <x v="49"/>
    </i>
    <i>
      <x v="13"/>
    </i>
    <i>
      <x v="40"/>
    </i>
    <i>
      <x v="41"/>
    </i>
    <i>
      <x v="53"/>
    </i>
    <i>
      <x v="3"/>
    </i>
    <i>
      <x v="29"/>
    </i>
    <i>
      <x v="18"/>
    </i>
    <i>
      <x v="32"/>
    </i>
    <i>
      <x v="1"/>
    </i>
    <i>
      <x v="35"/>
    </i>
    <i>
      <x v="38"/>
    </i>
    <i>
      <x v="31"/>
    </i>
    <i>
      <x v="50"/>
    </i>
    <i>
      <x v="44"/>
    </i>
    <i>
      <x/>
    </i>
    <i>
      <x v="19"/>
    </i>
    <i>
      <x v="21"/>
    </i>
    <i>
      <x v="7"/>
    </i>
    <i>
      <x v="11"/>
    </i>
    <i>
      <x v="25"/>
    </i>
    <i>
      <x v="30"/>
    </i>
    <i>
      <x v="4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B" fld="2" baseField="0" baseItem="0"/>
    <dataField name="Sum of IP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5" name="Table15" displayName="Table15" ref="A1:O13" totalsRowShown="0" headerRowDxfId="32">
  <autoFilter ref="A1:O13"/>
  <tableColumns count="15">
    <tableColumn id="1" name="RANK"/>
    <tableColumn id="2" name="POINTS"/>
    <tableColumn id="3" name="AVG" dataDxfId="31" dataCellStyle="Comma">
      <calculatedColumnFormula>AVERAGEIFS(STAND_AVG[AVG],STAND_AVG[PLACE],Table15[[#This Row],[RANK]],STAND_AVG[EXCLUDE],"N")</calculatedColumnFormula>
    </tableColumn>
    <tableColumn id="4" name="R" dataDxfId="30">
      <calculatedColumnFormula>AVERAGEIFS(STAND_R[R],STAND_R[PLACE],Table15[[#This Row],[RANK]],STAND_R[EXCLUDE],"N")</calculatedColumnFormula>
    </tableColumn>
    <tableColumn id="5" name="HR" dataDxfId="29">
      <calculatedColumnFormula>AVERAGEIFS(STAND_HR[HR],STAND_HR[PLACE],Table15[[#This Row],[RANK]],STAND_HR[EXCLUDE],"N")</calculatedColumnFormula>
    </tableColumn>
    <tableColumn id="6" name="RBI" dataDxfId="28">
      <calculatedColumnFormula>AVERAGEIFS(STAND_RBI[RBI],STAND_RBI[PLACE],Table15[[#This Row],[RANK]],STAND_RBI[EXCLUDE],"N")</calculatedColumnFormula>
    </tableColumn>
    <tableColumn id="7" name="SB" dataDxfId="27">
      <calculatedColumnFormula>AVERAGEIFS(STAND_SB[SB],STAND_AVG[PLACE],Table15[[#This Row],[RANK]],STAND_SB[EXCLUDE],"N")</calculatedColumnFormula>
    </tableColumn>
    <tableColumn id="8" name="ERA" dataDxfId="26">
      <calculatedColumnFormula>AVERAGEIFS(STAND_ERA[ERA],STAND_ERA[PLACE],Table15[[#This Row],[RANK]],STAND_ERA[EXCLUDE],"N")</calculatedColumnFormula>
    </tableColumn>
    <tableColumn id="9" name="WHIP" dataDxfId="25">
      <calculatedColumnFormula>AVERAGEIFS(STAND_WHIP[WHIP],STAND_WHIP[PLACE],Table15[[#This Row],[RANK]],STAND_WHIP[EXCLUDE],"N")</calculatedColumnFormula>
    </tableColumn>
    <tableColumn id="10" name="W" dataDxfId="24">
      <calculatedColumnFormula>AVERAGEIFS(STAND_W[W],STAND_W[PLACE],Table15[[#This Row],[RANK]],STAND_W[EXCLUDE],"N")</calculatedColumnFormula>
    </tableColumn>
    <tableColumn id="11" name="K" dataDxfId="23">
      <calculatedColumnFormula>AVERAGEIFS(STAND_SO[SO],STAND_SO[PLACE],Table15[[#This Row],[RANK]],STAND_SO[EXCLUDE],"N")</calculatedColumnFormula>
    </tableColumn>
    <tableColumn id="12" name="SV" dataDxfId="22">
      <calculatedColumnFormula>AVERAGEIFS(STAND_SV[SV],STAND_SV[PLACE],Table15[[#This Row],[RANK]],STAND_SV[EXCLUDE],"N")</calculatedColumnFormula>
    </tableColumn>
    <tableColumn id="13" name="TOTAL" dataDxfId="21">
      <calculatedColumnFormula>AVERAGEIFS(STANDINGS[TOTALPTS],STANDINGS[TEAM],"team 0")</calculatedColumnFormula>
    </tableColumn>
    <tableColumn id="14" name="AB"/>
    <tableColumn id="15" name="IP" dataDxfId="0" dataCellStyle="Comm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STAND_SV" displayName="STAND_SV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8" name="SV"/>
    <tableColumn id="18" name="SV pts"/>
    <tableColumn id="26" name="RANK" dataDxfId="8">
      <calculatedColumnFormula>RANK(STAND_SV[[#This Row],[SV]],STAND_SV[SV],0)</calculatedColumnFormula>
    </tableColumn>
    <tableColumn id="27" name="PLACE" dataDxfId="7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STAND_ERA" displayName="STAND_ERA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9" name="ERA"/>
    <tableColumn id="19" name="ERA pts"/>
    <tableColumn id="26" name="RANK" dataDxfId="6">
      <calculatedColumnFormula>RANK(STAND_ERA[[#This Row],[ERA]],STAND_ERA[ERA],1)</calculatedColumnFormula>
    </tableColumn>
    <tableColumn id="27" name="PLACE" dataDxfId="5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STAND_WHIP" displayName="STAND_WHIP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10" name="WHIP"/>
    <tableColumn id="20" name="WHIP pts"/>
    <tableColumn id="26" name="RANK" dataDxfId="4">
      <calculatedColumnFormula>RANK(STAND_WHIP[[#This Row],[WHIP]],STAND_WHIP[WHIP],1)</calculatedColumnFormula>
    </tableColumn>
    <tableColumn id="27" name="PLACE" dataDxfId="3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STAND_SO" displayName="STAND_SO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11" name="SO"/>
    <tableColumn id="21" name="SO pts"/>
    <tableColumn id="26" name="RANK" dataDxfId="2">
      <calculatedColumnFormula>RANK(STAND_SO[[#This Row],[SO]],STAND_SO[SO],0)</calculatedColumnFormula>
    </tableColumn>
    <tableColumn id="27" name="PLACE" dataDxfId="1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STANDINGS" displayName="STANDINGS" ref="A1:X661" totalsRowShown="0">
  <autoFilter ref="A1:X661"/>
  <tableColumns count="24">
    <tableColumn id="24" name="LEAGUE"/>
    <tableColumn id="23" name="TEAM"/>
    <tableColumn id="25" name="EXCLUDE"/>
    <tableColumn id="2" name="R stat"/>
    <tableColumn id="3" name="HR stat"/>
    <tableColumn id="4" name="RBI stat"/>
    <tableColumn id="5" name="SB stat"/>
    <tableColumn id="6" name="AVG stat"/>
    <tableColumn id="7" name="W stat"/>
    <tableColumn id="8" name="SV stat"/>
    <tableColumn id="9" name="ERA stat"/>
    <tableColumn id="10" name="WHIP stat"/>
    <tableColumn id="11" name="SO stat"/>
    <tableColumn id="12" name="R pts"/>
    <tableColumn id="13" name="HR pts"/>
    <tableColumn id="14" name="RBI pts"/>
    <tableColumn id="15" name="SB pts"/>
    <tableColumn id="16" name="AVG pts"/>
    <tableColumn id="17" name="W pts"/>
    <tableColumn id="18" name="SV pts"/>
    <tableColumn id="19" name="ERA pts"/>
    <tableColumn id="20" name="WHIP pts"/>
    <tableColumn id="21" name="SO pts"/>
    <tableColumn id="22" name="TOTALPTS">
      <calculatedColumnFormula>SUM(N2:W2)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ABIP" displayName="ABIP" ref="A1:F661" totalsRowShown="0">
  <autoFilter ref="A1:F661"/>
  <tableColumns count="6">
    <tableColumn id="1" name="LEAGUE"/>
    <tableColumn id="2" name="TEAM"/>
    <tableColumn id="3" name="AB"/>
    <tableColumn id="4" name="IP"/>
    <tableColumn id="5" name="(14 hitters and 9 pitchers)"/>
    <tableColumn id="6" name="EXCLUD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STAND_R" displayName="STAND_R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2" name="R"/>
    <tableColumn id="12" name="R pts"/>
    <tableColumn id="26" name="RANK" dataDxfId="20">
      <calculatedColumnFormula>RANK(STAND_R[[#This Row],[R]],STAND_R[R],0)</calculatedColumnFormula>
    </tableColumn>
    <tableColumn id="27" name="PLACE" dataDxfId="19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STAND_HR" displayName="STAND_HR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3" name="HR"/>
    <tableColumn id="13" name="HR pts"/>
    <tableColumn id="26" name="RANK" dataDxfId="18">
      <calculatedColumnFormula>RANK(STAND_HR[[#This Row],[HR]],STAND_HR[HR],0)</calculatedColumnFormula>
    </tableColumn>
    <tableColumn id="27" name="PLACE" dataDxfId="17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TAND_RBI" displayName="STAND_RBI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4" name="RBI"/>
    <tableColumn id="14" name="RBI pts"/>
    <tableColumn id="26" name="RANK" dataDxfId="16">
      <calculatedColumnFormula>RANK(STAND_RBI[[#This Row],[RBI]],STAND_RBI[RBI],0)</calculatedColumnFormula>
    </tableColumn>
    <tableColumn id="27" name="PLACE" dataDxfId="15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STAND_AVG" displayName="STAND_AVG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6" name="AVG"/>
    <tableColumn id="16" name="AVG pts"/>
    <tableColumn id="26" name="RANK" dataDxfId="14">
      <calculatedColumnFormula>RANK(STAND_AVG[[#This Row],[AVG]],STAND_AVG[AVG],0)</calculatedColumnFormula>
    </tableColumn>
    <tableColumn id="27" name="PLACE" dataDxfId="13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STAND_SB" displayName="STAND_SB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5" name="SB"/>
    <tableColumn id="15" name="SB pts"/>
    <tableColumn id="26" name="RANK" dataDxfId="12">
      <calculatedColumnFormula>RANK(STAND_SB[[#This Row],[SB]],STAND_SB[SB],0)</calculatedColumnFormula>
    </tableColumn>
    <tableColumn id="27" name="PLACE" dataDxfId="11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STAND_W" displayName="STAND_W" ref="A1:G661" totalsRowShown="0">
  <autoFilter ref="A1:G661"/>
  <sortState ref="A2:G661">
    <sortCondition ref="A2:A661"/>
    <sortCondition ref="F2:F661"/>
  </sortState>
  <tableColumns count="7">
    <tableColumn id="24" name="LEAGUE"/>
    <tableColumn id="23" name="TEAM"/>
    <tableColumn id="25" name="EXCLUDE"/>
    <tableColumn id="7" name="W"/>
    <tableColumn id="17" name="W pts"/>
    <tableColumn id="26" name="RANK" dataDxfId="10">
      <calculatedColumnFormula>RANK(STAND_W[[#This Row],[W]],STAND_W[W],0)</calculatedColumnFormula>
    </tableColumn>
    <tableColumn id="27" name="PLACE" dataDxfId="9">
      <calculatedColumnFormula>IF(A2=A1,G1+1,1)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80" zoomScaleNormal="80" workbookViewId="0">
      <selection activeCell="C21" sqref="C21"/>
    </sheetView>
  </sheetViews>
  <sheetFormatPr defaultRowHeight="15" x14ac:dyDescent="0.25"/>
  <cols>
    <col min="2" max="2" width="21.7109375" customWidth="1"/>
    <col min="4" max="5" width="9.7109375" bestFit="1" customWidth="1"/>
    <col min="8" max="8" width="11.7109375" customWidth="1"/>
    <col min="9" max="9" width="11.140625" customWidth="1"/>
    <col min="10" max="10" width="9.5703125" bestFit="1" customWidth="1"/>
    <col min="11" max="11" width="11.140625" bestFit="1" customWidth="1"/>
    <col min="14" max="15" width="10.140625" bestFit="1" customWidth="1"/>
  </cols>
  <sheetData>
    <row r="1" spans="1:15" x14ac:dyDescent="0.25">
      <c r="A1" t="s">
        <v>115</v>
      </c>
      <c r="B1" t="s">
        <v>127</v>
      </c>
      <c r="C1" t="s">
        <v>121</v>
      </c>
      <c r="D1" t="s">
        <v>118</v>
      </c>
      <c r="E1" s="5" t="s">
        <v>119</v>
      </c>
      <c r="F1" s="5" t="s">
        <v>120</v>
      </c>
      <c r="G1" s="5" t="s">
        <v>122</v>
      </c>
      <c r="H1" s="5" t="s">
        <v>125</v>
      </c>
      <c r="I1" s="5" t="s">
        <v>126</v>
      </c>
      <c r="J1" s="5" t="s">
        <v>123</v>
      </c>
      <c r="K1" s="5" t="s">
        <v>128</v>
      </c>
      <c r="L1" s="5" t="s">
        <v>124</v>
      </c>
      <c r="M1" s="6" t="s">
        <v>129</v>
      </c>
      <c r="N1" s="17" t="s">
        <v>23</v>
      </c>
      <c r="O1" s="17" t="s">
        <v>22</v>
      </c>
    </row>
    <row r="2" spans="1:15" x14ac:dyDescent="0.25">
      <c r="A2">
        <v>1</v>
      </c>
      <c r="B2">
        <v>12</v>
      </c>
      <c r="C2" s="7">
        <f>AVERAGEIFS(STAND_AVG[AVG],STAND_AVG[PLACE],Table15[[#This Row],[RANK]],STAND_AVG[EXCLUDE],"N")</f>
        <v>0.27563720930232555</v>
      </c>
      <c r="D2" s="9">
        <f>AVERAGEIFS(STAND_R[R],STAND_R[PLACE],Table15[[#This Row],[RANK]],STAND_R[EXCLUDE],"N")</f>
        <v>950</v>
      </c>
      <c r="E2" s="9">
        <f>AVERAGEIFS(STAND_HR[HR],STAND_HR[PLACE],Table15[[#This Row],[RANK]],STAND_HR[EXCLUDE],"N")</f>
        <v>257.02380952380952</v>
      </c>
      <c r="F2" s="9">
        <f>AVERAGEIFS(STAND_RBI[RBI],STAND_RBI[PLACE],Table15[[#This Row],[RANK]],STAND_RBI[EXCLUDE],"N")</f>
        <v>915.30232558139539</v>
      </c>
      <c r="G2" s="9">
        <f>AVERAGEIFS(STAND_SB[SB],STAND_AVG[PLACE],Table15[[#This Row],[RANK]],STAND_SB[EXCLUDE],"N")</f>
        <v>164.09302325581396</v>
      </c>
      <c r="H2" s="7">
        <f>AVERAGEIFS(STAND_ERA[ERA],STAND_ERA[PLACE],Table15[[#This Row],[RANK]],STAND_ERA[EXCLUDE],"N")</f>
        <v>3.410604651162791</v>
      </c>
      <c r="I2" s="7">
        <f>AVERAGEIFS(STAND_WHIP[WHIP],STAND_WHIP[PLACE],Table15[[#This Row],[RANK]],STAND_WHIP[EXCLUDE],"N")</f>
        <v>1.1829744186046514</v>
      </c>
      <c r="J2" s="7">
        <f>AVERAGEIFS(STAND_W[W],STAND_W[PLACE],Table15[[#This Row],[RANK]],STAND_W[EXCLUDE],"N")</f>
        <v>93.139534883720927</v>
      </c>
      <c r="K2" s="9">
        <f>AVERAGEIFS(STAND_SO[SO],STAND_SO[PLACE],Table15[[#This Row],[RANK]],STAND_SO[EXCLUDE],"N")</f>
        <v>1354.2558139534883</v>
      </c>
      <c r="L2" s="9">
        <f>AVERAGEIFS(STAND_SV[SV],STAND_SV[PLACE],Table15[[#This Row],[RANK]],STAND_SV[EXCLUDE],"N")</f>
        <v>88.372093023255815</v>
      </c>
      <c r="M2" s="12">
        <f>AVERAGEIFS(STANDINGS[TOTALPTS],STANDINGS[TEAM],"team 0")</f>
        <v>98.627272727272725</v>
      </c>
      <c r="N2" s="18">
        <f>AVERAGEIFS(ABIP[AB],ABIP[EXCLUDE],"N",ABIP[TEAM],"Team 0")</f>
        <v>6570</v>
      </c>
      <c r="O2" s="18">
        <f>AVERAGEIFS(ABIP[IP],ABIP[EXCLUDE],"N",ABIP[TEAM],"Team 0")</f>
        <v>1298.3285714285716</v>
      </c>
    </row>
    <row r="3" spans="1:15" x14ac:dyDescent="0.25">
      <c r="A3">
        <v>2</v>
      </c>
      <c r="B3">
        <v>11</v>
      </c>
      <c r="C3" s="7">
        <f>AVERAGEIFS(STAND_AVG[AVG],STAND_AVG[PLACE],Table15[[#This Row],[RANK]],STAND_AVG[EXCLUDE],"N")</f>
        <v>0.27228604651162791</v>
      </c>
      <c r="D3" s="10">
        <f>AVERAGEIFS(STAND_R[R],STAND_R[PLACE],Table15[[#This Row],[RANK]],STAND_R[EXCLUDE],"N")</f>
        <v>917.07692307692309</v>
      </c>
      <c r="E3" s="10">
        <f>AVERAGEIFS(STAND_HR[HR],STAND_HR[PLACE],Table15[[#This Row],[RANK]],STAND_HR[EXCLUDE],"N")</f>
        <v>243.95238095238096</v>
      </c>
      <c r="F3" s="10">
        <f>AVERAGEIFS(STAND_RBI[RBI],STAND_RBI[PLACE],Table15[[#This Row],[RANK]],STAND_RBI[EXCLUDE],"N")</f>
        <v>878.8604651162791</v>
      </c>
      <c r="G3" s="10">
        <f>AVERAGEIFS(STAND_SB[SB],STAND_AVG[PLACE],Table15[[#This Row],[RANK]],STAND_SB[EXCLUDE],"N")</f>
        <v>143.30232558139534</v>
      </c>
      <c r="H3" s="8">
        <f>AVERAGEIFS(STAND_ERA[ERA],STAND_ERA[PLACE],Table15[[#This Row],[RANK]],STAND_ERA[EXCLUDE],"N")</f>
        <v>3.5961162790697676</v>
      </c>
      <c r="I3" s="8">
        <f>AVERAGEIFS(STAND_WHIP[WHIP],STAND_WHIP[PLACE],Table15[[#This Row],[RANK]],STAND_WHIP[EXCLUDE],"N")</f>
        <v>1.2168999999999999</v>
      </c>
      <c r="J3" s="8">
        <f>AVERAGEIFS(STAND_W[W],STAND_W[PLACE],Table15[[#This Row],[RANK]],STAND_W[EXCLUDE],"N")</f>
        <v>86.162790697674424</v>
      </c>
      <c r="K3" s="10">
        <f>AVERAGEIFS(STAND_SO[SO],STAND_SO[PLACE],Table15[[#This Row],[RANK]],STAND_SO[EXCLUDE],"N")</f>
        <v>1284.1162790697674</v>
      </c>
      <c r="L3" s="10">
        <f>AVERAGEIFS(STAND_SV[SV],STAND_SV[PLACE],Table15[[#This Row],[RANK]],STAND_SV[EXCLUDE],"N")</f>
        <v>76.255813953488371</v>
      </c>
      <c r="M3" s="12">
        <f>AVERAGEIFS(STANDINGS[TOTALPTS],STANDINGS[TEAM],"team 1")</f>
        <v>90.654545454545456</v>
      </c>
      <c r="N3" s="18">
        <f>AVERAGEIFS(ABIP[AB],ABIP[EXCLUDE],"N",ABIP[TEAM],"Team 1")</f>
        <v>6284.3095238095239</v>
      </c>
      <c r="O3" s="18">
        <f>AVERAGEIFS(ABIP[IP],ABIP[EXCLUDE],"N",ABIP[TEAM],"Team 1")</f>
        <v>1312.1833333333336</v>
      </c>
    </row>
    <row r="4" spans="1:15" x14ac:dyDescent="0.25">
      <c r="A4">
        <v>3</v>
      </c>
      <c r="B4">
        <v>10</v>
      </c>
      <c r="C4" s="7">
        <f>AVERAGEIFS(STAND_AVG[AVG],STAND_AVG[PLACE],Table15[[#This Row],[RANK]],STAND_AVG[EXCLUDE],"N")</f>
        <v>0.26927209302325583</v>
      </c>
      <c r="D4" s="10">
        <f>AVERAGEIFS(STAND_R[R],STAND_R[PLACE],Table15[[#This Row],[RANK]],STAND_R[EXCLUDE],"N")</f>
        <v>882.79487179487182</v>
      </c>
      <c r="E4" s="10">
        <f>AVERAGEIFS(STAND_HR[HR],STAND_HR[PLACE],Table15[[#This Row],[RANK]],STAND_HR[EXCLUDE],"N")</f>
        <v>231.07142857142858</v>
      </c>
      <c r="F4" s="10">
        <f>AVERAGEIFS(STAND_RBI[RBI],STAND_RBI[PLACE],Table15[[#This Row],[RANK]],STAND_RBI[EXCLUDE],"N")</f>
        <v>845.06976744186045</v>
      </c>
      <c r="G4" s="10">
        <f>AVERAGEIFS(STAND_SB[SB],STAND_AVG[PLACE],Table15[[#This Row],[RANK]],STAND_SB[EXCLUDE],"N")</f>
        <v>133.30232558139534</v>
      </c>
      <c r="H4" s="8">
        <f>AVERAGEIFS(STAND_ERA[ERA],STAND_ERA[PLACE],Table15[[#This Row],[RANK]],STAND_ERA[EXCLUDE],"N")</f>
        <v>3.7104418604651159</v>
      </c>
      <c r="I4" s="8">
        <f>AVERAGEIFS(STAND_WHIP[WHIP],STAND_WHIP[PLACE],Table15[[#This Row],[RANK]],STAND_WHIP[EXCLUDE],"N")</f>
        <v>1.2316883720930234</v>
      </c>
      <c r="J4" s="8">
        <f>AVERAGEIFS(STAND_W[W],STAND_W[PLACE],Table15[[#This Row],[RANK]],STAND_W[EXCLUDE],"N")</f>
        <v>81.79069767441861</v>
      </c>
      <c r="K4" s="10">
        <f>AVERAGEIFS(STAND_SO[SO],STAND_SO[PLACE],Table15[[#This Row],[RANK]],STAND_SO[EXCLUDE],"N")</f>
        <v>1234.0232558139535</v>
      </c>
      <c r="L4" s="10">
        <f>AVERAGEIFS(STAND_SV[SV],STAND_SV[PLACE],Table15[[#This Row],[RANK]],STAND_SV[EXCLUDE],"N")</f>
        <v>68.162790697674424</v>
      </c>
      <c r="M4" s="12">
        <f>AVERAGEIFS(STANDINGS[TOTALPTS],STANDINGS[TEAM],"team 2")</f>
        <v>82.354545454545459</v>
      </c>
      <c r="N4" s="18">
        <f>AVERAGEIFS(ABIP[AB],ABIP[EXCLUDE],"N",ABIP[TEAM],"Team 2")</f>
        <v>6251.3571428571431</v>
      </c>
      <c r="O4" s="18">
        <f>AVERAGEIFS(ABIP[IP],ABIP[EXCLUDE],"N",ABIP[TEAM],"Team 2")</f>
        <v>1270.4285714285713</v>
      </c>
    </row>
    <row r="5" spans="1:15" x14ac:dyDescent="0.25">
      <c r="A5">
        <v>4</v>
      </c>
      <c r="B5">
        <v>9</v>
      </c>
      <c r="C5" s="7">
        <f>AVERAGEIFS(STAND_AVG[AVG],STAND_AVG[PLACE],Table15[[#This Row],[RANK]],STAND_AVG[EXCLUDE],"N")</f>
        <v>0.26674883720930231</v>
      </c>
      <c r="D5" s="10">
        <f>AVERAGEIFS(STAND_R[R],STAND_R[PLACE],Table15[[#This Row],[RANK]],STAND_R[EXCLUDE],"N")</f>
        <v>863.02564102564099</v>
      </c>
      <c r="E5" s="10">
        <f>AVERAGEIFS(STAND_HR[HR],STAND_HR[PLACE],Table15[[#This Row],[RANK]],STAND_HR[EXCLUDE],"N")</f>
        <v>222.28571428571428</v>
      </c>
      <c r="F5" s="10">
        <f>AVERAGEIFS(STAND_RBI[RBI],STAND_RBI[PLACE],Table15[[#This Row],[RANK]],STAND_RBI[EXCLUDE],"N")</f>
        <v>816</v>
      </c>
      <c r="G5" s="10">
        <f>AVERAGEIFS(STAND_SB[SB],STAND_AVG[PLACE],Table15[[#This Row],[RANK]],STAND_SB[EXCLUDE],"N")</f>
        <v>121.74418604651163</v>
      </c>
      <c r="H5" s="8">
        <f>AVERAGEIFS(STAND_ERA[ERA],STAND_ERA[PLACE],Table15[[#This Row],[RANK]],STAND_ERA[EXCLUDE],"N")</f>
        <v>3.8098139534883724</v>
      </c>
      <c r="I5" s="8">
        <f>AVERAGEIFS(STAND_WHIP[WHIP],STAND_WHIP[PLACE],Table15[[#This Row],[RANK]],STAND_WHIP[EXCLUDE],"N")</f>
        <v>1.2530558139534889</v>
      </c>
      <c r="J5" s="8">
        <f>AVERAGEIFS(STAND_W[W],STAND_W[PLACE],Table15[[#This Row],[RANK]],STAND_W[EXCLUDE],"N")</f>
        <v>78.837209302325576</v>
      </c>
      <c r="K5" s="10">
        <f>AVERAGEIFS(STAND_SO[SO],STAND_SO[PLACE],Table15[[#This Row],[RANK]],STAND_SO[EXCLUDE],"N")</f>
        <v>1191.7906976744187</v>
      </c>
      <c r="L5" s="10">
        <f>AVERAGEIFS(STAND_SV[SV],STAND_SV[PLACE],Table15[[#This Row],[RANK]],STAND_SV[EXCLUDE],"N")</f>
        <v>61.186046511627907</v>
      </c>
      <c r="M5" s="12">
        <f>AVERAGEIFS(STANDINGS[TOTALPTS],STANDINGS[TEAM],"team 3")</f>
        <v>78.736363636363635</v>
      </c>
      <c r="N5" s="18">
        <f>AVERAGEIFS(ABIP[AB],ABIP[EXCLUDE],"N",ABIP[TEAM],"Team 3")</f>
        <v>6187.2857142857147</v>
      </c>
      <c r="O5" s="18">
        <f>AVERAGEIFS(ABIP[IP],ABIP[EXCLUDE],"N",ABIP[TEAM],"Team 3")</f>
        <v>1236.7785714285717</v>
      </c>
    </row>
    <row r="6" spans="1:15" x14ac:dyDescent="0.25">
      <c r="A6">
        <v>5</v>
      </c>
      <c r="B6">
        <v>8</v>
      </c>
      <c r="C6" s="7">
        <f>AVERAGEIFS(STAND_AVG[AVG],STAND_AVG[PLACE],Table15[[#This Row],[RANK]],STAND_AVG[EXCLUDE],"N")</f>
        <v>0.2644186046511629</v>
      </c>
      <c r="D6" s="10">
        <f>AVERAGEIFS(STAND_R[R],STAND_R[PLACE],Table15[[#This Row],[RANK]],STAND_R[EXCLUDE],"N")</f>
        <v>839.71794871794873</v>
      </c>
      <c r="E6" s="10">
        <f>AVERAGEIFS(STAND_HR[HR],STAND_HR[PLACE],Table15[[#This Row],[RANK]],STAND_HR[EXCLUDE],"N")</f>
        <v>214.04761904761904</v>
      </c>
      <c r="F6" s="10">
        <f>AVERAGEIFS(STAND_RBI[RBI],STAND_RBI[PLACE],Table15[[#This Row],[RANK]],STAND_RBI[EXCLUDE],"N")</f>
        <v>798.25581395348843</v>
      </c>
      <c r="G6" s="10">
        <f>AVERAGEIFS(STAND_SB[SB],STAND_AVG[PLACE],Table15[[#This Row],[RANK]],STAND_SB[EXCLUDE],"N")</f>
        <v>112.32558139534883</v>
      </c>
      <c r="H6" s="8">
        <f>AVERAGEIFS(STAND_ERA[ERA],STAND_ERA[PLACE],Table15[[#This Row],[RANK]],STAND_ERA[EXCLUDE],"N")</f>
        <v>3.9017209302325582</v>
      </c>
      <c r="I6" s="8">
        <f>AVERAGEIFS(STAND_WHIP[WHIP],STAND_WHIP[PLACE],Table15[[#This Row],[RANK]],STAND_WHIP[EXCLUDE],"N")</f>
        <v>1.2697093023255812</v>
      </c>
      <c r="J6" s="8">
        <f>AVERAGEIFS(STAND_W[W],STAND_W[PLACE],Table15[[#This Row],[RANK]],STAND_W[EXCLUDE],"N")</f>
        <v>75.232558139534888</v>
      </c>
      <c r="K6" s="10">
        <f>AVERAGEIFS(STAND_SO[SO],STAND_SO[PLACE],Table15[[#This Row],[RANK]],STAND_SO[EXCLUDE],"N")</f>
        <v>1154.6279069767443</v>
      </c>
      <c r="L6" s="10">
        <f>AVERAGEIFS(STAND_SV[SV],STAND_SV[PLACE],Table15[[#This Row],[RANK]],STAND_SV[EXCLUDE],"N")</f>
        <v>54.255813953488371</v>
      </c>
      <c r="M6" s="12">
        <f>AVERAGEIFS(STANDINGS[TOTALPTS],STANDINGS[TEAM],"team 4")</f>
        <v>73.490909090909085</v>
      </c>
      <c r="N6" s="18">
        <f>AVERAGEIFS(ABIP[AB],ABIP[EXCLUDE],"N",ABIP[TEAM],"Team 4")</f>
        <v>6135.5476190476193</v>
      </c>
      <c r="O6" s="18">
        <f>AVERAGEIFS(ABIP[IP],ABIP[EXCLUDE],"N",ABIP[TEAM],"Team 4")</f>
        <v>1229.8333333333337</v>
      </c>
    </row>
    <row r="7" spans="1:15" x14ac:dyDescent="0.25">
      <c r="A7">
        <v>6</v>
      </c>
      <c r="B7">
        <v>7</v>
      </c>
      <c r="C7" s="7">
        <f>AVERAGEIFS(STAND_AVG[AVG],STAND_AVG[PLACE],Table15[[#This Row],[RANK]],STAND_AVG[EXCLUDE],"N")</f>
        <v>0.26273720930232558</v>
      </c>
      <c r="D7" s="10">
        <f>AVERAGEIFS(STAND_R[R],STAND_R[PLACE],Table15[[#This Row],[RANK]],STAND_R[EXCLUDE],"N")</f>
        <v>813.30769230769226</v>
      </c>
      <c r="E7" s="10">
        <f>AVERAGEIFS(STAND_HR[HR],STAND_HR[PLACE],Table15[[#This Row],[RANK]],STAND_HR[EXCLUDE],"N")</f>
        <v>206.35714285714286</v>
      </c>
      <c r="F7" s="10">
        <f>AVERAGEIFS(STAND_RBI[RBI],STAND_RBI[PLACE],Table15[[#This Row],[RANK]],STAND_RBI[EXCLUDE],"N")</f>
        <v>774.90697674418607</v>
      </c>
      <c r="G7" s="10">
        <f>AVERAGEIFS(STAND_SB[SB],STAND_AVG[PLACE],Table15[[#This Row],[RANK]],STAND_SB[EXCLUDE],"N")</f>
        <v>106.25581395348837</v>
      </c>
      <c r="H7" s="8">
        <f>AVERAGEIFS(STAND_ERA[ERA],STAND_ERA[PLACE],Table15[[#This Row],[RANK]],STAND_ERA[EXCLUDE],"N")</f>
        <v>3.9944883720930227</v>
      </c>
      <c r="I7" s="8">
        <f>AVERAGEIFS(STAND_WHIP[WHIP],STAND_WHIP[PLACE],Table15[[#This Row],[RANK]],STAND_WHIP[EXCLUDE],"N")</f>
        <v>1.2835906976744191</v>
      </c>
      <c r="J7" s="8">
        <f>AVERAGEIFS(STAND_W[W],STAND_W[PLACE],Table15[[#This Row],[RANK]],STAND_W[EXCLUDE],"N")</f>
        <v>72.558139534883722</v>
      </c>
      <c r="K7" s="10">
        <f>AVERAGEIFS(STAND_SO[SO],STAND_SO[PLACE],Table15[[#This Row],[RANK]],STAND_SO[EXCLUDE],"N")</f>
        <v>1124.9767441860465</v>
      </c>
      <c r="L7" s="10">
        <f>AVERAGEIFS(STAND_SV[SV],STAND_SV[PLACE],Table15[[#This Row],[RANK]],STAND_SV[EXCLUDE],"N")</f>
        <v>48.744186046511629</v>
      </c>
      <c r="M7" s="12">
        <f>AVERAGEIFS(STANDINGS[TOTALPTS],STANDINGS[TEAM],"team 5")</f>
        <v>67.309090909090912</v>
      </c>
      <c r="N7" s="18">
        <f>AVERAGEIFS(ABIP[AB],ABIP[EXCLUDE],"N",ABIP[TEAM],"Team 5")</f>
        <v>5955.3809523809523</v>
      </c>
      <c r="O7" s="18">
        <f>AVERAGEIFS(ABIP[IP],ABIP[EXCLUDE],"N",ABIP[TEAM],"Team 5")</f>
        <v>1213.7357142857143</v>
      </c>
    </row>
    <row r="8" spans="1:15" x14ac:dyDescent="0.25">
      <c r="A8">
        <v>7</v>
      </c>
      <c r="B8">
        <v>6</v>
      </c>
      <c r="C8" s="7">
        <f>AVERAGEIFS(STAND_AVG[AVG],STAND_AVG[PLACE],Table15[[#This Row],[RANK]],STAND_AVG[EXCLUDE],"N")</f>
        <v>0.26098604651162788</v>
      </c>
      <c r="D8" s="10">
        <f>AVERAGEIFS(STAND_R[R],STAND_R[PLACE],Table15[[#This Row],[RANK]],STAND_R[EXCLUDE],"N")</f>
        <v>786.51282051282055</v>
      </c>
      <c r="E8" s="10">
        <f>AVERAGEIFS(STAND_HR[HR],STAND_HR[PLACE],Table15[[#This Row],[RANK]],STAND_HR[EXCLUDE],"N")</f>
        <v>197.57142857142858</v>
      </c>
      <c r="F8" s="10">
        <f>AVERAGEIFS(STAND_RBI[RBI],STAND_RBI[PLACE],Table15[[#This Row],[RANK]],STAND_RBI[EXCLUDE],"N")</f>
        <v>742.65116279069764</v>
      </c>
      <c r="G8" s="10">
        <f>AVERAGEIFS(STAND_SB[SB],STAND_AVG[PLACE],Table15[[#This Row],[RANK]],STAND_SB[EXCLUDE],"N")</f>
        <v>99.20930232558139</v>
      </c>
      <c r="H8" s="8">
        <f>AVERAGEIFS(STAND_ERA[ERA],STAND_ERA[PLACE],Table15[[#This Row],[RANK]],STAND_ERA[EXCLUDE],"N")</f>
        <v>4.079930232558139</v>
      </c>
      <c r="I8" s="8">
        <f>AVERAGEIFS(STAND_WHIP[WHIP],STAND_WHIP[PLACE],Table15[[#This Row],[RANK]],STAND_WHIP[EXCLUDE],"N")</f>
        <v>1.2974767441860464</v>
      </c>
      <c r="J8" s="8">
        <f>AVERAGEIFS(STAND_W[W],STAND_W[PLACE],Table15[[#This Row],[RANK]],STAND_W[EXCLUDE],"N")</f>
        <v>69.930232558139537</v>
      </c>
      <c r="K8" s="10">
        <f>AVERAGEIFS(STAND_SO[SO],STAND_SO[PLACE],Table15[[#This Row],[RANK]],STAND_SO[EXCLUDE],"N")</f>
        <v>1092.7906976744187</v>
      </c>
      <c r="L8" s="10">
        <f>AVERAGEIFS(STAND_SV[SV],STAND_SV[PLACE],Table15[[#This Row],[RANK]],STAND_SV[EXCLUDE],"N")</f>
        <v>43.720930232558139</v>
      </c>
      <c r="M8" s="12">
        <f>AVERAGEIFS(STANDINGS[TOTALPTS],STANDINGS[TEAM],"team 6")</f>
        <v>61.272727272727273</v>
      </c>
      <c r="N8" s="18">
        <f>AVERAGEIFS(ABIP[AB],ABIP[EXCLUDE],"N",ABIP[TEAM],"Team 6")</f>
        <v>5823.5952380952385</v>
      </c>
      <c r="O8" s="18">
        <f>AVERAGEIFS(ABIP[IP],ABIP[EXCLUDE],"N",ABIP[TEAM],"Team 6")</f>
        <v>1180.1095238095238</v>
      </c>
    </row>
    <row r="9" spans="1:15" x14ac:dyDescent="0.25">
      <c r="A9">
        <v>8</v>
      </c>
      <c r="B9">
        <v>5</v>
      </c>
      <c r="C9" s="7">
        <f>AVERAGEIFS(STAND_AVG[AVG],STAND_AVG[PLACE],Table15[[#This Row],[RANK]],STAND_AVG[EXCLUDE],"N")</f>
        <v>0.25936279069767443</v>
      </c>
      <c r="D9" s="10">
        <f>AVERAGEIFS(STAND_R[R],STAND_R[PLACE],Table15[[#This Row],[RANK]],STAND_R[EXCLUDE],"N")</f>
        <v>762.66666666666663</v>
      </c>
      <c r="E9" s="10">
        <f>AVERAGEIFS(STAND_HR[HR],STAND_HR[PLACE],Table15[[#This Row],[RANK]],STAND_HR[EXCLUDE],"N")</f>
        <v>190.88095238095238</v>
      </c>
      <c r="F9" s="10">
        <f>AVERAGEIFS(STAND_RBI[RBI],STAND_RBI[PLACE],Table15[[#This Row],[RANK]],STAND_RBI[EXCLUDE],"N")</f>
        <v>718.37209302325584</v>
      </c>
      <c r="G9" s="10">
        <f>AVERAGEIFS(STAND_SB[SB],STAND_AVG[PLACE],Table15[[#This Row],[RANK]],STAND_SB[EXCLUDE],"N")</f>
        <v>91.976744186046517</v>
      </c>
      <c r="H9" s="8">
        <f>AVERAGEIFS(STAND_ERA[ERA],STAND_ERA[PLACE],Table15[[#This Row],[RANK]],STAND_ERA[EXCLUDE],"N")</f>
        <v>4.1726511627906984</v>
      </c>
      <c r="I9" s="8">
        <f>AVERAGEIFS(STAND_WHIP[WHIP],STAND_WHIP[PLACE],Table15[[#This Row],[RANK]],STAND_WHIP[EXCLUDE],"N")</f>
        <v>1.3132488372093023</v>
      </c>
      <c r="J9" s="8">
        <f>AVERAGEIFS(STAND_W[W],STAND_W[PLACE],Table15[[#This Row],[RANK]],STAND_W[EXCLUDE],"N")</f>
        <v>66.488372093023258</v>
      </c>
      <c r="K9" s="10">
        <f>AVERAGEIFS(STAND_SO[SO],STAND_SO[PLACE],Table15[[#This Row],[RANK]],STAND_SO[EXCLUDE],"N")</f>
        <v>1061.6279069767443</v>
      </c>
      <c r="L9" s="10">
        <f>AVERAGEIFS(STAND_SV[SV],STAND_SV[PLACE],Table15[[#This Row],[RANK]],STAND_SV[EXCLUDE],"N")</f>
        <v>37.255813953488371</v>
      </c>
      <c r="M9" s="12">
        <f>AVERAGEIFS(STANDINGS[TOTALPTS],STANDINGS[TEAM],"team 7")</f>
        <v>56.736363636363635</v>
      </c>
      <c r="N9" s="18">
        <f>AVERAGEIFS(ABIP[AB],ABIP[EXCLUDE],"N",ABIP[TEAM],"Team 7")</f>
        <v>5618.7380952380954</v>
      </c>
      <c r="O9" s="18">
        <f>AVERAGEIFS(ABIP[IP],ABIP[EXCLUDE],"N",ABIP[TEAM],"Team 7")</f>
        <v>1135.707142857143</v>
      </c>
    </row>
    <row r="10" spans="1:15" x14ac:dyDescent="0.25">
      <c r="A10">
        <v>9</v>
      </c>
      <c r="B10">
        <v>4</v>
      </c>
      <c r="C10" s="7">
        <f>AVERAGEIFS(STAND_AVG[AVG],STAND_AVG[PLACE],Table15[[#This Row],[RANK]],STAND_AVG[EXCLUDE],"N")</f>
        <v>0.25752325581395352</v>
      </c>
      <c r="D10" s="10">
        <f>AVERAGEIFS(STAND_R[R],STAND_R[PLACE],Table15[[#This Row],[RANK]],STAND_R[EXCLUDE],"N")</f>
        <v>739.51282051282055</v>
      </c>
      <c r="E10" s="10">
        <f>AVERAGEIFS(STAND_HR[HR],STAND_HR[PLACE],Table15[[#This Row],[RANK]],STAND_HR[EXCLUDE],"N")</f>
        <v>183.64285714285714</v>
      </c>
      <c r="F10" s="10">
        <f>AVERAGEIFS(STAND_RBI[RBI],STAND_RBI[PLACE],Table15[[#This Row],[RANK]],STAND_RBI[EXCLUDE],"N")</f>
        <v>692.27906976744191</v>
      </c>
      <c r="G10" s="10">
        <f>AVERAGEIFS(STAND_SB[SB],STAND_AVG[PLACE],Table15[[#This Row],[RANK]],STAND_SB[EXCLUDE],"N")</f>
        <v>85.302325581395351</v>
      </c>
      <c r="H10" s="8">
        <f>AVERAGEIFS(STAND_ERA[ERA],STAND_ERA[PLACE],Table15[[#This Row],[RANK]],STAND_ERA[EXCLUDE],"N")</f>
        <v>4.2414883720930217</v>
      </c>
      <c r="I10" s="8">
        <f>AVERAGEIFS(STAND_WHIP[WHIP],STAND_WHIP[PLACE],Table15[[#This Row],[RANK]],STAND_WHIP[EXCLUDE],"N")</f>
        <v>1.3293162790697679</v>
      </c>
      <c r="J10" s="8">
        <f>AVERAGEIFS(STAND_W[W],STAND_W[PLACE],Table15[[#This Row],[RANK]],STAND_W[EXCLUDE],"N")</f>
        <v>63.02325581395349</v>
      </c>
      <c r="K10" s="10">
        <f>AVERAGEIFS(STAND_SO[SO],STAND_SO[PLACE],Table15[[#This Row],[RANK]],STAND_SO[EXCLUDE],"N")</f>
        <v>1025.9767441860465</v>
      </c>
      <c r="L10" s="10">
        <f>AVERAGEIFS(STAND_SV[SV],STAND_SV[PLACE],Table15[[#This Row],[RANK]],STAND_SV[EXCLUDE],"N")</f>
        <v>32.97674418604651</v>
      </c>
      <c r="M10" s="12">
        <f>AVERAGEIFS(STANDINGS[TOTALPTS],STANDINGS[TEAM],"team 8")</f>
        <v>51.290909090909089</v>
      </c>
      <c r="N10" s="18">
        <f>AVERAGEIFS(ABIP[AB],ABIP[EXCLUDE],"N",ABIP[TEAM],"Team 8")</f>
        <v>5507.6428571428569</v>
      </c>
      <c r="O10" s="18">
        <f>AVERAGEIFS(ABIP[IP],ABIP[EXCLUDE],"N",ABIP[TEAM],"Team 8")</f>
        <v>1162.1952380952384</v>
      </c>
    </row>
    <row r="11" spans="1:15" x14ac:dyDescent="0.25">
      <c r="A11">
        <v>10</v>
      </c>
      <c r="B11">
        <v>3</v>
      </c>
      <c r="C11" s="7">
        <f>AVERAGEIFS(STAND_AVG[AVG],STAND_AVG[PLACE],Table15[[#This Row],[RANK]],STAND_AVG[EXCLUDE],"N")</f>
        <v>0.25456279069767451</v>
      </c>
      <c r="D11" s="10">
        <f>AVERAGEIFS(STAND_R[R],STAND_R[PLACE],Table15[[#This Row],[RANK]],STAND_R[EXCLUDE],"N")</f>
        <v>702.64102564102564</v>
      </c>
      <c r="E11" s="10">
        <f>AVERAGEIFS(STAND_HR[HR],STAND_HR[PLACE],Table15[[#This Row],[RANK]],STAND_HR[EXCLUDE],"N")</f>
        <v>173.88095238095238</v>
      </c>
      <c r="F11" s="10">
        <f>AVERAGEIFS(STAND_RBI[RBI],STAND_RBI[PLACE],Table15[[#This Row],[RANK]],STAND_RBI[EXCLUDE],"N")</f>
        <v>659.88372093023258</v>
      </c>
      <c r="G11" s="10">
        <f>AVERAGEIFS(STAND_SB[SB],STAND_AVG[PLACE],Table15[[#This Row],[RANK]],STAND_SB[EXCLUDE],"N")</f>
        <v>78.116279069767444</v>
      </c>
      <c r="H11" s="8">
        <f>AVERAGEIFS(STAND_ERA[ERA],STAND_ERA[PLACE],Table15[[#This Row],[RANK]],STAND_ERA[EXCLUDE],"N")</f>
        <v>4.3506976744186048</v>
      </c>
      <c r="I11" s="8">
        <f>AVERAGEIFS(STAND_WHIP[WHIP],STAND_WHIP[PLACE],Table15[[#This Row],[RANK]],STAND_WHIP[EXCLUDE],"N")</f>
        <v>1.347309302325582</v>
      </c>
      <c r="J11" s="8">
        <f>AVERAGEIFS(STAND_W[W],STAND_W[PLACE],Table15[[#This Row],[RANK]],STAND_W[EXCLUDE],"N")</f>
        <v>59.651162790697676</v>
      </c>
      <c r="K11" s="10">
        <f>AVERAGEIFS(STAND_SO[SO],STAND_SO[PLACE],Table15[[#This Row],[RANK]],STAND_SO[EXCLUDE],"N")</f>
        <v>991.1395348837209</v>
      </c>
      <c r="L11" s="10">
        <f>AVERAGEIFS(STAND_SV[SV],STAND_SV[PLACE],Table15[[#This Row],[RANK]],STAND_SV[EXCLUDE],"N")</f>
        <v>27.046511627906977</v>
      </c>
      <c r="M11" s="12">
        <f>AVERAGEIFS(STANDINGS[TOTALPTS],STANDINGS[TEAM],"team 9")</f>
        <v>44.763636363636365</v>
      </c>
      <c r="N11" s="18">
        <f>AVERAGEIFS(ABIP[AB],ABIP[EXCLUDE],"N",ABIP[TEAM],"Team 9")</f>
        <v>5430.5</v>
      </c>
      <c r="O11" s="18">
        <f>AVERAGEIFS(ABIP[IP],ABIP[EXCLUDE],"N",ABIP[TEAM],"Team 9")</f>
        <v>1161.0738095238096</v>
      </c>
    </row>
    <row r="12" spans="1:15" x14ac:dyDescent="0.25">
      <c r="A12">
        <v>11</v>
      </c>
      <c r="B12">
        <v>2</v>
      </c>
      <c r="C12" s="7">
        <f>AVERAGEIFS(STAND_AVG[AVG],STAND_AVG[PLACE],Table15[[#This Row],[RANK]],STAND_AVG[EXCLUDE],"N")</f>
        <v>0.25184651162790694</v>
      </c>
      <c r="D12" s="10">
        <f>AVERAGEIFS(STAND_R[R],STAND_R[PLACE],Table15[[#This Row],[RANK]],STAND_R[EXCLUDE],"N")</f>
        <v>672.76923076923072</v>
      </c>
      <c r="E12" s="10">
        <f>AVERAGEIFS(STAND_HR[HR],STAND_HR[PLACE],Table15[[#This Row],[RANK]],STAND_HR[EXCLUDE],"N")</f>
        <v>160.28571428571428</v>
      </c>
      <c r="F12" s="10">
        <f>AVERAGEIFS(STAND_RBI[RBI],STAND_RBI[PLACE],Table15[[#This Row],[RANK]],STAND_RBI[EXCLUDE],"N")</f>
        <v>630.34883720930236</v>
      </c>
      <c r="G12" s="10">
        <f>AVERAGEIFS(STAND_SB[SB],STAND_AVG[PLACE],Table15[[#This Row],[RANK]],STAND_SB[EXCLUDE],"N")</f>
        <v>69.95348837209302</v>
      </c>
      <c r="H12" s="8">
        <f>AVERAGEIFS(STAND_ERA[ERA],STAND_ERA[PLACE],Table15[[#This Row],[RANK]],STAND_ERA[EXCLUDE],"N")</f>
        <v>4.4450697674418587</v>
      </c>
      <c r="I12" s="8">
        <f>AVERAGEIFS(STAND_WHIP[WHIP],STAND_WHIP[PLACE],Table15[[#This Row],[RANK]],STAND_WHIP[EXCLUDE],"N")</f>
        <v>1.3721302325581393</v>
      </c>
      <c r="J12" s="8">
        <f>AVERAGEIFS(STAND_W[W],STAND_W[PLACE],Table15[[#This Row],[RANK]],STAND_W[EXCLUDE],"N")</f>
        <v>55.279069767441861</v>
      </c>
      <c r="K12" s="10">
        <f>AVERAGEIFS(STAND_SO[SO],STAND_SO[PLACE],Table15[[#This Row],[RANK]],STAND_SO[EXCLUDE],"N")</f>
        <v>944.93023255813955</v>
      </c>
      <c r="L12" s="10">
        <f>AVERAGEIFS(STAND_SV[SV],STAND_SV[PLACE],Table15[[#This Row],[RANK]],STAND_SV[EXCLUDE],"N")</f>
        <v>19.534883720930232</v>
      </c>
      <c r="M12" s="12">
        <f>AVERAGEIFS(STANDINGS[TOTALPTS],STANDINGS[TEAM],"team 10")</f>
        <v>38.863636363636367</v>
      </c>
      <c r="N12" s="18">
        <f>AVERAGEIFS(ABIP[AB],ABIP[EXCLUDE],"N",ABIP[TEAM],"Team 10")</f>
        <v>5223.833333333333</v>
      </c>
      <c r="O12" s="18">
        <f>AVERAGEIFS(ABIP[IP],ABIP[EXCLUDE],"N",ABIP[TEAM],"Team 10")</f>
        <v>1060.9476190476189</v>
      </c>
    </row>
    <row r="13" spans="1:15" x14ac:dyDescent="0.25">
      <c r="A13">
        <v>12</v>
      </c>
      <c r="B13">
        <v>1</v>
      </c>
      <c r="C13" s="7">
        <f>AVERAGEIFS(STAND_AVG[AVG],STAND_AVG[PLACE],Table15[[#This Row],[RANK]],STAND_AVG[EXCLUDE],"N")</f>
        <v>0.24853953488372094</v>
      </c>
      <c r="D13" s="10">
        <f>AVERAGEIFS(STAND_R[R],STAND_R[PLACE],Table15[[#This Row],[RANK]],STAND_R[EXCLUDE],"N")</f>
        <v>618.20512820512818</v>
      </c>
      <c r="E13" s="10">
        <f>AVERAGEIFS(STAND_HR[HR],STAND_HR[PLACE],Table15[[#This Row],[RANK]],STAND_HR[EXCLUDE],"N")</f>
        <v>142.61904761904762</v>
      </c>
      <c r="F13" s="10">
        <f>AVERAGEIFS(STAND_RBI[RBI],STAND_RBI[PLACE],Table15[[#This Row],[RANK]],STAND_RBI[EXCLUDE],"N")</f>
        <v>570.48837209302326</v>
      </c>
      <c r="G13" s="10">
        <f>AVERAGEIFS(STAND_SB[SB],STAND_AVG[PLACE],Table15[[#This Row],[RANK]],STAND_SB[EXCLUDE],"N")</f>
        <v>55.883720930232556</v>
      </c>
      <c r="H13" s="8">
        <f>AVERAGEIFS(STAND_ERA[ERA],STAND_ERA[PLACE],Table15[[#This Row],[RANK]],STAND_ERA[EXCLUDE],"N")</f>
        <v>4.6310697674418613</v>
      </c>
      <c r="I13" s="8">
        <f>AVERAGEIFS(STAND_WHIP[WHIP],STAND_WHIP[PLACE],Table15[[#This Row],[RANK]],STAND_WHIP[EXCLUDE],"N")</f>
        <v>1.405672093023256</v>
      </c>
      <c r="J13" s="8">
        <f>AVERAGEIFS(STAND_W[W],STAND_W[PLACE],Table15[[#This Row],[RANK]],STAND_W[EXCLUDE],"N")</f>
        <v>47.534883720930232</v>
      </c>
      <c r="K13" s="10">
        <f>AVERAGEIFS(STAND_SO[SO],STAND_SO[PLACE],Table15[[#This Row],[RANK]],STAND_SO[EXCLUDE],"N")</f>
        <v>826.09302325581393</v>
      </c>
      <c r="L13" s="10">
        <f>AVERAGEIFS(STAND_SV[SV],STAND_SV[PLACE],Table15[[#This Row],[RANK]],STAND_SV[EXCLUDE],"N")</f>
        <v>10.813953488372093</v>
      </c>
      <c r="M13" s="12">
        <f>AVERAGEIFS(STANDINGS[TOTALPTS],STANDINGS[TEAM],"team 11")</f>
        <v>29.345454545454544</v>
      </c>
      <c r="N13" s="18">
        <f>AVERAGEIFS(ABIP[AB],ABIP[EXCLUDE],"N",ABIP[TEAM],"Team 11")</f>
        <v>5046.9761904761908</v>
      </c>
      <c r="O13" s="18">
        <f>AVERAGEIFS(ABIP[IP],ABIP[EXCLUDE],"N",ABIP[TEAM],"Team 11")</f>
        <v>1017.2071428571426</v>
      </c>
    </row>
    <row r="15" spans="1:15" x14ac:dyDescent="0.25">
      <c r="B15" s="13" t="s">
        <v>130</v>
      </c>
      <c r="C15" s="14">
        <f>SLOPE(C2:C13,$B$2:$B$13)</f>
        <v>2.2658806309969084E-3</v>
      </c>
      <c r="D15" s="12">
        <f t="shared" ref="D15:M15" si="0">SLOPE(D2:D13,$B$2:$B$13)</f>
        <v>27.919939035323651</v>
      </c>
      <c r="E15" s="12">
        <f t="shared" si="0"/>
        <v>9.3821178821178819</v>
      </c>
      <c r="F15" s="12">
        <f t="shared" si="0"/>
        <v>28.728573751829565</v>
      </c>
      <c r="G15" s="12">
        <f t="shared" si="0"/>
        <v>8.6959668238737997</v>
      </c>
      <c r="H15" s="15">
        <f t="shared" si="0"/>
        <v>-0.10001431127012518</v>
      </c>
      <c r="I15" s="15">
        <f t="shared" si="0"/>
        <v>-1.8118531468531471E-2</v>
      </c>
      <c r="J15" s="12">
        <f t="shared" si="0"/>
        <v>3.6451455521222966</v>
      </c>
      <c r="K15" s="12">
        <f t="shared" si="0"/>
        <v>40.919255163441207</v>
      </c>
      <c r="L15" s="12">
        <f t="shared" si="0"/>
        <v>6.463327370304115</v>
      </c>
      <c r="M15" s="12">
        <f t="shared" si="0"/>
        <v>5.8911951684678963</v>
      </c>
      <c r="N15" s="14">
        <f>SLOPE(N2:N13,$B$2:$B$13)</f>
        <v>129.80411255411258</v>
      </c>
      <c r="O15" s="14">
        <f>SLOPE(O2:O13,$B$2:$B$13)</f>
        <v>23.803712953712985</v>
      </c>
    </row>
    <row r="16" spans="1:15" x14ac:dyDescent="0.25">
      <c r="B16" s="13" t="s">
        <v>131</v>
      </c>
      <c r="C16" s="14">
        <f>C15/$F$15</f>
        <v>7.887201956388827E-5</v>
      </c>
      <c r="D16" s="11">
        <f t="shared" ref="D16:G16" si="1">D15/$F$15</f>
        <v>0.97185259792249812</v>
      </c>
      <c r="E16" s="11">
        <f t="shared" si="1"/>
        <v>0.32657792075460712</v>
      </c>
      <c r="F16" s="11">
        <f t="shared" si="1"/>
        <v>1</v>
      </c>
      <c r="G16" s="11">
        <f t="shared" si="1"/>
        <v>0.30269399723750651</v>
      </c>
      <c r="H16" s="16">
        <f>H15/$K$15</f>
        <v>-2.4441869938894123E-3</v>
      </c>
      <c r="I16" s="16">
        <f t="shared" ref="I16:L16" si="2">I15/$K$15</f>
        <v>-4.4278742113368781E-4</v>
      </c>
      <c r="J16" s="11">
        <f t="shared" si="2"/>
        <v>8.9081424809975676E-2</v>
      </c>
      <c r="K16" s="11">
        <f t="shared" si="2"/>
        <v>1</v>
      </c>
      <c r="L16" s="11">
        <f t="shared" si="2"/>
        <v>0.1579532018480799</v>
      </c>
    </row>
    <row r="18" spans="2:3" x14ac:dyDescent="0.25">
      <c r="B18" s="13" t="s">
        <v>132</v>
      </c>
      <c r="C18">
        <f>COUNTIFS(STANDINGS[TEAM],"team 0",STANDINGS[EXCLUDE],"N")</f>
        <v>43</v>
      </c>
    </row>
    <row r="19" spans="2:3" x14ac:dyDescent="0.25">
      <c r="B19" t="s">
        <v>133</v>
      </c>
      <c r="C19">
        <f>COUNTIFS(STANDINGS[TOTALPTS],"&lt;100",STANDINGS[EXCLUDE],"N",STANDINGS[TEAM],"team 1")</f>
        <v>39</v>
      </c>
    </row>
    <row r="20" spans="2:3" x14ac:dyDescent="0.25">
      <c r="B20" t="s">
        <v>135</v>
      </c>
      <c r="C20">
        <f>COUNTIFS(STANDINGS[TOTALPTS],"&lt;101",STANDINGS[EXCLUDE],"N",STANDINGS[TEAM],"team 1")</f>
        <v>40</v>
      </c>
    </row>
    <row r="21" spans="2:3" x14ac:dyDescent="0.25">
      <c r="B21" t="s">
        <v>136</v>
      </c>
      <c r="C21">
        <f>COUNTIFS(STANDINGS[TOTALPTS],"&lt;102",STANDINGS[EXCLUDE],"N",STANDINGS[TEAM],"team 1")</f>
        <v>40</v>
      </c>
    </row>
    <row r="22" spans="2:3" x14ac:dyDescent="0.25">
      <c r="B22" t="s">
        <v>137</v>
      </c>
      <c r="C22">
        <f>COUNTIFS(STANDINGS[TOTALPTS],"&lt;103",STANDINGS[EXCLUDE],"N",STANDINGS[TEAM],"team 1")</f>
        <v>41</v>
      </c>
    </row>
    <row r="23" spans="2:3" x14ac:dyDescent="0.25">
      <c r="B23" t="s">
        <v>138</v>
      </c>
      <c r="C23">
        <f>COUNTIFS(STANDINGS[TOTALPTS],"&lt;104",STANDINGS[EXCLUDE],"N",STANDINGS[TEAM],"team 1")</f>
        <v>41</v>
      </c>
    </row>
    <row r="24" spans="2:3" x14ac:dyDescent="0.25">
      <c r="B24" t="s">
        <v>139</v>
      </c>
      <c r="C24">
        <f>COUNTIFS(STANDINGS[TOTALPTS],"&lt;105",STANDINGS[EXCLUDE],"N",STANDINGS[TEAM],"team 1")</f>
        <v>43</v>
      </c>
    </row>
    <row r="25" spans="2:3" x14ac:dyDescent="0.25">
      <c r="B25" t="s">
        <v>134</v>
      </c>
      <c r="C25">
        <f>COUNTIFS(STANDINGS[TOTALPTS],"&lt;110",STANDINGS[EXCLUDE],"N",STANDINGS[TEAM],"team 1")</f>
        <v>43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G3" sqref="G3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  <col min="4" max="4" width="9.7109375" customWidth="1"/>
    <col min="5" max="5" width="9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124</v>
      </c>
      <c r="E1" t="s">
        <v>14</v>
      </c>
      <c r="F1" t="s">
        <v>115</v>
      </c>
      <c r="G1" t="s">
        <v>116</v>
      </c>
    </row>
    <row r="2" spans="1:7" x14ac:dyDescent="0.25">
      <c r="A2" t="s">
        <v>39</v>
      </c>
      <c r="B2" t="s">
        <v>95</v>
      </c>
      <c r="C2" t="s">
        <v>113</v>
      </c>
      <c r="D2">
        <v>71</v>
      </c>
      <c r="E2">
        <v>12</v>
      </c>
      <c r="F2">
        <f>RANK(STAND_SV[[#This Row],[SV]],STAND_SV[SV],0)</f>
        <v>124</v>
      </c>
      <c r="G2">
        <f t="shared" ref="G2:G65" si="0">IF(A2=A1,G1+1,1)</f>
        <v>1</v>
      </c>
    </row>
    <row r="3" spans="1:7" x14ac:dyDescent="0.25">
      <c r="A3" t="s">
        <v>39</v>
      </c>
      <c r="B3" t="s">
        <v>99</v>
      </c>
      <c r="C3" t="s">
        <v>113</v>
      </c>
      <c r="D3">
        <v>68</v>
      </c>
      <c r="E3">
        <v>11</v>
      </c>
      <c r="F3">
        <f>RANK(STAND_SV[[#This Row],[SV]],STAND_SV[SV],0)</f>
        <v>144</v>
      </c>
      <c r="G3">
        <f t="shared" si="0"/>
        <v>2</v>
      </c>
    </row>
    <row r="4" spans="1:7" x14ac:dyDescent="0.25">
      <c r="A4" t="s">
        <v>39</v>
      </c>
      <c r="B4" t="s">
        <v>104</v>
      </c>
      <c r="C4" t="s">
        <v>113</v>
      </c>
      <c r="D4">
        <v>64</v>
      </c>
      <c r="E4">
        <v>10</v>
      </c>
      <c r="F4">
        <f>RANK(STAND_SV[[#This Row],[SV]],STAND_SV[SV],0)</f>
        <v>168</v>
      </c>
      <c r="G4">
        <f t="shared" si="0"/>
        <v>3</v>
      </c>
    </row>
    <row r="5" spans="1:7" x14ac:dyDescent="0.25">
      <c r="A5" t="s">
        <v>39</v>
      </c>
      <c r="B5" t="s">
        <v>103</v>
      </c>
      <c r="C5" t="s">
        <v>113</v>
      </c>
      <c r="D5">
        <v>63</v>
      </c>
      <c r="E5">
        <v>9</v>
      </c>
      <c r="F5">
        <f>RANK(STAND_SV[[#This Row],[SV]],STAND_SV[SV],0)</f>
        <v>172</v>
      </c>
      <c r="G5">
        <f t="shared" si="0"/>
        <v>4</v>
      </c>
    </row>
    <row r="6" spans="1:7" x14ac:dyDescent="0.25">
      <c r="A6" t="s">
        <v>39</v>
      </c>
      <c r="B6" t="s">
        <v>100</v>
      </c>
      <c r="C6" t="s">
        <v>113</v>
      </c>
      <c r="D6">
        <v>44</v>
      </c>
      <c r="E6">
        <v>8</v>
      </c>
      <c r="F6">
        <f>RANK(STAND_SV[[#This Row],[SV]],STAND_SV[SV],0)</f>
        <v>344</v>
      </c>
      <c r="G6">
        <f t="shared" si="0"/>
        <v>5</v>
      </c>
    </row>
    <row r="7" spans="1:7" x14ac:dyDescent="0.25">
      <c r="A7" t="s">
        <v>39</v>
      </c>
      <c r="B7" t="s">
        <v>96</v>
      </c>
      <c r="C7" t="s">
        <v>113</v>
      </c>
      <c r="D7">
        <v>38</v>
      </c>
      <c r="E7">
        <v>7</v>
      </c>
      <c r="F7">
        <f>RANK(STAND_SV[[#This Row],[SV]],STAND_SV[SV],0)</f>
        <v>401</v>
      </c>
      <c r="G7">
        <f t="shared" si="0"/>
        <v>6</v>
      </c>
    </row>
    <row r="8" spans="1:7" x14ac:dyDescent="0.25">
      <c r="A8" t="s">
        <v>39</v>
      </c>
      <c r="B8" t="s">
        <v>98</v>
      </c>
      <c r="C8" t="s">
        <v>113</v>
      </c>
      <c r="D8">
        <v>35</v>
      </c>
      <c r="E8">
        <v>6</v>
      </c>
      <c r="F8">
        <f>RANK(STAND_SV[[#This Row],[SV]],STAND_SV[SV],0)</f>
        <v>445</v>
      </c>
      <c r="G8">
        <f t="shared" si="0"/>
        <v>7</v>
      </c>
    </row>
    <row r="9" spans="1:7" x14ac:dyDescent="0.25">
      <c r="A9" t="s">
        <v>39</v>
      </c>
      <c r="B9" t="s">
        <v>102</v>
      </c>
      <c r="C9" t="s">
        <v>113</v>
      </c>
      <c r="D9">
        <v>27</v>
      </c>
      <c r="E9">
        <v>5</v>
      </c>
      <c r="F9">
        <f>RANK(STAND_SV[[#This Row],[SV]],STAND_SV[SV],0)</f>
        <v>519</v>
      </c>
      <c r="G9">
        <f t="shared" si="0"/>
        <v>8</v>
      </c>
    </row>
    <row r="10" spans="1:7" x14ac:dyDescent="0.25">
      <c r="A10" t="s">
        <v>39</v>
      </c>
      <c r="B10" t="s">
        <v>101</v>
      </c>
      <c r="C10" t="s">
        <v>113</v>
      </c>
      <c r="D10">
        <v>26</v>
      </c>
      <c r="E10">
        <v>4</v>
      </c>
      <c r="F10">
        <f>RANK(STAND_SV[[#This Row],[SV]],STAND_SV[SV],0)</f>
        <v>522</v>
      </c>
      <c r="G10">
        <f t="shared" si="0"/>
        <v>9</v>
      </c>
    </row>
    <row r="11" spans="1:7" x14ac:dyDescent="0.25">
      <c r="A11" t="s">
        <v>39</v>
      </c>
      <c r="B11" t="s">
        <v>97</v>
      </c>
      <c r="C11" t="s">
        <v>113</v>
      </c>
      <c r="D11">
        <v>22</v>
      </c>
      <c r="E11">
        <v>3</v>
      </c>
      <c r="F11">
        <f>RANK(STAND_SV[[#This Row],[SV]],STAND_SV[SV],0)</f>
        <v>553</v>
      </c>
      <c r="G11">
        <f t="shared" si="0"/>
        <v>10</v>
      </c>
    </row>
    <row r="12" spans="1:7" x14ac:dyDescent="0.25">
      <c r="A12" t="s">
        <v>39</v>
      </c>
      <c r="B12" t="s">
        <v>105</v>
      </c>
      <c r="C12" t="s">
        <v>113</v>
      </c>
      <c r="D12">
        <v>7</v>
      </c>
      <c r="E12">
        <v>2</v>
      </c>
      <c r="F12">
        <f>RANK(STAND_SV[[#This Row],[SV]],STAND_SV[SV],0)</f>
        <v>636</v>
      </c>
      <c r="G12">
        <f t="shared" si="0"/>
        <v>11</v>
      </c>
    </row>
    <row r="13" spans="1:7" x14ac:dyDescent="0.25">
      <c r="A13" t="s">
        <v>39</v>
      </c>
      <c r="B13" t="s">
        <v>94</v>
      </c>
      <c r="C13" t="s">
        <v>113</v>
      </c>
      <c r="D13">
        <v>5</v>
      </c>
      <c r="E13">
        <v>1</v>
      </c>
      <c r="F13">
        <f>RANK(STAND_SV[[#This Row],[SV]],STAND_SV[SV],0)</f>
        <v>644</v>
      </c>
      <c r="G13">
        <f t="shared" si="0"/>
        <v>12</v>
      </c>
    </row>
    <row r="14" spans="1:7" x14ac:dyDescent="0.25">
      <c r="A14" t="s">
        <v>40</v>
      </c>
      <c r="B14" t="s">
        <v>101</v>
      </c>
      <c r="C14" t="s">
        <v>113</v>
      </c>
      <c r="D14">
        <v>85</v>
      </c>
      <c r="E14">
        <v>12</v>
      </c>
      <c r="F14">
        <f>RANK(STAND_SV[[#This Row],[SV]],STAND_SV[SV],0)</f>
        <v>39</v>
      </c>
      <c r="G14">
        <f t="shared" si="0"/>
        <v>1</v>
      </c>
    </row>
    <row r="15" spans="1:7" x14ac:dyDescent="0.25">
      <c r="A15" t="s">
        <v>40</v>
      </c>
      <c r="B15" t="s">
        <v>100</v>
      </c>
      <c r="C15" t="s">
        <v>113</v>
      </c>
      <c r="D15">
        <v>76</v>
      </c>
      <c r="E15">
        <v>11</v>
      </c>
      <c r="F15">
        <f>RANK(STAND_SV[[#This Row],[SV]],STAND_SV[SV],0)</f>
        <v>88</v>
      </c>
      <c r="G15">
        <f t="shared" si="0"/>
        <v>2</v>
      </c>
    </row>
    <row r="16" spans="1:7" x14ac:dyDescent="0.25">
      <c r="A16" t="s">
        <v>40</v>
      </c>
      <c r="B16" t="s">
        <v>95</v>
      </c>
      <c r="C16" t="s">
        <v>113</v>
      </c>
      <c r="D16">
        <v>73</v>
      </c>
      <c r="E16">
        <v>9.5</v>
      </c>
      <c r="F16">
        <f>RANK(STAND_SV[[#This Row],[SV]],STAND_SV[SV],0)</f>
        <v>110</v>
      </c>
      <c r="G16">
        <f t="shared" si="0"/>
        <v>3</v>
      </c>
    </row>
    <row r="17" spans="1:7" x14ac:dyDescent="0.25">
      <c r="A17" t="s">
        <v>40</v>
      </c>
      <c r="B17" t="s">
        <v>96</v>
      </c>
      <c r="C17" t="s">
        <v>113</v>
      </c>
      <c r="D17">
        <v>73</v>
      </c>
      <c r="E17">
        <v>9.5</v>
      </c>
      <c r="F17">
        <f>RANK(STAND_SV[[#This Row],[SV]],STAND_SV[SV],0)</f>
        <v>110</v>
      </c>
      <c r="G17">
        <f t="shared" si="0"/>
        <v>4</v>
      </c>
    </row>
    <row r="18" spans="1:7" x14ac:dyDescent="0.25">
      <c r="A18" t="s">
        <v>40</v>
      </c>
      <c r="B18" t="s">
        <v>98</v>
      </c>
      <c r="C18" t="s">
        <v>113</v>
      </c>
      <c r="D18">
        <v>68</v>
      </c>
      <c r="E18">
        <v>8</v>
      </c>
      <c r="F18">
        <f>RANK(STAND_SV[[#This Row],[SV]],STAND_SV[SV],0)</f>
        <v>144</v>
      </c>
      <c r="G18">
        <f t="shared" si="0"/>
        <v>5</v>
      </c>
    </row>
    <row r="19" spans="1:7" x14ac:dyDescent="0.25">
      <c r="A19" t="s">
        <v>40</v>
      </c>
      <c r="B19" t="s">
        <v>102</v>
      </c>
      <c r="C19" t="s">
        <v>113</v>
      </c>
      <c r="D19">
        <v>47</v>
      </c>
      <c r="E19">
        <v>7</v>
      </c>
      <c r="F19">
        <f>RANK(STAND_SV[[#This Row],[SV]],STAND_SV[SV],0)</f>
        <v>315</v>
      </c>
      <c r="G19">
        <f t="shared" si="0"/>
        <v>6</v>
      </c>
    </row>
    <row r="20" spans="1:7" x14ac:dyDescent="0.25">
      <c r="A20" t="s">
        <v>40</v>
      </c>
      <c r="B20" t="s">
        <v>99</v>
      </c>
      <c r="C20" t="s">
        <v>113</v>
      </c>
      <c r="D20">
        <v>45</v>
      </c>
      <c r="E20">
        <v>6</v>
      </c>
      <c r="F20">
        <f>RANK(STAND_SV[[#This Row],[SV]],STAND_SV[SV],0)</f>
        <v>337</v>
      </c>
      <c r="G20">
        <f t="shared" si="0"/>
        <v>7</v>
      </c>
    </row>
    <row r="21" spans="1:7" x14ac:dyDescent="0.25">
      <c r="A21" t="s">
        <v>40</v>
      </c>
      <c r="B21" t="s">
        <v>97</v>
      </c>
      <c r="C21" t="s">
        <v>113</v>
      </c>
      <c r="D21">
        <v>28</v>
      </c>
      <c r="E21">
        <v>5</v>
      </c>
      <c r="F21">
        <f>RANK(STAND_SV[[#This Row],[SV]],STAND_SV[SV],0)</f>
        <v>511</v>
      </c>
      <c r="G21">
        <f t="shared" si="0"/>
        <v>8</v>
      </c>
    </row>
    <row r="22" spans="1:7" x14ac:dyDescent="0.25">
      <c r="A22" t="s">
        <v>40</v>
      </c>
      <c r="B22" t="s">
        <v>94</v>
      </c>
      <c r="C22" t="s">
        <v>113</v>
      </c>
      <c r="D22">
        <v>26</v>
      </c>
      <c r="E22">
        <v>4</v>
      </c>
      <c r="F22">
        <f>RANK(STAND_SV[[#This Row],[SV]],STAND_SV[SV],0)</f>
        <v>522</v>
      </c>
      <c r="G22">
        <f t="shared" si="0"/>
        <v>9</v>
      </c>
    </row>
    <row r="23" spans="1:7" x14ac:dyDescent="0.25">
      <c r="A23" t="s">
        <v>40</v>
      </c>
      <c r="B23" t="s">
        <v>105</v>
      </c>
      <c r="C23" t="s">
        <v>113</v>
      </c>
      <c r="D23">
        <v>23</v>
      </c>
      <c r="E23">
        <v>3</v>
      </c>
      <c r="F23">
        <f>RANK(STAND_SV[[#This Row],[SV]],STAND_SV[SV],0)</f>
        <v>542</v>
      </c>
      <c r="G23">
        <f t="shared" si="0"/>
        <v>10</v>
      </c>
    </row>
    <row r="24" spans="1:7" x14ac:dyDescent="0.25">
      <c r="A24" t="s">
        <v>40</v>
      </c>
      <c r="B24" t="s">
        <v>103</v>
      </c>
      <c r="C24" t="s">
        <v>113</v>
      </c>
      <c r="D24">
        <v>20</v>
      </c>
      <c r="E24">
        <v>2</v>
      </c>
      <c r="F24">
        <f>RANK(STAND_SV[[#This Row],[SV]],STAND_SV[SV],0)</f>
        <v>568</v>
      </c>
      <c r="G24">
        <f t="shared" si="0"/>
        <v>11</v>
      </c>
    </row>
    <row r="25" spans="1:7" x14ac:dyDescent="0.25">
      <c r="A25" t="s">
        <v>40</v>
      </c>
      <c r="B25" t="s">
        <v>104</v>
      </c>
      <c r="C25" t="s">
        <v>113</v>
      </c>
      <c r="D25">
        <v>12</v>
      </c>
      <c r="E25">
        <v>1</v>
      </c>
      <c r="F25">
        <f>RANK(STAND_SV[[#This Row],[SV]],STAND_SV[SV],0)</f>
        <v>619</v>
      </c>
      <c r="G25">
        <f t="shared" si="0"/>
        <v>12</v>
      </c>
    </row>
    <row r="26" spans="1:7" x14ac:dyDescent="0.25">
      <c r="A26" t="s">
        <v>41</v>
      </c>
      <c r="B26" t="s">
        <v>102</v>
      </c>
      <c r="C26" t="s">
        <v>113</v>
      </c>
      <c r="D26">
        <v>82</v>
      </c>
      <c r="E26">
        <v>12</v>
      </c>
      <c r="F26">
        <f>RANK(STAND_SV[[#This Row],[SV]],STAND_SV[SV],0)</f>
        <v>50</v>
      </c>
      <c r="G26">
        <f t="shared" si="0"/>
        <v>1</v>
      </c>
    </row>
    <row r="27" spans="1:7" x14ac:dyDescent="0.25">
      <c r="A27" t="s">
        <v>41</v>
      </c>
      <c r="B27" t="s">
        <v>97</v>
      </c>
      <c r="C27" t="s">
        <v>113</v>
      </c>
      <c r="D27">
        <v>79</v>
      </c>
      <c r="E27">
        <v>11</v>
      </c>
      <c r="F27">
        <f>RANK(STAND_SV[[#This Row],[SV]],STAND_SV[SV],0)</f>
        <v>66</v>
      </c>
      <c r="G27">
        <f t="shared" si="0"/>
        <v>2</v>
      </c>
    </row>
    <row r="28" spans="1:7" x14ac:dyDescent="0.25">
      <c r="A28" t="s">
        <v>41</v>
      </c>
      <c r="B28" t="s">
        <v>99</v>
      </c>
      <c r="C28" t="s">
        <v>113</v>
      </c>
      <c r="D28">
        <v>61</v>
      </c>
      <c r="E28">
        <v>10</v>
      </c>
      <c r="F28">
        <f>RANK(STAND_SV[[#This Row],[SV]],STAND_SV[SV],0)</f>
        <v>187</v>
      </c>
      <c r="G28">
        <f t="shared" si="0"/>
        <v>3</v>
      </c>
    </row>
    <row r="29" spans="1:7" x14ac:dyDescent="0.25">
      <c r="A29" t="s">
        <v>41</v>
      </c>
      <c r="B29" t="s">
        <v>96</v>
      </c>
      <c r="C29" t="s">
        <v>113</v>
      </c>
      <c r="D29">
        <v>55</v>
      </c>
      <c r="E29">
        <v>9</v>
      </c>
      <c r="F29">
        <f>RANK(STAND_SV[[#This Row],[SV]],STAND_SV[SV],0)</f>
        <v>234</v>
      </c>
      <c r="G29">
        <f t="shared" si="0"/>
        <v>4</v>
      </c>
    </row>
    <row r="30" spans="1:7" x14ac:dyDescent="0.25">
      <c r="A30" t="s">
        <v>41</v>
      </c>
      <c r="B30" t="s">
        <v>94</v>
      </c>
      <c r="C30" t="s">
        <v>113</v>
      </c>
      <c r="D30">
        <v>47</v>
      </c>
      <c r="E30">
        <v>8</v>
      </c>
      <c r="F30">
        <f>RANK(STAND_SV[[#This Row],[SV]],STAND_SV[SV],0)</f>
        <v>315</v>
      </c>
      <c r="G30">
        <f t="shared" si="0"/>
        <v>5</v>
      </c>
    </row>
    <row r="31" spans="1:7" x14ac:dyDescent="0.25">
      <c r="A31" t="s">
        <v>41</v>
      </c>
      <c r="B31" t="s">
        <v>95</v>
      </c>
      <c r="C31" t="s">
        <v>113</v>
      </c>
      <c r="D31">
        <v>43</v>
      </c>
      <c r="E31">
        <v>7</v>
      </c>
      <c r="F31">
        <f>RANK(STAND_SV[[#This Row],[SV]],STAND_SV[SV],0)</f>
        <v>352</v>
      </c>
      <c r="G31">
        <f t="shared" si="0"/>
        <v>6</v>
      </c>
    </row>
    <row r="32" spans="1:7" x14ac:dyDescent="0.25">
      <c r="A32" t="s">
        <v>41</v>
      </c>
      <c r="B32" t="s">
        <v>100</v>
      </c>
      <c r="C32" t="s">
        <v>113</v>
      </c>
      <c r="D32">
        <v>42</v>
      </c>
      <c r="E32">
        <v>5.5</v>
      </c>
      <c r="F32">
        <f>RANK(STAND_SV[[#This Row],[SV]],STAND_SV[SV],0)</f>
        <v>362</v>
      </c>
      <c r="G32">
        <f t="shared" si="0"/>
        <v>7</v>
      </c>
    </row>
    <row r="33" spans="1:7" x14ac:dyDescent="0.25">
      <c r="A33" t="s">
        <v>41</v>
      </c>
      <c r="B33" t="s">
        <v>104</v>
      </c>
      <c r="C33" t="s">
        <v>113</v>
      </c>
      <c r="D33">
        <v>42</v>
      </c>
      <c r="E33">
        <v>5.5</v>
      </c>
      <c r="F33">
        <f>RANK(STAND_SV[[#This Row],[SV]],STAND_SV[SV],0)</f>
        <v>362</v>
      </c>
      <c r="G33">
        <f t="shared" si="0"/>
        <v>8</v>
      </c>
    </row>
    <row r="34" spans="1:7" x14ac:dyDescent="0.25">
      <c r="A34" t="s">
        <v>41</v>
      </c>
      <c r="B34" t="s">
        <v>98</v>
      </c>
      <c r="C34" t="s">
        <v>113</v>
      </c>
      <c r="D34">
        <v>41</v>
      </c>
      <c r="E34">
        <v>4</v>
      </c>
      <c r="F34">
        <f>RANK(STAND_SV[[#This Row],[SV]],STAND_SV[SV],0)</f>
        <v>375</v>
      </c>
      <c r="G34">
        <f t="shared" si="0"/>
        <v>9</v>
      </c>
    </row>
    <row r="35" spans="1:7" x14ac:dyDescent="0.25">
      <c r="A35" t="s">
        <v>41</v>
      </c>
      <c r="B35" t="s">
        <v>101</v>
      </c>
      <c r="C35" t="s">
        <v>113</v>
      </c>
      <c r="D35">
        <v>38</v>
      </c>
      <c r="E35">
        <v>3</v>
      </c>
      <c r="F35">
        <f>RANK(STAND_SV[[#This Row],[SV]],STAND_SV[SV],0)</f>
        <v>401</v>
      </c>
      <c r="G35">
        <f t="shared" si="0"/>
        <v>10</v>
      </c>
    </row>
    <row r="36" spans="1:7" x14ac:dyDescent="0.25">
      <c r="A36" t="s">
        <v>41</v>
      </c>
      <c r="B36" t="s">
        <v>105</v>
      </c>
      <c r="C36" t="s">
        <v>113</v>
      </c>
      <c r="D36">
        <v>32</v>
      </c>
      <c r="E36">
        <v>2</v>
      </c>
      <c r="F36">
        <f>RANK(STAND_SV[[#This Row],[SV]],STAND_SV[SV],0)</f>
        <v>481</v>
      </c>
      <c r="G36">
        <f t="shared" si="0"/>
        <v>11</v>
      </c>
    </row>
    <row r="37" spans="1:7" x14ac:dyDescent="0.25">
      <c r="A37" t="s">
        <v>41</v>
      </c>
      <c r="B37" t="s">
        <v>103</v>
      </c>
      <c r="C37" t="s">
        <v>113</v>
      </c>
      <c r="D37">
        <v>19</v>
      </c>
      <c r="E37">
        <v>1</v>
      </c>
      <c r="F37">
        <f>RANK(STAND_SV[[#This Row],[SV]],STAND_SV[SV],0)</f>
        <v>574</v>
      </c>
      <c r="G37">
        <f t="shared" si="0"/>
        <v>12</v>
      </c>
    </row>
    <row r="38" spans="1:7" x14ac:dyDescent="0.25">
      <c r="A38" t="s">
        <v>42</v>
      </c>
      <c r="B38" t="s">
        <v>103</v>
      </c>
      <c r="C38" t="s">
        <v>113</v>
      </c>
      <c r="D38">
        <v>85</v>
      </c>
      <c r="E38">
        <v>12</v>
      </c>
      <c r="F38">
        <f>RANK(STAND_SV[[#This Row],[SV]],STAND_SV[SV],0)</f>
        <v>39</v>
      </c>
      <c r="G38">
        <f t="shared" si="0"/>
        <v>1</v>
      </c>
    </row>
    <row r="39" spans="1:7" x14ac:dyDescent="0.25">
      <c r="A39" t="s">
        <v>42</v>
      </c>
      <c r="B39" t="s">
        <v>95</v>
      </c>
      <c r="C39" t="s">
        <v>113</v>
      </c>
      <c r="D39">
        <v>84</v>
      </c>
      <c r="E39">
        <v>11</v>
      </c>
      <c r="F39">
        <f>RANK(STAND_SV[[#This Row],[SV]],STAND_SV[SV],0)</f>
        <v>44</v>
      </c>
      <c r="G39">
        <f t="shared" si="0"/>
        <v>2</v>
      </c>
    </row>
    <row r="40" spans="1:7" x14ac:dyDescent="0.25">
      <c r="A40" t="s">
        <v>42</v>
      </c>
      <c r="B40" t="s">
        <v>99</v>
      </c>
      <c r="C40" t="s">
        <v>113</v>
      </c>
      <c r="D40">
        <v>77</v>
      </c>
      <c r="E40">
        <v>10</v>
      </c>
      <c r="F40">
        <f>RANK(STAND_SV[[#This Row],[SV]],STAND_SV[SV],0)</f>
        <v>83</v>
      </c>
      <c r="G40">
        <f t="shared" si="0"/>
        <v>3</v>
      </c>
    </row>
    <row r="41" spans="1:7" x14ac:dyDescent="0.25">
      <c r="A41" t="s">
        <v>42</v>
      </c>
      <c r="B41" t="s">
        <v>94</v>
      </c>
      <c r="C41" t="s">
        <v>113</v>
      </c>
      <c r="D41">
        <v>75</v>
      </c>
      <c r="E41">
        <v>9</v>
      </c>
      <c r="F41">
        <f>RANK(STAND_SV[[#This Row],[SV]],STAND_SV[SV],0)</f>
        <v>95</v>
      </c>
      <c r="G41">
        <f t="shared" si="0"/>
        <v>4</v>
      </c>
    </row>
    <row r="42" spans="1:7" x14ac:dyDescent="0.25">
      <c r="A42" t="s">
        <v>42</v>
      </c>
      <c r="B42" t="s">
        <v>96</v>
      </c>
      <c r="C42" t="s">
        <v>113</v>
      </c>
      <c r="D42">
        <v>70</v>
      </c>
      <c r="E42">
        <v>8</v>
      </c>
      <c r="F42">
        <f>RANK(STAND_SV[[#This Row],[SV]],STAND_SV[SV],0)</f>
        <v>130</v>
      </c>
      <c r="G42">
        <f t="shared" si="0"/>
        <v>5</v>
      </c>
    </row>
    <row r="43" spans="1:7" x14ac:dyDescent="0.25">
      <c r="A43" t="s">
        <v>42</v>
      </c>
      <c r="B43" t="s">
        <v>105</v>
      </c>
      <c r="C43" t="s">
        <v>113</v>
      </c>
      <c r="D43">
        <v>54</v>
      </c>
      <c r="E43">
        <v>7</v>
      </c>
      <c r="F43">
        <f>RANK(STAND_SV[[#This Row],[SV]],STAND_SV[SV],0)</f>
        <v>245</v>
      </c>
      <c r="G43">
        <f t="shared" si="0"/>
        <v>6</v>
      </c>
    </row>
    <row r="44" spans="1:7" x14ac:dyDescent="0.25">
      <c r="A44" t="s">
        <v>42</v>
      </c>
      <c r="B44" t="s">
        <v>98</v>
      </c>
      <c r="C44" t="s">
        <v>113</v>
      </c>
      <c r="D44">
        <v>48</v>
      </c>
      <c r="E44">
        <v>6</v>
      </c>
      <c r="F44">
        <f>RANK(STAND_SV[[#This Row],[SV]],STAND_SV[SV],0)</f>
        <v>305</v>
      </c>
      <c r="G44">
        <f t="shared" si="0"/>
        <v>7</v>
      </c>
    </row>
    <row r="45" spans="1:7" x14ac:dyDescent="0.25">
      <c r="A45" t="s">
        <v>42</v>
      </c>
      <c r="B45" t="s">
        <v>104</v>
      </c>
      <c r="C45" t="s">
        <v>113</v>
      </c>
      <c r="D45">
        <v>39</v>
      </c>
      <c r="E45">
        <v>5</v>
      </c>
      <c r="F45">
        <f>RANK(STAND_SV[[#This Row],[SV]],STAND_SV[SV],0)</f>
        <v>396</v>
      </c>
      <c r="G45">
        <f t="shared" si="0"/>
        <v>8</v>
      </c>
    </row>
    <row r="46" spans="1:7" x14ac:dyDescent="0.25">
      <c r="A46" t="s">
        <v>42</v>
      </c>
      <c r="B46" t="s">
        <v>97</v>
      </c>
      <c r="C46" t="s">
        <v>113</v>
      </c>
      <c r="D46">
        <v>18</v>
      </c>
      <c r="E46">
        <v>4</v>
      </c>
      <c r="F46">
        <f>RANK(STAND_SV[[#This Row],[SV]],STAND_SV[SV],0)</f>
        <v>583</v>
      </c>
      <c r="G46">
        <f t="shared" si="0"/>
        <v>9</v>
      </c>
    </row>
    <row r="47" spans="1:7" x14ac:dyDescent="0.25">
      <c r="A47" t="s">
        <v>42</v>
      </c>
      <c r="B47" t="s">
        <v>100</v>
      </c>
      <c r="C47" t="s">
        <v>113</v>
      </c>
      <c r="D47">
        <v>13</v>
      </c>
      <c r="E47">
        <v>3</v>
      </c>
      <c r="F47">
        <f>RANK(STAND_SV[[#This Row],[SV]],STAND_SV[SV],0)</f>
        <v>615</v>
      </c>
      <c r="G47">
        <f t="shared" si="0"/>
        <v>10</v>
      </c>
    </row>
    <row r="48" spans="1:7" x14ac:dyDescent="0.25">
      <c r="A48" t="s">
        <v>42</v>
      </c>
      <c r="B48" t="s">
        <v>102</v>
      </c>
      <c r="C48" t="s">
        <v>113</v>
      </c>
      <c r="D48">
        <v>7</v>
      </c>
      <c r="E48">
        <v>2</v>
      </c>
      <c r="F48">
        <f>RANK(STAND_SV[[#This Row],[SV]],STAND_SV[SV],0)</f>
        <v>636</v>
      </c>
      <c r="G48">
        <f t="shared" si="0"/>
        <v>11</v>
      </c>
    </row>
    <row r="49" spans="1:7" x14ac:dyDescent="0.25">
      <c r="A49" t="s">
        <v>42</v>
      </c>
      <c r="B49" t="s">
        <v>101</v>
      </c>
      <c r="C49" t="s">
        <v>113</v>
      </c>
      <c r="D49">
        <v>5</v>
      </c>
      <c r="E49">
        <v>1</v>
      </c>
      <c r="F49">
        <f>RANK(STAND_SV[[#This Row],[SV]],STAND_SV[SV],0)</f>
        <v>644</v>
      </c>
      <c r="G49">
        <f t="shared" si="0"/>
        <v>12</v>
      </c>
    </row>
    <row r="50" spans="1:7" x14ac:dyDescent="0.25">
      <c r="A50" t="s">
        <v>43</v>
      </c>
      <c r="B50" t="s">
        <v>99</v>
      </c>
      <c r="C50" t="s">
        <v>114</v>
      </c>
      <c r="D50">
        <v>81</v>
      </c>
      <c r="E50">
        <v>12</v>
      </c>
      <c r="F50">
        <f>RANK(STAND_SV[[#This Row],[SV]],STAND_SV[SV],0)</f>
        <v>55</v>
      </c>
      <c r="G50">
        <f t="shared" si="0"/>
        <v>1</v>
      </c>
    </row>
    <row r="51" spans="1:7" x14ac:dyDescent="0.25">
      <c r="A51" t="s">
        <v>43</v>
      </c>
      <c r="B51" t="s">
        <v>95</v>
      </c>
      <c r="C51" t="s">
        <v>114</v>
      </c>
      <c r="D51">
        <v>69</v>
      </c>
      <c r="E51">
        <v>11</v>
      </c>
      <c r="F51">
        <f>RANK(STAND_SV[[#This Row],[SV]],STAND_SV[SV],0)</f>
        <v>135</v>
      </c>
      <c r="G51">
        <f t="shared" si="0"/>
        <v>2</v>
      </c>
    </row>
    <row r="52" spans="1:7" x14ac:dyDescent="0.25">
      <c r="A52" t="s">
        <v>43</v>
      </c>
      <c r="B52" t="s">
        <v>103</v>
      </c>
      <c r="C52" t="s">
        <v>114</v>
      </c>
      <c r="D52">
        <v>68</v>
      </c>
      <c r="E52">
        <v>10</v>
      </c>
      <c r="F52">
        <f>RANK(STAND_SV[[#This Row],[SV]],STAND_SV[SV],0)</f>
        <v>144</v>
      </c>
      <c r="G52">
        <f t="shared" si="0"/>
        <v>3</v>
      </c>
    </row>
    <row r="53" spans="1:7" x14ac:dyDescent="0.25">
      <c r="A53" t="s">
        <v>43</v>
      </c>
      <c r="B53" t="s">
        <v>104</v>
      </c>
      <c r="C53" t="s">
        <v>114</v>
      </c>
      <c r="D53">
        <v>56</v>
      </c>
      <c r="E53">
        <v>9</v>
      </c>
      <c r="F53">
        <f>RANK(STAND_SV[[#This Row],[SV]],STAND_SV[SV],0)</f>
        <v>222</v>
      </c>
      <c r="G53">
        <f t="shared" si="0"/>
        <v>4</v>
      </c>
    </row>
    <row r="54" spans="1:7" x14ac:dyDescent="0.25">
      <c r="A54" t="s">
        <v>43</v>
      </c>
      <c r="B54" t="s">
        <v>102</v>
      </c>
      <c r="C54" t="s">
        <v>114</v>
      </c>
      <c r="D54">
        <v>55</v>
      </c>
      <c r="E54">
        <v>8</v>
      </c>
      <c r="F54">
        <f>RANK(STAND_SV[[#This Row],[SV]],STAND_SV[SV],0)</f>
        <v>234</v>
      </c>
      <c r="G54">
        <f t="shared" si="0"/>
        <v>5</v>
      </c>
    </row>
    <row r="55" spans="1:7" x14ac:dyDescent="0.25">
      <c r="A55" t="s">
        <v>43</v>
      </c>
      <c r="B55" t="s">
        <v>98</v>
      </c>
      <c r="C55" t="s">
        <v>114</v>
      </c>
      <c r="D55">
        <v>52</v>
      </c>
      <c r="E55">
        <v>7</v>
      </c>
      <c r="F55">
        <f>RANK(STAND_SV[[#This Row],[SV]],STAND_SV[SV],0)</f>
        <v>265</v>
      </c>
      <c r="G55">
        <f t="shared" si="0"/>
        <v>6</v>
      </c>
    </row>
    <row r="56" spans="1:7" x14ac:dyDescent="0.25">
      <c r="A56" t="s">
        <v>43</v>
      </c>
      <c r="B56" t="s">
        <v>100</v>
      </c>
      <c r="C56" t="s">
        <v>114</v>
      </c>
      <c r="D56">
        <v>51</v>
      </c>
      <c r="E56">
        <v>6</v>
      </c>
      <c r="F56">
        <f>RANK(STAND_SV[[#This Row],[SV]],STAND_SV[SV],0)</f>
        <v>280</v>
      </c>
      <c r="G56">
        <f t="shared" si="0"/>
        <v>7</v>
      </c>
    </row>
    <row r="57" spans="1:7" x14ac:dyDescent="0.25">
      <c r="A57" t="s">
        <v>43</v>
      </c>
      <c r="B57" t="s">
        <v>94</v>
      </c>
      <c r="C57" t="s">
        <v>114</v>
      </c>
      <c r="D57">
        <v>37</v>
      </c>
      <c r="E57">
        <v>5</v>
      </c>
      <c r="F57">
        <f>RANK(STAND_SV[[#This Row],[SV]],STAND_SV[SV],0)</f>
        <v>417</v>
      </c>
      <c r="G57">
        <f t="shared" si="0"/>
        <v>8</v>
      </c>
    </row>
    <row r="58" spans="1:7" x14ac:dyDescent="0.25">
      <c r="A58" t="s">
        <v>43</v>
      </c>
      <c r="B58" t="s">
        <v>96</v>
      </c>
      <c r="C58" t="s">
        <v>114</v>
      </c>
      <c r="D58">
        <v>35</v>
      </c>
      <c r="E58">
        <v>4</v>
      </c>
      <c r="F58">
        <f>RANK(STAND_SV[[#This Row],[SV]],STAND_SV[SV],0)</f>
        <v>445</v>
      </c>
      <c r="G58">
        <f t="shared" si="0"/>
        <v>9</v>
      </c>
    </row>
    <row r="59" spans="1:7" x14ac:dyDescent="0.25">
      <c r="A59" t="s">
        <v>43</v>
      </c>
      <c r="B59" t="s">
        <v>101</v>
      </c>
      <c r="C59" t="s">
        <v>114</v>
      </c>
      <c r="D59">
        <v>33</v>
      </c>
      <c r="E59">
        <v>3</v>
      </c>
      <c r="F59">
        <f>RANK(STAND_SV[[#This Row],[SV]],STAND_SV[SV],0)</f>
        <v>467</v>
      </c>
      <c r="G59">
        <f t="shared" si="0"/>
        <v>10</v>
      </c>
    </row>
    <row r="60" spans="1:7" x14ac:dyDescent="0.25">
      <c r="A60" t="s">
        <v>43</v>
      </c>
      <c r="B60" t="s">
        <v>105</v>
      </c>
      <c r="C60" t="s">
        <v>114</v>
      </c>
      <c r="D60">
        <v>14</v>
      </c>
      <c r="E60">
        <v>2</v>
      </c>
      <c r="F60">
        <f>RANK(STAND_SV[[#This Row],[SV]],STAND_SV[SV],0)</f>
        <v>605</v>
      </c>
      <c r="G60">
        <f t="shared" si="0"/>
        <v>11</v>
      </c>
    </row>
    <row r="61" spans="1:7" x14ac:dyDescent="0.25">
      <c r="A61" t="s">
        <v>43</v>
      </c>
      <c r="B61" t="s">
        <v>97</v>
      </c>
      <c r="C61" t="s">
        <v>114</v>
      </c>
      <c r="D61">
        <v>7</v>
      </c>
      <c r="E61">
        <v>1</v>
      </c>
      <c r="F61">
        <f>RANK(STAND_SV[[#This Row],[SV]],STAND_SV[SV],0)</f>
        <v>636</v>
      </c>
      <c r="G61">
        <f t="shared" si="0"/>
        <v>12</v>
      </c>
    </row>
    <row r="62" spans="1:7" x14ac:dyDescent="0.25">
      <c r="A62" t="s">
        <v>44</v>
      </c>
      <c r="B62" t="s">
        <v>102</v>
      </c>
      <c r="C62" t="s">
        <v>114</v>
      </c>
      <c r="D62">
        <v>98</v>
      </c>
      <c r="E62">
        <v>12</v>
      </c>
      <c r="F62">
        <f>RANK(STAND_SV[[#This Row],[SV]],STAND_SV[SV],0)</f>
        <v>10</v>
      </c>
      <c r="G62">
        <f t="shared" si="0"/>
        <v>1</v>
      </c>
    </row>
    <row r="63" spans="1:7" x14ac:dyDescent="0.25">
      <c r="A63" t="s">
        <v>44</v>
      </c>
      <c r="B63" t="s">
        <v>105</v>
      </c>
      <c r="C63" t="s">
        <v>114</v>
      </c>
      <c r="D63">
        <v>78</v>
      </c>
      <c r="E63">
        <v>11</v>
      </c>
      <c r="F63">
        <f>RANK(STAND_SV[[#This Row],[SV]],STAND_SV[SV],0)</f>
        <v>71</v>
      </c>
      <c r="G63">
        <f t="shared" si="0"/>
        <v>2</v>
      </c>
    </row>
    <row r="64" spans="1:7" x14ac:dyDescent="0.25">
      <c r="A64" t="s">
        <v>44</v>
      </c>
      <c r="B64" t="s">
        <v>99</v>
      </c>
      <c r="C64" t="s">
        <v>114</v>
      </c>
      <c r="D64">
        <v>57</v>
      </c>
      <c r="E64">
        <v>10</v>
      </c>
      <c r="F64">
        <f>RANK(STAND_SV[[#This Row],[SV]],STAND_SV[SV],0)</f>
        <v>214</v>
      </c>
      <c r="G64">
        <f t="shared" si="0"/>
        <v>3</v>
      </c>
    </row>
    <row r="65" spans="1:7" x14ac:dyDescent="0.25">
      <c r="A65" t="s">
        <v>44</v>
      </c>
      <c r="B65" t="s">
        <v>100</v>
      </c>
      <c r="C65" t="s">
        <v>114</v>
      </c>
      <c r="D65">
        <v>52</v>
      </c>
      <c r="E65">
        <v>9</v>
      </c>
      <c r="F65">
        <f>RANK(STAND_SV[[#This Row],[SV]],STAND_SV[SV],0)</f>
        <v>265</v>
      </c>
      <c r="G65">
        <f t="shared" si="0"/>
        <v>4</v>
      </c>
    </row>
    <row r="66" spans="1:7" x14ac:dyDescent="0.25">
      <c r="A66" t="s">
        <v>44</v>
      </c>
      <c r="B66" t="s">
        <v>94</v>
      </c>
      <c r="C66" t="s">
        <v>114</v>
      </c>
      <c r="D66">
        <v>47</v>
      </c>
      <c r="E66">
        <v>8</v>
      </c>
      <c r="F66">
        <f>RANK(STAND_SV[[#This Row],[SV]],STAND_SV[SV],0)</f>
        <v>315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97</v>
      </c>
      <c r="C67" t="s">
        <v>114</v>
      </c>
      <c r="D67">
        <v>43</v>
      </c>
      <c r="E67">
        <v>7</v>
      </c>
      <c r="F67">
        <f>RANK(STAND_SV[[#This Row],[SV]],STAND_SV[SV],0)</f>
        <v>352</v>
      </c>
      <c r="G67">
        <f t="shared" si="1"/>
        <v>6</v>
      </c>
    </row>
    <row r="68" spans="1:7" x14ac:dyDescent="0.25">
      <c r="A68" t="s">
        <v>44</v>
      </c>
      <c r="B68" t="s">
        <v>103</v>
      </c>
      <c r="C68" t="s">
        <v>114</v>
      </c>
      <c r="D68">
        <v>36</v>
      </c>
      <c r="E68">
        <v>6</v>
      </c>
      <c r="F68">
        <f>RANK(STAND_SV[[#This Row],[SV]],STAND_SV[SV],0)</f>
        <v>431</v>
      </c>
      <c r="G68">
        <f t="shared" si="1"/>
        <v>7</v>
      </c>
    </row>
    <row r="69" spans="1:7" x14ac:dyDescent="0.25">
      <c r="A69" t="s">
        <v>44</v>
      </c>
      <c r="B69" t="s">
        <v>95</v>
      </c>
      <c r="C69" t="s">
        <v>114</v>
      </c>
      <c r="D69">
        <v>34</v>
      </c>
      <c r="E69">
        <v>5</v>
      </c>
      <c r="F69">
        <f>RANK(STAND_SV[[#This Row],[SV]],STAND_SV[SV],0)</f>
        <v>452</v>
      </c>
      <c r="G69">
        <f t="shared" si="1"/>
        <v>8</v>
      </c>
    </row>
    <row r="70" spans="1:7" x14ac:dyDescent="0.25">
      <c r="A70" t="s">
        <v>44</v>
      </c>
      <c r="B70" t="s">
        <v>101</v>
      </c>
      <c r="C70" t="s">
        <v>114</v>
      </c>
      <c r="D70">
        <v>30</v>
      </c>
      <c r="E70">
        <v>4</v>
      </c>
      <c r="F70">
        <f>RANK(STAND_SV[[#This Row],[SV]],STAND_SV[SV],0)</f>
        <v>496</v>
      </c>
      <c r="G70">
        <f t="shared" si="1"/>
        <v>9</v>
      </c>
    </row>
    <row r="71" spans="1:7" x14ac:dyDescent="0.25">
      <c r="A71" t="s">
        <v>44</v>
      </c>
      <c r="B71" t="s">
        <v>98</v>
      </c>
      <c r="C71" t="s">
        <v>114</v>
      </c>
      <c r="D71">
        <v>22</v>
      </c>
      <c r="E71">
        <v>3</v>
      </c>
      <c r="F71">
        <f>RANK(STAND_SV[[#This Row],[SV]],STAND_SV[SV],0)</f>
        <v>553</v>
      </c>
      <c r="G71">
        <f t="shared" si="1"/>
        <v>10</v>
      </c>
    </row>
    <row r="72" spans="1:7" x14ac:dyDescent="0.25">
      <c r="A72" t="s">
        <v>44</v>
      </c>
      <c r="B72" t="s">
        <v>96</v>
      </c>
      <c r="C72" t="s">
        <v>114</v>
      </c>
      <c r="D72">
        <v>19</v>
      </c>
      <c r="E72">
        <v>2</v>
      </c>
      <c r="F72">
        <f>RANK(STAND_SV[[#This Row],[SV]],STAND_SV[SV],0)</f>
        <v>574</v>
      </c>
      <c r="G72">
        <f t="shared" si="1"/>
        <v>11</v>
      </c>
    </row>
    <row r="73" spans="1:7" x14ac:dyDescent="0.25">
      <c r="A73" t="s">
        <v>44</v>
      </c>
      <c r="B73" t="s">
        <v>104</v>
      </c>
      <c r="C73" t="s">
        <v>114</v>
      </c>
      <c r="D73">
        <v>16</v>
      </c>
      <c r="E73">
        <v>1</v>
      </c>
      <c r="F73">
        <f>RANK(STAND_SV[[#This Row],[SV]],STAND_SV[SV],0)</f>
        <v>594</v>
      </c>
      <c r="G73">
        <f t="shared" si="1"/>
        <v>12</v>
      </c>
    </row>
    <row r="74" spans="1:7" x14ac:dyDescent="0.25">
      <c r="A74" t="s">
        <v>45</v>
      </c>
      <c r="B74" t="s">
        <v>100</v>
      </c>
      <c r="C74" t="s">
        <v>113</v>
      </c>
      <c r="D74">
        <v>85</v>
      </c>
      <c r="E74">
        <v>12</v>
      </c>
      <c r="F74">
        <f>RANK(STAND_SV[[#This Row],[SV]],STAND_SV[SV],0)</f>
        <v>39</v>
      </c>
      <c r="G74">
        <f t="shared" si="1"/>
        <v>1</v>
      </c>
    </row>
    <row r="75" spans="1:7" x14ac:dyDescent="0.25">
      <c r="A75" t="s">
        <v>45</v>
      </c>
      <c r="B75" t="s">
        <v>98</v>
      </c>
      <c r="C75" t="s">
        <v>113</v>
      </c>
      <c r="D75">
        <v>80</v>
      </c>
      <c r="E75">
        <v>11</v>
      </c>
      <c r="F75">
        <f>RANK(STAND_SV[[#This Row],[SV]],STAND_SV[SV],0)</f>
        <v>61</v>
      </c>
      <c r="G75">
        <f t="shared" si="1"/>
        <v>2</v>
      </c>
    </row>
    <row r="76" spans="1:7" x14ac:dyDescent="0.25">
      <c r="A76" t="s">
        <v>45</v>
      </c>
      <c r="B76" t="s">
        <v>103</v>
      </c>
      <c r="C76" t="s">
        <v>113</v>
      </c>
      <c r="D76">
        <v>69</v>
      </c>
      <c r="E76">
        <v>10</v>
      </c>
      <c r="F76">
        <f>RANK(STAND_SV[[#This Row],[SV]],STAND_SV[SV],0)</f>
        <v>135</v>
      </c>
      <c r="G76">
        <f t="shared" si="1"/>
        <v>3</v>
      </c>
    </row>
    <row r="77" spans="1:7" x14ac:dyDescent="0.25">
      <c r="A77" t="s">
        <v>45</v>
      </c>
      <c r="B77" t="s">
        <v>99</v>
      </c>
      <c r="C77" t="s">
        <v>113</v>
      </c>
      <c r="D77">
        <v>65</v>
      </c>
      <c r="E77">
        <v>9</v>
      </c>
      <c r="F77">
        <f>RANK(STAND_SV[[#This Row],[SV]],STAND_SV[SV],0)</f>
        <v>162</v>
      </c>
      <c r="G77">
        <f t="shared" si="1"/>
        <v>4</v>
      </c>
    </row>
    <row r="78" spans="1:7" x14ac:dyDescent="0.25">
      <c r="A78" t="s">
        <v>45</v>
      </c>
      <c r="B78" t="s">
        <v>104</v>
      </c>
      <c r="C78" t="s">
        <v>113</v>
      </c>
      <c r="D78">
        <v>60</v>
      </c>
      <c r="E78">
        <v>8</v>
      </c>
      <c r="F78">
        <f>RANK(STAND_SV[[#This Row],[SV]],STAND_SV[SV],0)</f>
        <v>194</v>
      </c>
      <c r="G78">
        <f t="shared" si="1"/>
        <v>5</v>
      </c>
    </row>
    <row r="79" spans="1:7" x14ac:dyDescent="0.25">
      <c r="A79" t="s">
        <v>45</v>
      </c>
      <c r="B79" t="s">
        <v>94</v>
      </c>
      <c r="C79" t="s">
        <v>113</v>
      </c>
      <c r="D79">
        <v>43</v>
      </c>
      <c r="E79">
        <v>7</v>
      </c>
      <c r="F79">
        <f>RANK(STAND_SV[[#This Row],[SV]],STAND_SV[SV],0)</f>
        <v>352</v>
      </c>
      <c r="G79">
        <f t="shared" si="1"/>
        <v>6</v>
      </c>
    </row>
    <row r="80" spans="1:7" x14ac:dyDescent="0.25">
      <c r="A80" t="s">
        <v>45</v>
      </c>
      <c r="B80" t="s">
        <v>95</v>
      </c>
      <c r="C80" t="s">
        <v>113</v>
      </c>
      <c r="D80">
        <v>40</v>
      </c>
      <c r="E80">
        <v>6</v>
      </c>
      <c r="F80">
        <f>RANK(STAND_SV[[#This Row],[SV]],STAND_SV[SV],0)</f>
        <v>385</v>
      </c>
      <c r="G80">
        <f t="shared" si="1"/>
        <v>7</v>
      </c>
    </row>
    <row r="81" spans="1:7" x14ac:dyDescent="0.25">
      <c r="A81" t="s">
        <v>45</v>
      </c>
      <c r="B81" t="s">
        <v>97</v>
      </c>
      <c r="C81" t="s">
        <v>113</v>
      </c>
      <c r="D81">
        <v>37</v>
      </c>
      <c r="E81">
        <v>5</v>
      </c>
      <c r="F81">
        <f>RANK(STAND_SV[[#This Row],[SV]],STAND_SV[SV],0)</f>
        <v>417</v>
      </c>
      <c r="G81">
        <f t="shared" si="1"/>
        <v>8</v>
      </c>
    </row>
    <row r="82" spans="1:7" x14ac:dyDescent="0.25">
      <c r="A82" t="s">
        <v>45</v>
      </c>
      <c r="B82" t="s">
        <v>105</v>
      </c>
      <c r="C82" t="s">
        <v>113</v>
      </c>
      <c r="D82">
        <v>33</v>
      </c>
      <c r="E82">
        <v>4</v>
      </c>
      <c r="F82">
        <f>RANK(STAND_SV[[#This Row],[SV]],STAND_SV[SV],0)</f>
        <v>467</v>
      </c>
      <c r="G82">
        <f t="shared" si="1"/>
        <v>9</v>
      </c>
    </row>
    <row r="83" spans="1:7" x14ac:dyDescent="0.25">
      <c r="A83" t="s">
        <v>45</v>
      </c>
      <c r="B83" t="s">
        <v>101</v>
      </c>
      <c r="C83" t="s">
        <v>113</v>
      </c>
      <c r="D83">
        <v>24</v>
      </c>
      <c r="E83">
        <v>3</v>
      </c>
      <c r="F83">
        <f>RANK(STAND_SV[[#This Row],[SV]],STAND_SV[SV],0)</f>
        <v>534</v>
      </c>
      <c r="G83">
        <f t="shared" si="1"/>
        <v>10</v>
      </c>
    </row>
    <row r="84" spans="1:7" x14ac:dyDescent="0.25">
      <c r="A84" t="s">
        <v>45</v>
      </c>
      <c r="B84" t="s">
        <v>96</v>
      </c>
      <c r="C84" t="s">
        <v>113</v>
      </c>
      <c r="D84">
        <v>23</v>
      </c>
      <c r="E84">
        <v>2</v>
      </c>
      <c r="F84">
        <f>RANK(STAND_SV[[#This Row],[SV]],STAND_SV[SV],0)</f>
        <v>542</v>
      </c>
      <c r="G84">
        <f t="shared" si="1"/>
        <v>11</v>
      </c>
    </row>
    <row r="85" spans="1:7" x14ac:dyDescent="0.25">
      <c r="A85" t="s">
        <v>45</v>
      </c>
      <c r="B85" t="s">
        <v>102</v>
      </c>
      <c r="C85" t="s">
        <v>113</v>
      </c>
      <c r="D85">
        <v>10</v>
      </c>
      <c r="E85">
        <v>1</v>
      </c>
      <c r="F85">
        <f>RANK(STAND_SV[[#This Row],[SV]],STAND_SV[SV],0)</f>
        <v>625</v>
      </c>
      <c r="G85">
        <f t="shared" si="1"/>
        <v>12</v>
      </c>
    </row>
    <row r="86" spans="1:7" x14ac:dyDescent="0.25">
      <c r="A86" t="s">
        <v>46</v>
      </c>
      <c r="B86" t="s">
        <v>99</v>
      </c>
      <c r="C86" t="s">
        <v>113</v>
      </c>
      <c r="D86">
        <v>75</v>
      </c>
      <c r="E86">
        <v>12</v>
      </c>
      <c r="F86">
        <f>RANK(STAND_SV[[#This Row],[SV]],STAND_SV[SV],0)</f>
        <v>95</v>
      </c>
      <c r="G86">
        <f t="shared" si="1"/>
        <v>1</v>
      </c>
    </row>
    <row r="87" spans="1:7" x14ac:dyDescent="0.25">
      <c r="A87" t="s">
        <v>46</v>
      </c>
      <c r="B87" t="s">
        <v>96</v>
      </c>
      <c r="C87" t="s">
        <v>113</v>
      </c>
      <c r="D87">
        <v>71</v>
      </c>
      <c r="E87">
        <v>11</v>
      </c>
      <c r="F87">
        <f>RANK(STAND_SV[[#This Row],[SV]],STAND_SV[SV],0)</f>
        <v>124</v>
      </c>
      <c r="G87">
        <f t="shared" si="1"/>
        <v>2</v>
      </c>
    </row>
    <row r="88" spans="1:7" x14ac:dyDescent="0.25">
      <c r="A88" t="s">
        <v>46</v>
      </c>
      <c r="B88" t="s">
        <v>95</v>
      </c>
      <c r="C88" t="s">
        <v>113</v>
      </c>
      <c r="D88">
        <v>65</v>
      </c>
      <c r="E88">
        <v>10</v>
      </c>
      <c r="F88">
        <f>RANK(STAND_SV[[#This Row],[SV]],STAND_SV[SV],0)</f>
        <v>162</v>
      </c>
      <c r="G88">
        <f t="shared" si="1"/>
        <v>3</v>
      </c>
    </row>
    <row r="89" spans="1:7" x14ac:dyDescent="0.25">
      <c r="A89" t="s">
        <v>46</v>
      </c>
      <c r="B89" t="s">
        <v>102</v>
      </c>
      <c r="C89" t="s">
        <v>113</v>
      </c>
      <c r="D89">
        <v>63</v>
      </c>
      <c r="E89">
        <v>9</v>
      </c>
      <c r="F89">
        <f>RANK(STAND_SV[[#This Row],[SV]],STAND_SV[SV],0)</f>
        <v>172</v>
      </c>
      <c r="G89">
        <f t="shared" si="1"/>
        <v>4</v>
      </c>
    </row>
    <row r="90" spans="1:7" x14ac:dyDescent="0.25">
      <c r="A90" t="s">
        <v>46</v>
      </c>
      <c r="B90" t="s">
        <v>103</v>
      </c>
      <c r="C90" t="s">
        <v>113</v>
      </c>
      <c r="D90">
        <v>52</v>
      </c>
      <c r="E90">
        <v>8</v>
      </c>
      <c r="F90">
        <f>RANK(STAND_SV[[#This Row],[SV]],STAND_SV[SV],0)</f>
        <v>265</v>
      </c>
      <c r="G90">
        <f t="shared" si="1"/>
        <v>5</v>
      </c>
    </row>
    <row r="91" spans="1:7" x14ac:dyDescent="0.25">
      <c r="A91" t="s">
        <v>46</v>
      </c>
      <c r="B91" t="s">
        <v>94</v>
      </c>
      <c r="C91" t="s">
        <v>113</v>
      </c>
      <c r="D91">
        <v>48</v>
      </c>
      <c r="E91">
        <v>6.5</v>
      </c>
      <c r="F91">
        <f>RANK(STAND_SV[[#This Row],[SV]],STAND_SV[SV],0)</f>
        <v>305</v>
      </c>
      <c r="G91">
        <f t="shared" si="1"/>
        <v>6</v>
      </c>
    </row>
    <row r="92" spans="1:7" x14ac:dyDescent="0.25">
      <c r="A92" t="s">
        <v>46</v>
      </c>
      <c r="B92" t="s">
        <v>98</v>
      </c>
      <c r="C92" t="s">
        <v>113</v>
      </c>
      <c r="D92">
        <v>48</v>
      </c>
      <c r="E92">
        <v>6.5</v>
      </c>
      <c r="F92">
        <f>RANK(STAND_SV[[#This Row],[SV]],STAND_SV[SV],0)</f>
        <v>305</v>
      </c>
      <c r="G92">
        <f t="shared" si="1"/>
        <v>7</v>
      </c>
    </row>
    <row r="93" spans="1:7" x14ac:dyDescent="0.25">
      <c r="A93" t="s">
        <v>46</v>
      </c>
      <c r="B93" t="s">
        <v>97</v>
      </c>
      <c r="C93" t="s">
        <v>113</v>
      </c>
      <c r="D93">
        <v>45</v>
      </c>
      <c r="E93">
        <v>5</v>
      </c>
      <c r="F93">
        <f>RANK(STAND_SV[[#This Row],[SV]],STAND_SV[SV],0)</f>
        <v>337</v>
      </c>
      <c r="G93">
        <f t="shared" si="1"/>
        <v>8</v>
      </c>
    </row>
    <row r="94" spans="1:7" x14ac:dyDescent="0.25">
      <c r="A94" t="s">
        <v>46</v>
      </c>
      <c r="B94" t="s">
        <v>104</v>
      </c>
      <c r="C94" t="s">
        <v>113</v>
      </c>
      <c r="D94">
        <v>37</v>
      </c>
      <c r="E94">
        <v>4</v>
      </c>
      <c r="F94">
        <f>RANK(STAND_SV[[#This Row],[SV]],STAND_SV[SV],0)</f>
        <v>417</v>
      </c>
      <c r="G94">
        <f t="shared" si="1"/>
        <v>9</v>
      </c>
    </row>
    <row r="95" spans="1:7" x14ac:dyDescent="0.25">
      <c r="A95" t="s">
        <v>46</v>
      </c>
      <c r="B95" t="s">
        <v>100</v>
      </c>
      <c r="C95" t="s">
        <v>113</v>
      </c>
      <c r="D95">
        <v>31</v>
      </c>
      <c r="E95">
        <v>3</v>
      </c>
      <c r="F95">
        <f>RANK(STAND_SV[[#This Row],[SV]],STAND_SV[SV],0)</f>
        <v>487</v>
      </c>
      <c r="G95">
        <f t="shared" si="1"/>
        <v>10</v>
      </c>
    </row>
    <row r="96" spans="1:7" x14ac:dyDescent="0.25">
      <c r="A96" t="s">
        <v>46</v>
      </c>
      <c r="B96" t="s">
        <v>101</v>
      </c>
      <c r="C96" t="s">
        <v>113</v>
      </c>
      <c r="D96">
        <v>13</v>
      </c>
      <c r="E96">
        <v>2</v>
      </c>
      <c r="F96">
        <f>RANK(STAND_SV[[#This Row],[SV]],STAND_SV[SV],0)</f>
        <v>615</v>
      </c>
      <c r="G96">
        <f t="shared" si="1"/>
        <v>11</v>
      </c>
    </row>
    <row r="97" spans="1:7" x14ac:dyDescent="0.25">
      <c r="A97" t="s">
        <v>46</v>
      </c>
      <c r="B97" t="s">
        <v>105</v>
      </c>
      <c r="C97" t="s">
        <v>113</v>
      </c>
      <c r="D97">
        <v>10</v>
      </c>
      <c r="E97">
        <v>1</v>
      </c>
      <c r="F97">
        <f>RANK(STAND_SV[[#This Row],[SV]],STAND_SV[SV],0)</f>
        <v>625</v>
      </c>
      <c r="G97">
        <f t="shared" si="1"/>
        <v>12</v>
      </c>
    </row>
    <row r="98" spans="1:7" x14ac:dyDescent="0.25">
      <c r="A98" t="s">
        <v>47</v>
      </c>
      <c r="B98" t="s">
        <v>103</v>
      </c>
      <c r="C98" t="s">
        <v>113</v>
      </c>
      <c r="D98">
        <v>88</v>
      </c>
      <c r="E98">
        <v>12</v>
      </c>
      <c r="F98">
        <f>RANK(STAND_SV[[#This Row],[SV]],STAND_SV[SV],0)</f>
        <v>28</v>
      </c>
      <c r="G98">
        <f t="shared" si="1"/>
        <v>1</v>
      </c>
    </row>
    <row r="99" spans="1:7" x14ac:dyDescent="0.25">
      <c r="A99" t="s">
        <v>47</v>
      </c>
      <c r="B99" t="s">
        <v>96</v>
      </c>
      <c r="C99" t="s">
        <v>113</v>
      </c>
      <c r="D99">
        <v>63</v>
      </c>
      <c r="E99">
        <v>10.5</v>
      </c>
      <c r="F99">
        <f>RANK(STAND_SV[[#This Row],[SV]],STAND_SV[SV],0)</f>
        <v>172</v>
      </c>
      <c r="G99">
        <f t="shared" si="1"/>
        <v>2</v>
      </c>
    </row>
    <row r="100" spans="1:7" x14ac:dyDescent="0.25">
      <c r="A100" t="s">
        <v>47</v>
      </c>
      <c r="B100" t="s">
        <v>97</v>
      </c>
      <c r="C100" t="s">
        <v>113</v>
      </c>
      <c r="D100">
        <v>63</v>
      </c>
      <c r="E100">
        <v>10.5</v>
      </c>
      <c r="F100">
        <f>RANK(STAND_SV[[#This Row],[SV]],STAND_SV[SV],0)</f>
        <v>172</v>
      </c>
      <c r="G100">
        <f t="shared" si="1"/>
        <v>3</v>
      </c>
    </row>
    <row r="101" spans="1:7" x14ac:dyDescent="0.25">
      <c r="A101" t="s">
        <v>47</v>
      </c>
      <c r="B101" t="s">
        <v>94</v>
      </c>
      <c r="C101" t="s">
        <v>113</v>
      </c>
      <c r="D101">
        <v>55</v>
      </c>
      <c r="E101">
        <v>9</v>
      </c>
      <c r="F101">
        <f>RANK(STAND_SV[[#This Row],[SV]],STAND_SV[SV],0)</f>
        <v>234</v>
      </c>
      <c r="G101">
        <f t="shared" si="1"/>
        <v>4</v>
      </c>
    </row>
    <row r="102" spans="1:7" x14ac:dyDescent="0.25">
      <c r="A102" t="s">
        <v>47</v>
      </c>
      <c r="B102" t="s">
        <v>95</v>
      </c>
      <c r="C102" t="s">
        <v>113</v>
      </c>
      <c r="D102">
        <v>52</v>
      </c>
      <c r="E102">
        <v>8</v>
      </c>
      <c r="F102">
        <f>RANK(STAND_SV[[#This Row],[SV]],STAND_SV[SV],0)</f>
        <v>265</v>
      </c>
      <c r="G102">
        <f t="shared" si="1"/>
        <v>5</v>
      </c>
    </row>
    <row r="103" spans="1:7" x14ac:dyDescent="0.25">
      <c r="A103" t="s">
        <v>47</v>
      </c>
      <c r="B103" t="s">
        <v>101</v>
      </c>
      <c r="C103" t="s">
        <v>113</v>
      </c>
      <c r="D103">
        <v>51</v>
      </c>
      <c r="E103">
        <v>7</v>
      </c>
      <c r="F103">
        <f>RANK(STAND_SV[[#This Row],[SV]],STAND_SV[SV],0)</f>
        <v>280</v>
      </c>
      <c r="G103">
        <f t="shared" si="1"/>
        <v>6</v>
      </c>
    </row>
    <row r="104" spans="1:7" x14ac:dyDescent="0.25">
      <c r="A104" t="s">
        <v>47</v>
      </c>
      <c r="B104" t="s">
        <v>104</v>
      </c>
      <c r="C104" t="s">
        <v>113</v>
      </c>
      <c r="D104">
        <v>42</v>
      </c>
      <c r="E104">
        <v>6</v>
      </c>
      <c r="F104">
        <f>RANK(STAND_SV[[#This Row],[SV]],STAND_SV[SV],0)</f>
        <v>362</v>
      </c>
      <c r="G104">
        <f t="shared" si="1"/>
        <v>7</v>
      </c>
    </row>
    <row r="105" spans="1:7" x14ac:dyDescent="0.25">
      <c r="A105" t="s">
        <v>47</v>
      </c>
      <c r="B105" t="s">
        <v>102</v>
      </c>
      <c r="C105" t="s">
        <v>113</v>
      </c>
      <c r="D105">
        <v>38</v>
      </c>
      <c r="E105">
        <v>5</v>
      </c>
      <c r="F105">
        <f>RANK(STAND_SV[[#This Row],[SV]],STAND_SV[SV],0)</f>
        <v>401</v>
      </c>
      <c r="G105">
        <f t="shared" si="1"/>
        <v>8</v>
      </c>
    </row>
    <row r="106" spans="1:7" x14ac:dyDescent="0.25">
      <c r="A106" t="s">
        <v>47</v>
      </c>
      <c r="B106" t="s">
        <v>105</v>
      </c>
      <c r="C106" t="s">
        <v>113</v>
      </c>
      <c r="D106">
        <v>36</v>
      </c>
      <c r="E106">
        <v>4</v>
      </c>
      <c r="F106">
        <f>RANK(STAND_SV[[#This Row],[SV]],STAND_SV[SV],0)</f>
        <v>431</v>
      </c>
      <c r="G106">
        <f t="shared" si="1"/>
        <v>9</v>
      </c>
    </row>
    <row r="107" spans="1:7" x14ac:dyDescent="0.25">
      <c r="A107" t="s">
        <v>47</v>
      </c>
      <c r="B107" t="s">
        <v>100</v>
      </c>
      <c r="C107" t="s">
        <v>113</v>
      </c>
      <c r="D107">
        <v>26</v>
      </c>
      <c r="E107">
        <v>3</v>
      </c>
      <c r="F107">
        <f>RANK(STAND_SV[[#This Row],[SV]],STAND_SV[SV],0)</f>
        <v>522</v>
      </c>
      <c r="G107">
        <f t="shared" si="1"/>
        <v>10</v>
      </c>
    </row>
    <row r="108" spans="1:7" x14ac:dyDescent="0.25">
      <c r="A108" t="s">
        <v>47</v>
      </c>
      <c r="B108" t="s">
        <v>99</v>
      </c>
      <c r="C108" t="s">
        <v>113</v>
      </c>
      <c r="D108">
        <v>22</v>
      </c>
      <c r="E108">
        <v>2</v>
      </c>
      <c r="F108">
        <f>RANK(STAND_SV[[#This Row],[SV]],STAND_SV[SV],0)</f>
        <v>553</v>
      </c>
      <c r="G108">
        <f t="shared" si="1"/>
        <v>11</v>
      </c>
    </row>
    <row r="109" spans="1:7" x14ac:dyDescent="0.25">
      <c r="A109" t="s">
        <v>47</v>
      </c>
      <c r="B109" t="s">
        <v>98</v>
      </c>
      <c r="C109" t="s">
        <v>113</v>
      </c>
      <c r="D109">
        <v>16</v>
      </c>
      <c r="E109">
        <v>1</v>
      </c>
      <c r="F109">
        <f>RANK(STAND_SV[[#This Row],[SV]],STAND_SV[SV],0)</f>
        <v>594</v>
      </c>
      <c r="G109">
        <f t="shared" si="1"/>
        <v>12</v>
      </c>
    </row>
    <row r="110" spans="1:7" x14ac:dyDescent="0.25">
      <c r="A110" t="s">
        <v>48</v>
      </c>
      <c r="B110" t="s">
        <v>98</v>
      </c>
      <c r="C110" t="s">
        <v>113</v>
      </c>
      <c r="D110">
        <v>90</v>
      </c>
      <c r="E110">
        <v>12</v>
      </c>
      <c r="F110">
        <f>RANK(STAND_SV[[#This Row],[SV]],STAND_SV[SV],0)</f>
        <v>24</v>
      </c>
      <c r="G110">
        <f t="shared" si="1"/>
        <v>1</v>
      </c>
    </row>
    <row r="111" spans="1:7" x14ac:dyDescent="0.25">
      <c r="A111" t="s">
        <v>48</v>
      </c>
      <c r="B111" t="s">
        <v>104</v>
      </c>
      <c r="C111" t="s">
        <v>113</v>
      </c>
      <c r="D111">
        <v>76</v>
      </c>
      <c r="E111">
        <v>11</v>
      </c>
      <c r="F111">
        <f>RANK(STAND_SV[[#This Row],[SV]],STAND_SV[SV],0)</f>
        <v>88</v>
      </c>
      <c r="G111">
        <f t="shared" si="1"/>
        <v>2</v>
      </c>
    </row>
    <row r="112" spans="1:7" x14ac:dyDescent="0.25">
      <c r="A112" t="s">
        <v>48</v>
      </c>
      <c r="B112" t="s">
        <v>95</v>
      </c>
      <c r="C112" t="s">
        <v>113</v>
      </c>
      <c r="D112">
        <v>69</v>
      </c>
      <c r="E112">
        <v>10</v>
      </c>
      <c r="F112">
        <f>RANK(STAND_SV[[#This Row],[SV]],STAND_SV[SV],0)</f>
        <v>135</v>
      </c>
      <c r="G112">
        <f t="shared" si="1"/>
        <v>3</v>
      </c>
    </row>
    <row r="113" spans="1:7" x14ac:dyDescent="0.25">
      <c r="A113" t="s">
        <v>48</v>
      </c>
      <c r="B113" t="s">
        <v>102</v>
      </c>
      <c r="C113" t="s">
        <v>113</v>
      </c>
      <c r="D113">
        <v>68</v>
      </c>
      <c r="E113">
        <v>9</v>
      </c>
      <c r="F113">
        <f>RANK(STAND_SV[[#This Row],[SV]],STAND_SV[SV],0)</f>
        <v>144</v>
      </c>
      <c r="G113">
        <f t="shared" si="1"/>
        <v>4</v>
      </c>
    </row>
    <row r="114" spans="1:7" x14ac:dyDescent="0.25">
      <c r="A114" t="s">
        <v>48</v>
      </c>
      <c r="B114" t="s">
        <v>96</v>
      </c>
      <c r="C114" t="s">
        <v>113</v>
      </c>
      <c r="D114">
        <v>50</v>
      </c>
      <c r="E114">
        <v>8</v>
      </c>
      <c r="F114">
        <f>RANK(STAND_SV[[#This Row],[SV]],STAND_SV[SV],0)</f>
        <v>288</v>
      </c>
      <c r="G114">
        <f t="shared" si="1"/>
        <v>5</v>
      </c>
    </row>
    <row r="115" spans="1:7" x14ac:dyDescent="0.25">
      <c r="A115" t="s">
        <v>48</v>
      </c>
      <c r="B115" t="s">
        <v>105</v>
      </c>
      <c r="C115" t="s">
        <v>113</v>
      </c>
      <c r="D115">
        <v>49</v>
      </c>
      <c r="E115">
        <v>7</v>
      </c>
      <c r="F115">
        <f>RANK(STAND_SV[[#This Row],[SV]],STAND_SV[SV],0)</f>
        <v>295</v>
      </c>
      <c r="G115">
        <f t="shared" si="1"/>
        <v>6</v>
      </c>
    </row>
    <row r="116" spans="1:7" x14ac:dyDescent="0.25">
      <c r="A116" t="s">
        <v>48</v>
      </c>
      <c r="B116" t="s">
        <v>103</v>
      </c>
      <c r="C116" t="s">
        <v>113</v>
      </c>
      <c r="D116">
        <v>42</v>
      </c>
      <c r="E116">
        <v>6</v>
      </c>
      <c r="F116">
        <f>RANK(STAND_SV[[#This Row],[SV]],STAND_SV[SV],0)</f>
        <v>362</v>
      </c>
      <c r="G116">
        <f t="shared" si="1"/>
        <v>7</v>
      </c>
    </row>
    <row r="117" spans="1:7" x14ac:dyDescent="0.25">
      <c r="A117" t="s">
        <v>48</v>
      </c>
      <c r="B117" t="s">
        <v>99</v>
      </c>
      <c r="C117" t="s">
        <v>113</v>
      </c>
      <c r="D117">
        <v>37</v>
      </c>
      <c r="E117">
        <v>4.5</v>
      </c>
      <c r="F117">
        <f>RANK(STAND_SV[[#This Row],[SV]],STAND_SV[SV],0)</f>
        <v>417</v>
      </c>
      <c r="G117">
        <f t="shared" si="1"/>
        <v>8</v>
      </c>
    </row>
    <row r="118" spans="1:7" x14ac:dyDescent="0.25">
      <c r="A118" t="s">
        <v>48</v>
      </c>
      <c r="B118" t="s">
        <v>100</v>
      </c>
      <c r="C118" t="s">
        <v>113</v>
      </c>
      <c r="D118">
        <v>37</v>
      </c>
      <c r="E118">
        <v>4.5</v>
      </c>
      <c r="F118">
        <f>RANK(STAND_SV[[#This Row],[SV]],STAND_SV[SV],0)</f>
        <v>417</v>
      </c>
      <c r="G118">
        <f t="shared" si="1"/>
        <v>9</v>
      </c>
    </row>
    <row r="119" spans="1:7" x14ac:dyDescent="0.25">
      <c r="A119" t="s">
        <v>48</v>
      </c>
      <c r="B119" t="s">
        <v>101</v>
      </c>
      <c r="C119" t="s">
        <v>113</v>
      </c>
      <c r="D119">
        <v>34</v>
      </c>
      <c r="E119">
        <v>3</v>
      </c>
      <c r="F119">
        <f>RANK(STAND_SV[[#This Row],[SV]],STAND_SV[SV],0)</f>
        <v>452</v>
      </c>
      <c r="G119">
        <f t="shared" si="1"/>
        <v>10</v>
      </c>
    </row>
    <row r="120" spans="1:7" x14ac:dyDescent="0.25">
      <c r="A120" t="s">
        <v>48</v>
      </c>
      <c r="B120" t="s">
        <v>94</v>
      </c>
      <c r="C120" t="s">
        <v>113</v>
      </c>
      <c r="D120">
        <v>23</v>
      </c>
      <c r="E120">
        <v>2</v>
      </c>
      <c r="F120">
        <f>RANK(STAND_SV[[#This Row],[SV]],STAND_SV[SV],0)</f>
        <v>542</v>
      </c>
      <c r="G120">
        <f t="shared" si="1"/>
        <v>11</v>
      </c>
    </row>
    <row r="121" spans="1:7" x14ac:dyDescent="0.25">
      <c r="A121" t="s">
        <v>48</v>
      </c>
      <c r="B121" t="s">
        <v>97</v>
      </c>
      <c r="C121" t="s">
        <v>113</v>
      </c>
      <c r="D121">
        <v>11</v>
      </c>
      <c r="E121">
        <v>1</v>
      </c>
      <c r="F121">
        <f>RANK(STAND_SV[[#This Row],[SV]],STAND_SV[SV],0)</f>
        <v>622</v>
      </c>
      <c r="G121">
        <f t="shared" si="1"/>
        <v>12</v>
      </c>
    </row>
    <row r="122" spans="1:7" x14ac:dyDescent="0.25">
      <c r="A122" t="s">
        <v>49</v>
      </c>
      <c r="B122" t="s">
        <v>101</v>
      </c>
      <c r="C122" t="s">
        <v>113</v>
      </c>
      <c r="D122">
        <v>84</v>
      </c>
      <c r="E122">
        <v>12</v>
      </c>
      <c r="F122">
        <f>RANK(STAND_SV[[#This Row],[SV]],STAND_SV[SV],0)</f>
        <v>44</v>
      </c>
      <c r="G122">
        <f t="shared" si="1"/>
        <v>1</v>
      </c>
    </row>
    <row r="123" spans="1:7" x14ac:dyDescent="0.25">
      <c r="A123" t="s">
        <v>49</v>
      </c>
      <c r="B123" t="s">
        <v>96</v>
      </c>
      <c r="C123" t="s">
        <v>113</v>
      </c>
      <c r="D123">
        <v>80</v>
      </c>
      <c r="E123">
        <v>11</v>
      </c>
      <c r="F123">
        <f>RANK(STAND_SV[[#This Row],[SV]],STAND_SV[SV],0)</f>
        <v>61</v>
      </c>
      <c r="G123">
        <f t="shared" si="1"/>
        <v>2</v>
      </c>
    </row>
    <row r="124" spans="1:7" x14ac:dyDescent="0.25">
      <c r="A124" t="s">
        <v>49</v>
      </c>
      <c r="B124" t="s">
        <v>103</v>
      </c>
      <c r="C124" t="s">
        <v>113</v>
      </c>
      <c r="D124">
        <v>72</v>
      </c>
      <c r="E124">
        <v>10</v>
      </c>
      <c r="F124">
        <f>RANK(STAND_SV[[#This Row],[SV]],STAND_SV[SV],0)</f>
        <v>118</v>
      </c>
      <c r="G124">
        <f t="shared" si="1"/>
        <v>3</v>
      </c>
    </row>
    <row r="125" spans="1:7" x14ac:dyDescent="0.25">
      <c r="A125" t="s">
        <v>49</v>
      </c>
      <c r="B125" t="s">
        <v>94</v>
      </c>
      <c r="C125" t="s">
        <v>113</v>
      </c>
      <c r="D125">
        <v>61</v>
      </c>
      <c r="E125">
        <v>9</v>
      </c>
      <c r="F125">
        <f>RANK(STAND_SV[[#This Row],[SV]],STAND_SV[SV],0)</f>
        <v>187</v>
      </c>
      <c r="G125">
        <f t="shared" si="1"/>
        <v>4</v>
      </c>
    </row>
    <row r="126" spans="1:7" x14ac:dyDescent="0.25">
      <c r="A126" t="s">
        <v>49</v>
      </c>
      <c r="B126" t="s">
        <v>105</v>
      </c>
      <c r="C126" t="s">
        <v>113</v>
      </c>
      <c r="D126">
        <v>47</v>
      </c>
      <c r="E126">
        <v>8</v>
      </c>
      <c r="F126">
        <f>RANK(STAND_SV[[#This Row],[SV]],STAND_SV[SV],0)</f>
        <v>315</v>
      </c>
      <c r="G126">
        <f t="shared" si="1"/>
        <v>5</v>
      </c>
    </row>
    <row r="127" spans="1:7" x14ac:dyDescent="0.25">
      <c r="A127" t="s">
        <v>49</v>
      </c>
      <c r="B127" t="s">
        <v>98</v>
      </c>
      <c r="C127" t="s">
        <v>113</v>
      </c>
      <c r="D127">
        <v>46</v>
      </c>
      <c r="E127">
        <v>7</v>
      </c>
      <c r="F127">
        <f>RANK(STAND_SV[[#This Row],[SV]],STAND_SV[SV],0)</f>
        <v>333</v>
      </c>
      <c r="G127">
        <f t="shared" si="1"/>
        <v>6</v>
      </c>
    </row>
    <row r="128" spans="1:7" x14ac:dyDescent="0.25">
      <c r="A128" t="s">
        <v>49</v>
      </c>
      <c r="B128" t="s">
        <v>104</v>
      </c>
      <c r="C128" t="s">
        <v>113</v>
      </c>
      <c r="D128">
        <v>37</v>
      </c>
      <c r="E128">
        <v>6</v>
      </c>
      <c r="F128">
        <f>RANK(STAND_SV[[#This Row],[SV]],STAND_SV[SV],0)</f>
        <v>417</v>
      </c>
      <c r="G128">
        <f t="shared" si="1"/>
        <v>7</v>
      </c>
    </row>
    <row r="129" spans="1:7" x14ac:dyDescent="0.25">
      <c r="A129" t="s">
        <v>49</v>
      </c>
      <c r="B129" t="s">
        <v>95</v>
      </c>
      <c r="C129" t="s">
        <v>113</v>
      </c>
      <c r="D129">
        <v>33</v>
      </c>
      <c r="E129">
        <v>5</v>
      </c>
      <c r="F129">
        <f>RANK(STAND_SV[[#This Row],[SV]],STAND_SV[SV],0)</f>
        <v>467</v>
      </c>
      <c r="G129">
        <f t="shared" si="1"/>
        <v>8</v>
      </c>
    </row>
    <row r="130" spans="1:7" x14ac:dyDescent="0.25">
      <c r="A130" t="s">
        <v>49</v>
      </c>
      <c r="B130" t="s">
        <v>102</v>
      </c>
      <c r="C130" t="s">
        <v>113</v>
      </c>
      <c r="D130">
        <v>32</v>
      </c>
      <c r="E130">
        <v>4</v>
      </c>
      <c r="F130">
        <f>RANK(STAND_SV[[#This Row],[SV]],STAND_SV[SV],0)</f>
        <v>481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97</v>
      </c>
      <c r="C131" t="s">
        <v>113</v>
      </c>
      <c r="D131">
        <v>30</v>
      </c>
      <c r="E131">
        <v>3</v>
      </c>
      <c r="F131">
        <f>RANK(STAND_SV[[#This Row],[SV]],STAND_SV[SV],0)</f>
        <v>496</v>
      </c>
      <c r="G131">
        <f t="shared" si="2"/>
        <v>10</v>
      </c>
    </row>
    <row r="132" spans="1:7" x14ac:dyDescent="0.25">
      <c r="A132" t="s">
        <v>49</v>
      </c>
      <c r="B132" t="s">
        <v>99</v>
      </c>
      <c r="C132" t="s">
        <v>113</v>
      </c>
      <c r="D132">
        <v>21</v>
      </c>
      <c r="E132">
        <v>2</v>
      </c>
      <c r="F132">
        <f>RANK(STAND_SV[[#This Row],[SV]],STAND_SV[SV],0)</f>
        <v>564</v>
      </c>
      <c r="G132">
        <f t="shared" si="2"/>
        <v>11</v>
      </c>
    </row>
    <row r="133" spans="1:7" x14ac:dyDescent="0.25">
      <c r="A133" t="s">
        <v>49</v>
      </c>
      <c r="B133" t="s">
        <v>100</v>
      </c>
      <c r="C133" t="s">
        <v>113</v>
      </c>
      <c r="D133">
        <v>17</v>
      </c>
      <c r="E133">
        <v>1</v>
      </c>
      <c r="F133">
        <f>RANK(STAND_SV[[#This Row],[SV]],STAND_SV[SV],0)</f>
        <v>588</v>
      </c>
      <c r="G133">
        <f t="shared" si="2"/>
        <v>12</v>
      </c>
    </row>
    <row r="134" spans="1:7" x14ac:dyDescent="0.25">
      <c r="A134" t="s">
        <v>50</v>
      </c>
      <c r="B134" t="s">
        <v>98</v>
      </c>
      <c r="C134" t="s">
        <v>113</v>
      </c>
      <c r="D134">
        <v>87</v>
      </c>
      <c r="E134">
        <v>12</v>
      </c>
      <c r="F134">
        <f>RANK(STAND_SV[[#This Row],[SV]],STAND_SV[SV],0)</f>
        <v>32</v>
      </c>
      <c r="G134">
        <f t="shared" si="2"/>
        <v>1</v>
      </c>
    </row>
    <row r="135" spans="1:7" x14ac:dyDescent="0.25">
      <c r="A135" t="s">
        <v>50</v>
      </c>
      <c r="B135" t="s">
        <v>94</v>
      </c>
      <c r="C135" t="s">
        <v>113</v>
      </c>
      <c r="D135">
        <v>81</v>
      </c>
      <c r="E135">
        <v>11</v>
      </c>
      <c r="F135">
        <f>RANK(STAND_SV[[#This Row],[SV]],STAND_SV[SV],0)</f>
        <v>55</v>
      </c>
      <c r="G135">
        <f t="shared" si="2"/>
        <v>2</v>
      </c>
    </row>
    <row r="136" spans="1:7" x14ac:dyDescent="0.25">
      <c r="A136" t="s">
        <v>50</v>
      </c>
      <c r="B136" t="s">
        <v>101</v>
      </c>
      <c r="C136" t="s">
        <v>113</v>
      </c>
      <c r="D136">
        <v>77</v>
      </c>
      <c r="E136">
        <v>10</v>
      </c>
      <c r="F136">
        <f>RANK(STAND_SV[[#This Row],[SV]],STAND_SV[SV],0)</f>
        <v>83</v>
      </c>
      <c r="G136">
        <f t="shared" si="2"/>
        <v>3</v>
      </c>
    </row>
    <row r="137" spans="1:7" x14ac:dyDescent="0.25">
      <c r="A137" t="s">
        <v>50</v>
      </c>
      <c r="B137" t="s">
        <v>99</v>
      </c>
      <c r="C137" t="s">
        <v>113</v>
      </c>
      <c r="D137">
        <v>74</v>
      </c>
      <c r="E137">
        <v>9</v>
      </c>
      <c r="F137">
        <f>RANK(STAND_SV[[#This Row],[SV]],STAND_SV[SV],0)</f>
        <v>103</v>
      </c>
      <c r="G137">
        <f t="shared" si="2"/>
        <v>4</v>
      </c>
    </row>
    <row r="138" spans="1:7" x14ac:dyDescent="0.25">
      <c r="A138" t="s">
        <v>50</v>
      </c>
      <c r="B138" t="s">
        <v>95</v>
      </c>
      <c r="C138" t="s">
        <v>113</v>
      </c>
      <c r="D138">
        <v>56</v>
      </c>
      <c r="E138">
        <v>8</v>
      </c>
      <c r="F138">
        <f>RANK(STAND_SV[[#This Row],[SV]],STAND_SV[SV],0)</f>
        <v>222</v>
      </c>
      <c r="G138">
        <f t="shared" si="2"/>
        <v>5</v>
      </c>
    </row>
    <row r="139" spans="1:7" x14ac:dyDescent="0.25">
      <c r="A139" t="s">
        <v>50</v>
      </c>
      <c r="B139" t="s">
        <v>100</v>
      </c>
      <c r="C139" t="s">
        <v>113</v>
      </c>
      <c r="D139">
        <v>41</v>
      </c>
      <c r="E139">
        <v>7</v>
      </c>
      <c r="F139">
        <f>RANK(STAND_SV[[#This Row],[SV]],STAND_SV[SV],0)</f>
        <v>375</v>
      </c>
      <c r="G139">
        <f t="shared" si="2"/>
        <v>6</v>
      </c>
    </row>
    <row r="140" spans="1:7" x14ac:dyDescent="0.25">
      <c r="A140" t="s">
        <v>50</v>
      </c>
      <c r="B140" t="s">
        <v>105</v>
      </c>
      <c r="C140" t="s">
        <v>113</v>
      </c>
      <c r="D140">
        <v>38</v>
      </c>
      <c r="E140">
        <v>6</v>
      </c>
      <c r="F140">
        <f>RANK(STAND_SV[[#This Row],[SV]],STAND_SV[SV],0)</f>
        <v>401</v>
      </c>
      <c r="G140">
        <f t="shared" si="2"/>
        <v>7</v>
      </c>
    </row>
    <row r="141" spans="1:7" x14ac:dyDescent="0.25">
      <c r="A141" t="s">
        <v>50</v>
      </c>
      <c r="B141" t="s">
        <v>104</v>
      </c>
      <c r="C141" t="s">
        <v>113</v>
      </c>
      <c r="D141">
        <v>24</v>
      </c>
      <c r="E141">
        <v>5</v>
      </c>
      <c r="F141">
        <f>RANK(STAND_SV[[#This Row],[SV]],STAND_SV[SV],0)</f>
        <v>534</v>
      </c>
      <c r="G141">
        <f t="shared" si="2"/>
        <v>8</v>
      </c>
    </row>
    <row r="142" spans="1:7" x14ac:dyDescent="0.25">
      <c r="A142" t="s">
        <v>50</v>
      </c>
      <c r="B142" t="s">
        <v>102</v>
      </c>
      <c r="C142" t="s">
        <v>113</v>
      </c>
      <c r="D142">
        <v>19</v>
      </c>
      <c r="E142">
        <v>4</v>
      </c>
      <c r="F142">
        <f>RANK(STAND_SV[[#This Row],[SV]],STAND_SV[SV],0)</f>
        <v>574</v>
      </c>
      <c r="G142">
        <f t="shared" si="2"/>
        <v>9</v>
      </c>
    </row>
    <row r="143" spans="1:7" x14ac:dyDescent="0.25">
      <c r="A143" t="s">
        <v>50</v>
      </c>
      <c r="B143" t="s">
        <v>97</v>
      </c>
      <c r="C143" t="s">
        <v>113</v>
      </c>
      <c r="D143">
        <v>9</v>
      </c>
      <c r="E143">
        <v>3</v>
      </c>
      <c r="F143">
        <f>RANK(STAND_SV[[#This Row],[SV]],STAND_SV[SV],0)</f>
        <v>629</v>
      </c>
      <c r="G143">
        <f t="shared" si="2"/>
        <v>10</v>
      </c>
    </row>
    <row r="144" spans="1:7" x14ac:dyDescent="0.25">
      <c r="A144" t="s">
        <v>50</v>
      </c>
      <c r="B144" t="s">
        <v>103</v>
      </c>
      <c r="C144" t="s">
        <v>113</v>
      </c>
      <c r="D144">
        <v>6</v>
      </c>
      <c r="E144">
        <v>2</v>
      </c>
      <c r="F144">
        <f>RANK(STAND_SV[[#This Row],[SV]],STAND_SV[SV],0)</f>
        <v>642</v>
      </c>
      <c r="G144">
        <f t="shared" si="2"/>
        <v>11</v>
      </c>
    </row>
    <row r="145" spans="1:7" x14ac:dyDescent="0.25">
      <c r="A145" t="s">
        <v>50</v>
      </c>
      <c r="B145" t="s">
        <v>96</v>
      </c>
      <c r="C145" t="s">
        <v>113</v>
      </c>
      <c r="D145">
        <v>3</v>
      </c>
      <c r="E145">
        <v>1</v>
      </c>
      <c r="F145">
        <f>RANK(STAND_SV[[#This Row],[SV]],STAND_SV[SV],0)</f>
        <v>653</v>
      </c>
      <c r="G145">
        <f t="shared" si="2"/>
        <v>12</v>
      </c>
    </row>
    <row r="146" spans="1:7" x14ac:dyDescent="0.25">
      <c r="A146" t="s">
        <v>51</v>
      </c>
      <c r="B146" t="s">
        <v>101</v>
      </c>
      <c r="C146" t="s">
        <v>113</v>
      </c>
      <c r="D146">
        <v>110</v>
      </c>
      <c r="E146">
        <v>12</v>
      </c>
      <c r="F146">
        <f>RANK(STAND_SV[[#This Row],[SV]],STAND_SV[SV],0)</f>
        <v>1</v>
      </c>
      <c r="G146">
        <f t="shared" si="2"/>
        <v>1</v>
      </c>
    </row>
    <row r="147" spans="1:7" x14ac:dyDescent="0.25">
      <c r="A147" t="s">
        <v>51</v>
      </c>
      <c r="B147" t="s">
        <v>104</v>
      </c>
      <c r="C147" t="s">
        <v>113</v>
      </c>
      <c r="D147">
        <v>87</v>
      </c>
      <c r="E147">
        <v>11</v>
      </c>
      <c r="F147">
        <f>RANK(STAND_SV[[#This Row],[SV]],STAND_SV[SV],0)</f>
        <v>32</v>
      </c>
      <c r="G147">
        <f t="shared" si="2"/>
        <v>2</v>
      </c>
    </row>
    <row r="148" spans="1:7" x14ac:dyDescent="0.25">
      <c r="A148" t="s">
        <v>51</v>
      </c>
      <c r="B148" t="s">
        <v>94</v>
      </c>
      <c r="C148" t="s">
        <v>113</v>
      </c>
      <c r="D148">
        <v>75</v>
      </c>
      <c r="E148">
        <v>10</v>
      </c>
      <c r="F148">
        <f>RANK(STAND_SV[[#This Row],[SV]],STAND_SV[SV],0)</f>
        <v>95</v>
      </c>
      <c r="G148">
        <f t="shared" si="2"/>
        <v>3</v>
      </c>
    </row>
    <row r="149" spans="1:7" x14ac:dyDescent="0.25">
      <c r="A149" t="s">
        <v>51</v>
      </c>
      <c r="B149" t="s">
        <v>97</v>
      </c>
      <c r="C149" t="s">
        <v>113</v>
      </c>
      <c r="D149">
        <v>63</v>
      </c>
      <c r="E149">
        <v>9</v>
      </c>
      <c r="F149">
        <f>RANK(STAND_SV[[#This Row],[SV]],STAND_SV[SV],0)</f>
        <v>172</v>
      </c>
      <c r="G149">
        <f t="shared" si="2"/>
        <v>4</v>
      </c>
    </row>
    <row r="150" spans="1:7" x14ac:dyDescent="0.25">
      <c r="A150" t="s">
        <v>51</v>
      </c>
      <c r="B150" t="s">
        <v>95</v>
      </c>
      <c r="C150" t="s">
        <v>113</v>
      </c>
      <c r="D150">
        <v>58</v>
      </c>
      <c r="E150">
        <v>8</v>
      </c>
      <c r="F150">
        <f>RANK(STAND_SV[[#This Row],[SV]],STAND_SV[SV],0)</f>
        <v>209</v>
      </c>
      <c r="G150">
        <f t="shared" si="2"/>
        <v>5</v>
      </c>
    </row>
    <row r="151" spans="1:7" x14ac:dyDescent="0.25">
      <c r="A151" t="s">
        <v>51</v>
      </c>
      <c r="B151" t="s">
        <v>98</v>
      </c>
      <c r="C151" t="s">
        <v>113</v>
      </c>
      <c r="D151">
        <v>40</v>
      </c>
      <c r="E151">
        <v>7</v>
      </c>
      <c r="F151">
        <f>RANK(STAND_SV[[#This Row],[SV]],STAND_SV[SV],0)</f>
        <v>385</v>
      </c>
      <c r="G151">
        <f t="shared" si="2"/>
        <v>6</v>
      </c>
    </row>
    <row r="152" spans="1:7" x14ac:dyDescent="0.25">
      <c r="A152" t="s">
        <v>51</v>
      </c>
      <c r="B152" t="s">
        <v>103</v>
      </c>
      <c r="C152" t="s">
        <v>113</v>
      </c>
      <c r="D152">
        <v>37</v>
      </c>
      <c r="E152">
        <v>6</v>
      </c>
      <c r="F152">
        <f>RANK(STAND_SV[[#This Row],[SV]],STAND_SV[SV],0)</f>
        <v>417</v>
      </c>
      <c r="G152">
        <f t="shared" si="2"/>
        <v>7</v>
      </c>
    </row>
    <row r="153" spans="1:7" x14ac:dyDescent="0.25">
      <c r="A153" t="s">
        <v>51</v>
      </c>
      <c r="B153" t="s">
        <v>102</v>
      </c>
      <c r="C153" t="s">
        <v>113</v>
      </c>
      <c r="D153">
        <v>31</v>
      </c>
      <c r="E153">
        <v>5</v>
      </c>
      <c r="F153">
        <f>RANK(STAND_SV[[#This Row],[SV]],STAND_SV[SV],0)</f>
        <v>487</v>
      </c>
      <c r="G153">
        <f t="shared" si="2"/>
        <v>8</v>
      </c>
    </row>
    <row r="154" spans="1:7" x14ac:dyDescent="0.25">
      <c r="A154" t="s">
        <v>51</v>
      </c>
      <c r="B154" t="s">
        <v>96</v>
      </c>
      <c r="C154" t="s">
        <v>113</v>
      </c>
      <c r="D154">
        <v>23</v>
      </c>
      <c r="E154">
        <v>4</v>
      </c>
      <c r="F154">
        <f>RANK(STAND_SV[[#This Row],[SV]],STAND_SV[SV],0)</f>
        <v>542</v>
      </c>
      <c r="G154">
        <f t="shared" si="2"/>
        <v>9</v>
      </c>
    </row>
    <row r="155" spans="1:7" x14ac:dyDescent="0.25">
      <c r="A155" t="s">
        <v>51</v>
      </c>
      <c r="B155" t="s">
        <v>105</v>
      </c>
      <c r="C155" t="s">
        <v>113</v>
      </c>
      <c r="D155">
        <v>16</v>
      </c>
      <c r="E155">
        <v>3</v>
      </c>
      <c r="F155">
        <f>RANK(STAND_SV[[#This Row],[SV]],STAND_SV[SV],0)</f>
        <v>594</v>
      </c>
      <c r="G155">
        <f t="shared" si="2"/>
        <v>10</v>
      </c>
    </row>
    <row r="156" spans="1:7" x14ac:dyDescent="0.25">
      <c r="A156" t="s">
        <v>51</v>
      </c>
      <c r="B156" t="s">
        <v>99</v>
      </c>
      <c r="C156" t="s">
        <v>113</v>
      </c>
      <c r="D156">
        <v>14</v>
      </c>
      <c r="E156">
        <v>2</v>
      </c>
      <c r="F156">
        <f>RANK(STAND_SV[[#This Row],[SV]],STAND_SV[SV],0)</f>
        <v>605</v>
      </c>
      <c r="G156">
        <f t="shared" si="2"/>
        <v>11</v>
      </c>
    </row>
    <row r="157" spans="1:7" x14ac:dyDescent="0.25">
      <c r="A157" t="s">
        <v>51</v>
      </c>
      <c r="B157" t="s">
        <v>100</v>
      </c>
      <c r="C157" t="s">
        <v>113</v>
      </c>
      <c r="D157">
        <v>4</v>
      </c>
      <c r="E157">
        <v>1</v>
      </c>
      <c r="F157">
        <f>RANK(STAND_SV[[#This Row],[SV]],STAND_SV[SV],0)</f>
        <v>648</v>
      </c>
      <c r="G157">
        <f t="shared" si="2"/>
        <v>12</v>
      </c>
    </row>
    <row r="158" spans="1:7" x14ac:dyDescent="0.25">
      <c r="A158" t="s">
        <v>52</v>
      </c>
      <c r="B158" t="s">
        <v>101</v>
      </c>
      <c r="C158" t="s">
        <v>113</v>
      </c>
      <c r="D158">
        <v>97</v>
      </c>
      <c r="E158">
        <v>12</v>
      </c>
      <c r="F158">
        <f>RANK(STAND_SV[[#This Row],[SV]],STAND_SV[SV],0)</f>
        <v>15</v>
      </c>
      <c r="G158">
        <f t="shared" si="2"/>
        <v>1</v>
      </c>
    </row>
    <row r="159" spans="1:7" x14ac:dyDescent="0.25">
      <c r="A159" t="s">
        <v>52</v>
      </c>
      <c r="B159" t="s">
        <v>94</v>
      </c>
      <c r="C159" t="s">
        <v>113</v>
      </c>
      <c r="D159">
        <v>79</v>
      </c>
      <c r="E159">
        <v>11</v>
      </c>
      <c r="F159">
        <f>RANK(STAND_SV[[#This Row],[SV]],STAND_SV[SV],0)</f>
        <v>66</v>
      </c>
      <c r="G159">
        <f t="shared" si="2"/>
        <v>2</v>
      </c>
    </row>
    <row r="160" spans="1:7" x14ac:dyDescent="0.25">
      <c r="A160" t="s">
        <v>52</v>
      </c>
      <c r="B160" t="s">
        <v>100</v>
      </c>
      <c r="C160" t="s">
        <v>113</v>
      </c>
      <c r="D160">
        <v>78</v>
      </c>
      <c r="E160">
        <v>10</v>
      </c>
      <c r="F160">
        <f>RANK(STAND_SV[[#This Row],[SV]],STAND_SV[SV],0)</f>
        <v>71</v>
      </c>
      <c r="G160">
        <f t="shared" si="2"/>
        <v>3</v>
      </c>
    </row>
    <row r="161" spans="1:7" x14ac:dyDescent="0.25">
      <c r="A161" t="s">
        <v>52</v>
      </c>
      <c r="B161" t="s">
        <v>103</v>
      </c>
      <c r="C161" t="s">
        <v>113</v>
      </c>
      <c r="D161">
        <v>70</v>
      </c>
      <c r="E161">
        <v>9</v>
      </c>
      <c r="F161">
        <f>RANK(STAND_SV[[#This Row],[SV]],STAND_SV[SV],0)</f>
        <v>130</v>
      </c>
      <c r="G161">
        <f t="shared" si="2"/>
        <v>4</v>
      </c>
    </row>
    <row r="162" spans="1:7" x14ac:dyDescent="0.25">
      <c r="A162" t="s">
        <v>52</v>
      </c>
      <c r="B162" t="s">
        <v>95</v>
      </c>
      <c r="C162" t="s">
        <v>113</v>
      </c>
      <c r="D162">
        <v>48</v>
      </c>
      <c r="E162">
        <v>7.5</v>
      </c>
      <c r="F162">
        <f>RANK(STAND_SV[[#This Row],[SV]],STAND_SV[SV],0)</f>
        <v>305</v>
      </c>
      <c r="G162">
        <f t="shared" si="2"/>
        <v>5</v>
      </c>
    </row>
    <row r="163" spans="1:7" x14ac:dyDescent="0.25">
      <c r="A163" t="s">
        <v>52</v>
      </c>
      <c r="B163" t="s">
        <v>98</v>
      </c>
      <c r="C163" t="s">
        <v>113</v>
      </c>
      <c r="D163">
        <v>48</v>
      </c>
      <c r="E163">
        <v>7.5</v>
      </c>
      <c r="F163">
        <f>RANK(STAND_SV[[#This Row],[SV]],STAND_SV[SV],0)</f>
        <v>305</v>
      </c>
      <c r="G163">
        <f t="shared" si="2"/>
        <v>6</v>
      </c>
    </row>
    <row r="164" spans="1:7" x14ac:dyDescent="0.25">
      <c r="A164" t="s">
        <v>52</v>
      </c>
      <c r="B164" t="s">
        <v>97</v>
      </c>
      <c r="C164" t="s">
        <v>113</v>
      </c>
      <c r="D164">
        <v>37</v>
      </c>
      <c r="E164">
        <v>6</v>
      </c>
      <c r="F164">
        <f>RANK(STAND_SV[[#This Row],[SV]],STAND_SV[SV],0)</f>
        <v>417</v>
      </c>
      <c r="G164">
        <f t="shared" si="2"/>
        <v>7</v>
      </c>
    </row>
    <row r="165" spans="1:7" x14ac:dyDescent="0.25">
      <c r="A165" t="s">
        <v>52</v>
      </c>
      <c r="B165" t="s">
        <v>99</v>
      </c>
      <c r="C165" t="s">
        <v>113</v>
      </c>
      <c r="D165">
        <v>33</v>
      </c>
      <c r="E165">
        <v>5</v>
      </c>
      <c r="F165">
        <f>RANK(STAND_SV[[#This Row],[SV]],STAND_SV[SV],0)</f>
        <v>467</v>
      </c>
      <c r="G165">
        <f t="shared" si="2"/>
        <v>8</v>
      </c>
    </row>
    <row r="166" spans="1:7" x14ac:dyDescent="0.25">
      <c r="A166" t="s">
        <v>52</v>
      </c>
      <c r="B166" t="s">
        <v>104</v>
      </c>
      <c r="C166" t="s">
        <v>113</v>
      </c>
      <c r="D166">
        <v>30</v>
      </c>
      <c r="E166">
        <v>4</v>
      </c>
      <c r="F166">
        <f>RANK(STAND_SV[[#This Row],[SV]],STAND_SV[SV],0)</f>
        <v>496</v>
      </c>
      <c r="G166">
        <f t="shared" si="2"/>
        <v>9</v>
      </c>
    </row>
    <row r="167" spans="1:7" x14ac:dyDescent="0.25">
      <c r="A167" t="s">
        <v>52</v>
      </c>
      <c r="B167" t="s">
        <v>102</v>
      </c>
      <c r="C167" t="s">
        <v>113</v>
      </c>
      <c r="D167">
        <v>28</v>
      </c>
      <c r="E167">
        <v>3</v>
      </c>
      <c r="F167">
        <f>RANK(STAND_SV[[#This Row],[SV]],STAND_SV[SV],0)</f>
        <v>511</v>
      </c>
      <c r="G167">
        <f t="shared" si="2"/>
        <v>10</v>
      </c>
    </row>
    <row r="168" spans="1:7" x14ac:dyDescent="0.25">
      <c r="A168" t="s">
        <v>52</v>
      </c>
      <c r="B168" t="s">
        <v>105</v>
      </c>
      <c r="C168" t="s">
        <v>113</v>
      </c>
      <c r="D168">
        <v>20</v>
      </c>
      <c r="E168">
        <v>2</v>
      </c>
      <c r="F168">
        <f>RANK(STAND_SV[[#This Row],[SV]],STAND_SV[SV],0)</f>
        <v>568</v>
      </c>
      <c r="G168">
        <f t="shared" si="2"/>
        <v>11</v>
      </c>
    </row>
    <row r="169" spans="1:7" x14ac:dyDescent="0.25">
      <c r="A169" t="s">
        <v>52</v>
      </c>
      <c r="B169" t="s">
        <v>96</v>
      </c>
      <c r="C169" t="s">
        <v>113</v>
      </c>
      <c r="D169">
        <v>14</v>
      </c>
      <c r="E169">
        <v>1</v>
      </c>
      <c r="F169">
        <f>RANK(STAND_SV[[#This Row],[SV]],STAND_SV[SV],0)</f>
        <v>605</v>
      </c>
      <c r="G169">
        <f t="shared" si="2"/>
        <v>12</v>
      </c>
    </row>
    <row r="170" spans="1:7" x14ac:dyDescent="0.25">
      <c r="A170" t="s">
        <v>53</v>
      </c>
      <c r="B170" t="s">
        <v>95</v>
      </c>
      <c r="C170" t="s">
        <v>113</v>
      </c>
      <c r="D170">
        <v>96</v>
      </c>
      <c r="E170">
        <v>12</v>
      </c>
      <c r="F170">
        <f>RANK(STAND_SV[[#This Row],[SV]],STAND_SV[SV],0)</f>
        <v>18</v>
      </c>
      <c r="G170">
        <f t="shared" si="2"/>
        <v>1</v>
      </c>
    </row>
    <row r="171" spans="1:7" x14ac:dyDescent="0.25">
      <c r="A171" t="s">
        <v>53</v>
      </c>
      <c r="B171" t="s">
        <v>97</v>
      </c>
      <c r="C171" t="s">
        <v>113</v>
      </c>
      <c r="D171">
        <v>87</v>
      </c>
      <c r="E171">
        <v>11</v>
      </c>
      <c r="F171">
        <f>RANK(STAND_SV[[#This Row],[SV]],STAND_SV[SV],0)</f>
        <v>32</v>
      </c>
      <c r="G171">
        <f t="shared" si="2"/>
        <v>2</v>
      </c>
    </row>
    <row r="172" spans="1:7" x14ac:dyDescent="0.25">
      <c r="A172" t="s">
        <v>53</v>
      </c>
      <c r="B172" t="s">
        <v>103</v>
      </c>
      <c r="C172" t="s">
        <v>113</v>
      </c>
      <c r="D172">
        <v>66</v>
      </c>
      <c r="E172">
        <v>10</v>
      </c>
      <c r="F172">
        <f>RANK(STAND_SV[[#This Row],[SV]],STAND_SV[SV],0)</f>
        <v>157</v>
      </c>
      <c r="G172">
        <f t="shared" si="2"/>
        <v>3</v>
      </c>
    </row>
    <row r="173" spans="1:7" x14ac:dyDescent="0.25">
      <c r="A173" t="s">
        <v>53</v>
      </c>
      <c r="B173" t="s">
        <v>101</v>
      </c>
      <c r="C173" t="s">
        <v>113</v>
      </c>
      <c r="D173">
        <v>52</v>
      </c>
      <c r="E173">
        <v>9</v>
      </c>
      <c r="F173">
        <f>RANK(STAND_SV[[#This Row],[SV]],STAND_SV[SV],0)</f>
        <v>265</v>
      </c>
      <c r="G173">
        <f t="shared" si="2"/>
        <v>4</v>
      </c>
    </row>
    <row r="174" spans="1:7" x14ac:dyDescent="0.25">
      <c r="A174" t="s">
        <v>53</v>
      </c>
      <c r="B174" t="s">
        <v>96</v>
      </c>
      <c r="C174" t="s">
        <v>113</v>
      </c>
      <c r="D174">
        <v>49</v>
      </c>
      <c r="E174">
        <v>7.5</v>
      </c>
      <c r="F174">
        <f>RANK(STAND_SV[[#This Row],[SV]],STAND_SV[SV],0)</f>
        <v>295</v>
      </c>
      <c r="G174">
        <f t="shared" si="2"/>
        <v>5</v>
      </c>
    </row>
    <row r="175" spans="1:7" x14ac:dyDescent="0.25">
      <c r="A175" t="s">
        <v>53</v>
      </c>
      <c r="B175" t="s">
        <v>99</v>
      </c>
      <c r="C175" t="s">
        <v>113</v>
      </c>
      <c r="D175">
        <v>49</v>
      </c>
      <c r="E175">
        <v>7.5</v>
      </c>
      <c r="F175">
        <f>RANK(STAND_SV[[#This Row],[SV]],STAND_SV[SV],0)</f>
        <v>295</v>
      </c>
      <c r="G175">
        <f t="shared" si="2"/>
        <v>6</v>
      </c>
    </row>
    <row r="176" spans="1:7" x14ac:dyDescent="0.25">
      <c r="A176" t="s">
        <v>53</v>
      </c>
      <c r="B176" t="s">
        <v>98</v>
      </c>
      <c r="C176" t="s">
        <v>113</v>
      </c>
      <c r="D176">
        <v>42</v>
      </c>
      <c r="E176">
        <v>6</v>
      </c>
      <c r="F176">
        <f>RANK(STAND_SV[[#This Row],[SV]],STAND_SV[SV],0)</f>
        <v>362</v>
      </c>
      <c r="G176">
        <f t="shared" si="2"/>
        <v>7</v>
      </c>
    </row>
    <row r="177" spans="1:7" x14ac:dyDescent="0.25">
      <c r="A177" t="s">
        <v>53</v>
      </c>
      <c r="B177" t="s">
        <v>100</v>
      </c>
      <c r="C177" t="s">
        <v>113</v>
      </c>
      <c r="D177">
        <v>40</v>
      </c>
      <c r="E177">
        <v>5</v>
      </c>
      <c r="F177">
        <f>RANK(STAND_SV[[#This Row],[SV]],STAND_SV[SV],0)</f>
        <v>385</v>
      </c>
      <c r="G177">
        <f t="shared" si="2"/>
        <v>8</v>
      </c>
    </row>
    <row r="178" spans="1:7" x14ac:dyDescent="0.25">
      <c r="A178" t="s">
        <v>53</v>
      </c>
      <c r="B178" t="s">
        <v>102</v>
      </c>
      <c r="C178" t="s">
        <v>113</v>
      </c>
      <c r="D178">
        <v>36</v>
      </c>
      <c r="E178">
        <v>4</v>
      </c>
      <c r="F178">
        <f>RANK(STAND_SV[[#This Row],[SV]],STAND_SV[SV],0)</f>
        <v>431</v>
      </c>
      <c r="G178">
        <f t="shared" si="2"/>
        <v>9</v>
      </c>
    </row>
    <row r="179" spans="1:7" x14ac:dyDescent="0.25">
      <c r="A179" t="s">
        <v>53</v>
      </c>
      <c r="B179" t="s">
        <v>104</v>
      </c>
      <c r="C179" t="s">
        <v>113</v>
      </c>
      <c r="D179">
        <v>35</v>
      </c>
      <c r="E179">
        <v>3</v>
      </c>
      <c r="F179">
        <f>RANK(STAND_SV[[#This Row],[SV]],STAND_SV[SV],0)</f>
        <v>445</v>
      </c>
      <c r="G179">
        <f t="shared" si="2"/>
        <v>10</v>
      </c>
    </row>
    <row r="180" spans="1:7" x14ac:dyDescent="0.25">
      <c r="A180" t="s">
        <v>53</v>
      </c>
      <c r="B180" t="s">
        <v>105</v>
      </c>
      <c r="C180" t="s">
        <v>113</v>
      </c>
      <c r="D180">
        <v>3</v>
      </c>
      <c r="E180">
        <v>2</v>
      </c>
      <c r="F180">
        <f>RANK(STAND_SV[[#This Row],[SV]],STAND_SV[SV],0)</f>
        <v>653</v>
      </c>
      <c r="G180">
        <f t="shared" si="2"/>
        <v>11</v>
      </c>
    </row>
    <row r="181" spans="1:7" x14ac:dyDescent="0.25">
      <c r="A181" t="s">
        <v>53</v>
      </c>
      <c r="B181" t="s">
        <v>94</v>
      </c>
      <c r="C181" t="s">
        <v>113</v>
      </c>
      <c r="D181">
        <v>1</v>
      </c>
      <c r="E181">
        <v>1</v>
      </c>
      <c r="F181">
        <f>RANK(STAND_SV[[#This Row],[SV]],STAND_SV[SV],0)</f>
        <v>658</v>
      </c>
      <c r="G181">
        <f t="shared" si="2"/>
        <v>12</v>
      </c>
    </row>
    <row r="182" spans="1:7" x14ac:dyDescent="0.25">
      <c r="A182" t="s">
        <v>54</v>
      </c>
      <c r="B182" t="s">
        <v>95</v>
      </c>
      <c r="C182" t="s">
        <v>113</v>
      </c>
      <c r="D182">
        <v>84</v>
      </c>
      <c r="E182">
        <v>12</v>
      </c>
      <c r="F182">
        <f>RANK(STAND_SV[[#This Row],[SV]],STAND_SV[SV],0)</f>
        <v>44</v>
      </c>
      <c r="G182">
        <f t="shared" si="2"/>
        <v>1</v>
      </c>
    </row>
    <row r="183" spans="1:7" x14ac:dyDescent="0.25">
      <c r="A183" t="s">
        <v>54</v>
      </c>
      <c r="B183" t="s">
        <v>103</v>
      </c>
      <c r="C183" t="s">
        <v>113</v>
      </c>
      <c r="D183">
        <v>75</v>
      </c>
      <c r="E183">
        <v>11</v>
      </c>
      <c r="F183">
        <f>RANK(STAND_SV[[#This Row],[SV]],STAND_SV[SV],0)</f>
        <v>95</v>
      </c>
      <c r="G183">
        <f t="shared" si="2"/>
        <v>2</v>
      </c>
    </row>
    <row r="184" spans="1:7" x14ac:dyDescent="0.25">
      <c r="A184" t="s">
        <v>54</v>
      </c>
      <c r="B184" t="s">
        <v>94</v>
      </c>
      <c r="C184" t="s">
        <v>113</v>
      </c>
      <c r="D184">
        <v>61</v>
      </c>
      <c r="E184">
        <v>10</v>
      </c>
      <c r="F184">
        <f>RANK(STAND_SV[[#This Row],[SV]],STAND_SV[SV],0)</f>
        <v>187</v>
      </c>
      <c r="G184">
        <f t="shared" si="2"/>
        <v>3</v>
      </c>
    </row>
    <row r="185" spans="1:7" x14ac:dyDescent="0.25">
      <c r="A185" t="s">
        <v>54</v>
      </c>
      <c r="B185" t="s">
        <v>98</v>
      </c>
      <c r="C185" t="s">
        <v>113</v>
      </c>
      <c r="D185">
        <v>59</v>
      </c>
      <c r="E185">
        <v>8.5</v>
      </c>
      <c r="F185">
        <f>RANK(STAND_SV[[#This Row],[SV]],STAND_SV[SV],0)</f>
        <v>204</v>
      </c>
      <c r="G185">
        <f t="shared" si="2"/>
        <v>4</v>
      </c>
    </row>
    <row r="186" spans="1:7" x14ac:dyDescent="0.25">
      <c r="A186" t="s">
        <v>54</v>
      </c>
      <c r="B186" t="s">
        <v>102</v>
      </c>
      <c r="C186" t="s">
        <v>113</v>
      </c>
      <c r="D186">
        <v>59</v>
      </c>
      <c r="E186">
        <v>8.5</v>
      </c>
      <c r="F186">
        <f>RANK(STAND_SV[[#This Row],[SV]],STAND_SV[SV],0)</f>
        <v>204</v>
      </c>
      <c r="G186">
        <f t="shared" si="2"/>
        <v>5</v>
      </c>
    </row>
    <row r="187" spans="1:7" x14ac:dyDescent="0.25">
      <c r="A187" t="s">
        <v>54</v>
      </c>
      <c r="B187" t="s">
        <v>96</v>
      </c>
      <c r="C187" t="s">
        <v>113</v>
      </c>
      <c r="D187">
        <v>53</v>
      </c>
      <c r="E187">
        <v>7</v>
      </c>
      <c r="F187">
        <f>RANK(STAND_SV[[#This Row],[SV]],STAND_SV[SV],0)</f>
        <v>252</v>
      </c>
      <c r="G187">
        <f t="shared" si="2"/>
        <v>6</v>
      </c>
    </row>
    <row r="188" spans="1:7" x14ac:dyDescent="0.25">
      <c r="A188" t="s">
        <v>54</v>
      </c>
      <c r="B188" t="s">
        <v>104</v>
      </c>
      <c r="C188" t="s">
        <v>113</v>
      </c>
      <c r="D188">
        <v>51</v>
      </c>
      <c r="E188">
        <v>6</v>
      </c>
      <c r="F188">
        <f>RANK(STAND_SV[[#This Row],[SV]],STAND_SV[SV],0)</f>
        <v>280</v>
      </c>
      <c r="G188">
        <f t="shared" si="2"/>
        <v>7</v>
      </c>
    </row>
    <row r="189" spans="1:7" x14ac:dyDescent="0.25">
      <c r="A189" t="s">
        <v>54</v>
      </c>
      <c r="B189" t="s">
        <v>99</v>
      </c>
      <c r="C189" t="s">
        <v>113</v>
      </c>
      <c r="D189">
        <v>40</v>
      </c>
      <c r="E189">
        <v>4.5</v>
      </c>
      <c r="F189">
        <f>RANK(STAND_SV[[#This Row],[SV]],STAND_SV[SV],0)</f>
        <v>385</v>
      </c>
      <c r="G189">
        <f t="shared" si="2"/>
        <v>8</v>
      </c>
    </row>
    <row r="190" spans="1:7" x14ac:dyDescent="0.25">
      <c r="A190" t="s">
        <v>54</v>
      </c>
      <c r="B190" t="s">
        <v>101</v>
      </c>
      <c r="C190" t="s">
        <v>113</v>
      </c>
      <c r="D190">
        <v>40</v>
      </c>
      <c r="E190">
        <v>4.5</v>
      </c>
      <c r="F190">
        <f>RANK(STAND_SV[[#This Row],[SV]],STAND_SV[SV],0)</f>
        <v>385</v>
      </c>
      <c r="G190">
        <f t="shared" si="2"/>
        <v>9</v>
      </c>
    </row>
    <row r="191" spans="1:7" x14ac:dyDescent="0.25">
      <c r="A191" t="s">
        <v>54</v>
      </c>
      <c r="B191" t="s">
        <v>105</v>
      </c>
      <c r="C191" t="s">
        <v>113</v>
      </c>
      <c r="D191">
        <v>30</v>
      </c>
      <c r="E191">
        <v>3</v>
      </c>
      <c r="F191">
        <f>RANK(STAND_SV[[#This Row],[SV]],STAND_SV[SV],0)</f>
        <v>496</v>
      </c>
      <c r="G191">
        <f t="shared" si="2"/>
        <v>10</v>
      </c>
    </row>
    <row r="192" spans="1:7" x14ac:dyDescent="0.25">
      <c r="A192" t="s">
        <v>54</v>
      </c>
      <c r="B192" t="s">
        <v>100</v>
      </c>
      <c r="C192" t="s">
        <v>113</v>
      </c>
      <c r="D192">
        <v>24</v>
      </c>
      <c r="E192">
        <v>2</v>
      </c>
      <c r="F192">
        <f>RANK(STAND_SV[[#This Row],[SV]],STAND_SV[SV],0)</f>
        <v>534</v>
      </c>
      <c r="G192">
        <f t="shared" si="2"/>
        <v>11</v>
      </c>
    </row>
    <row r="193" spans="1:7" x14ac:dyDescent="0.25">
      <c r="A193" t="s">
        <v>54</v>
      </c>
      <c r="B193" t="s">
        <v>97</v>
      </c>
      <c r="C193" t="s">
        <v>113</v>
      </c>
      <c r="D193">
        <v>7</v>
      </c>
      <c r="E193">
        <v>1</v>
      </c>
      <c r="F193">
        <f>RANK(STAND_SV[[#This Row],[SV]],STAND_SV[SV],0)</f>
        <v>636</v>
      </c>
      <c r="G193">
        <f t="shared" si="2"/>
        <v>12</v>
      </c>
    </row>
    <row r="194" spans="1:7" x14ac:dyDescent="0.25">
      <c r="A194" t="s">
        <v>55</v>
      </c>
      <c r="B194" t="s">
        <v>102</v>
      </c>
      <c r="C194" t="s">
        <v>113</v>
      </c>
      <c r="D194">
        <v>98</v>
      </c>
      <c r="E194">
        <v>12</v>
      </c>
      <c r="F194">
        <f>RANK(STAND_SV[[#This Row],[SV]],STAND_SV[SV],0)</f>
        <v>10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105</v>
      </c>
      <c r="C195" t="s">
        <v>113</v>
      </c>
      <c r="D195">
        <v>78</v>
      </c>
      <c r="E195">
        <v>11</v>
      </c>
      <c r="F195">
        <f>RANK(STAND_SV[[#This Row],[SV]],STAND_SV[SV],0)</f>
        <v>71</v>
      </c>
      <c r="G195">
        <f t="shared" si="3"/>
        <v>2</v>
      </c>
    </row>
    <row r="196" spans="1:7" x14ac:dyDescent="0.25">
      <c r="A196" t="s">
        <v>55</v>
      </c>
      <c r="B196" t="s">
        <v>99</v>
      </c>
      <c r="C196" t="s">
        <v>113</v>
      </c>
      <c r="D196">
        <v>57</v>
      </c>
      <c r="E196">
        <v>10</v>
      </c>
      <c r="F196">
        <f>RANK(STAND_SV[[#This Row],[SV]],STAND_SV[SV],0)</f>
        <v>214</v>
      </c>
      <c r="G196">
        <f t="shared" si="3"/>
        <v>3</v>
      </c>
    </row>
    <row r="197" spans="1:7" x14ac:dyDescent="0.25">
      <c r="A197" t="s">
        <v>55</v>
      </c>
      <c r="B197" t="s">
        <v>100</v>
      </c>
      <c r="C197" t="s">
        <v>113</v>
      </c>
      <c r="D197">
        <v>52</v>
      </c>
      <c r="E197">
        <v>9</v>
      </c>
      <c r="F197">
        <f>RANK(STAND_SV[[#This Row],[SV]],STAND_SV[SV],0)</f>
        <v>265</v>
      </c>
      <c r="G197">
        <f t="shared" si="3"/>
        <v>4</v>
      </c>
    </row>
    <row r="198" spans="1:7" x14ac:dyDescent="0.25">
      <c r="A198" t="s">
        <v>55</v>
      </c>
      <c r="B198" t="s">
        <v>94</v>
      </c>
      <c r="C198" t="s">
        <v>113</v>
      </c>
      <c r="D198">
        <v>47</v>
      </c>
      <c r="E198">
        <v>8</v>
      </c>
      <c r="F198">
        <f>RANK(STAND_SV[[#This Row],[SV]],STAND_SV[SV],0)</f>
        <v>315</v>
      </c>
      <c r="G198">
        <f t="shared" si="3"/>
        <v>5</v>
      </c>
    </row>
    <row r="199" spans="1:7" x14ac:dyDescent="0.25">
      <c r="A199" t="s">
        <v>55</v>
      </c>
      <c r="B199" t="s">
        <v>97</v>
      </c>
      <c r="C199" t="s">
        <v>113</v>
      </c>
      <c r="D199">
        <v>43</v>
      </c>
      <c r="E199">
        <v>7</v>
      </c>
      <c r="F199">
        <f>RANK(STAND_SV[[#This Row],[SV]],STAND_SV[SV],0)</f>
        <v>352</v>
      </c>
      <c r="G199">
        <f t="shared" si="3"/>
        <v>6</v>
      </c>
    </row>
    <row r="200" spans="1:7" x14ac:dyDescent="0.25">
      <c r="A200" t="s">
        <v>55</v>
      </c>
      <c r="B200" t="s">
        <v>103</v>
      </c>
      <c r="C200" t="s">
        <v>113</v>
      </c>
      <c r="D200">
        <v>36</v>
      </c>
      <c r="E200">
        <v>6</v>
      </c>
      <c r="F200">
        <f>RANK(STAND_SV[[#This Row],[SV]],STAND_SV[SV],0)</f>
        <v>431</v>
      </c>
      <c r="G200">
        <f t="shared" si="3"/>
        <v>7</v>
      </c>
    </row>
    <row r="201" spans="1:7" x14ac:dyDescent="0.25">
      <c r="A201" t="s">
        <v>55</v>
      </c>
      <c r="B201" t="s">
        <v>95</v>
      </c>
      <c r="C201" t="s">
        <v>113</v>
      </c>
      <c r="D201">
        <v>34</v>
      </c>
      <c r="E201">
        <v>5</v>
      </c>
      <c r="F201">
        <f>RANK(STAND_SV[[#This Row],[SV]],STAND_SV[SV],0)</f>
        <v>452</v>
      </c>
      <c r="G201">
        <f t="shared" si="3"/>
        <v>8</v>
      </c>
    </row>
    <row r="202" spans="1:7" x14ac:dyDescent="0.25">
      <c r="A202" t="s">
        <v>55</v>
      </c>
      <c r="B202" t="s">
        <v>101</v>
      </c>
      <c r="C202" t="s">
        <v>113</v>
      </c>
      <c r="D202">
        <v>30</v>
      </c>
      <c r="E202">
        <v>4</v>
      </c>
      <c r="F202">
        <f>RANK(STAND_SV[[#This Row],[SV]],STAND_SV[SV],0)</f>
        <v>496</v>
      </c>
      <c r="G202">
        <f t="shared" si="3"/>
        <v>9</v>
      </c>
    </row>
    <row r="203" spans="1:7" x14ac:dyDescent="0.25">
      <c r="A203" t="s">
        <v>55</v>
      </c>
      <c r="B203" t="s">
        <v>98</v>
      </c>
      <c r="C203" t="s">
        <v>113</v>
      </c>
      <c r="D203">
        <v>22</v>
      </c>
      <c r="E203">
        <v>3</v>
      </c>
      <c r="F203">
        <f>RANK(STAND_SV[[#This Row],[SV]],STAND_SV[SV],0)</f>
        <v>553</v>
      </c>
      <c r="G203">
        <f t="shared" si="3"/>
        <v>10</v>
      </c>
    </row>
    <row r="204" spans="1:7" x14ac:dyDescent="0.25">
      <c r="A204" t="s">
        <v>55</v>
      </c>
      <c r="B204" t="s">
        <v>96</v>
      </c>
      <c r="C204" t="s">
        <v>113</v>
      </c>
      <c r="D204">
        <v>19</v>
      </c>
      <c r="E204">
        <v>2</v>
      </c>
      <c r="F204">
        <f>RANK(STAND_SV[[#This Row],[SV]],STAND_SV[SV],0)</f>
        <v>574</v>
      </c>
      <c r="G204">
        <f t="shared" si="3"/>
        <v>11</v>
      </c>
    </row>
    <row r="205" spans="1:7" x14ac:dyDescent="0.25">
      <c r="A205" t="s">
        <v>55</v>
      </c>
      <c r="B205" t="s">
        <v>104</v>
      </c>
      <c r="C205" t="s">
        <v>113</v>
      </c>
      <c r="D205">
        <v>16</v>
      </c>
      <c r="E205">
        <v>1</v>
      </c>
      <c r="F205">
        <f>RANK(STAND_SV[[#This Row],[SV]],STAND_SV[SV],0)</f>
        <v>594</v>
      </c>
      <c r="G205">
        <f t="shared" si="3"/>
        <v>12</v>
      </c>
    </row>
    <row r="206" spans="1:7" x14ac:dyDescent="0.25">
      <c r="A206" t="s">
        <v>56</v>
      </c>
      <c r="B206" t="s">
        <v>94</v>
      </c>
      <c r="C206" t="s">
        <v>113</v>
      </c>
      <c r="D206">
        <v>84</v>
      </c>
      <c r="E206">
        <v>12</v>
      </c>
      <c r="F206">
        <f>RANK(STAND_SV[[#This Row],[SV]],STAND_SV[SV],0)</f>
        <v>44</v>
      </c>
      <c r="G206">
        <f t="shared" si="3"/>
        <v>1</v>
      </c>
    </row>
    <row r="207" spans="1:7" x14ac:dyDescent="0.25">
      <c r="A207" t="s">
        <v>56</v>
      </c>
      <c r="B207" t="s">
        <v>105</v>
      </c>
      <c r="C207" t="s">
        <v>113</v>
      </c>
      <c r="D207">
        <v>73</v>
      </c>
      <c r="E207">
        <v>11</v>
      </c>
      <c r="F207">
        <f>RANK(STAND_SV[[#This Row],[SV]],STAND_SV[SV],0)</f>
        <v>110</v>
      </c>
      <c r="G207">
        <f t="shared" si="3"/>
        <v>2</v>
      </c>
    </row>
    <row r="208" spans="1:7" x14ac:dyDescent="0.25">
      <c r="A208" t="s">
        <v>56</v>
      </c>
      <c r="B208" t="s">
        <v>98</v>
      </c>
      <c r="C208" t="s">
        <v>113</v>
      </c>
      <c r="D208">
        <v>69</v>
      </c>
      <c r="E208">
        <v>10</v>
      </c>
      <c r="F208">
        <f>RANK(STAND_SV[[#This Row],[SV]],STAND_SV[SV],0)</f>
        <v>135</v>
      </c>
      <c r="G208">
        <f t="shared" si="3"/>
        <v>3</v>
      </c>
    </row>
    <row r="209" spans="1:7" x14ac:dyDescent="0.25">
      <c r="A209" t="s">
        <v>56</v>
      </c>
      <c r="B209" t="s">
        <v>104</v>
      </c>
      <c r="C209" t="s">
        <v>113</v>
      </c>
      <c r="D209">
        <v>65</v>
      </c>
      <c r="E209">
        <v>9</v>
      </c>
      <c r="F209">
        <f>RANK(STAND_SV[[#This Row],[SV]],STAND_SV[SV],0)</f>
        <v>162</v>
      </c>
      <c r="G209">
        <f t="shared" si="3"/>
        <v>4</v>
      </c>
    </row>
    <row r="210" spans="1:7" x14ac:dyDescent="0.25">
      <c r="A210" t="s">
        <v>56</v>
      </c>
      <c r="B210" t="s">
        <v>100</v>
      </c>
      <c r="C210" t="s">
        <v>113</v>
      </c>
      <c r="D210">
        <v>61</v>
      </c>
      <c r="E210">
        <v>8</v>
      </c>
      <c r="F210">
        <f>RANK(STAND_SV[[#This Row],[SV]],STAND_SV[SV],0)</f>
        <v>187</v>
      </c>
      <c r="G210">
        <f t="shared" si="3"/>
        <v>5</v>
      </c>
    </row>
    <row r="211" spans="1:7" x14ac:dyDescent="0.25">
      <c r="A211" t="s">
        <v>56</v>
      </c>
      <c r="B211" t="s">
        <v>103</v>
      </c>
      <c r="C211" t="s">
        <v>113</v>
      </c>
      <c r="D211">
        <v>58</v>
      </c>
      <c r="E211">
        <v>7</v>
      </c>
      <c r="F211">
        <f>RANK(STAND_SV[[#This Row],[SV]],STAND_SV[SV],0)</f>
        <v>209</v>
      </c>
      <c r="G211">
        <f t="shared" si="3"/>
        <v>6</v>
      </c>
    </row>
    <row r="212" spans="1:7" x14ac:dyDescent="0.25">
      <c r="A212" t="s">
        <v>56</v>
      </c>
      <c r="B212" t="s">
        <v>101</v>
      </c>
      <c r="C212" t="s">
        <v>113</v>
      </c>
      <c r="D212">
        <v>47</v>
      </c>
      <c r="E212">
        <v>6</v>
      </c>
      <c r="F212">
        <f>RANK(STAND_SV[[#This Row],[SV]],STAND_SV[SV],0)</f>
        <v>315</v>
      </c>
      <c r="G212">
        <f t="shared" si="3"/>
        <v>7</v>
      </c>
    </row>
    <row r="213" spans="1:7" x14ac:dyDescent="0.25">
      <c r="A213" t="s">
        <v>56</v>
      </c>
      <c r="B213" t="s">
        <v>95</v>
      </c>
      <c r="C213" t="s">
        <v>113</v>
      </c>
      <c r="D213">
        <v>44</v>
      </c>
      <c r="E213">
        <v>5</v>
      </c>
      <c r="F213">
        <f>RANK(STAND_SV[[#This Row],[SV]],STAND_SV[SV],0)</f>
        <v>344</v>
      </c>
      <c r="G213">
        <f t="shared" si="3"/>
        <v>8</v>
      </c>
    </row>
    <row r="214" spans="1:7" x14ac:dyDescent="0.25">
      <c r="A214" t="s">
        <v>56</v>
      </c>
      <c r="B214" t="s">
        <v>96</v>
      </c>
      <c r="C214" t="s">
        <v>113</v>
      </c>
      <c r="D214">
        <v>32</v>
      </c>
      <c r="E214">
        <v>4</v>
      </c>
      <c r="F214">
        <f>RANK(STAND_SV[[#This Row],[SV]],STAND_SV[SV],0)</f>
        <v>481</v>
      </c>
      <c r="G214">
        <f t="shared" si="3"/>
        <v>9</v>
      </c>
    </row>
    <row r="215" spans="1:7" x14ac:dyDescent="0.25">
      <c r="A215" t="s">
        <v>56</v>
      </c>
      <c r="B215" t="s">
        <v>99</v>
      </c>
      <c r="C215" t="s">
        <v>113</v>
      </c>
      <c r="D215">
        <v>18</v>
      </c>
      <c r="E215">
        <v>3</v>
      </c>
      <c r="F215">
        <f>RANK(STAND_SV[[#This Row],[SV]],STAND_SV[SV],0)</f>
        <v>583</v>
      </c>
      <c r="G215">
        <f t="shared" si="3"/>
        <v>10</v>
      </c>
    </row>
    <row r="216" spans="1:7" x14ac:dyDescent="0.25">
      <c r="A216" t="s">
        <v>56</v>
      </c>
      <c r="B216" t="s">
        <v>102</v>
      </c>
      <c r="C216" t="s">
        <v>113</v>
      </c>
      <c r="D216">
        <v>14</v>
      </c>
      <c r="E216">
        <v>2</v>
      </c>
      <c r="F216">
        <f>RANK(STAND_SV[[#This Row],[SV]],STAND_SV[SV],0)</f>
        <v>605</v>
      </c>
      <c r="G216">
        <f t="shared" si="3"/>
        <v>11</v>
      </c>
    </row>
    <row r="217" spans="1:7" x14ac:dyDescent="0.25">
      <c r="A217" t="s">
        <v>56</v>
      </c>
      <c r="B217" t="s">
        <v>97</v>
      </c>
      <c r="C217" t="s">
        <v>113</v>
      </c>
      <c r="D217">
        <v>13</v>
      </c>
      <c r="E217">
        <v>1</v>
      </c>
      <c r="F217">
        <f>RANK(STAND_SV[[#This Row],[SV]],STAND_SV[SV],0)</f>
        <v>615</v>
      </c>
      <c r="G217">
        <f t="shared" si="3"/>
        <v>12</v>
      </c>
    </row>
    <row r="218" spans="1:7" x14ac:dyDescent="0.25">
      <c r="A218" t="s">
        <v>57</v>
      </c>
      <c r="B218" t="s">
        <v>98</v>
      </c>
      <c r="C218" t="s">
        <v>114</v>
      </c>
      <c r="D218">
        <v>68</v>
      </c>
      <c r="E218">
        <v>12</v>
      </c>
      <c r="F218">
        <f>RANK(STAND_SV[[#This Row],[SV]],STAND_SV[SV],0)</f>
        <v>144</v>
      </c>
      <c r="G218">
        <f t="shared" si="3"/>
        <v>1</v>
      </c>
    </row>
    <row r="219" spans="1:7" x14ac:dyDescent="0.25">
      <c r="A219" t="s">
        <v>57</v>
      </c>
      <c r="B219" t="s">
        <v>101</v>
      </c>
      <c r="C219" t="s">
        <v>114</v>
      </c>
      <c r="D219">
        <v>66</v>
      </c>
      <c r="E219">
        <v>11</v>
      </c>
      <c r="F219">
        <f>RANK(STAND_SV[[#This Row],[SV]],STAND_SV[SV],0)</f>
        <v>157</v>
      </c>
      <c r="G219">
        <f t="shared" si="3"/>
        <v>2</v>
      </c>
    </row>
    <row r="220" spans="1:7" x14ac:dyDescent="0.25">
      <c r="A220" t="s">
        <v>57</v>
      </c>
      <c r="B220" t="s">
        <v>95</v>
      </c>
      <c r="C220" t="s">
        <v>114</v>
      </c>
      <c r="D220">
        <v>64</v>
      </c>
      <c r="E220">
        <v>10</v>
      </c>
      <c r="F220">
        <f>RANK(STAND_SV[[#This Row],[SV]],STAND_SV[SV],0)</f>
        <v>168</v>
      </c>
      <c r="G220">
        <f t="shared" si="3"/>
        <v>3</v>
      </c>
    </row>
    <row r="221" spans="1:7" x14ac:dyDescent="0.25">
      <c r="A221" t="s">
        <v>57</v>
      </c>
      <c r="B221" t="s">
        <v>94</v>
      </c>
      <c r="C221" t="s">
        <v>114</v>
      </c>
      <c r="D221">
        <v>62</v>
      </c>
      <c r="E221">
        <v>9</v>
      </c>
      <c r="F221">
        <f>RANK(STAND_SV[[#This Row],[SV]],STAND_SV[SV],0)</f>
        <v>184</v>
      </c>
      <c r="G221">
        <f t="shared" si="3"/>
        <v>4</v>
      </c>
    </row>
    <row r="222" spans="1:7" x14ac:dyDescent="0.25">
      <c r="A222" t="s">
        <v>57</v>
      </c>
      <c r="B222" t="s">
        <v>103</v>
      </c>
      <c r="C222" t="s">
        <v>114</v>
      </c>
      <c r="D222">
        <v>58</v>
      </c>
      <c r="E222">
        <v>8</v>
      </c>
      <c r="F222">
        <f>RANK(STAND_SV[[#This Row],[SV]],STAND_SV[SV],0)</f>
        <v>209</v>
      </c>
      <c r="G222">
        <f t="shared" si="3"/>
        <v>5</v>
      </c>
    </row>
    <row r="223" spans="1:7" x14ac:dyDescent="0.25">
      <c r="A223" t="s">
        <v>57</v>
      </c>
      <c r="B223" t="s">
        <v>99</v>
      </c>
      <c r="C223" t="s">
        <v>114</v>
      </c>
      <c r="D223">
        <v>53</v>
      </c>
      <c r="E223">
        <v>6.5</v>
      </c>
      <c r="F223">
        <f>RANK(STAND_SV[[#This Row],[SV]],STAND_SV[SV],0)</f>
        <v>252</v>
      </c>
      <c r="G223">
        <f t="shared" si="3"/>
        <v>6</v>
      </c>
    </row>
    <row r="224" spans="1:7" x14ac:dyDescent="0.25">
      <c r="A224" t="s">
        <v>57</v>
      </c>
      <c r="B224" t="s">
        <v>100</v>
      </c>
      <c r="C224" t="s">
        <v>114</v>
      </c>
      <c r="D224">
        <v>53</v>
      </c>
      <c r="E224">
        <v>6.5</v>
      </c>
      <c r="F224">
        <f>RANK(STAND_SV[[#This Row],[SV]],STAND_SV[SV],0)</f>
        <v>252</v>
      </c>
      <c r="G224">
        <f t="shared" si="3"/>
        <v>7</v>
      </c>
    </row>
    <row r="225" spans="1:7" x14ac:dyDescent="0.25">
      <c r="A225" t="s">
        <v>57</v>
      </c>
      <c r="B225" t="s">
        <v>104</v>
      </c>
      <c r="C225" t="s">
        <v>114</v>
      </c>
      <c r="D225">
        <v>50</v>
      </c>
      <c r="E225">
        <v>5</v>
      </c>
      <c r="F225">
        <f>RANK(STAND_SV[[#This Row],[SV]],STAND_SV[SV],0)</f>
        <v>288</v>
      </c>
      <c r="G225">
        <f t="shared" si="3"/>
        <v>8</v>
      </c>
    </row>
    <row r="226" spans="1:7" x14ac:dyDescent="0.25">
      <c r="A226" t="s">
        <v>57</v>
      </c>
      <c r="B226" t="s">
        <v>105</v>
      </c>
      <c r="C226" t="s">
        <v>114</v>
      </c>
      <c r="D226">
        <v>42</v>
      </c>
      <c r="E226">
        <v>4</v>
      </c>
      <c r="F226">
        <f>RANK(STAND_SV[[#This Row],[SV]],STAND_SV[SV],0)</f>
        <v>362</v>
      </c>
      <c r="G226">
        <f t="shared" si="3"/>
        <v>9</v>
      </c>
    </row>
    <row r="227" spans="1:7" x14ac:dyDescent="0.25">
      <c r="A227" t="s">
        <v>57</v>
      </c>
      <c r="B227" t="s">
        <v>102</v>
      </c>
      <c r="C227" t="s">
        <v>114</v>
      </c>
      <c r="D227">
        <v>36</v>
      </c>
      <c r="E227">
        <v>3</v>
      </c>
      <c r="F227">
        <f>RANK(STAND_SV[[#This Row],[SV]],STAND_SV[SV],0)</f>
        <v>431</v>
      </c>
      <c r="G227">
        <f t="shared" si="3"/>
        <v>10</v>
      </c>
    </row>
    <row r="228" spans="1:7" x14ac:dyDescent="0.25">
      <c r="A228" t="s">
        <v>57</v>
      </c>
      <c r="B228" t="s">
        <v>96</v>
      </c>
      <c r="C228" t="s">
        <v>114</v>
      </c>
      <c r="D228">
        <v>24</v>
      </c>
      <c r="E228">
        <v>2</v>
      </c>
      <c r="F228">
        <f>RANK(STAND_SV[[#This Row],[SV]],STAND_SV[SV],0)</f>
        <v>534</v>
      </c>
      <c r="G228">
        <f t="shared" si="3"/>
        <v>11</v>
      </c>
    </row>
    <row r="229" spans="1:7" x14ac:dyDescent="0.25">
      <c r="A229" t="s">
        <v>57</v>
      </c>
      <c r="B229" t="s">
        <v>97</v>
      </c>
      <c r="C229" t="s">
        <v>114</v>
      </c>
      <c r="D229">
        <v>21</v>
      </c>
      <c r="E229">
        <v>1</v>
      </c>
      <c r="F229">
        <f>RANK(STAND_SV[[#This Row],[SV]],STAND_SV[SV],0)</f>
        <v>564</v>
      </c>
      <c r="G229">
        <f t="shared" si="3"/>
        <v>12</v>
      </c>
    </row>
    <row r="230" spans="1:7" x14ac:dyDescent="0.25">
      <c r="A230" t="s">
        <v>58</v>
      </c>
      <c r="B230" t="s">
        <v>98</v>
      </c>
      <c r="C230" t="s">
        <v>114</v>
      </c>
      <c r="D230">
        <v>87</v>
      </c>
      <c r="E230">
        <v>12</v>
      </c>
      <c r="F230">
        <f>RANK(STAND_SV[[#This Row],[SV]],STAND_SV[SV],0)</f>
        <v>32</v>
      </c>
      <c r="G230">
        <f t="shared" si="3"/>
        <v>1</v>
      </c>
    </row>
    <row r="231" spans="1:7" x14ac:dyDescent="0.25">
      <c r="A231" t="s">
        <v>58</v>
      </c>
      <c r="B231" t="s">
        <v>105</v>
      </c>
      <c r="C231" t="s">
        <v>114</v>
      </c>
      <c r="D231">
        <v>76</v>
      </c>
      <c r="E231">
        <v>11</v>
      </c>
      <c r="F231">
        <f>RANK(STAND_SV[[#This Row],[SV]],STAND_SV[SV],0)</f>
        <v>88</v>
      </c>
      <c r="G231">
        <f t="shared" si="3"/>
        <v>2</v>
      </c>
    </row>
    <row r="232" spans="1:7" x14ac:dyDescent="0.25">
      <c r="A232" t="s">
        <v>58</v>
      </c>
      <c r="B232" t="s">
        <v>95</v>
      </c>
      <c r="C232" t="s">
        <v>114</v>
      </c>
      <c r="D232">
        <v>71</v>
      </c>
      <c r="E232">
        <v>10</v>
      </c>
      <c r="F232">
        <f>RANK(STAND_SV[[#This Row],[SV]],STAND_SV[SV],0)</f>
        <v>124</v>
      </c>
      <c r="G232">
        <f t="shared" si="3"/>
        <v>3</v>
      </c>
    </row>
    <row r="233" spans="1:7" x14ac:dyDescent="0.25">
      <c r="A233" t="s">
        <v>58</v>
      </c>
      <c r="B233" t="s">
        <v>99</v>
      </c>
      <c r="C233" t="s">
        <v>114</v>
      </c>
      <c r="D233">
        <v>56</v>
      </c>
      <c r="E233">
        <v>9</v>
      </c>
      <c r="F233">
        <f>RANK(STAND_SV[[#This Row],[SV]],STAND_SV[SV],0)</f>
        <v>222</v>
      </c>
      <c r="G233">
        <f t="shared" si="3"/>
        <v>4</v>
      </c>
    </row>
    <row r="234" spans="1:7" x14ac:dyDescent="0.25">
      <c r="A234" t="s">
        <v>58</v>
      </c>
      <c r="B234" t="s">
        <v>101</v>
      </c>
      <c r="C234" t="s">
        <v>114</v>
      </c>
      <c r="D234">
        <v>54</v>
      </c>
      <c r="E234">
        <v>8</v>
      </c>
      <c r="F234">
        <f>RANK(STAND_SV[[#This Row],[SV]],STAND_SV[SV],0)</f>
        <v>245</v>
      </c>
      <c r="G234">
        <f t="shared" si="3"/>
        <v>5</v>
      </c>
    </row>
    <row r="235" spans="1:7" x14ac:dyDescent="0.25">
      <c r="A235" t="s">
        <v>58</v>
      </c>
      <c r="B235" t="s">
        <v>94</v>
      </c>
      <c r="C235" t="s">
        <v>114</v>
      </c>
      <c r="D235">
        <v>49</v>
      </c>
      <c r="E235">
        <v>7</v>
      </c>
      <c r="F235">
        <f>RANK(STAND_SV[[#This Row],[SV]],STAND_SV[SV],0)</f>
        <v>295</v>
      </c>
      <c r="G235">
        <f t="shared" si="3"/>
        <v>6</v>
      </c>
    </row>
    <row r="236" spans="1:7" x14ac:dyDescent="0.25">
      <c r="A236" t="s">
        <v>58</v>
      </c>
      <c r="B236" t="s">
        <v>100</v>
      </c>
      <c r="C236" t="s">
        <v>114</v>
      </c>
      <c r="D236">
        <v>47</v>
      </c>
      <c r="E236">
        <v>6</v>
      </c>
      <c r="F236">
        <f>RANK(STAND_SV[[#This Row],[SV]],STAND_SV[SV],0)</f>
        <v>315</v>
      </c>
      <c r="G236">
        <f t="shared" si="3"/>
        <v>7</v>
      </c>
    </row>
    <row r="237" spans="1:7" x14ac:dyDescent="0.25">
      <c r="A237" t="s">
        <v>58</v>
      </c>
      <c r="B237" t="s">
        <v>104</v>
      </c>
      <c r="C237" t="s">
        <v>114</v>
      </c>
      <c r="D237">
        <v>44</v>
      </c>
      <c r="E237">
        <v>5</v>
      </c>
      <c r="F237">
        <f>RANK(STAND_SV[[#This Row],[SV]],STAND_SV[SV],0)</f>
        <v>344</v>
      </c>
      <c r="G237">
        <f t="shared" si="3"/>
        <v>8</v>
      </c>
    </row>
    <row r="238" spans="1:7" x14ac:dyDescent="0.25">
      <c r="A238" t="s">
        <v>58</v>
      </c>
      <c r="B238" t="s">
        <v>102</v>
      </c>
      <c r="C238" t="s">
        <v>114</v>
      </c>
      <c r="D238">
        <v>41</v>
      </c>
      <c r="E238">
        <v>4</v>
      </c>
      <c r="F238">
        <f>RANK(STAND_SV[[#This Row],[SV]],STAND_SV[SV],0)</f>
        <v>375</v>
      </c>
      <c r="G238">
        <f t="shared" si="3"/>
        <v>9</v>
      </c>
    </row>
    <row r="239" spans="1:7" x14ac:dyDescent="0.25">
      <c r="A239" t="s">
        <v>58</v>
      </c>
      <c r="B239" t="s">
        <v>96</v>
      </c>
      <c r="C239" t="s">
        <v>114</v>
      </c>
      <c r="D239">
        <v>31</v>
      </c>
      <c r="E239">
        <v>3</v>
      </c>
      <c r="F239">
        <f>RANK(STAND_SV[[#This Row],[SV]],STAND_SV[SV],0)</f>
        <v>487</v>
      </c>
      <c r="G239">
        <f t="shared" si="3"/>
        <v>10</v>
      </c>
    </row>
    <row r="240" spans="1:7" x14ac:dyDescent="0.25">
      <c r="A240" t="s">
        <v>58</v>
      </c>
      <c r="B240" t="s">
        <v>103</v>
      </c>
      <c r="C240" t="s">
        <v>114</v>
      </c>
      <c r="D240">
        <v>16</v>
      </c>
      <c r="E240">
        <v>2</v>
      </c>
      <c r="F240">
        <f>RANK(STAND_SV[[#This Row],[SV]],STAND_SV[SV],0)</f>
        <v>594</v>
      </c>
      <c r="G240">
        <f t="shared" si="3"/>
        <v>11</v>
      </c>
    </row>
    <row r="241" spans="1:7" x14ac:dyDescent="0.25">
      <c r="A241" t="s">
        <v>58</v>
      </c>
      <c r="B241" t="s">
        <v>97</v>
      </c>
      <c r="C241" t="s">
        <v>114</v>
      </c>
      <c r="D241">
        <v>8</v>
      </c>
      <c r="E241">
        <v>1</v>
      </c>
      <c r="F241">
        <f>RANK(STAND_SV[[#This Row],[SV]],STAND_SV[SV],0)</f>
        <v>634</v>
      </c>
      <c r="G241">
        <f t="shared" si="3"/>
        <v>12</v>
      </c>
    </row>
    <row r="242" spans="1:7" x14ac:dyDescent="0.25">
      <c r="A242" t="s">
        <v>59</v>
      </c>
      <c r="B242" t="s">
        <v>103</v>
      </c>
      <c r="C242" t="s">
        <v>113</v>
      </c>
      <c r="D242">
        <v>89</v>
      </c>
      <c r="E242">
        <v>12</v>
      </c>
      <c r="F242">
        <f>RANK(STAND_SV[[#This Row],[SV]],STAND_SV[SV],0)</f>
        <v>27</v>
      </c>
      <c r="G242">
        <f t="shared" si="3"/>
        <v>1</v>
      </c>
    </row>
    <row r="243" spans="1:7" x14ac:dyDescent="0.25">
      <c r="A243" t="s">
        <v>59</v>
      </c>
      <c r="B243" t="s">
        <v>98</v>
      </c>
      <c r="C243" t="s">
        <v>113</v>
      </c>
      <c r="D243">
        <v>78</v>
      </c>
      <c r="E243">
        <v>11</v>
      </c>
      <c r="F243">
        <f>RANK(STAND_SV[[#This Row],[SV]],STAND_SV[SV],0)</f>
        <v>71</v>
      </c>
      <c r="G243">
        <f t="shared" si="3"/>
        <v>2</v>
      </c>
    </row>
    <row r="244" spans="1:7" x14ac:dyDescent="0.25">
      <c r="A244" t="s">
        <v>59</v>
      </c>
      <c r="B244" t="s">
        <v>101</v>
      </c>
      <c r="C244" t="s">
        <v>113</v>
      </c>
      <c r="D244">
        <v>71</v>
      </c>
      <c r="E244">
        <v>10</v>
      </c>
      <c r="F244">
        <f>RANK(STAND_SV[[#This Row],[SV]],STAND_SV[SV],0)</f>
        <v>124</v>
      </c>
      <c r="G244">
        <f t="shared" si="3"/>
        <v>3</v>
      </c>
    </row>
    <row r="245" spans="1:7" x14ac:dyDescent="0.25">
      <c r="A245" t="s">
        <v>59</v>
      </c>
      <c r="B245" t="s">
        <v>102</v>
      </c>
      <c r="C245" t="s">
        <v>113</v>
      </c>
      <c r="D245">
        <v>61</v>
      </c>
      <c r="E245">
        <v>9</v>
      </c>
      <c r="F245">
        <f>RANK(STAND_SV[[#This Row],[SV]],STAND_SV[SV],0)</f>
        <v>187</v>
      </c>
      <c r="G245">
        <f t="shared" si="3"/>
        <v>4</v>
      </c>
    </row>
    <row r="246" spans="1:7" x14ac:dyDescent="0.25">
      <c r="A246" t="s">
        <v>59</v>
      </c>
      <c r="B246" t="s">
        <v>94</v>
      </c>
      <c r="C246" t="s">
        <v>113</v>
      </c>
      <c r="D246">
        <v>60</v>
      </c>
      <c r="E246">
        <v>8</v>
      </c>
      <c r="F246">
        <f>RANK(STAND_SV[[#This Row],[SV]],STAND_SV[SV],0)</f>
        <v>194</v>
      </c>
      <c r="G246">
        <f t="shared" si="3"/>
        <v>5</v>
      </c>
    </row>
    <row r="247" spans="1:7" x14ac:dyDescent="0.25">
      <c r="A247" t="s">
        <v>59</v>
      </c>
      <c r="B247" t="s">
        <v>104</v>
      </c>
      <c r="C247" t="s">
        <v>113</v>
      </c>
      <c r="D247">
        <v>53</v>
      </c>
      <c r="E247">
        <v>7</v>
      </c>
      <c r="F247">
        <f>RANK(STAND_SV[[#This Row],[SV]],STAND_SV[SV],0)</f>
        <v>252</v>
      </c>
      <c r="G247">
        <f t="shared" si="3"/>
        <v>6</v>
      </c>
    </row>
    <row r="248" spans="1:7" x14ac:dyDescent="0.25">
      <c r="A248" t="s">
        <v>59</v>
      </c>
      <c r="B248" t="s">
        <v>96</v>
      </c>
      <c r="C248" t="s">
        <v>113</v>
      </c>
      <c r="D248">
        <v>50</v>
      </c>
      <c r="E248">
        <v>6</v>
      </c>
      <c r="F248">
        <f>RANK(STAND_SV[[#This Row],[SV]],STAND_SV[SV],0)</f>
        <v>288</v>
      </c>
      <c r="G248">
        <f t="shared" si="3"/>
        <v>7</v>
      </c>
    </row>
    <row r="249" spans="1:7" x14ac:dyDescent="0.25">
      <c r="A249" t="s">
        <v>59</v>
      </c>
      <c r="B249" t="s">
        <v>95</v>
      </c>
      <c r="C249" t="s">
        <v>113</v>
      </c>
      <c r="D249">
        <v>43</v>
      </c>
      <c r="E249">
        <v>5</v>
      </c>
      <c r="F249">
        <f>RANK(STAND_SV[[#This Row],[SV]],STAND_SV[SV],0)</f>
        <v>352</v>
      </c>
      <c r="G249">
        <f t="shared" si="3"/>
        <v>8</v>
      </c>
    </row>
    <row r="250" spans="1:7" x14ac:dyDescent="0.25">
      <c r="A250" t="s">
        <v>59</v>
      </c>
      <c r="B250" t="s">
        <v>105</v>
      </c>
      <c r="C250" t="s">
        <v>113</v>
      </c>
      <c r="D250">
        <v>41</v>
      </c>
      <c r="E250">
        <v>4</v>
      </c>
      <c r="F250">
        <f>RANK(STAND_SV[[#This Row],[SV]],STAND_SV[SV],0)</f>
        <v>375</v>
      </c>
      <c r="G250">
        <f t="shared" si="3"/>
        <v>9</v>
      </c>
    </row>
    <row r="251" spans="1:7" x14ac:dyDescent="0.25">
      <c r="A251" t="s">
        <v>59</v>
      </c>
      <c r="B251" t="s">
        <v>97</v>
      </c>
      <c r="C251" t="s">
        <v>113</v>
      </c>
      <c r="D251">
        <v>36</v>
      </c>
      <c r="E251">
        <v>3</v>
      </c>
      <c r="F251">
        <f>RANK(STAND_SV[[#This Row],[SV]],STAND_SV[SV],0)</f>
        <v>431</v>
      </c>
      <c r="G251">
        <f t="shared" si="3"/>
        <v>10</v>
      </c>
    </row>
    <row r="252" spans="1:7" x14ac:dyDescent="0.25">
      <c r="A252" t="s">
        <v>59</v>
      </c>
      <c r="B252" t="s">
        <v>99</v>
      </c>
      <c r="C252" t="s">
        <v>113</v>
      </c>
      <c r="D252">
        <v>14</v>
      </c>
      <c r="E252">
        <v>2</v>
      </c>
      <c r="F252">
        <f>RANK(STAND_SV[[#This Row],[SV]],STAND_SV[SV],0)</f>
        <v>605</v>
      </c>
      <c r="G252">
        <f t="shared" si="3"/>
        <v>11</v>
      </c>
    </row>
    <row r="253" spans="1:7" x14ac:dyDescent="0.25">
      <c r="A253" t="s">
        <v>59</v>
      </c>
      <c r="B253" t="s">
        <v>100</v>
      </c>
      <c r="C253" t="s">
        <v>113</v>
      </c>
      <c r="D253">
        <v>4</v>
      </c>
      <c r="E253">
        <v>1</v>
      </c>
      <c r="F253">
        <f>RANK(STAND_SV[[#This Row],[SV]],STAND_SV[SV],0)</f>
        <v>648</v>
      </c>
      <c r="G253">
        <f t="shared" si="3"/>
        <v>12</v>
      </c>
    </row>
    <row r="254" spans="1:7" x14ac:dyDescent="0.25">
      <c r="A254" t="s">
        <v>60</v>
      </c>
      <c r="B254" t="s">
        <v>94</v>
      </c>
      <c r="C254" t="s">
        <v>114</v>
      </c>
      <c r="D254">
        <v>96</v>
      </c>
      <c r="E254">
        <v>12</v>
      </c>
      <c r="F254">
        <f>RANK(STAND_SV[[#This Row],[SV]],STAND_SV[SV],0)</f>
        <v>18</v>
      </c>
      <c r="G254">
        <f t="shared" si="3"/>
        <v>1</v>
      </c>
    </row>
    <row r="255" spans="1:7" x14ac:dyDescent="0.25">
      <c r="A255" t="s">
        <v>60</v>
      </c>
      <c r="B255" t="s">
        <v>105</v>
      </c>
      <c r="C255" t="s">
        <v>114</v>
      </c>
      <c r="D255">
        <v>95</v>
      </c>
      <c r="E255">
        <v>11</v>
      </c>
      <c r="F255">
        <f>RANK(STAND_SV[[#This Row],[SV]],STAND_SV[SV],0)</f>
        <v>21</v>
      </c>
      <c r="G255">
        <f t="shared" si="3"/>
        <v>2</v>
      </c>
    </row>
    <row r="256" spans="1:7" x14ac:dyDescent="0.25">
      <c r="A256" t="s">
        <v>60</v>
      </c>
      <c r="B256" t="s">
        <v>103</v>
      </c>
      <c r="C256" t="s">
        <v>114</v>
      </c>
      <c r="D256">
        <v>78</v>
      </c>
      <c r="E256">
        <v>10</v>
      </c>
      <c r="F256">
        <f>RANK(STAND_SV[[#This Row],[SV]],STAND_SV[SV],0)</f>
        <v>71</v>
      </c>
      <c r="G256">
        <f t="shared" si="3"/>
        <v>3</v>
      </c>
    </row>
    <row r="257" spans="1:7" x14ac:dyDescent="0.25">
      <c r="A257" t="s">
        <v>60</v>
      </c>
      <c r="B257" t="s">
        <v>98</v>
      </c>
      <c r="C257" t="s">
        <v>114</v>
      </c>
      <c r="D257">
        <v>71</v>
      </c>
      <c r="E257">
        <v>9</v>
      </c>
      <c r="F257">
        <f>RANK(STAND_SV[[#This Row],[SV]],STAND_SV[SV],0)</f>
        <v>124</v>
      </c>
      <c r="G257">
        <f t="shared" si="3"/>
        <v>4</v>
      </c>
    </row>
    <row r="258" spans="1:7" x14ac:dyDescent="0.25">
      <c r="A258" t="s">
        <v>60</v>
      </c>
      <c r="B258" t="s">
        <v>95</v>
      </c>
      <c r="C258" t="s">
        <v>114</v>
      </c>
      <c r="D258">
        <v>68</v>
      </c>
      <c r="E258">
        <v>8</v>
      </c>
      <c r="F258">
        <f>RANK(STAND_SV[[#This Row],[SV]],STAND_SV[SV],0)</f>
        <v>144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99</v>
      </c>
      <c r="C259" t="s">
        <v>114</v>
      </c>
      <c r="D259">
        <v>41</v>
      </c>
      <c r="E259">
        <v>7</v>
      </c>
      <c r="F259">
        <f>RANK(STAND_SV[[#This Row],[SV]],STAND_SV[SV],0)</f>
        <v>375</v>
      </c>
      <c r="G259">
        <f t="shared" si="4"/>
        <v>6</v>
      </c>
    </row>
    <row r="260" spans="1:7" x14ac:dyDescent="0.25">
      <c r="A260" t="s">
        <v>60</v>
      </c>
      <c r="B260" t="s">
        <v>102</v>
      </c>
      <c r="C260" t="s">
        <v>114</v>
      </c>
      <c r="D260">
        <v>40</v>
      </c>
      <c r="E260">
        <v>6</v>
      </c>
      <c r="F260">
        <f>RANK(STAND_SV[[#This Row],[SV]],STAND_SV[SV],0)</f>
        <v>385</v>
      </c>
      <c r="G260">
        <f t="shared" si="4"/>
        <v>7</v>
      </c>
    </row>
    <row r="261" spans="1:7" x14ac:dyDescent="0.25">
      <c r="A261" t="s">
        <v>60</v>
      </c>
      <c r="B261" t="s">
        <v>100</v>
      </c>
      <c r="C261" t="s">
        <v>114</v>
      </c>
      <c r="D261">
        <v>32</v>
      </c>
      <c r="E261">
        <v>5</v>
      </c>
      <c r="F261">
        <f>RANK(STAND_SV[[#This Row],[SV]],STAND_SV[SV],0)</f>
        <v>481</v>
      </c>
      <c r="G261">
        <f t="shared" si="4"/>
        <v>8</v>
      </c>
    </row>
    <row r="262" spans="1:7" x14ac:dyDescent="0.25">
      <c r="A262" t="s">
        <v>60</v>
      </c>
      <c r="B262" t="s">
        <v>101</v>
      </c>
      <c r="C262" t="s">
        <v>114</v>
      </c>
      <c r="D262">
        <v>19</v>
      </c>
      <c r="E262">
        <v>4</v>
      </c>
      <c r="F262">
        <f>RANK(STAND_SV[[#This Row],[SV]],STAND_SV[SV],0)</f>
        <v>574</v>
      </c>
      <c r="G262">
        <f t="shared" si="4"/>
        <v>9</v>
      </c>
    </row>
    <row r="263" spans="1:7" x14ac:dyDescent="0.25">
      <c r="A263" t="s">
        <v>60</v>
      </c>
      <c r="B263" t="s">
        <v>104</v>
      </c>
      <c r="C263" t="s">
        <v>114</v>
      </c>
      <c r="D263">
        <v>16</v>
      </c>
      <c r="E263">
        <v>3</v>
      </c>
      <c r="F263">
        <f>RANK(STAND_SV[[#This Row],[SV]],STAND_SV[SV],0)</f>
        <v>594</v>
      </c>
      <c r="G263">
        <f t="shared" si="4"/>
        <v>10</v>
      </c>
    </row>
    <row r="264" spans="1:7" x14ac:dyDescent="0.25">
      <c r="A264" t="s">
        <v>60</v>
      </c>
      <c r="B264" t="s">
        <v>96</v>
      </c>
      <c r="C264" t="s">
        <v>114</v>
      </c>
      <c r="D264">
        <v>3</v>
      </c>
      <c r="E264">
        <v>2</v>
      </c>
      <c r="F264">
        <f>RANK(STAND_SV[[#This Row],[SV]],STAND_SV[SV],0)</f>
        <v>653</v>
      </c>
      <c r="G264">
        <f t="shared" si="4"/>
        <v>11</v>
      </c>
    </row>
    <row r="265" spans="1:7" x14ac:dyDescent="0.25">
      <c r="A265" t="s">
        <v>60</v>
      </c>
      <c r="B265" t="s">
        <v>97</v>
      </c>
      <c r="C265" t="s">
        <v>114</v>
      </c>
      <c r="D265">
        <v>2</v>
      </c>
      <c r="E265">
        <v>1</v>
      </c>
      <c r="F265">
        <f>RANK(STAND_SV[[#This Row],[SV]],STAND_SV[SV],0)</f>
        <v>657</v>
      </c>
      <c r="G265">
        <f t="shared" si="4"/>
        <v>12</v>
      </c>
    </row>
    <row r="266" spans="1:7" x14ac:dyDescent="0.25">
      <c r="A266" t="s">
        <v>61</v>
      </c>
      <c r="B266" t="s">
        <v>94</v>
      </c>
      <c r="C266" t="s">
        <v>113</v>
      </c>
      <c r="D266">
        <v>88</v>
      </c>
      <c r="E266">
        <v>12</v>
      </c>
      <c r="F266">
        <f>RANK(STAND_SV[[#This Row],[SV]],STAND_SV[SV],0)</f>
        <v>28</v>
      </c>
      <c r="G266">
        <f t="shared" si="4"/>
        <v>1</v>
      </c>
    </row>
    <row r="267" spans="1:7" x14ac:dyDescent="0.25">
      <c r="A267" t="s">
        <v>61</v>
      </c>
      <c r="B267" t="s">
        <v>95</v>
      </c>
      <c r="C267" t="s">
        <v>113</v>
      </c>
      <c r="D267">
        <v>82</v>
      </c>
      <c r="E267">
        <v>11</v>
      </c>
      <c r="F267">
        <f>RANK(STAND_SV[[#This Row],[SV]],STAND_SV[SV],0)</f>
        <v>50</v>
      </c>
      <c r="G267">
        <f t="shared" si="4"/>
        <v>2</v>
      </c>
    </row>
    <row r="268" spans="1:7" x14ac:dyDescent="0.25">
      <c r="A268" t="s">
        <v>61</v>
      </c>
      <c r="B268" t="s">
        <v>98</v>
      </c>
      <c r="C268" t="s">
        <v>113</v>
      </c>
      <c r="D268">
        <v>74</v>
      </c>
      <c r="E268">
        <v>10</v>
      </c>
      <c r="F268">
        <f>RANK(STAND_SV[[#This Row],[SV]],STAND_SV[SV],0)</f>
        <v>103</v>
      </c>
      <c r="G268">
        <f t="shared" si="4"/>
        <v>3</v>
      </c>
    </row>
    <row r="269" spans="1:7" x14ac:dyDescent="0.25">
      <c r="A269" t="s">
        <v>61</v>
      </c>
      <c r="B269" t="s">
        <v>102</v>
      </c>
      <c r="C269" t="s">
        <v>113</v>
      </c>
      <c r="D269">
        <v>69</v>
      </c>
      <c r="E269">
        <v>9</v>
      </c>
      <c r="F269">
        <f>RANK(STAND_SV[[#This Row],[SV]],STAND_SV[SV],0)</f>
        <v>135</v>
      </c>
      <c r="G269">
        <f t="shared" si="4"/>
        <v>4</v>
      </c>
    </row>
    <row r="270" spans="1:7" x14ac:dyDescent="0.25">
      <c r="A270" t="s">
        <v>61</v>
      </c>
      <c r="B270" t="s">
        <v>96</v>
      </c>
      <c r="C270" t="s">
        <v>113</v>
      </c>
      <c r="D270">
        <v>60</v>
      </c>
      <c r="E270">
        <v>8</v>
      </c>
      <c r="F270">
        <f>RANK(STAND_SV[[#This Row],[SV]],STAND_SV[SV],0)</f>
        <v>194</v>
      </c>
      <c r="G270">
        <f t="shared" si="4"/>
        <v>5</v>
      </c>
    </row>
    <row r="271" spans="1:7" x14ac:dyDescent="0.25">
      <c r="A271" t="s">
        <v>61</v>
      </c>
      <c r="B271" t="s">
        <v>100</v>
      </c>
      <c r="C271" t="s">
        <v>113</v>
      </c>
      <c r="D271">
        <v>50</v>
      </c>
      <c r="E271">
        <v>7</v>
      </c>
      <c r="F271">
        <f>RANK(STAND_SV[[#This Row],[SV]],STAND_SV[SV],0)</f>
        <v>288</v>
      </c>
      <c r="G271">
        <f t="shared" si="4"/>
        <v>6</v>
      </c>
    </row>
    <row r="272" spans="1:7" x14ac:dyDescent="0.25">
      <c r="A272" t="s">
        <v>61</v>
      </c>
      <c r="B272" t="s">
        <v>99</v>
      </c>
      <c r="C272" t="s">
        <v>113</v>
      </c>
      <c r="D272">
        <v>45</v>
      </c>
      <c r="E272">
        <v>6</v>
      </c>
      <c r="F272">
        <f>RANK(STAND_SV[[#This Row],[SV]],STAND_SV[SV],0)</f>
        <v>337</v>
      </c>
      <c r="G272">
        <f t="shared" si="4"/>
        <v>7</v>
      </c>
    </row>
    <row r="273" spans="1:7" x14ac:dyDescent="0.25">
      <c r="A273" t="s">
        <v>61</v>
      </c>
      <c r="B273" t="s">
        <v>103</v>
      </c>
      <c r="C273" t="s">
        <v>113</v>
      </c>
      <c r="D273">
        <v>36</v>
      </c>
      <c r="E273">
        <v>5</v>
      </c>
      <c r="F273">
        <f>RANK(STAND_SV[[#This Row],[SV]],STAND_SV[SV],0)</f>
        <v>431</v>
      </c>
      <c r="G273">
        <f t="shared" si="4"/>
        <v>8</v>
      </c>
    </row>
    <row r="274" spans="1:7" x14ac:dyDescent="0.25">
      <c r="A274" t="s">
        <v>61</v>
      </c>
      <c r="B274" t="s">
        <v>104</v>
      </c>
      <c r="C274" t="s">
        <v>113</v>
      </c>
      <c r="D274">
        <v>30</v>
      </c>
      <c r="E274">
        <v>4</v>
      </c>
      <c r="F274">
        <f>RANK(STAND_SV[[#This Row],[SV]],STAND_SV[SV],0)</f>
        <v>496</v>
      </c>
      <c r="G274">
        <f t="shared" si="4"/>
        <v>9</v>
      </c>
    </row>
    <row r="275" spans="1:7" x14ac:dyDescent="0.25">
      <c r="A275" t="s">
        <v>61</v>
      </c>
      <c r="B275" t="s">
        <v>101</v>
      </c>
      <c r="C275" t="s">
        <v>113</v>
      </c>
      <c r="D275">
        <v>18</v>
      </c>
      <c r="E275">
        <v>3</v>
      </c>
      <c r="F275">
        <f>RANK(STAND_SV[[#This Row],[SV]],STAND_SV[SV],0)</f>
        <v>583</v>
      </c>
      <c r="G275">
        <f t="shared" si="4"/>
        <v>10</v>
      </c>
    </row>
    <row r="276" spans="1:7" x14ac:dyDescent="0.25">
      <c r="A276" t="s">
        <v>61</v>
      </c>
      <c r="B276" t="s">
        <v>105</v>
      </c>
      <c r="C276" t="s">
        <v>113</v>
      </c>
      <c r="D276">
        <v>17</v>
      </c>
      <c r="E276">
        <v>2</v>
      </c>
      <c r="F276">
        <f>RANK(STAND_SV[[#This Row],[SV]],STAND_SV[SV],0)</f>
        <v>588</v>
      </c>
      <c r="G276">
        <f t="shared" si="4"/>
        <v>11</v>
      </c>
    </row>
    <row r="277" spans="1:7" x14ac:dyDescent="0.25">
      <c r="A277" t="s">
        <v>61</v>
      </c>
      <c r="B277" t="s">
        <v>97</v>
      </c>
      <c r="C277" t="s">
        <v>113</v>
      </c>
      <c r="D277">
        <v>4</v>
      </c>
      <c r="E277">
        <v>1</v>
      </c>
      <c r="F277">
        <f>RANK(STAND_SV[[#This Row],[SV]],STAND_SV[SV],0)</f>
        <v>648</v>
      </c>
      <c r="G277">
        <f t="shared" si="4"/>
        <v>12</v>
      </c>
    </row>
    <row r="278" spans="1:7" x14ac:dyDescent="0.25">
      <c r="A278" t="s">
        <v>62</v>
      </c>
      <c r="B278" t="s">
        <v>105</v>
      </c>
      <c r="C278" t="s">
        <v>113</v>
      </c>
      <c r="D278">
        <v>78</v>
      </c>
      <c r="E278">
        <v>12</v>
      </c>
      <c r="F278">
        <f>RANK(STAND_SV[[#This Row],[SV]],STAND_SV[SV],0)</f>
        <v>71</v>
      </c>
      <c r="G278">
        <f t="shared" si="4"/>
        <v>1</v>
      </c>
    </row>
    <row r="279" spans="1:7" x14ac:dyDescent="0.25">
      <c r="A279" t="s">
        <v>62</v>
      </c>
      <c r="B279" t="s">
        <v>103</v>
      </c>
      <c r="C279" t="s">
        <v>113</v>
      </c>
      <c r="D279">
        <v>76</v>
      </c>
      <c r="E279">
        <v>11</v>
      </c>
      <c r="F279">
        <f>RANK(STAND_SV[[#This Row],[SV]],STAND_SV[SV],0)</f>
        <v>88</v>
      </c>
      <c r="G279">
        <f t="shared" si="4"/>
        <v>2</v>
      </c>
    </row>
    <row r="280" spans="1:7" x14ac:dyDescent="0.25">
      <c r="A280" t="s">
        <v>62</v>
      </c>
      <c r="B280" t="s">
        <v>97</v>
      </c>
      <c r="C280" t="s">
        <v>113</v>
      </c>
      <c r="D280">
        <v>68</v>
      </c>
      <c r="E280">
        <v>10</v>
      </c>
      <c r="F280">
        <f>RANK(STAND_SV[[#This Row],[SV]],STAND_SV[SV],0)</f>
        <v>144</v>
      </c>
      <c r="G280">
        <f t="shared" si="4"/>
        <v>3</v>
      </c>
    </row>
    <row r="281" spans="1:7" x14ac:dyDescent="0.25">
      <c r="A281" t="s">
        <v>62</v>
      </c>
      <c r="B281" t="s">
        <v>95</v>
      </c>
      <c r="C281" t="s">
        <v>113</v>
      </c>
      <c r="D281">
        <v>53</v>
      </c>
      <c r="E281">
        <v>8.5</v>
      </c>
      <c r="F281">
        <f>RANK(STAND_SV[[#This Row],[SV]],STAND_SV[SV],0)</f>
        <v>252</v>
      </c>
      <c r="G281">
        <f t="shared" si="4"/>
        <v>4</v>
      </c>
    </row>
    <row r="282" spans="1:7" x14ac:dyDescent="0.25">
      <c r="A282" t="s">
        <v>62</v>
      </c>
      <c r="B282" t="s">
        <v>100</v>
      </c>
      <c r="C282" t="s">
        <v>113</v>
      </c>
      <c r="D282">
        <v>53</v>
      </c>
      <c r="E282">
        <v>8.5</v>
      </c>
      <c r="F282">
        <f>RANK(STAND_SV[[#This Row],[SV]],STAND_SV[SV],0)</f>
        <v>252</v>
      </c>
      <c r="G282">
        <f t="shared" si="4"/>
        <v>5</v>
      </c>
    </row>
    <row r="283" spans="1:7" x14ac:dyDescent="0.25">
      <c r="A283" t="s">
        <v>62</v>
      </c>
      <c r="B283" t="s">
        <v>94</v>
      </c>
      <c r="C283" t="s">
        <v>113</v>
      </c>
      <c r="D283">
        <v>52</v>
      </c>
      <c r="E283">
        <v>7</v>
      </c>
      <c r="F283">
        <f>RANK(STAND_SV[[#This Row],[SV]],STAND_SV[SV],0)</f>
        <v>265</v>
      </c>
      <c r="G283">
        <f t="shared" si="4"/>
        <v>6</v>
      </c>
    </row>
    <row r="284" spans="1:7" x14ac:dyDescent="0.25">
      <c r="A284" t="s">
        <v>62</v>
      </c>
      <c r="B284" t="s">
        <v>99</v>
      </c>
      <c r="C284" t="s">
        <v>113</v>
      </c>
      <c r="D284">
        <v>47</v>
      </c>
      <c r="E284">
        <v>6</v>
      </c>
      <c r="F284">
        <f>RANK(STAND_SV[[#This Row],[SV]],STAND_SV[SV],0)</f>
        <v>315</v>
      </c>
      <c r="G284">
        <f t="shared" si="4"/>
        <v>7</v>
      </c>
    </row>
    <row r="285" spans="1:7" x14ac:dyDescent="0.25">
      <c r="A285" t="s">
        <v>62</v>
      </c>
      <c r="B285" t="s">
        <v>98</v>
      </c>
      <c r="C285" t="s">
        <v>113</v>
      </c>
      <c r="D285">
        <v>41</v>
      </c>
      <c r="E285">
        <v>5</v>
      </c>
      <c r="F285">
        <f>RANK(STAND_SV[[#This Row],[SV]],STAND_SV[SV],0)</f>
        <v>375</v>
      </c>
      <c r="G285">
        <f t="shared" si="4"/>
        <v>8</v>
      </c>
    </row>
    <row r="286" spans="1:7" x14ac:dyDescent="0.25">
      <c r="A286" t="s">
        <v>62</v>
      </c>
      <c r="B286" t="s">
        <v>102</v>
      </c>
      <c r="C286" t="s">
        <v>113</v>
      </c>
      <c r="D286">
        <v>36</v>
      </c>
      <c r="E286">
        <v>4</v>
      </c>
      <c r="F286">
        <f>RANK(STAND_SV[[#This Row],[SV]],STAND_SV[SV],0)</f>
        <v>431</v>
      </c>
      <c r="G286">
        <f t="shared" si="4"/>
        <v>9</v>
      </c>
    </row>
    <row r="287" spans="1:7" x14ac:dyDescent="0.25">
      <c r="A287" t="s">
        <v>62</v>
      </c>
      <c r="B287" t="s">
        <v>104</v>
      </c>
      <c r="C287" t="s">
        <v>113</v>
      </c>
      <c r="D287">
        <v>33</v>
      </c>
      <c r="E287">
        <v>3</v>
      </c>
      <c r="F287">
        <f>RANK(STAND_SV[[#This Row],[SV]],STAND_SV[SV],0)</f>
        <v>467</v>
      </c>
      <c r="G287">
        <f t="shared" si="4"/>
        <v>10</v>
      </c>
    </row>
    <row r="288" spans="1:7" x14ac:dyDescent="0.25">
      <c r="A288" t="s">
        <v>62</v>
      </c>
      <c r="B288" t="s">
        <v>101</v>
      </c>
      <c r="C288" t="s">
        <v>113</v>
      </c>
      <c r="D288">
        <v>28</v>
      </c>
      <c r="E288">
        <v>2</v>
      </c>
      <c r="F288">
        <f>RANK(STAND_SV[[#This Row],[SV]],STAND_SV[SV],0)</f>
        <v>511</v>
      </c>
      <c r="G288">
        <f t="shared" si="4"/>
        <v>11</v>
      </c>
    </row>
    <row r="289" spans="1:7" x14ac:dyDescent="0.25">
      <c r="A289" t="s">
        <v>62</v>
      </c>
      <c r="B289" t="s">
        <v>96</v>
      </c>
      <c r="C289" t="s">
        <v>113</v>
      </c>
      <c r="D289">
        <v>13</v>
      </c>
      <c r="E289">
        <v>1</v>
      </c>
      <c r="F289">
        <f>RANK(STAND_SV[[#This Row],[SV]],STAND_SV[SV],0)</f>
        <v>615</v>
      </c>
      <c r="G289">
        <f t="shared" si="4"/>
        <v>12</v>
      </c>
    </row>
    <row r="290" spans="1:7" x14ac:dyDescent="0.25">
      <c r="A290" t="s">
        <v>63</v>
      </c>
      <c r="B290" t="s">
        <v>94</v>
      </c>
      <c r="C290" t="s">
        <v>114</v>
      </c>
      <c r="D290">
        <v>86</v>
      </c>
      <c r="E290">
        <v>12</v>
      </c>
      <c r="F290">
        <f>RANK(STAND_SV[[#This Row],[SV]],STAND_SV[SV],0)</f>
        <v>37</v>
      </c>
      <c r="G290">
        <f t="shared" si="4"/>
        <v>1</v>
      </c>
    </row>
    <row r="291" spans="1:7" x14ac:dyDescent="0.25">
      <c r="A291" t="s">
        <v>63</v>
      </c>
      <c r="B291" t="s">
        <v>98</v>
      </c>
      <c r="C291" t="s">
        <v>114</v>
      </c>
      <c r="D291">
        <v>81</v>
      </c>
      <c r="E291">
        <v>11</v>
      </c>
      <c r="F291">
        <f>RANK(STAND_SV[[#This Row],[SV]],STAND_SV[SV],0)</f>
        <v>55</v>
      </c>
      <c r="G291">
        <f t="shared" si="4"/>
        <v>2</v>
      </c>
    </row>
    <row r="292" spans="1:7" x14ac:dyDescent="0.25">
      <c r="A292" t="s">
        <v>63</v>
      </c>
      <c r="B292" t="s">
        <v>102</v>
      </c>
      <c r="C292" t="s">
        <v>114</v>
      </c>
      <c r="D292">
        <v>77</v>
      </c>
      <c r="E292">
        <v>10</v>
      </c>
      <c r="F292">
        <f>RANK(STAND_SV[[#This Row],[SV]],STAND_SV[SV],0)</f>
        <v>83</v>
      </c>
      <c r="G292">
        <f t="shared" si="4"/>
        <v>3</v>
      </c>
    </row>
    <row r="293" spans="1:7" x14ac:dyDescent="0.25">
      <c r="A293" t="s">
        <v>63</v>
      </c>
      <c r="B293" t="s">
        <v>97</v>
      </c>
      <c r="C293" t="s">
        <v>114</v>
      </c>
      <c r="D293">
        <v>74</v>
      </c>
      <c r="E293">
        <v>9</v>
      </c>
      <c r="F293">
        <f>RANK(STAND_SV[[#This Row],[SV]],STAND_SV[SV],0)</f>
        <v>103</v>
      </c>
      <c r="G293">
        <f t="shared" si="4"/>
        <v>4</v>
      </c>
    </row>
    <row r="294" spans="1:7" x14ac:dyDescent="0.25">
      <c r="A294" t="s">
        <v>63</v>
      </c>
      <c r="B294" t="s">
        <v>100</v>
      </c>
      <c r="C294" t="s">
        <v>114</v>
      </c>
      <c r="D294">
        <v>49</v>
      </c>
      <c r="E294">
        <v>8</v>
      </c>
      <c r="F294">
        <f>RANK(STAND_SV[[#This Row],[SV]],STAND_SV[SV],0)</f>
        <v>295</v>
      </c>
      <c r="G294">
        <f t="shared" si="4"/>
        <v>5</v>
      </c>
    </row>
    <row r="295" spans="1:7" x14ac:dyDescent="0.25">
      <c r="A295" t="s">
        <v>63</v>
      </c>
      <c r="B295" t="s">
        <v>95</v>
      </c>
      <c r="C295" t="s">
        <v>114</v>
      </c>
      <c r="D295">
        <v>47</v>
      </c>
      <c r="E295">
        <v>6.5</v>
      </c>
      <c r="F295">
        <f>RANK(STAND_SV[[#This Row],[SV]],STAND_SV[SV],0)</f>
        <v>315</v>
      </c>
      <c r="G295">
        <f t="shared" si="4"/>
        <v>6</v>
      </c>
    </row>
    <row r="296" spans="1:7" x14ac:dyDescent="0.25">
      <c r="A296" t="s">
        <v>63</v>
      </c>
      <c r="B296" t="s">
        <v>101</v>
      </c>
      <c r="C296" t="s">
        <v>114</v>
      </c>
      <c r="D296">
        <v>47</v>
      </c>
      <c r="E296">
        <v>6.5</v>
      </c>
      <c r="F296">
        <f>RANK(STAND_SV[[#This Row],[SV]],STAND_SV[SV],0)</f>
        <v>315</v>
      </c>
      <c r="G296">
        <f t="shared" si="4"/>
        <v>7</v>
      </c>
    </row>
    <row r="297" spans="1:7" x14ac:dyDescent="0.25">
      <c r="A297" t="s">
        <v>63</v>
      </c>
      <c r="B297" t="s">
        <v>104</v>
      </c>
      <c r="C297" t="s">
        <v>114</v>
      </c>
      <c r="D297">
        <v>43</v>
      </c>
      <c r="E297">
        <v>5</v>
      </c>
      <c r="F297">
        <f>RANK(STAND_SV[[#This Row],[SV]],STAND_SV[SV],0)</f>
        <v>352</v>
      </c>
      <c r="G297">
        <f t="shared" si="4"/>
        <v>8</v>
      </c>
    </row>
    <row r="298" spans="1:7" x14ac:dyDescent="0.25">
      <c r="A298" t="s">
        <v>63</v>
      </c>
      <c r="B298" t="s">
        <v>99</v>
      </c>
      <c r="C298" t="s">
        <v>114</v>
      </c>
      <c r="D298">
        <v>34</v>
      </c>
      <c r="E298">
        <v>4</v>
      </c>
      <c r="F298">
        <f>RANK(STAND_SV[[#This Row],[SV]],STAND_SV[SV],0)</f>
        <v>452</v>
      </c>
      <c r="G298">
        <f t="shared" si="4"/>
        <v>9</v>
      </c>
    </row>
    <row r="299" spans="1:7" x14ac:dyDescent="0.25">
      <c r="A299" t="s">
        <v>63</v>
      </c>
      <c r="B299" t="s">
        <v>96</v>
      </c>
      <c r="C299" t="s">
        <v>114</v>
      </c>
      <c r="D299">
        <v>31</v>
      </c>
      <c r="E299">
        <v>3</v>
      </c>
      <c r="F299">
        <f>RANK(STAND_SV[[#This Row],[SV]],STAND_SV[SV],0)</f>
        <v>487</v>
      </c>
      <c r="G299">
        <f t="shared" si="4"/>
        <v>10</v>
      </c>
    </row>
    <row r="300" spans="1:7" x14ac:dyDescent="0.25">
      <c r="A300" t="s">
        <v>63</v>
      </c>
      <c r="B300" t="s">
        <v>103</v>
      </c>
      <c r="C300" t="s">
        <v>114</v>
      </c>
      <c r="D300">
        <v>21</v>
      </c>
      <c r="E300">
        <v>2</v>
      </c>
      <c r="F300">
        <f>RANK(STAND_SV[[#This Row],[SV]],STAND_SV[SV],0)</f>
        <v>564</v>
      </c>
      <c r="G300">
        <f t="shared" si="4"/>
        <v>11</v>
      </c>
    </row>
    <row r="301" spans="1:7" x14ac:dyDescent="0.25">
      <c r="A301" t="s">
        <v>63</v>
      </c>
      <c r="B301" t="s">
        <v>105</v>
      </c>
      <c r="C301" t="s">
        <v>114</v>
      </c>
      <c r="D301">
        <v>19</v>
      </c>
      <c r="E301">
        <v>1</v>
      </c>
      <c r="F301">
        <f>RANK(STAND_SV[[#This Row],[SV]],STAND_SV[SV],0)</f>
        <v>574</v>
      </c>
      <c r="G301">
        <f t="shared" si="4"/>
        <v>12</v>
      </c>
    </row>
    <row r="302" spans="1:7" x14ac:dyDescent="0.25">
      <c r="A302" t="s">
        <v>64</v>
      </c>
      <c r="B302" t="s">
        <v>94</v>
      </c>
      <c r="C302" t="s">
        <v>114</v>
      </c>
      <c r="D302">
        <v>109</v>
      </c>
      <c r="E302">
        <v>12</v>
      </c>
      <c r="F302">
        <f>RANK(STAND_SV[[#This Row],[SV]],STAND_SV[SV],0)</f>
        <v>2</v>
      </c>
      <c r="G302">
        <f t="shared" si="4"/>
        <v>1</v>
      </c>
    </row>
    <row r="303" spans="1:7" x14ac:dyDescent="0.25">
      <c r="A303" t="s">
        <v>64</v>
      </c>
      <c r="B303" t="s">
        <v>99</v>
      </c>
      <c r="C303" t="s">
        <v>114</v>
      </c>
      <c r="D303">
        <v>100</v>
      </c>
      <c r="E303">
        <v>11</v>
      </c>
      <c r="F303">
        <f>RANK(STAND_SV[[#This Row],[SV]],STAND_SV[SV],0)</f>
        <v>8</v>
      </c>
      <c r="G303">
        <f t="shared" si="4"/>
        <v>2</v>
      </c>
    </row>
    <row r="304" spans="1:7" x14ac:dyDescent="0.25">
      <c r="A304" t="s">
        <v>64</v>
      </c>
      <c r="B304" t="s">
        <v>104</v>
      </c>
      <c r="C304" t="s">
        <v>114</v>
      </c>
      <c r="D304">
        <v>90</v>
      </c>
      <c r="E304">
        <v>10</v>
      </c>
      <c r="F304">
        <f>RANK(STAND_SV[[#This Row],[SV]],STAND_SV[SV],0)</f>
        <v>24</v>
      </c>
      <c r="G304">
        <f t="shared" si="4"/>
        <v>3</v>
      </c>
    </row>
    <row r="305" spans="1:7" x14ac:dyDescent="0.25">
      <c r="A305" t="s">
        <v>64</v>
      </c>
      <c r="B305" t="s">
        <v>98</v>
      </c>
      <c r="C305" t="s">
        <v>114</v>
      </c>
      <c r="D305">
        <v>76</v>
      </c>
      <c r="E305">
        <v>9</v>
      </c>
      <c r="F305">
        <f>RANK(STAND_SV[[#This Row],[SV]],STAND_SV[SV],0)</f>
        <v>88</v>
      </c>
      <c r="G305">
        <f t="shared" si="4"/>
        <v>4</v>
      </c>
    </row>
    <row r="306" spans="1:7" x14ac:dyDescent="0.25">
      <c r="A306" t="s">
        <v>64</v>
      </c>
      <c r="B306" t="s">
        <v>103</v>
      </c>
      <c r="C306" t="s">
        <v>114</v>
      </c>
      <c r="D306">
        <v>68</v>
      </c>
      <c r="E306">
        <v>8</v>
      </c>
      <c r="F306">
        <f>RANK(STAND_SV[[#This Row],[SV]],STAND_SV[SV],0)</f>
        <v>144</v>
      </c>
      <c r="G306">
        <f t="shared" si="4"/>
        <v>5</v>
      </c>
    </row>
    <row r="307" spans="1:7" x14ac:dyDescent="0.25">
      <c r="A307" t="s">
        <v>64</v>
      </c>
      <c r="B307" t="s">
        <v>101</v>
      </c>
      <c r="C307" t="s">
        <v>114</v>
      </c>
      <c r="D307">
        <v>34</v>
      </c>
      <c r="E307">
        <v>7</v>
      </c>
      <c r="F307">
        <f>RANK(STAND_SV[[#This Row],[SV]],STAND_SV[SV],0)</f>
        <v>452</v>
      </c>
      <c r="G307">
        <f t="shared" si="4"/>
        <v>6</v>
      </c>
    </row>
    <row r="308" spans="1:7" x14ac:dyDescent="0.25">
      <c r="A308" t="s">
        <v>64</v>
      </c>
      <c r="B308" t="s">
        <v>102</v>
      </c>
      <c r="C308" t="s">
        <v>114</v>
      </c>
      <c r="D308">
        <v>27</v>
      </c>
      <c r="E308">
        <v>6</v>
      </c>
      <c r="F308">
        <f>RANK(STAND_SV[[#This Row],[SV]],STAND_SV[SV],0)</f>
        <v>519</v>
      </c>
      <c r="G308">
        <f t="shared" si="4"/>
        <v>7</v>
      </c>
    </row>
    <row r="309" spans="1:7" x14ac:dyDescent="0.25">
      <c r="A309" t="s">
        <v>64</v>
      </c>
      <c r="B309" t="s">
        <v>96</v>
      </c>
      <c r="C309" t="s">
        <v>114</v>
      </c>
      <c r="D309">
        <v>24</v>
      </c>
      <c r="E309">
        <v>5</v>
      </c>
      <c r="F309">
        <f>RANK(STAND_SV[[#This Row],[SV]],STAND_SV[SV],0)</f>
        <v>534</v>
      </c>
      <c r="G309">
        <f t="shared" si="4"/>
        <v>8</v>
      </c>
    </row>
    <row r="310" spans="1:7" x14ac:dyDescent="0.25">
      <c r="A310" t="s">
        <v>64</v>
      </c>
      <c r="B310" t="s">
        <v>95</v>
      </c>
      <c r="C310" t="s">
        <v>114</v>
      </c>
      <c r="D310">
        <v>23</v>
      </c>
      <c r="E310">
        <v>4</v>
      </c>
      <c r="F310">
        <f>RANK(STAND_SV[[#This Row],[SV]],STAND_SV[SV],0)</f>
        <v>542</v>
      </c>
      <c r="G310">
        <f t="shared" si="4"/>
        <v>9</v>
      </c>
    </row>
    <row r="311" spans="1:7" x14ac:dyDescent="0.25">
      <c r="A311" t="s">
        <v>64</v>
      </c>
      <c r="B311" t="s">
        <v>97</v>
      </c>
      <c r="C311" t="s">
        <v>114</v>
      </c>
      <c r="D311">
        <v>17</v>
      </c>
      <c r="E311">
        <v>3</v>
      </c>
      <c r="F311">
        <f>RANK(STAND_SV[[#This Row],[SV]],STAND_SV[SV],0)</f>
        <v>588</v>
      </c>
      <c r="G311">
        <f t="shared" si="4"/>
        <v>10</v>
      </c>
    </row>
    <row r="312" spans="1:7" x14ac:dyDescent="0.25">
      <c r="A312" t="s">
        <v>64</v>
      </c>
      <c r="B312" t="s">
        <v>105</v>
      </c>
      <c r="C312" t="s">
        <v>114</v>
      </c>
      <c r="D312">
        <v>15</v>
      </c>
      <c r="E312">
        <v>2</v>
      </c>
      <c r="F312">
        <f>RANK(STAND_SV[[#This Row],[SV]],STAND_SV[SV],0)</f>
        <v>603</v>
      </c>
      <c r="G312">
        <f t="shared" si="4"/>
        <v>11</v>
      </c>
    </row>
    <row r="313" spans="1:7" x14ac:dyDescent="0.25">
      <c r="A313" t="s">
        <v>64</v>
      </c>
      <c r="B313" t="s">
        <v>100</v>
      </c>
      <c r="C313" t="s">
        <v>114</v>
      </c>
      <c r="D313">
        <v>4</v>
      </c>
      <c r="E313">
        <v>1</v>
      </c>
      <c r="F313">
        <f>RANK(STAND_SV[[#This Row],[SV]],STAND_SV[SV],0)</f>
        <v>648</v>
      </c>
      <c r="G313">
        <f t="shared" si="4"/>
        <v>12</v>
      </c>
    </row>
    <row r="314" spans="1:7" x14ac:dyDescent="0.25">
      <c r="A314" t="s">
        <v>65</v>
      </c>
      <c r="B314" t="s">
        <v>98</v>
      </c>
      <c r="C314" t="s">
        <v>114</v>
      </c>
      <c r="D314">
        <v>87</v>
      </c>
      <c r="E314">
        <v>12</v>
      </c>
      <c r="F314">
        <f>RANK(STAND_SV[[#This Row],[SV]],STAND_SV[SV],0)</f>
        <v>32</v>
      </c>
      <c r="G314">
        <f t="shared" si="4"/>
        <v>1</v>
      </c>
    </row>
    <row r="315" spans="1:7" x14ac:dyDescent="0.25">
      <c r="A315" t="s">
        <v>65</v>
      </c>
      <c r="B315" t="s">
        <v>105</v>
      </c>
      <c r="C315" t="s">
        <v>114</v>
      </c>
      <c r="D315">
        <v>76</v>
      </c>
      <c r="E315">
        <v>11</v>
      </c>
      <c r="F315">
        <f>RANK(STAND_SV[[#This Row],[SV]],STAND_SV[SV],0)</f>
        <v>88</v>
      </c>
      <c r="G315">
        <f t="shared" si="4"/>
        <v>2</v>
      </c>
    </row>
    <row r="316" spans="1:7" x14ac:dyDescent="0.25">
      <c r="A316" t="s">
        <v>65</v>
      </c>
      <c r="B316" t="s">
        <v>95</v>
      </c>
      <c r="C316" t="s">
        <v>114</v>
      </c>
      <c r="D316">
        <v>71</v>
      </c>
      <c r="E316">
        <v>10</v>
      </c>
      <c r="F316">
        <f>RANK(STAND_SV[[#This Row],[SV]],STAND_SV[SV],0)</f>
        <v>124</v>
      </c>
      <c r="G316">
        <f t="shared" si="4"/>
        <v>3</v>
      </c>
    </row>
    <row r="317" spans="1:7" x14ac:dyDescent="0.25">
      <c r="A317" t="s">
        <v>65</v>
      </c>
      <c r="B317" t="s">
        <v>99</v>
      </c>
      <c r="C317" t="s">
        <v>114</v>
      </c>
      <c r="D317">
        <v>56</v>
      </c>
      <c r="E317">
        <v>9</v>
      </c>
      <c r="F317">
        <f>RANK(STAND_SV[[#This Row],[SV]],STAND_SV[SV],0)</f>
        <v>222</v>
      </c>
      <c r="G317">
        <f t="shared" si="4"/>
        <v>4</v>
      </c>
    </row>
    <row r="318" spans="1:7" x14ac:dyDescent="0.25">
      <c r="A318" t="s">
        <v>65</v>
      </c>
      <c r="B318" t="s">
        <v>101</v>
      </c>
      <c r="C318" t="s">
        <v>114</v>
      </c>
      <c r="D318">
        <v>54</v>
      </c>
      <c r="E318">
        <v>8</v>
      </c>
      <c r="F318">
        <f>RANK(STAND_SV[[#This Row],[SV]],STAND_SV[SV],0)</f>
        <v>245</v>
      </c>
      <c r="G318">
        <f t="shared" si="4"/>
        <v>5</v>
      </c>
    </row>
    <row r="319" spans="1:7" x14ac:dyDescent="0.25">
      <c r="A319" t="s">
        <v>65</v>
      </c>
      <c r="B319" t="s">
        <v>94</v>
      </c>
      <c r="C319" t="s">
        <v>114</v>
      </c>
      <c r="D319">
        <v>49</v>
      </c>
      <c r="E319">
        <v>7</v>
      </c>
      <c r="F319">
        <f>RANK(STAND_SV[[#This Row],[SV]],STAND_SV[SV],0)</f>
        <v>295</v>
      </c>
      <c r="G319">
        <f t="shared" si="4"/>
        <v>6</v>
      </c>
    </row>
    <row r="320" spans="1:7" x14ac:dyDescent="0.25">
      <c r="A320" t="s">
        <v>65</v>
      </c>
      <c r="B320" t="s">
        <v>100</v>
      </c>
      <c r="C320" t="s">
        <v>114</v>
      </c>
      <c r="D320">
        <v>47</v>
      </c>
      <c r="E320">
        <v>6</v>
      </c>
      <c r="F320">
        <f>RANK(STAND_SV[[#This Row],[SV]],STAND_SV[SV],0)</f>
        <v>315</v>
      </c>
      <c r="G320">
        <f t="shared" si="4"/>
        <v>7</v>
      </c>
    </row>
    <row r="321" spans="1:7" x14ac:dyDescent="0.25">
      <c r="A321" t="s">
        <v>65</v>
      </c>
      <c r="B321" t="s">
        <v>104</v>
      </c>
      <c r="C321" t="s">
        <v>114</v>
      </c>
      <c r="D321">
        <v>44</v>
      </c>
      <c r="E321">
        <v>5</v>
      </c>
      <c r="F321">
        <f>RANK(STAND_SV[[#This Row],[SV]],STAND_SV[SV],0)</f>
        <v>344</v>
      </c>
      <c r="G321">
        <f t="shared" si="4"/>
        <v>8</v>
      </c>
    </row>
    <row r="322" spans="1:7" x14ac:dyDescent="0.25">
      <c r="A322" t="s">
        <v>65</v>
      </c>
      <c r="B322" t="s">
        <v>102</v>
      </c>
      <c r="C322" t="s">
        <v>114</v>
      </c>
      <c r="D322">
        <v>41</v>
      </c>
      <c r="E322">
        <v>4</v>
      </c>
      <c r="F322">
        <f>RANK(STAND_SV[[#This Row],[SV]],STAND_SV[SV],0)</f>
        <v>375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96</v>
      </c>
      <c r="C323" t="s">
        <v>114</v>
      </c>
      <c r="D323">
        <v>31</v>
      </c>
      <c r="E323">
        <v>3</v>
      </c>
      <c r="F323">
        <f>RANK(STAND_SV[[#This Row],[SV]],STAND_SV[SV],0)</f>
        <v>487</v>
      </c>
      <c r="G323">
        <f t="shared" si="5"/>
        <v>10</v>
      </c>
    </row>
    <row r="324" spans="1:7" x14ac:dyDescent="0.25">
      <c r="A324" t="s">
        <v>65</v>
      </c>
      <c r="B324" t="s">
        <v>103</v>
      </c>
      <c r="C324" t="s">
        <v>114</v>
      </c>
      <c r="D324">
        <v>16</v>
      </c>
      <c r="E324">
        <v>2</v>
      </c>
      <c r="F324">
        <f>RANK(STAND_SV[[#This Row],[SV]],STAND_SV[SV],0)</f>
        <v>594</v>
      </c>
      <c r="G324">
        <f t="shared" si="5"/>
        <v>11</v>
      </c>
    </row>
    <row r="325" spans="1:7" x14ac:dyDescent="0.25">
      <c r="A325" t="s">
        <v>65</v>
      </c>
      <c r="B325" t="s">
        <v>97</v>
      </c>
      <c r="C325" t="s">
        <v>114</v>
      </c>
      <c r="D325">
        <v>8</v>
      </c>
      <c r="E325">
        <v>1</v>
      </c>
      <c r="F325">
        <f>RANK(STAND_SV[[#This Row],[SV]],STAND_SV[SV],0)</f>
        <v>634</v>
      </c>
      <c r="G325">
        <f t="shared" si="5"/>
        <v>12</v>
      </c>
    </row>
    <row r="326" spans="1:7" x14ac:dyDescent="0.25">
      <c r="A326" t="s">
        <v>66</v>
      </c>
      <c r="B326" t="s">
        <v>100</v>
      </c>
      <c r="C326" t="s">
        <v>114</v>
      </c>
      <c r="D326">
        <v>85</v>
      </c>
      <c r="E326">
        <v>12</v>
      </c>
      <c r="F326">
        <f>RANK(STAND_SV[[#This Row],[SV]],STAND_SV[SV],0)</f>
        <v>39</v>
      </c>
      <c r="G326">
        <f t="shared" si="5"/>
        <v>1</v>
      </c>
    </row>
    <row r="327" spans="1:7" x14ac:dyDescent="0.25">
      <c r="A327" t="s">
        <v>66</v>
      </c>
      <c r="B327" t="s">
        <v>98</v>
      </c>
      <c r="C327" t="s">
        <v>114</v>
      </c>
      <c r="D327">
        <v>80</v>
      </c>
      <c r="E327">
        <v>11</v>
      </c>
      <c r="F327">
        <f>RANK(STAND_SV[[#This Row],[SV]],STAND_SV[SV],0)</f>
        <v>61</v>
      </c>
      <c r="G327">
        <f t="shared" si="5"/>
        <v>2</v>
      </c>
    </row>
    <row r="328" spans="1:7" x14ac:dyDescent="0.25">
      <c r="A328" t="s">
        <v>66</v>
      </c>
      <c r="B328" t="s">
        <v>103</v>
      </c>
      <c r="C328" t="s">
        <v>114</v>
      </c>
      <c r="D328">
        <v>69</v>
      </c>
      <c r="E328">
        <v>10</v>
      </c>
      <c r="F328">
        <f>RANK(STAND_SV[[#This Row],[SV]],STAND_SV[SV],0)</f>
        <v>135</v>
      </c>
      <c r="G328">
        <f t="shared" si="5"/>
        <v>3</v>
      </c>
    </row>
    <row r="329" spans="1:7" x14ac:dyDescent="0.25">
      <c r="A329" t="s">
        <v>66</v>
      </c>
      <c r="B329" t="s">
        <v>99</v>
      </c>
      <c r="C329" t="s">
        <v>114</v>
      </c>
      <c r="D329">
        <v>65</v>
      </c>
      <c r="E329">
        <v>9</v>
      </c>
      <c r="F329">
        <f>RANK(STAND_SV[[#This Row],[SV]],STAND_SV[SV],0)</f>
        <v>162</v>
      </c>
      <c r="G329">
        <f t="shared" si="5"/>
        <v>4</v>
      </c>
    </row>
    <row r="330" spans="1:7" x14ac:dyDescent="0.25">
      <c r="A330" t="s">
        <v>66</v>
      </c>
      <c r="B330" t="s">
        <v>104</v>
      </c>
      <c r="C330" t="s">
        <v>114</v>
      </c>
      <c r="D330">
        <v>60</v>
      </c>
      <c r="E330">
        <v>8</v>
      </c>
      <c r="F330">
        <f>RANK(STAND_SV[[#This Row],[SV]],STAND_SV[SV],0)</f>
        <v>194</v>
      </c>
      <c r="G330">
        <f t="shared" si="5"/>
        <v>5</v>
      </c>
    </row>
    <row r="331" spans="1:7" x14ac:dyDescent="0.25">
      <c r="A331" t="s">
        <v>66</v>
      </c>
      <c r="B331" t="s">
        <v>94</v>
      </c>
      <c r="C331" t="s">
        <v>114</v>
      </c>
      <c r="D331">
        <v>43</v>
      </c>
      <c r="E331">
        <v>7</v>
      </c>
      <c r="F331">
        <f>RANK(STAND_SV[[#This Row],[SV]],STAND_SV[SV],0)</f>
        <v>352</v>
      </c>
      <c r="G331">
        <f t="shared" si="5"/>
        <v>6</v>
      </c>
    </row>
    <row r="332" spans="1:7" x14ac:dyDescent="0.25">
      <c r="A332" t="s">
        <v>66</v>
      </c>
      <c r="B332" t="s">
        <v>95</v>
      </c>
      <c r="C332" t="s">
        <v>114</v>
      </c>
      <c r="D332">
        <v>40</v>
      </c>
      <c r="E332">
        <v>6</v>
      </c>
      <c r="F332">
        <f>RANK(STAND_SV[[#This Row],[SV]],STAND_SV[SV],0)</f>
        <v>385</v>
      </c>
      <c r="G332">
        <f t="shared" si="5"/>
        <v>7</v>
      </c>
    </row>
    <row r="333" spans="1:7" x14ac:dyDescent="0.25">
      <c r="A333" t="s">
        <v>66</v>
      </c>
      <c r="B333" t="s">
        <v>97</v>
      </c>
      <c r="C333" t="s">
        <v>114</v>
      </c>
      <c r="D333">
        <v>37</v>
      </c>
      <c r="E333">
        <v>5</v>
      </c>
      <c r="F333">
        <f>RANK(STAND_SV[[#This Row],[SV]],STAND_SV[SV],0)</f>
        <v>417</v>
      </c>
      <c r="G333">
        <f t="shared" si="5"/>
        <v>8</v>
      </c>
    </row>
    <row r="334" spans="1:7" x14ac:dyDescent="0.25">
      <c r="A334" t="s">
        <v>66</v>
      </c>
      <c r="B334" t="s">
        <v>105</v>
      </c>
      <c r="C334" t="s">
        <v>114</v>
      </c>
      <c r="D334">
        <v>33</v>
      </c>
      <c r="E334">
        <v>4</v>
      </c>
      <c r="F334">
        <f>RANK(STAND_SV[[#This Row],[SV]],STAND_SV[SV],0)</f>
        <v>467</v>
      </c>
      <c r="G334">
        <f t="shared" si="5"/>
        <v>9</v>
      </c>
    </row>
    <row r="335" spans="1:7" x14ac:dyDescent="0.25">
      <c r="A335" t="s">
        <v>66</v>
      </c>
      <c r="B335" t="s">
        <v>101</v>
      </c>
      <c r="C335" t="s">
        <v>114</v>
      </c>
      <c r="D335">
        <v>24</v>
      </c>
      <c r="E335">
        <v>3</v>
      </c>
      <c r="F335">
        <f>RANK(STAND_SV[[#This Row],[SV]],STAND_SV[SV],0)</f>
        <v>534</v>
      </c>
      <c r="G335">
        <f t="shared" si="5"/>
        <v>10</v>
      </c>
    </row>
    <row r="336" spans="1:7" x14ac:dyDescent="0.25">
      <c r="A336" t="s">
        <v>66</v>
      </c>
      <c r="B336" t="s">
        <v>96</v>
      </c>
      <c r="C336" t="s">
        <v>114</v>
      </c>
      <c r="D336">
        <v>23</v>
      </c>
      <c r="E336">
        <v>2</v>
      </c>
      <c r="F336">
        <f>RANK(STAND_SV[[#This Row],[SV]],STAND_SV[SV],0)</f>
        <v>542</v>
      </c>
      <c r="G336">
        <f t="shared" si="5"/>
        <v>11</v>
      </c>
    </row>
    <row r="337" spans="1:7" x14ac:dyDescent="0.25">
      <c r="A337" t="s">
        <v>66</v>
      </c>
      <c r="B337" t="s">
        <v>102</v>
      </c>
      <c r="C337" t="s">
        <v>114</v>
      </c>
      <c r="D337">
        <v>10</v>
      </c>
      <c r="E337">
        <v>1</v>
      </c>
      <c r="F337">
        <f>RANK(STAND_SV[[#This Row],[SV]],STAND_SV[SV],0)</f>
        <v>625</v>
      </c>
      <c r="G337">
        <f t="shared" si="5"/>
        <v>12</v>
      </c>
    </row>
    <row r="338" spans="1:7" x14ac:dyDescent="0.25">
      <c r="A338" t="s">
        <v>67</v>
      </c>
      <c r="B338" t="s">
        <v>101</v>
      </c>
      <c r="C338" t="s">
        <v>113</v>
      </c>
      <c r="D338">
        <v>85</v>
      </c>
      <c r="E338">
        <v>12</v>
      </c>
      <c r="F338">
        <f>RANK(STAND_SV[[#This Row],[SV]],STAND_SV[SV],0)</f>
        <v>39</v>
      </c>
      <c r="G338">
        <f t="shared" si="5"/>
        <v>1</v>
      </c>
    </row>
    <row r="339" spans="1:7" x14ac:dyDescent="0.25">
      <c r="A339" t="s">
        <v>67</v>
      </c>
      <c r="B339" t="s">
        <v>100</v>
      </c>
      <c r="C339" t="s">
        <v>113</v>
      </c>
      <c r="D339">
        <v>76</v>
      </c>
      <c r="E339">
        <v>11</v>
      </c>
      <c r="F339">
        <f>RANK(STAND_SV[[#This Row],[SV]],STAND_SV[SV],0)</f>
        <v>88</v>
      </c>
      <c r="G339">
        <f t="shared" si="5"/>
        <v>2</v>
      </c>
    </row>
    <row r="340" spans="1:7" x14ac:dyDescent="0.25">
      <c r="A340" t="s">
        <v>67</v>
      </c>
      <c r="B340" t="s">
        <v>95</v>
      </c>
      <c r="C340" t="s">
        <v>113</v>
      </c>
      <c r="D340">
        <v>73</v>
      </c>
      <c r="E340">
        <v>9.5</v>
      </c>
      <c r="F340">
        <f>RANK(STAND_SV[[#This Row],[SV]],STAND_SV[SV],0)</f>
        <v>110</v>
      </c>
      <c r="G340">
        <f t="shared" si="5"/>
        <v>3</v>
      </c>
    </row>
    <row r="341" spans="1:7" x14ac:dyDescent="0.25">
      <c r="A341" t="s">
        <v>67</v>
      </c>
      <c r="B341" t="s">
        <v>96</v>
      </c>
      <c r="C341" t="s">
        <v>113</v>
      </c>
      <c r="D341">
        <v>73</v>
      </c>
      <c r="E341">
        <v>9.5</v>
      </c>
      <c r="F341">
        <f>RANK(STAND_SV[[#This Row],[SV]],STAND_SV[SV],0)</f>
        <v>110</v>
      </c>
      <c r="G341">
        <f t="shared" si="5"/>
        <v>4</v>
      </c>
    </row>
    <row r="342" spans="1:7" x14ac:dyDescent="0.25">
      <c r="A342" t="s">
        <v>67</v>
      </c>
      <c r="B342" t="s">
        <v>98</v>
      </c>
      <c r="C342" t="s">
        <v>113</v>
      </c>
      <c r="D342">
        <v>68</v>
      </c>
      <c r="E342">
        <v>8</v>
      </c>
      <c r="F342">
        <f>RANK(STAND_SV[[#This Row],[SV]],STAND_SV[SV],0)</f>
        <v>144</v>
      </c>
      <c r="G342">
        <f t="shared" si="5"/>
        <v>5</v>
      </c>
    </row>
    <row r="343" spans="1:7" x14ac:dyDescent="0.25">
      <c r="A343" t="s">
        <v>67</v>
      </c>
      <c r="B343" t="s">
        <v>102</v>
      </c>
      <c r="C343" t="s">
        <v>113</v>
      </c>
      <c r="D343">
        <v>47</v>
      </c>
      <c r="E343">
        <v>7</v>
      </c>
      <c r="F343">
        <f>RANK(STAND_SV[[#This Row],[SV]],STAND_SV[SV],0)</f>
        <v>315</v>
      </c>
      <c r="G343">
        <f t="shared" si="5"/>
        <v>6</v>
      </c>
    </row>
    <row r="344" spans="1:7" x14ac:dyDescent="0.25">
      <c r="A344" t="s">
        <v>67</v>
      </c>
      <c r="B344" t="s">
        <v>99</v>
      </c>
      <c r="C344" t="s">
        <v>113</v>
      </c>
      <c r="D344">
        <v>45</v>
      </c>
      <c r="E344">
        <v>6</v>
      </c>
      <c r="F344">
        <f>RANK(STAND_SV[[#This Row],[SV]],STAND_SV[SV],0)</f>
        <v>337</v>
      </c>
      <c r="G344">
        <f t="shared" si="5"/>
        <v>7</v>
      </c>
    </row>
    <row r="345" spans="1:7" x14ac:dyDescent="0.25">
      <c r="A345" t="s">
        <v>67</v>
      </c>
      <c r="B345" t="s">
        <v>97</v>
      </c>
      <c r="C345" t="s">
        <v>113</v>
      </c>
      <c r="D345">
        <v>28</v>
      </c>
      <c r="E345">
        <v>5</v>
      </c>
      <c r="F345">
        <f>RANK(STAND_SV[[#This Row],[SV]],STAND_SV[SV],0)</f>
        <v>511</v>
      </c>
      <c r="G345">
        <f t="shared" si="5"/>
        <v>8</v>
      </c>
    </row>
    <row r="346" spans="1:7" x14ac:dyDescent="0.25">
      <c r="A346" t="s">
        <v>67</v>
      </c>
      <c r="B346" t="s">
        <v>94</v>
      </c>
      <c r="C346" t="s">
        <v>113</v>
      </c>
      <c r="D346">
        <v>26</v>
      </c>
      <c r="E346">
        <v>4</v>
      </c>
      <c r="F346">
        <f>RANK(STAND_SV[[#This Row],[SV]],STAND_SV[SV],0)</f>
        <v>522</v>
      </c>
      <c r="G346">
        <f t="shared" si="5"/>
        <v>9</v>
      </c>
    </row>
    <row r="347" spans="1:7" x14ac:dyDescent="0.25">
      <c r="A347" t="s">
        <v>67</v>
      </c>
      <c r="B347" t="s">
        <v>105</v>
      </c>
      <c r="C347" t="s">
        <v>113</v>
      </c>
      <c r="D347">
        <v>23</v>
      </c>
      <c r="E347">
        <v>3</v>
      </c>
      <c r="F347">
        <f>RANK(STAND_SV[[#This Row],[SV]],STAND_SV[SV],0)</f>
        <v>542</v>
      </c>
      <c r="G347">
        <f t="shared" si="5"/>
        <v>10</v>
      </c>
    </row>
    <row r="348" spans="1:7" x14ac:dyDescent="0.25">
      <c r="A348" t="s">
        <v>67</v>
      </c>
      <c r="B348" t="s">
        <v>103</v>
      </c>
      <c r="C348" t="s">
        <v>113</v>
      </c>
      <c r="D348">
        <v>20</v>
      </c>
      <c r="E348">
        <v>2</v>
      </c>
      <c r="F348">
        <f>RANK(STAND_SV[[#This Row],[SV]],STAND_SV[SV],0)</f>
        <v>568</v>
      </c>
      <c r="G348">
        <f t="shared" si="5"/>
        <v>11</v>
      </c>
    </row>
    <row r="349" spans="1:7" x14ac:dyDescent="0.25">
      <c r="A349" t="s">
        <v>67</v>
      </c>
      <c r="B349" t="s">
        <v>104</v>
      </c>
      <c r="C349" t="s">
        <v>113</v>
      </c>
      <c r="D349">
        <v>12</v>
      </c>
      <c r="E349">
        <v>1</v>
      </c>
      <c r="F349">
        <f>RANK(STAND_SV[[#This Row],[SV]],STAND_SV[SV],0)</f>
        <v>619</v>
      </c>
      <c r="G349">
        <f t="shared" si="5"/>
        <v>12</v>
      </c>
    </row>
    <row r="350" spans="1:7" x14ac:dyDescent="0.25">
      <c r="A350" t="s">
        <v>68</v>
      </c>
      <c r="B350" t="s">
        <v>94</v>
      </c>
      <c r="C350" t="s">
        <v>113</v>
      </c>
      <c r="D350">
        <v>90</v>
      </c>
      <c r="E350">
        <v>12</v>
      </c>
      <c r="F350">
        <f>RANK(STAND_SV[[#This Row],[SV]],STAND_SV[SV],0)</f>
        <v>24</v>
      </c>
      <c r="G350">
        <f t="shared" si="5"/>
        <v>1</v>
      </c>
    </row>
    <row r="351" spans="1:7" x14ac:dyDescent="0.25">
      <c r="A351" t="s">
        <v>68</v>
      </c>
      <c r="B351" t="s">
        <v>95</v>
      </c>
      <c r="C351" t="s">
        <v>113</v>
      </c>
      <c r="D351">
        <v>79</v>
      </c>
      <c r="E351">
        <v>11</v>
      </c>
      <c r="F351">
        <f>RANK(STAND_SV[[#This Row],[SV]],STAND_SV[SV],0)</f>
        <v>66</v>
      </c>
      <c r="G351">
        <f t="shared" si="5"/>
        <v>2</v>
      </c>
    </row>
    <row r="352" spans="1:7" x14ac:dyDescent="0.25">
      <c r="A352" t="s">
        <v>68</v>
      </c>
      <c r="B352" t="s">
        <v>100</v>
      </c>
      <c r="C352" t="s">
        <v>113</v>
      </c>
      <c r="D352">
        <v>77</v>
      </c>
      <c r="E352">
        <v>10</v>
      </c>
      <c r="F352">
        <f>RANK(STAND_SV[[#This Row],[SV]],STAND_SV[SV],0)</f>
        <v>83</v>
      </c>
      <c r="G352">
        <f t="shared" si="5"/>
        <v>3</v>
      </c>
    </row>
    <row r="353" spans="1:7" x14ac:dyDescent="0.25">
      <c r="A353" t="s">
        <v>68</v>
      </c>
      <c r="B353" t="s">
        <v>98</v>
      </c>
      <c r="C353" t="s">
        <v>113</v>
      </c>
      <c r="D353">
        <v>74</v>
      </c>
      <c r="E353">
        <v>9</v>
      </c>
      <c r="F353">
        <f>RANK(STAND_SV[[#This Row],[SV]],STAND_SV[SV],0)</f>
        <v>103</v>
      </c>
      <c r="G353">
        <f t="shared" si="5"/>
        <v>4</v>
      </c>
    </row>
    <row r="354" spans="1:7" x14ac:dyDescent="0.25">
      <c r="A354" t="s">
        <v>68</v>
      </c>
      <c r="B354" t="s">
        <v>101</v>
      </c>
      <c r="C354" t="s">
        <v>113</v>
      </c>
      <c r="D354">
        <v>49</v>
      </c>
      <c r="E354">
        <v>8</v>
      </c>
      <c r="F354">
        <f>RANK(STAND_SV[[#This Row],[SV]],STAND_SV[SV],0)</f>
        <v>295</v>
      </c>
      <c r="G354">
        <f t="shared" si="5"/>
        <v>5</v>
      </c>
    </row>
    <row r="355" spans="1:7" x14ac:dyDescent="0.25">
      <c r="A355" t="s">
        <v>68</v>
      </c>
      <c r="B355" t="s">
        <v>97</v>
      </c>
      <c r="C355" t="s">
        <v>113</v>
      </c>
      <c r="D355">
        <v>46</v>
      </c>
      <c r="E355">
        <v>7</v>
      </c>
      <c r="F355">
        <f>RANK(STAND_SV[[#This Row],[SV]],STAND_SV[SV],0)</f>
        <v>333</v>
      </c>
      <c r="G355">
        <f t="shared" si="5"/>
        <v>6</v>
      </c>
    </row>
    <row r="356" spans="1:7" x14ac:dyDescent="0.25">
      <c r="A356" t="s">
        <v>68</v>
      </c>
      <c r="B356" t="s">
        <v>103</v>
      </c>
      <c r="C356" t="s">
        <v>113</v>
      </c>
      <c r="D356">
        <v>42</v>
      </c>
      <c r="E356">
        <v>6</v>
      </c>
      <c r="F356">
        <f>RANK(STAND_SV[[#This Row],[SV]],STAND_SV[SV],0)</f>
        <v>362</v>
      </c>
      <c r="G356">
        <f t="shared" si="5"/>
        <v>7</v>
      </c>
    </row>
    <row r="357" spans="1:7" x14ac:dyDescent="0.25">
      <c r="A357" t="s">
        <v>68</v>
      </c>
      <c r="B357" t="s">
        <v>99</v>
      </c>
      <c r="C357" t="s">
        <v>113</v>
      </c>
      <c r="D357">
        <v>39</v>
      </c>
      <c r="E357">
        <v>5</v>
      </c>
      <c r="F357">
        <f>RANK(STAND_SV[[#This Row],[SV]],STAND_SV[SV],0)</f>
        <v>396</v>
      </c>
      <c r="G357">
        <f t="shared" si="5"/>
        <v>8</v>
      </c>
    </row>
    <row r="358" spans="1:7" x14ac:dyDescent="0.25">
      <c r="A358" t="s">
        <v>68</v>
      </c>
      <c r="B358" t="s">
        <v>105</v>
      </c>
      <c r="C358" t="s">
        <v>113</v>
      </c>
      <c r="D358">
        <v>36</v>
      </c>
      <c r="E358">
        <v>4</v>
      </c>
      <c r="F358">
        <f>RANK(STAND_SV[[#This Row],[SV]],STAND_SV[SV],0)</f>
        <v>431</v>
      </c>
      <c r="G358">
        <f t="shared" si="5"/>
        <v>9</v>
      </c>
    </row>
    <row r="359" spans="1:7" x14ac:dyDescent="0.25">
      <c r="A359" t="s">
        <v>68</v>
      </c>
      <c r="B359" t="s">
        <v>104</v>
      </c>
      <c r="C359" t="s">
        <v>113</v>
      </c>
      <c r="D359">
        <v>27</v>
      </c>
      <c r="E359">
        <v>3</v>
      </c>
      <c r="F359">
        <f>RANK(STAND_SV[[#This Row],[SV]],STAND_SV[SV],0)</f>
        <v>519</v>
      </c>
      <c r="G359">
        <f t="shared" si="5"/>
        <v>10</v>
      </c>
    </row>
    <row r="360" spans="1:7" x14ac:dyDescent="0.25">
      <c r="A360" t="s">
        <v>68</v>
      </c>
      <c r="B360" t="s">
        <v>102</v>
      </c>
      <c r="C360" t="s">
        <v>113</v>
      </c>
      <c r="D360">
        <v>22</v>
      </c>
      <c r="E360">
        <v>2</v>
      </c>
      <c r="F360">
        <f>RANK(STAND_SV[[#This Row],[SV]],STAND_SV[SV],0)</f>
        <v>553</v>
      </c>
      <c r="G360">
        <f t="shared" si="5"/>
        <v>11</v>
      </c>
    </row>
    <row r="361" spans="1:7" x14ac:dyDescent="0.25">
      <c r="A361" t="s">
        <v>68</v>
      </c>
      <c r="B361" t="s">
        <v>96</v>
      </c>
      <c r="C361" t="s">
        <v>113</v>
      </c>
      <c r="D361">
        <v>4</v>
      </c>
      <c r="E361">
        <v>1</v>
      </c>
      <c r="F361">
        <f>RANK(STAND_SV[[#This Row],[SV]],STAND_SV[SV],0)</f>
        <v>648</v>
      </c>
      <c r="G361">
        <f t="shared" si="5"/>
        <v>12</v>
      </c>
    </row>
    <row r="362" spans="1:7" x14ac:dyDescent="0.25">
      <c r="A362" t="s">
        <v>69</v>
      </c>
      <c r="B362" t="s">
        <v>94</v>
      </c>
      <c r="C362" t="s">
        <v>113</v>
      </c>
      <c r="D362">
        <v>98</v>
      </c>
      <c r="E362">
        <v>12</v>
      </c>
      <c r="F362">
        <f>RANK(STAND_SV[[#This Row],[SV]],STAND_SV[SV],0)</f>
        <v>10</v>
      </c>
      <c r="G362">
        <f t="shared" si="5"/>
        <v>1</v>
      </c>
    </row>
    <row r="363" spans="1:7" x14ac:dyDescent="0.25">
      <c r="A363" t="s">
        <v>69</v>
      </c>
      <c r="B363" t="s">
        <v>95</v>
      </c>
      <c r="C363" t="s">
        <v>113</v>
      </c>
      <c r="D363">
        <v>74</v>
      </c>
      <c r="E363">
        <v>11</v>
      </c>
      <c r="F363">
        <f>RANK(STAND_SV[[#This Row],[SV]],STAND_SV[SV],0)</f>
        <v>103</v>
      </c>
      <c r="G363">
        <f t="shared" si="5"/>
        <v>2</v>
      </c>
    </row>
    <row r="364" spans="1:7" x14ac:dyDescent="0.25">
      <c r="A364" t="s">
        <v>69</v>
      </c>
      <c r="B364" t="s">
        <v>100</v>
      </c>
      <c r="C364" t="s">
        <v>113</v>
      </c>
      <c r="D364">
        <v>60</v>
      </c>
      <c r="E364">
        <v>10</v>
      </c>
      <c r="F364">
        <f>RANK(STAND_SV[[#This Row],[SV]],STAND_SV[SV],0)</f>
        <v>194</v>
      </c>
      <c r="G364">
        <f t="shared" si="5"/>
        <v>3</v>
      </c>
    </row>
    <row r="365" spans="1:7" x14ac:dyDescent="0.25">
      <c r="A365" t="s">
        <v>69</v>
      </c>
      <c r="B365" t="s">
        <v>105</v>
      </c>
      <c r="C365" t="s">
        <v>113</v>
      </c>
      <c r="D365">
        <v>55</v>
      </c>
      <c r="E365">
        <v>9</v>
      </c>
      <c r="F365">
        <f>RANK(STAND_SV[[#This Row],[SV]],STAND_SV[SV],0)</f>
        <v>234</v>
      </c>
      <c r="G365">
        <f t="shared" si="5"/>
        <v>4</v>
      </c>
    </row>
    <row r="366" spans="1:7" x14ac:dyDescent="0.25">
      <c r="A366" t="s">
        <v>69</v>
      </c>
      <c r="B366" t="s">
        <v>98</v>
      </c>
      <c r="C366" t="s">
        <v>113</v>
      </c>
      <c r="D366">
        <v>53</v>
      </c>
      <c r="E366">
        <v>8</v>
      </c>
      <c r="F366">
        <f>RANK(STAND_SV[[#This Row],[SV]],STAND_SV[SV],0)</f>
        <v>252</v>
      </c>
      <c r="G366">
        <f t="shared" si="5"/>
        <v>5</v>
      </c>
    </row>
    <row r="367" spans="1:7" x14ac:dyDescent="0.25">
      <c r="A367" t="s">
        <v>69</v>
      </c>
      <c r="B367" t="s">
        <v>99</v>
      </c>
      <c r="C367" t="s">
        <v>113</v>
      </c>
      <c r="D367">
        <v>47</v>
      </c>
      <c r="E367">
        <v>7</v>
      </c>
      <c r="F367">
        <f>RANK(STAND_SV[[#This Row],[SV]],STAND_SV[SV],0)</f>
        <v>315</v>
      </c>
      <c r="G367">
        <f t="shared" si="5"/>
        <v>6</v>
      </c>
    </row>
    <row r="368" spans="1:7" x14ac:dyDescent="0.25">
      <c r="A368" t="s">
        <v>69</v>
      </c>
      <c r="B368" t="s">
        <v>96</v>
      </c>
      <c r="C368" t="s">
        <v>113</v>
      </c>
      <c r="D368">
        <v>42</v>
      </c>
      <c r="E368">
        <v>6</v>
      </c>
      <c r="F368">
        <f>RANK(STAND_SV[[#This Row],[SV]],STAND_SV[SV],0)</f>
        <v>362</v>
      </c>
      <c r="G368">
        <f t="shared" si="5"/>
        <v>7</v>
      </c>
    </row>
    <row r="369" spans="1:7" x14ac:dyDescent="0.25">
      <c r="A369" t="s">
        <v>69</v>
      </c>
      <c r="B369" t="s">
        <v>103</v>
      </c>
      <c r="C369" t="s">
        <v>113</v>
      </c>
      <c r="D369">
        <v>34</v>
      </c>
      <c r="E369">
        <v>4.5</v>
      </c>
      <c r="F369">
        <f>RANK(STAND_SV[[#This Row],[SV]],STAND_SV[SV],0)</f>
        <v>452</v>
      </c>
      <c r="G369">
        <f t="shared" si="5"/>
        <v>8</v>
      </c>
    </row>
    <row r="370" spans="1:7" x14ac:dyDescent="0.25">
      <c r="A370" t="s">
        <v>69</v>
      </c>
      <c r="B370" t="s">
        <v>104</v>
      </c>
      <c r="C370" t="s">
        <v>113</v>
      </c>
      <c r="D370">
        <v>34</v>
      </c>
      <c r="E370">
        <v>4.5</v>
      </c>
      <c r="F370">
        <f>RANK(STAND_SV[[#This Row],[SV]],STAND_SV[SV],0)</f>
        <v>452</v>
      </c>
      <c r="G370">
        <f t="shared" si="5"/>
        <v>9</v>
      </c>
    </row>
    <row r="371" spans="1:7" x14ac:dyDescent="0.25">
      <c r="A371" t="s">
        <v>69</v>
      </c>
      <c r="B371" t="s">
        <v>102</v>
      </c>
      <c r="C371" t="s">
        <v>113</v>
      </c>
      <c r="D371">
        <v>29</v>
      </c>
      <c r="E371">
        <v>3</v>
      </c>
      <c r="F371">
        <f>RANK(STAND_SV[[#This Row],[SV]],STAND_SV[SV],0)</f>
        <v>503</v>
      </c>
      <c r="G371">
        <f t="shared" si="5"/>
        <v>10</v>
      </c>
    </row>
    <row r="372" spans="1:7" x14ac:dyDescent="0.25">
      <c r="A372" t="s">
        <v>69</v>
      </c>
      <c r="B372" t="s">
        <v>97</v>
      </c>
      <c r="C372" t="s">
        <v>113</v>
      </c>
      <c r="D372">
        <v>25</v>
      </c>
      <c r="E372">
        <v>2</v>
      </c>
      <c r="F372">
        <f>RANK(STAND_SV[[#This Row],[SV]],STAND_SV[SV],0)</f>
        <v>529</v>
      </c>
      <c r="G372">
        <f t="shared" si="5"/>
        <v>11</v>
      </c>
    </row>
    <row r="373" spans="1:7" x14ac:dyDescent="0.25">
      <c r="A373" t="s">
        <v>69</v>
      </c>
      <c r="B373" t="s">
        <v>101</v>
      </c>
      <c r="C373" t="s">
        <v>113</v>
      </c>
      <c r="D373">
        <v>22</v>
      </c>
      <c r="E373">
        <v>1</v>
      </c>
      <c r="F373">
        <f>RANK(STAND_SV[[#This Row],[SV]],STAND_SV[SV],0)</f>
        <v>553</v>
      </c>
      <c r="G373">
        <f t="shared" si="5"/>
        <v>12</v>
      </c>
    </row>
    <row r="374" spans="1:7" x14ac:dyDescent="0.25">
      <c r="A374" t="s">
        <v>70</v>
      </c>
      <c r="B374" t="s">
        <v>95</v>
      </c>
      <c r="C374" t="s">
        <v>113</v>
      </c>
      <c r="D374">
        <v>72</v>
      </c>
      <c r="E374">
        <v>12</v>
      </c>
      <c r="F374">
        <f>RANK(STAND_SV[[#This Row],[SV]],STAND_SV[SV],0)</f>
        <v>118</v>
      </c>
      <c r="G374">
        <f t="shared" si="5"/>
        <v>1</v>
      </c>
    </row>
    <row r="375" spans="1:7" x14ac:dyDescent="0.25">
      <c r="A375" t="s">
        <v>70</v>
      </c>
      <c r="B375" t="s">
        <v>99</v>
      </c>
      <c r="C375" t="s">
        <v>113</v>
      </c>
      <c r="D375">
        <v>67</v>
      </c>
      <c r="E375">
        <v>10.5</v>
      </c>
      <c r="F375">
        <f>RANK(STAND_SV[[#This Row],[SV]],STAND_SV[SV],0)</f>
        <v>154</v>
      </c>
      <c r="G375">
        <f t="shared" si="5"/>
        <v>2</v>
      </c>
    </row>
    <row r="376" spans="1:7" x14ac:dyDescent="0.25">
      <c r="A376" t="s">
        <v>70</v>
      </c>
      <c r="B376" t="s">
        <v>104</v>
      </c>
      <c r="C376" t="s">
        <v>113</v>
      </c>
      <c r="D376">
        <v>67</v>
      </c>
      <c r="E376">
        <v>10.5</v>
      </c>
      <c r="F376">
        <f>RANK(STAND_SV[[#This Row],[SV]],STAND_SV[SV],0)</f>
        <v>154</v>
      </c>
      <c r="G376">
        <f t="shared" si="5"/>
        <v>3</v>
      </c>
    </row>
    <row r="377" spans="1:7" x14ac:dyDescent="0.25">
      <c r="A377" t="s">
        <v>70</v>
      </c>
      <c r="B377" t="s">
        <v>105</v>
      </c>
      <c r="C377" t="s">
        <v>113</v>
      </c>
      <c r="D377">
        <v>65</v>
      </c>
      <c r="E377">
        <v>9</v>
      </c>
      <c r="F377">
        <f>RANK(STAND_SV[[#This Row],[SV]],STAND_SV[SV],0)</f>
        <v>162</v>
      </c>
      <c r="G377">
        <f t="shared" si="5"/>
        <v>4</v>
      </c>
    </row>
    <row r="378" spans="1:7" x14ac:dyDescent="0.25">
      <c r="A378" t="s">
        <v>70</v>
      </c>
      <c r="B378" t="s">
        <v>102</v>
      </c>
      <c r="C378" t="s">
        <v>113</v>
      </c>
      <c r="D378">
        <v>63</v>
      </c>
      <c r="E378">
        <v>8</v>
      </c>
      <c r="F378">
        <f>RANK(STAND_SV[[#This Row],[SV]],STAND_SV[SV],0)</f>
        <v>172</v>
      </c>
      <c r="G378">
        <f t="shared" si="5"/>
        <v>5</v>
      </c>
    </row>
    <row r="379" spans="1:7" x14ac:dyDescent="0.25">
      <c r="A379" t="s">
        <v>70</v>
      </c>
      <c r="B379" t="s">
        <v>101</v>
      </c>
      <c r="C379" t="s">
        <v>113</v>
      </c>
      <c r="D379">
        <v>54</v>
      </c>
      <c r="E379">
        <v>7</v>
      </c>
      <c r="F379">
        <f>RANK(STAND_SV[[#This Row],[SV]],STAND_SV[SV],0)</f>
        <v>245</v>
      </c>
      <c r="G379">
        <f t="shared" si="5"/>
        <v>6</v>
      </c>
    </row>
    <row r="380" spans="1:7" x14ac:dyDescent="0.25">
      <c r="A380" t="s">
        <v>70</v>
      </c>
      <c r="B380" t="s">
        <v>94</v>
      </c>
      <c r="C380" t="s">
        <v>113</v>
      </c>
      <c r="D380">
        <v>48</v>
      </c>
      <c r="E380">
        <v>6</v>
      </c>
      <c r="F380">
        <f>RANK(STAND_SV[[#This Row],[SV]],STAND_SV[SV],0)</f>
        <v>305</v>
      </c>
      <c r="G380">
        <f t="shared" si="5"/>
        <v>7</v>
      </c>
    </row>
    <row r="381" spans="1:7" x14ac:dyDescent="0.25">
      <c r="A381" t="s">
        <v>70</v>
      </c>
      <c r="B381" t="s">
        <v>96</v>
      </c>
      <c r="C381" t="s">
        <v>113</v>
      </c>
      <c r="D381">
        <v>38</v>
      </c>
      <c r="E381">
        <v>5</v>
      </c>
      <c r="F381">
        <f>RANK(STAND_SV[[#This Row],[SV]],STAND_SV[SV],0)</f>
        <v>401</v>
      </c>
      <c r="G381">
        <f t="shared" si="5"/>
        <v>8</v>
      </c>
    </row>
    <row r="382" spans="1:7" x14ac:dyDescent="0.25">
      <c r="A382" t="s">
        <v>70</v>
      </c>
      <c r="B382" t="s">
        <v>100</v>
      </c>
      <c r="C382" t="s">
        <v>113</v>
      </c>
      <c r="D382">
        <v>33</v>
      </c>
      <c r="E382">
        <v>4</v>
      </c>
      <c r="F382">
        <f>RANK(STAND_SV[[#This Row],[SV]],STAND_SV[SV],0)</f>
        <v>467</v>
      </c>
      <c r="G382">
        <f t="shared" si="5"/>
        <v>9</v>
      </c>
    </row>
    <row r="383" spans="1:7" x14ac:dyDescent="0.25">
      <c r="A383" t="s">
        <v>70</v>
      </c>
      <c r="B383" t="s">
        <v>103</v>
      </c>
      <c r="C383" t="s">
        <v>113</v>
      </c>
      <c r="D383">
        <v>23</v>
      </c>
      <c r="E383">
        <v>3</v>
      </c>
      <c r="F383">
        <f>RANK(STAND_SV[[#This Row],[SV]],STAND_SV[SV],0)</f>
        <v>542</v>
      </c>
      <c r="G383">
        <f t="shared" si="5"/>
        <v>10</v>
      </c>
    </row>
    <row r="384" spans="1:7" x14ac:dyDescent="0.25">
      <c r="A384" t="s">
        <v>70</v>
      </c>
      <c r="B384" t="s">
        <v>98</v>
      </c>
      <c r="C384" t="s">
        <v>113</v>
      </c>
      <c r="D384">
        <v>18</v>
      </c>
      <c r="E384">
        <v>2</v>
      </c>
      <c r="F384">
        <f>RANK(STAND_SV[[#This Row],[SV]],STAND_SV[SV],0)</f>
        <v>583</v>
      </c>
      <c r="G384">
        <f t="shared" si="5"/>
        <v>11</v>
      </c>
    </row>
    <row r="385" spans="1:7" x14ac:dyDescent="0.25">
      <c r="A385" t="s">
        <v>70</v>
      </c>
      <c r="B385" t="s">
        <v>97</v>
      </c>
      <c r="C385" t="s">
        <v>113</v>
      </c>
      <c r="D385">
        <v>10</v>
      </c>
      <c r="E385">
        <v>1</v>
      </c>
      <c r="F385">
        <f>RANK(STAND_SV[[#This Row],[SV]],STAND_SV[SV],0)</f>
        <v>625</v>
      </c>
      <c r="G385">
        <f t="shared" si="5"/>
        <v>12</v>
      </c>
    </row>
    <row r="386" spans="1:7" x14ac:dyDescent="0.25">
      <c r="A386" t="s">
        <v>71</v>
      </c>
      <c r="B386" t="s">
        <v>94</v>
      </c>
      <c r="C386" t="s">
        <v>113</v>
      </c>
      <c r="D386">
        <v>83</v>
      </c>
      <c r="E386">
        <v>12</v>
      </c>
      <c r="F386">
        <f>RANK(STAND_SV[[#This Row],[SV]],STAND_SV[SV],0)</f>
        <v>48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98</v>
      </c>
      <c r="C387" t="s">
        <v>113</v>
      </c>
      <c r="D387">
        <v>63</v>
      </c>
      <c r="E387">
        <v>11</v>
      </c>
      <c r="F387">
        <f>RANK(STAND_SV[[#This Row],[SV]],STAND_SV[SV],0)</f>
        <v>172</v>
      </c>
      <c r="G387">
        <f t="shared" si="6"/>
        <v>2</v>
      </c>
    </row>
    <row r="388" spans="1:7" x14ac:dyDescent="0.25">
      <c r="A388" t="s">
        <v>71</v>
      </c>
      <c r="B388" t="s">
        <v>104</v>
      </c>
      <c r="C388" t="s">
        <v>113</v>
      </c>
      <c r="D388">
        <v>60</v>
      </c>
      <c r="E388">
        <v>10</v>
      </c>
      <c r="F388">
        <f>RANK(STAND_SV[[#This Row],[SV]],STAND_SV[SV],0)</f>
        <v>194</v>
      </c>
      <c r="G388">
        <f t="shared" si="6"/>
        <v>3</v>
      </c>
    </row>
    <row r="389" spans="1:7" x14ac:dyDescent="0.25">
      <c r="A389" t="s">
        <v>71</v>
      </c>
      <c r="B389" t="s">
        <v>103</v>
      </c>
      <c r="C389" t="s">
        <v>113</v>
      </c>
      <c r="D389">
        <v>57</v>
      </c>
      <c r="E389">
        <v>9</v>
      </c>
      <c r="F389">
        <f>RANK(STAND_SV[[#This Row],[SV]],STAND_SV[SV],0)</f>
        <v>214</v>
      </c>
      <c r="G389">
        <f t="shared" si="6"/>
        <v>4</v>
      </c>
    </row>
    <row r="390" spans="1:7" x14ac:dyDescent="0.25">
      <c r="A390" t="s">
        <v>71</v>
      </c>
      <c r="B390" t="s">
        <v>99</v>
      </c>
      <c r="C390" t="s">
        <v>113</v>
      </c>
      <c r="D390">
        <v>50</v>
      </c>
      <c r="E390">
        <v>8</v>
      </c>
      <c r="F390">
        <f>RANK(STAND_SV[[#This Row],[SV]],STAND_SV[SV],0)</f>
        <v>288</v>
      </c>
      <c r="G390">
        <f t="shared" si="6"/>
        <v>5</v>
      </c>
    </row>
    <row r="391" spans="1:7" x14ac:dyDescent="0.25">
      <c r="A391" t="s">
        <v>71</v>
      </c>
      <c r="B391" t="s">
        <v>96</v>
      </c>
      <c r="C391" t="s">
        <v>113</v>
      </c>
      <c r="D391">
        <v>43</v>
      </c>
      <c r="E391">
        <v>7</v>
      </c>
      <c r="F391">
        <f>RANK(STAND_SV[[#This Row],[SV]],STAND_SV[SV],0)</f>
        <v>352</v>
      </c>
      <c r="G391">
        <f t="shared" si="6"/>
        <v>6</v>
      </c>
    </row>
    <row r="392" spans="1:7" x14ac:dyDescent="0.25">
      <c r="A392" t="s">
        <v>71</v>
      </c>
      <c r="B392" t="s">
        <v>95</v>
      </c>
      <c r="C392" t="s">
        <v>113</v>
      </c>
      <c r="D392">
        <v>40</v>
      </c>
      <c r="E392">
        <v>6</v>
      </c>
      <c r="F392">
        <f>RANK(STAND_SV[[#This Row],[SV]],STAND_SV[SV],0)</f>
        <v>385</v>
      </c>
      <c r="G392">
        <f t="shared" si="6"/>
        <v>7</v>
      </c>
    </row>
    <row r="393" spans="1:7" x14ac:dyDescent="0.25">
      <c r="A393" t="s">
        <v>71</v>
      </c>
      <c r="B393" t="s">
        <v>100</v>
      </c>
      <c r="C393" t="s">
        <v>113</v>
      </c>
      <c r="D393">
        <v>39</v>
      </c>
      <c r="E393">
        <v>5</v>
      </c>
      <c r="F393">
        <f>RANK(STAND_SV[[#This Row],[SV]],STAND_SV[SV],0)</f>
        <v>396</v>
      </c>
      <c r="G393">
        <f t="shared" si="6"/>
        <v>8</v>
      </c>
    </row>
    <row r="394" spans="1:7" x14ac:dyDescent="0.25">
      <c r="A394" t="s">
        <v>71</v>
      </c>
      <c r="B394" t="s">
        <v>97</v>
      </c>
      <c r="C394" t="s">
        <v>113</v>
      </c>
      <c r="D394">
        <v>38</v>
      </c>
      <c r="E394">
        <v>3.5</v>
      </c>
      <c r="F394">
        <f>RANK(STAND_SV[[#This Row],[SV]],STAND_SV[SV],0)</f>
        <v>401</v>
      </c>
      <c r="G394">
        <f t="shared" si="6"/>
        <v>9</v>
      </c>
    </row>
    <row r="395" spans="1:7" x14ac:dyDescent="0.25">
      <c r="A395" t="s">
        <v>71</v>
      </c>
      <c r="B395" t="s">
        <v>101</v>
      </c>
      <c r="C395" t="s">
        <v>113</v>
      </c>
      <c r="D395">
        <v>38</v>
      </c>
      <c r="E395">
        <v>3.5</v>
      </c>
      <c r="F395">
        <f>RANK(STAND_SV[[#This Row],[SV]],STAND_SV[SV],0)</f>
        <v>401</v>
      </c>
      <c r="G395">
        <f t="shared" si="6"/>
        <v>10</v>
      </c>
    </row>
    <row r="396" spans="1:7" x14ac:dyDescent="0.25">
      <c r="A396" t="s">
        <v>71</v>
      </c>
      <c r="B396" t="s">
        <v>102</v>
      </c>
      <c r="C396" t="s">
        <v>113</v>
      </c>
      <c r="D396">
        <v>35</v>
      </c>
      <c r="E396">
        <v>2</v>
      </c>
      <c r="F396">
        <f>RANK(STAND_SV[[#This Row],[SV]],STAND_SV[SV],0)</f>
        <v>445</v>
      </c>
      <c r="G396">
        <f t="shared" si="6"/>
        <v>11</v>
      </c>
    </row>
    <row r="397" spans="1:7" x14ac:dyDescent="0.25">
      <c r="A397" t="s">
        <v>71</v>
      </c>
      <c r="B397" t="s">
        <v>105</v>
      </c>
      <c r="C397" t="s">
        <v>113</v>
      </c>
      <c r="D397">
        <v>7</v>
      </c>
      <c r="E397">
        <v>1</v>
      </c>
      <c r="F397">
        <f>RANK(STAND_SV[[#This Row],[SV]],STAND_SV[SV],0)</f>
        <v>636</v>
      </c>
      <c r="G397">
        <f t="shared" si="6"/>
        <v>12</v>
      </c>
    </row>
    <row r="398" spans="1:7" x14ac:dyDescent="0.25">
      <c r="A398" t="s">
        <v>72</v>
      </c>
      <c r="B398" t="s">
        <v>98</v>
      </c>
      <c r="C398" t="s">
        <v>113</v>
      </c>
      <c r="D398">
        <v>103</v>
      </c>
      <c r="E398">
        <v>12</v>
      </c>
      <c r="F398">
        <f>RANK(STAND_SV[[#This Row],[SV]],STAND_SV[SV],0)</f>
        <v>5</v>
      </c>
      <c r="G398">
        <f t="shared" si="6"/>
        <v>1</v>
      </c>
    </row>
    <row r="399" spans="1:7" x14ac:dyDescent="0.25">
      <c r="A399" t="s">
        <v>72</v>
      </c>
      <c r="B399" t="s">
        <v>100</v>
      </c>
      <c r="C399" t="s">
        <v>113</v>
      </c>
      <c r="D399">
        <v>82</v>
      </c>
      <c r="E399">
        <v>11</v>
      </c>
      <c r="F399">
        <f>RANK(STAND_SV[[#This Row],[SV]],STAND_SV[SV],0)</f>
        <v>50</v>
      </c>
      <c r="G399">
        <f t="shared" si="6"/>
        <v>2</v>
      </c>
    </row>
    <row r="400" spans="1:7" x14ac:dyDescent="0.25">
      <c r="A400" t="s">
        <v>72</v>
      </c>
      <c r="B400" t="s">
        <v>105</v>
      </c>
      <c r="C400" t="s">
        <v>113</v>
      </c>
      <c r="D400">
        <v>72</v>
      </c>
      <c r="E400">
        <v>10</v>
      </c>
      <c r="F400">
        <f>RANK(STAND_SV[[#This Row],[SV]],STAND_SV[SV],0)</f>
        <v>118</v>
      </c>
      <c r="G400">
        <f t="shared" si="6"/>
        <v>3</v>
      </c>
    </row>
    <row r="401" spans="1:7" x14ac:dyDescent="0.25">
      <c r="A401" t="s">
        <v>72</v>
      </c>
      <c r="B401" t="s">
        <v>97</v>
      </c>
      <c r="C401" t="s">
        <v>113</v>
      </c>
      <c r="D401">
        <v>60</v>
      </c>
      <c r="E401">
        <v>9</v>
      </c>
      <c r="F401">
        <f>RANK(STAND_SV[[#This Row],[SV]],STAND_SV[SV],0)</f>
        <v>194</v>
      </c>
      <c r="G401">
        <f t="shared" si="6"/>
        <v>4</v>
      </c>
    </row>
    <row r="402" spans="1:7" x14ac:dyDescent="0.25">
      <c r="A402" t="s">
        <v>72</v>
      </c>
      <c r="B402" t="s">
        <v>99</v>
      </c>
      <c r="C402" t="s">
        <v>113</v>
      </c>
      <c r="D402">
        <v>52</v>
      </c>
      <c r="E402">
        <v>8</v>
      </c>
      <c r="F402">
        <f>RANK(STAND_SV[[#This Row],[SV]],STAND_SV[SV],0)</f>
        <v>265</v>
      </c>
      <c r="G402">
        <f t="shared" si="6"/>
        <v>5</v>
      </c>
    </row>
    <row r="403" spans="1:7" x14ac:dyDescent="0.25">
      <c r="A403" t="s">
        <v>72</v>
      </c>
      <c r="B403" t="s">
        <v>101</v>
      </c>
      <c r="C403" t="s">
        <v>113</v>
      </c>
      <c r="D403">
        <v>48</v>
      </c>
      <c r="E403">
        <v>7</v>
      </c>
      <c r="F403">
        <f>RANK(STAND_SV[[#This Row],[SV]],STAND_SV[SV],0)</f>
        <v>305</v>
      </c>
      <c r="G403">
        <f t="shared" si="6"/>
        <v>6</v>
      </c>
    </row>
    <row r="404" spans="1:7" x14ac:dyDescent="0.25">
      <c r="A404" t="s">
        <v>72</v>
      </c>
      <c r="B404" t="s">
        <v>95</v>
      </c>
      <c r="C404" t="s">
        <v>113</v>
      </c>
      <c r="D404">
        <v>39</v>
      </c>
      <c r="E404">
        <v>6</v>
      </c>
      <c r="F404">
        <f>RANK(STAND_SV[[#This Row],[SV]],STAND_SV[SV],0)</f>
        <v>396</v>
      </c>
      <c r="G404">
        <f t="shared" si="6"/>
        <v>7</v>
      </c>
    </row>
    <row r="405" spans="1:7" x14ac:dyDescent="0.25">
      <c r="A405" t="s">
        <v>72</v>
      </c>
      <c r="B405" t="s">
        <v>94</v>
      </c>
      <c r="C405" t="s">
        <v>113</v>
      </c>
      <c r="D405">
        <v>34</v>
      </c>
      <c r="E405">
        <v>5</v>
      </c>
      <c r="F405">
        <f>RANK(STAND_SV[[#This Row],[SV]],STAND_SV[SV],0)</f>
        <v>452</v>
      </c>
      <c r="G405">
        <f t="shared" si="6"/>
        <v>8</v>
      </c>
    </row>
    <row r="406" spans="1:7" x14ac:dyDescent="0.25">
      <c r="A406" t="s">
        <v>72</v>
      </c>
      <c r="B406" t="s">
        <v>103</v>
      </c>
      <c r="C406" t="s">
        <v>113</v>
      </c>
      <c r="D406">
        <v>23</v>
      </c>
      <c r="E406">
        <v>3.5</v>
      </c>
      <c r="F406">
        <f>RANK(STAND_SV[[#This Row],[SV]],STAND_SV[SV],0)</f>
        <v>542</v>
      </c>
      <c r="G406">
        <f t="shared" si="6"/>
        <v>9</v>
      </c>
    </row>
    <row r="407" spans="1:7" x14ac:dyDescent="0.25">
      <c r="A407" t="s">
        <v>72</v>
      </c>
      <c r="B407" t="s">
        <v>104</v>
      </c>
      <c r="C407" t="s">
        <v>113</v>
      </c>
      <c r="D407">
        <v>23</v>
      </c>
      <c r="E407">
        <v>3.5</v>
      </c>
      <c r="F407">
        <f>RANK(STAND_SV[[#This Row],[SV]],STAND_SV[SV],0)</f>
        <v>542</v>
      </c>
      <c r="G407">
        <f t="shared" si="6"/>
        <v>10</v>
      </c>
    </row>
    <row r="408" spans="1:7" x14ac:dyDescent="0.25">
      <c r="A408" t="s">
        <v>72</v>
      </c>
      <c r="B408" t="s">
        <v>102</v>
      </c>
      <c r="C408" t="s">
        <v>113</v>
      </c>
      <c r="D408">
        <v>21</v>
      </c>
      <c r="E408">
        <v>2</v>
      </c>
      <c r="F408">
        <f>RANK(STAND_SV[[#This Row],[SV]],STAND_SV[SV],0)</f>
        <v>564</v>
      </c>
      <c r="G408">
        <f t="shared" si="6"/>
        <v>11</v>
      </c>
    </row>
    <row r="409" spans="1:7" x14ac:dyDescent="0.25">
      <c r="A409" t="s">
        <v>72</v>
      </c>
      <c r="B409" t="s">
        <v>96</v>
      </c>
      <c r="C409" t="s">
        <v>113</v>
      </c>
      <c r="D409">
        <v>17</v>
      </c>
      <c r="E409">
        <v>1</v>
      </c>
      <c r="F409">
        <f>RANK(STAND_SV[[#This Row],[SV]],STAND_SV[SV],0)</f>
        <v>588</v>
      </c>
      <c r="G409">
        <f t="shared" si="6"/>
        <v>12</v>
      </c>
    </row>
    <row r="410" spans="1:7" x14ac:dyDescent="0.25">
      <c r="A410" t="s">
        <v>73</v>
      </c>
      <c r="B410" t="s">
        <v>94</v>
      </c>
      <c r="C410" t="s">
        <v>113</v>
      </c>
      <c r="D410">
        <v>102</v>
      </c>
      <c r="E410">
        <v>12</v>
      </c>
      <c r="F410">
        <f>RANK(STAND_SV[[#This Row],[SV]],STAND_SV[SV],0)</f>
        <v>6</v>
      </c>
      <c r="G410">
        <f t="shared" si="6"/>
        <v>1</v>
      </c>
    </row>
    <row r="411" spans="1:7" x14ac:dyDescent="0.25">
      <c r="A411" t="s">
        <v>73</v>
      </c>
      <c r="B411" t="s">
        <v>99</v>
      </c>
      <c r="C411" t="s">
        <v>113</v>
      </c>
      <c r="D411">
        <v>99</v>
      </c>
      <c r="E411">
        <v>11</v>
      </c>
      <c r="F411">
        <f>RANK(STAND_SV[[#This Row],[SV]],STAND_SV[SV],0)</f>
        <v>9</v>
      </c>
      <c r="G411">
        <f t="shared" si="6"/>
        <v>2</v>
      </c>
    </row>
    <row r="412" spans="1:7" x14ac:dyDescent="0.25">
      <c r="A412" t="s">
        <v>73</v>
      </c>
      <c r="B412" t="s">
        <v>95</v>
      </c>
      <c r="C412" t="s">
        <v>113</v>
      </c>
      <c r="D412">
        <v>57</v>
      </c>
      <c r="E412">
        <v>10</v>
      </c>
      <c r="F412">
        <f>RANK(STAND_SV[[#This Row],[SV]],STAND_SV[SV],0)</f>
        <v>214</v>
      </c>
      <c r="G412">
        <f t="shared" si="6"/>
        <v>3</v>
      </c>
    </row>
    <row r="413" spans="1:7" x14ac:dyDescent="0.25">
      <c r="A413" t="s">
        <v>73</v>
      </c>
      <c r="B413" t="s">
        <v>102</v>
      </c>
      <c r="C413" t="s">
        <v>113</v>
      </c>
      <c r="D413">
        <v>54</v>
      </c>
      <c r="E413">
        <v>9</v>
      </c>
      <c r="F413">
        <f>RANK(STAND_SV[[#This Row],[SV]],STAND_SV[SV],0)</f>
        <v>245</v>
      </c>
      <c r="G413">
        <f t="shared" si="6"/>
        <v>4</v>
      </c>
    </row>
    <row r="414" spans="1:7" x14ac:dyDescent="0.25">
      <c r="A414" t="s">
        <v>73</v>
      </c>
      <c r="B414" t="s">
        <v>105</v>
      </c>
      <c r="C414" t="s">
        <v>113</v>
      </c>
      <c r="D414">
        <v>45</v>
      </c>
      <c r="E414">
        <v>8</v>
      </c>
      <c r="F414">
        <f>RANK(STAND_SV[[#This Row],[SV]],STAND_SV[SV],0)</f>
        <v>337</v>
      </c>
      <c r="G414">
        <f t="shared" si="6"/>
        <v>5</v>
      </c>
    </row>
    <row r="415" spans="1:7" x14ac:dyDescent="0.25">
      <c r="A415" t="s">
        <v>73</v>
      </c>
      <c r="B415" t="s">
        <v>100</v>
      </c>
      <c r="C415" t="s">
        <v>113</v>
      </c>
      <c r="D415">
        <v>44</v>
      </c>
      <c r="E415">
        <v>7</v>
      </c>
      <c r="F415">
        <f>RANK(STAND_SV[[#This Row],[SV]],STAND_SV[SV],0)</f>
        <v>344</v>
      </c>
      <c r="G415">
        <f t="shared" si="6"/>
        <v>6</v>
      </c>
    </row>
    <row r="416" spans="1:7" x14ac:dyDescent="0.25">
      <c r="A416" t="s">
        <v>73</v>
      </c>
      <c r="B416" t="s">
        <v>103</v>
      </c>
      <c r="C416" t="s">
        <v>113</v>
      </c>
      <c r="D416">
        <v>40</v>
      </c>
      <c r="E416">
        <v>6</v>
      </c>
      <c r="F416">
        <f>RANK(STAND_SV[[#This Row],[SV]],STAND_SV[SV],0)</f>
        <v>385</v>
      </c>
      <c r="G416">
        <f t="shared" si="6"/>
        <v>7</v>
      </c>
    </row>
    <row r="417" spans="1:7" x14ac:dyDescent="0.25">
      <c r="A417" t="s">
        <v>73</v>
      </c>
      <c r="B417" t="s">
        <v>104</v>
      </c>
      <c r="C417" t="s">
        <v>113</v>
      </c>
      <c r="D417">
        <v>38</v>
      </c>
      <c r="E417">
        <v>5</v>
      </c>
      <c r="F417">
        <f>RANK(STAND_SV[[#This Row],[SV]],STAND_SV[SV],0)</f>
        <v>401</v>
      </c>
      <c r="G417">
        <f t="shared" si="6"/>
        <v>8</v>
      </c>
    </row>
    <row r="418" spans="1:7" x14ac:dyDescent="0.25">
      <c r="A418" t="s">
        <v>73</v>
      </c>
      <c r="B418" t="s">
        <v>97</v>
      </c>
      <c r="C418" t="s">
        <v>113</v>
      </c>
      <c r="D418">
        <v>37</v>
      </c>
      <c r="E418">
        <v>4</v>
      </c>
      <c r="F418">
        <f>RANK(STAND_SV[[#This Row],[SV]],STAND_SV[SV],0)</f>
        <v>417</v>
      </c>
      <c r="G418">
        <f t="shared" si="6"/>
        <v>9</v>
      </c>
    </row>
    <row r="419" spans="1:7" x14ac:dyDescent="0.25">
      <c r="A419" t="s">
        <v>73</v>
      </c>
      <c r="B419" t="s">
        <v>101</v>
      </c>
      <c r="C419" t="s">
        <v>113</v>
      </c>
      <c r="D419">
        <v>33</v>
      </c>
      <c r="E419">
        <v>3</v>
      </c>
      <c r="F419">
        <f>RANK(STAND_SV[[#This Row],[SV]],STAND_SV[SV],0)</f>
        <v>467</v>
      </c>
      <c r="G419">
        <f t="shared" si="6"/>
        <v>10</v>
      </c>
    </row>
    <row r="420" spans="1:7" x14ac:dyDescent="0.25">
      <c r="A420" t="s">
        <v>73</v>
      </c>
      <c r="B420" t="s">
        <v>98</v>
      </c>
      <c r="C420" t="s">
        <v>113</v>
      </c>
      <c r="D420">
        <v>20</v>
      </c>
      <c r="E420">
        <v>2</v>
      </c>
      <c r="F420">
        <f>RANK(STAND_SV[[#This Row],[SV]],STAND_SV[SV],0)</f>
        <v>568</v>
      </c>
      <c r="G420">
        <f t="shared" si="6"/>
        <v>11</v>
      </c>
    </row>
    <row r="421" spans="1:7" x14ac:dyDescent="0.25">
      <c r="A421" t="s">
        <v>73</v>
      </c>
      <c r="B421" t="s">
        <v>96</v>
      </c>
      <c r="C421" t="s">
        <v>113</v>
      </c>
      <c r="D421">
        <v>3</v>
      </c>
      <c r="E421">
        <v>1</v>
      </c>
      <c r="F421">
        <f>RANK(STAND_SV[[#This Row],[SV]],STAND_SV[SV],0)</f>
        <v>653</v>
      </c>
      <c r="G421">
        <f t="shared" si="6"/>
        <v>12</v>
      </c>
    </row>
    <row r="422" spans="1:7" x14ac:dyDescent="0.25">
      <c r="A422" t="s">
        <v>74</v>
      </c>
      <c r="B422" t="s">
        <v>94</v>
      </c>
      <c r="C422" t="s">
        <v>113</v>
      </c>
      <c r="D422">
        <v>104</v>
      </c>
      <c r="E422">
        <v>12</v>
      </c>
      <c r="F422">
        <f>RANK(STAND_SV[[#This Row],[SV]],STAND_SV[SV],0)</f>
        <v>4</v>
      </c>
      <c r="G422">
        <f t="shared" si="6"/>
        <v>1</v>
      </c>
    </row>
    <row r="423" spans="1:7" x14ac:dyDescent="0.25">
      <c r="A423" t="s">
        <v>74</v>
      </c>
      <c r="B423" t="s">
        <v>98</v>
      </c>
      <c r="C423" t="s">
        <v>113</v>
      </c>
      <c r="D423">
        <v>79</v>
      </c>
      <c r="E423">
        <v>11</v>
      </c>
      <c r="F423">
        <f>RANK(STAND_SV[[#This Row],[SV]],STAND_SV[SV],0)</f>
        <v>66</v>
      </c>
      <c r="G423">
        <f t="shared" si="6"/>
        <v>2</v>
      </c>
    </row>
    <row r="424" spans="1:7" x14ac:dyDescent="0.25">
      <c r="A424" t="s">
        <v>74</v>
      </c>
      <c r="B424" t="s">
        <v>101</v>
      </c>
      <c r="C424" t="s">
        <v>113</v>
      </c>
      <c r="D424">
        <v>75</v>
      </c>
      <c r="E424">
        <v>10</v>
      </c>
      <c r="F424">
        <f>RANK(STAND_SV[[#This Row],[SV]],STAND_SV[SV],0)</f>
        <v>95</v>
      </c>
      <c r="G424">
        <f t="shared" si="6"/>
        <v>3</v>
      </c>
    </row>
    <row r="425" spans="1:7" x14ac:dyDescent="0.25">
      <c r="A425" t="s">
        <v>74</v>
      </c>
      <c r="B425" t="s">
        <v>105</v>
      </c>
      <c r="C425" t="s">
        <v>113</v>
      </c>
      <c r="D425">
        <v>62</v>
      </c>
      <c r="E425">
        <v>9</v>
      </c>
      <c r="F425">
        <f>RANK(STAND_SV[[#This Row],[SV]],STAND_SV[SV],0)</f>
        <v>184</v>
      </c>
      <c r="G425">
        <f t="shared" si="6"/>
        <v>4</v>
      </c>
    </row>
    <row r="426" spans="1:7" x14ac:dyDescent="0.25">
      <c r="A426" t="s">
        <v>74</v>
      </c>
      <c r="B426" t="s">
        <v>102</v>
      </c>
      <c r="C426" t="s">
        <v>113</v>
      </c>
      <c r="D426">
        <v>61</v>
      </c>
      <c r="E426">
        <v>8</v>
      </c>
      <c r="F426">
        <f>RANK(STAND_SV[[#This Row],[SV]],STAND_SV[SV],0)</f>
        <v>187</v>
      </c>
      <c r="G426">
        <f t="shared" si="6"/>
        <v>5</v>
      </c>
    </row>
    <row r="427" spans="1:7" x14ac:dyDescent="0.25">
      <c r="A427" t="s">
        <v>74</v>
      </c>
      <c r="B427" t="s">
        <v>96</v>
      </c>
      <c r="C427" t="s">
        <v>113</v>
      </c>
      <c r="D427">
        <v>56</v>
      </c>
      <c r="E427">
        <v>7</v>
      </c>
      <c r="F427">
        <f>RANK(STAND_SV[[#This Row],[SV]],STAND_SV[SV],0)</f>
        <v>222</v>
      </c>
      <c r="G427">
        <f t="shared" si="6"/>
        <v>6</v>
      </c>
    </row>
    <row r="428" spans="1:7" x14ac:dyDescent="0.25">
      <c r="A428" t="s">
        <v>74</v>
      </c>
      <c r="B428" t="s">
        <v>95</v>
      </c>
      <c r="C428" t="s">
        <v>113</v>
      </c>
      <c r="D428">
        <v>41</v>
      </c>
      <c r="E428">
        <v>6</v>
      </c>
      <c r="F428">
        <f>RANK(STAND_SV[[#This Row],[SV]],STAND_SV[SV],0)</f>
        <v>375</v>
      </c>
      <c r="G428">
        <f t="shared" si="6"/>
        <v>7</v>
      </c>
    </row>
    <row r="429" spans="1:7" x14ac:dyDescent="0.25">
      <c r="A429" t="s">
        <v>74</v>
      </c>
      <c r="B429" t="s">
        <v>103</v>
      </c>
      <c r="C429" t="s">
        <v>113</v>
      </c>
      <c r="D429">
        <v>35</v>
      </c>
      <c r="E429">
        <v>5</v>
      </c>
      <c r="F429">
        <f>RANK(STAND_SV[[#This Row],[SV]],STAND_SV[SV],0)</f>
        <v>445</v>
      </c>
      <c r="G429">
        <f t="shared" si="6"/>
        <v>8</v>
      </c>
    </row>
    <row r="430" spans="1:7" x14ac:dyDescent="0.25">
      <c r="A430" t="s">
        <v>74</v>
      </c>
      <c r="B430" t="s">
        <v>100</v>
      </c>
      <c r="C430" t="s">
        <v>113</v>
      </c>
      <c r="D430">
        <v>28</v>
      </c>
      <c r="E430">
        <v>4</v>
      </c>
      <c r="F430">
        <f>RANK(STAND_SV[[#This Row],[SV]],STAND_SV[SV],0)</f>
        <v>511</v>
      </c>
      <c r="G430">
        <f t="shared" si="6"/>
        <v>9</v>
      </c>
    </row>
    <row r="431" spans="1:7" x14ac:dyDescent="0.25">
      <c r="A431" t="s">
        <v>74</v>
      </c>
      <c r="B431" t="s">
        <v>97</v>
      </c>
      <c r="C431" t="s">
        <v>113</v>
      </c>
      <c r="D431">
        <v>20</v>
      </c>
      <c r="E431">
        <v>3</v>
      </c>
      <c r="F431">
        <f>RANK(STAND_SV[[#This Row],[SV]],STAND_SV[SV],0)</f>
        <v>568</v>
      </c>
      <c r="G431">
        <f t="shared" si="6"/>
        <v>10</v>
      </c>
    </row>
    <row r="432" spans="1:7" x14ac:dyDescent="0.25">
      <c r="A432" t="s">
        <v>74</v>
      </c>
      <c r="B432" t="s">
        <v>99</v>
      </c>
      <c r="C432" t="s">
        <v>113</v>
      </c>
      <c r="D432">
        <v>18</v>
      </c>
      <c r="E432">
        <v>2</v>
      </c>
      <c r="F432">
        <f>RANK(STAND_SV[[#This Row],[SV]],STAND_SV[SV],0)</f>
        <v>583</v>
      </c>
      <c r="G432">
        <f t="shared" si="6"/>
        <v>11</v>
      </c>
    </row>
    <row r="433" spans="1:7" x14ac:dyDescent="0.25">
      <c r="A433" t="s">
        <v>74</v>
      </c>
      <c r="B433" t="s">
        <v>104</v>
      </c>
      <c r="C433" t="s">
        <v>113</v>
      </c>
      <c r="D433">
        <v>5</v>
      </c>
      <c r="E433">
        <v>1</v>
      </c>
      <c r="F433">
        <f>RANK(STAND_SV[[#This Row],[SV]],STAND_SV[SV],0)</f>
        <v>644</v>
      </c>
      <c r="G433">
        <f t="shared" si="6"/>
        <v>12</v>
      </c>
    </row>
    <row r="434" spans="1:7" x14ac:dyDescent="0.25">
      <c r="A434" t="s">
        <v>75</v>
      </c>
      <c r="B434" t="s">
        <v>95</v>
      </c>
      <c r="C434" t="s">
        <v>113</v>
      </c>
      <c r="D434">
        <v>82</v>
      </c>
      <c r="E434">
        <v>12</v>
      </c>
      <c r="F434">
        <f>RANK(STAND_SV[[#This Row],[SV]],STAND_SV[SV],0)</f>
        <v>50</v>
      </c>
      <c r="G434">
        <f t="shared" si="6"/>
        <v>1</v>
      </c>
    </row>
    <row r="435" spans="1:7" x14ac:dyDescent="0.25">
      <c r="A435" t="s">
        <v>75</v>
      </c>
      <c r="B435" t="s">
        <v>99</v>
      </c>
      <c r="C435" t="s">
        <v>113</v>
      </c>
      <c r="D435">
        <v>75</v>
      </c>
      <c r="E435">
        <v>11</v>
      </c>
      <c r="F435">
        <f>RANK(STAND_SV[[#This Row],[SV]],STAND_SV[SV],0)</f>
        <v>95</v>
      </c>
      <c r="G435">
        <f t="shared" si="6"/>
        <v>2</v>
      </c>
    </row>
    <row r="436" spans="1:7" x14ac:dyDescent="0.25">
      <c r="A436" t="s">
        <v>75</v>
      </c>
      <c r="B436" t="s">
        <v>94</v>
      </c>
      <c r="C436" t="s">
        <v>113</v>
      </c>
      <c r="D436">
        <v>73</v>
      </c>
      <c r="E436">
        <v>10</v>
      </c>
      <c r="F436">
        <f>RANK(STAND_SV[[#This Row],[SV]],STAND_SV[SV],0)</f>
        <v>110</v>
      </c>
      <c r="G436">
        <f t="shared" si="6"/>
        <v>3</v>
      </c>
    </row>
    <row r="437" spans="1:7" x14ac:dyDescent="0.25">
      <c r="A437" t="s">
        <v>75</v>
      </c>
      <c r="B437" t="s">
        <v>98</v>
      </c>
      <c r="C437" t="s">
        <v>113</v>
      </c>
      <c r="D437">
        <v>53</v>
      </c>
      <c r="E437">
        <v>8</v>
      </c>
      <c r="F437">
        <f>RANK(STAND_SV[[#This Row],[SV]],STAND_SV[SV],0)</f>
        <v>252</v>
      </c>
      <c r="G437">
        <f t="shared" si="6"/>
        <v>4</v>
      </c>
    </row>
    <row r="438" spans="1:7" x14ac:dyDescent="0.25">
      <c r="A438" t="s">
        <v>75</v>
      </c>
      <c r="B438" t="s">
        <v>102</v>
      </c>
      <c r="C438" t="s">
        <v>113</v>
      </c>
      <c r="D438">
        <v>53</v>
      </c>
      <c r="E438">
        <v>8</v>
      </c>
      <c r="F438">
        <f>RANK(STAND_SV[[#This Row],[SV]],STAND_SV[SV],0)</f>
        <v>252</v>
      </c>
      <c r="G438">
        <f t="shared" si="6"/>
        <v>5</v>
      </c>
    </row>
    <row r="439" spans="1:7" x14ac:dyDescent="0.25">
      <c r="A439" t="s">
        <v>75</v>
      </c>
      <c r="B439" t="s">
        <v>103</v>
      </c>
      <c r="C439" t="s">
        <v>113</v>
      </c>
      <c r="D439">
        <v>53</v>
      </c>
      <c r="E439">
        <v>8</v>
      </c>
      <c r="F439">
        <f>RANK(STAND_SV[[#This Row],[SV]],STAND_SV[SV],0)</f>
        <v>252</v>
      </c>
      <c r="G439">
        <f t="shared" si="6"/>
        <v>6</v>
      </c>
    </row>
    <row r="440" spans="1:7" x14ac:dyDescent="0.25">
      <c r="A440" t="s">
        <v>75</v>
      </c>
      <c r="B440" t="s">
        <v>100</v>
      </c>
      <c r="C440" t="s">
        <v>113</v>
      </c>
      <c r="D440">
        <v>52</v>
      </c>
      <c r="E440">
        <v>6</v>
      </c>
      <c r="F440">
        <f>RANK(STAND_SV[[#This Row],[SV]],STAND_SV[SV],0)</f>
        <v>265</v>
      </c>
      <c r="G440">
        <f t="shared" si="6"/>
        <v>7</v>
      </c>
    </row>
    <row r="441" spans="1:7" x14ac:dyDescent="0.25">
      <c r="A441" t="s">
        <v>75</v>
      </c>
      <c r="B441" t="s">
        <v>97</v>
      </c>
      <c r="C441" t="s">
        <v>113</v>
      </c>
      <c r="D441">
        <v>47</v>
      </c>
      <c r="E441">
        <v>5</v>
      </c>
      <c r="F441">
        <f>RANK(STAND_SV[[#This Row],[SV]],STAND_SV[SV],0)</f>
        <v>315</v>
      </c>
      <c r="G441">
        <f t="shared" si="6"/>
        <v>8</v>
      </c>
    </row>
    <row r="442" spans="1:7" x14ac:dyDescent="0.25">
      <c r="A442" t="s">
        <v>75</v>
      </c>
      <c r="B442" t="s">
        <v>96</v>
      </c>
      <c r="C442" t="s">
        <v>113</v>
      </c>
      <c r="D442">
        <v>33</v>
      </c>
      <c r="E442">
        <v>4</v>
      </c>
      <c r="F442">
        <f>RANK(STAND_SV[[#This Row],[SV]],STAND_SV[SV],0)</f>
        <v>467</v>
      </c>
      <c r="G442">
        <f t="shared" si="6"/>
        <v>9</v>
      </c>
    </row>
    <row r="443" spans="1:7" x14ac:dyDescent="0.25">
      <c r="A443" t="s">
        <v>75</v>
      </c>
      <c r="B443" t="s">
        <v>101</v>
      </c>
      <c r="C443" t="s">
        <v>113</v>
      </c>
      <c r="D443">
        <v>31</v>
      </c>
      <c r="E443">
        <v>3</v>
      </c>
      <c r="F443">
        <f>RANK(STAND_SV[[#This Row],[SV]],STAND_SV[SV],0)</f>
        <v>487</v>
      </c>
      <c r="G443">
        <f t="shared" si="6"/>
        <v>10</v>
      </c>
    </row>
    <row r="444" spans="1:7" x14ac:dyDescent="0.25">
      <c r="A444" t="s">
        <v>75</v>
      </c>
      <c r="B444" t="s">
        <v>104</v>
      </c>
      <c r="C444" t="s">
        <v>113</v>
      </c>
      <c r="D444">
        <v>11</v>
      </c>
      <c r="E444">
        <v>2</v>
      </c>
      <c r="F444">
        <f>RANK(STAND_SV[[#This Row],[SV]],STAND_SV[SV],0)</f>
        <v>622</v>
      </c>
      <c r="G444">
        <f t="shared" si="6"/>
        <v>11</v>
      </c>
    </row>
    <row r="445" spans="1:7" x14ac:dyDescent="0.25">
      <c r="A445" t="s">
        <v>75</v>
      </c>
      <c r="B445" t="s">
        <v>105</v>
      </c>
      <c r="C445" t="s">
        <v>113</v>
      </c>
      <c r="D445">
        <v>9</v>
      </c>
      <c r="E445">
        <v>1</v>
      </c>
      <c r="F445">
        <f>RANK(STAND_SV[[#This Row],[SV]],STAND_SV[SV],0)</f>
        <v>629</v>
      </c>
      <c r="G445">
        <f t="shared" si="6"/>
        <v>12</v>
      </c>
    </row>
    <row r="446" spans="1:7" x14ac:dyDescent="0.25">
      <c r="A446" t="s">
        <v>76</v>
      </c>
      <c r="B446" t="s">
        <v>95</v>
      </c>
      <c r="C446" t="s">
        <v>113</v>
      </c>
      <c r="D446">
        <v>102</v>
      </c>
      <c r="E446">
        <v>12</v>
      </c>
      <c r="F446">
        <f>RANK(STAND_SV[[#This Row],[SV]],STAND_SV[SV],0)</f>
        <v>6</v>
      </c>
      <c r="G446">
        <f t="shared" si="6"/>
        <v>1</v>
      </c>
    </row>
    <row r="447" spans="1:7" x14ac:dyDescent="0.25">
      <c r="A447" t="s">
        <v>76</v>
      </c>
      <c r="B447" t="s">
        <v>100</v>
      </c>
      <c r="C447" t="s">
        <v>113</v>
      </c>
      <c r="D447">
        <v>67</v>
      </c>
      <c r="E447">
        <v>11</v>
      </c>
      <c r="F447">
        <f>RANK(STAND_SV[[#This Row],[SV]],STAND_SV[SV],0)</f>
        <v>154</v>
      </c>
      <c r="G447">
        <f t="shared" si="6"/>
        <v>2</v>
      </c>
    </row>
    <row r="448" spans="1:7" x14ac:dyDescent="0.25">
      <c r="A448" t="s">
        <v>76</v>
      </c>
      <c r="B448" t="s">
        <v>104</v>
      </c>
      <c r="C448" t="s">
        <v>113</v>
      </c>
      <c r="D448">
        <v>66</v>
      </c>
      <c r="E448">
        <v>10</v>
      </c>
      <c r="F448">
        <f>RANK(STAND_SV[[#This Row],[SV]],STAND_SV[SV],0)</f>
        <v>157</v>
      </c>
      <c r="G448">
        <f t="shared" si="6"/>
        <v>3</v>
      </c>
    </row>
    <row r="449" spans="1:7" x14ac:dyDescent="0.25">
      <c r="A449" t="s">
        <v>76</v>
      </c>
      <c r="B449" t="s">
        <v>102</v>
      </c>
      <c r="C449" t="s">
        <v>113</v>
      </c>
      <c r="D449">
        <v>57</v>
      </c>
      <c r="E449">
        <v>9</v>
      </c>
      <c r="F449">
        <f>RANK(STAND_SV[[#This Row],[SV]],STAND_SV[SV],0)</f>
        <v>214</v>
      </c>
      <c r="G449">
        <f t="shared" si="6"/>
        <v>4</v>
      </c>
    </row>
    <row r="450" spans="1:7" x14ac:dyDescent="0.25">
      <c r="A450" t="s">
        <v>76</v>
      </c>
      <c r="B450" t="s">
        <v>99</v>
      </c>
      <c r="C450" t="s">
        <v>113</v>
      </c>
      <c r="D450">
        <v>52</v>
      </c>
      <c r="E450">
        <v>8</v>
      </c>
      <c r="F450">
        <f>RANK(STAND_SV[[#This Row],[SV]],STAND_SV[SV],0)</f>
        <v>265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97</v>
      </c>
      <c r="C451" t="s">
        <v>113</v>
      </c>
      <c r="D451">
        <v>49</v>
      </c>
      <c r="E451">
        <v>7</v>
      </c>
      <c r="F451">
        <f>RANK(STAND_SV[[#This Row],[SV]],STAND_SV[SV],0)</f>
        <v>295</v>
      </c>
      <c r="G451">
        <f t="shared" si="7"/>
        <v>6</v>
      </c>
    </row>
    <row r="452" spans="1:7" x14ac:dyDescent="0.25">
      <c r="A452" t="s">
        <v>76</v>
      </c>
      <c r="B452" t="s">
        <v>94</v>
      </c>
      <c r="C452" t="s">
        <v>113</v>
      </c>
      <c r="D452">
        <v>47</v>
      </c>
      <c r="E452">
        <v>6</v>
      </c>
      <c r="F452">
        <f>RANK(STAND_SV[[#This Row],[SV]],STAND_SV[SV],0)</f>
        <v>315</v>
      </c>
      <c r="G452">
        <f t="shared" si="7"/>
        <v>7</v>
      </c>
    </row>
    <row r="453" spans="1:7" x14ac:dyDescent="0.25">
      <c r="A453" t="s">
        <v>76</v>
      </c>
      <c r="B453" t="s">
        <v>96</v>
      </c>
      <c r="C453" t="s">
        <v>113</v>
      </c>
      <c r="D453">
        <v>45</v>
      </c>
      <c r="E453">
        <v>5</v>
      </c>
      <c r="F453">
        <f>RANK(STAND_SV[[#This Row],[SV]],STAND_SV[SV],0)</f>
        <v>337</v>
      </c>
      <c r="G453">
        <f t="shared" si="7"/>
        <v>8</v>
      </c>
    </row>
    <row r="454" spans="1:7" x14ac:dyDescent="0.25">
      <c r="A454" t="s">
        <v>76</v>
      </c>
      <c r="B454" t="s">
        <v>98</v>
      </c>
      <c r="C454" t="s">
        <v>113</v>
      </c>
      <c r="D454">
        <v>42</v>
      </c>
      <c r="E454">
        <v>4</v>
      </c>
      <c r="F454">
        <f>RANK(STAND_SV[[#This Row],[SV]],STAND_SV[SV],0)</f>
        <v>362</v>
      </c>
      <c r="G454">
        <f t="shared" si="7"/>
        <v>9</v>
      </c>
    </row>
    <row r="455" spans="1:7" x14ac:dyDescent="0.25">
      <c r="A455" t="s">
        <v>76</v>
      </c>
      <c r="B455" t="s">
        <v>103</v>
      </c>
      <c r="C455" t="s">
        <v>113</v>
      </c>
      <c r="D455">
        <v>36</v>
      </c>
      <c r="E455">
        <v>3</v>
      </c>
      <c r="F455">
        <f>RANK(STAND_SV[[#This Row],[SV]],STAND_SV[SV],0)</f>
        <v>431</v>
      </c>
      <c r="G455">
        <f t="shared" si="7"/>
        <v>10</v>
      </c>
    </row>
    <row r="456" spans="1:7" x14ac:dyDescent="0.25">
      <c r="A456" t="s">
        <v>76</v>
      </c>
      <c r="B456" t="s">
        <v>101</v>
      </c>
      <c r="C456" t="s">
        <v>113</v>
      </c>
      <c r="D456">
        <v>17</v>
      </c>
      <c r="E456">
        <v>2</v>
      </c>
      <c r="F456">
        <f>RANK(STAND_SV[[#This Row],[SV]],STAND_SV[SV],0)</f>
        <v>588</v>
      </c>
      <c r="G456">
        <f t="shared" si="7"/>
        <v>11</v>
      </c>
    </row>
    <row r="457" spans="1:7" x14ac:dyDescent="0.25">
      <c r="A457" t="s">
        <v>76</v>
      </c>
      <c r="B457" t="s">
        <v>105</v>
      </c>
      <c r="C457" t="s">
        <v>113</v>
      </c>
      <c r="D457">
        <v>1</v>
      </c>
      <c r="E457">
        <v>1</v>
      </c>
      <c r="F457">
        <f>RANK(STAND_SV[[#This Row],[SV]],STAND_SV[SV],0)</f>
        <v>658</v>
      </c>
      <c r="G457">
        <f t="shared" si="7"/>
        <v>12</v>
      </c>
    </row>
    <row r="458" spans="1:7" x14ac:dyDescent="0.25">
      <c r="A458" t="s">
        <v>77</v>
      </c>
      <c r="B458" t="s">
        <v>104</v>
      </c>
      <c r="C458" t="s">
        <v>113</v>
      </c>
      <c r="D458">
        <v>107</v>
      </c>
      <c r="E458">
        <v>12</v>
      </c>
      <c r="F458">
        <f>RANK(STAND_SV[[#This Row],[SV]],STAND_SV[SV],0)</f>
        <v>3</v>
      </c>
      <c r="G458">
        <f t="shared" si="7"/>
        <v>1</v>
      </c>
    </row>
    <row r="459" spans="1:7" x14ac:dyDescent="0.25">
      <c r="A459" t="s">
        <v>77</v>
      </c>
      <c r="B459" t="s">
        <v>95</v>
      </c>
      <c r="C459" t="s">
        <v>113</v>
      </c>
      <c r="D459">
        <v>78</v>
      </c>
      <c r="E459">
        <v>11</v>
      </c>
      <c r="F459">
        <f>RANK(STAND_SV[[#This Row],[SV]],STAND_SV[SV],0)</f>
        <v>71</v>
      </c>
      <c r="G459">
        <f t="shared" si="7"/>
        <v>2</v>
      </c>
    </row>
    <row r="460" spans="1:7" x14ac:dyDescent="0.25">
      <c r="A460" t="s">
        <v>77</v>
      </c>
      <c r="B460" t="s">
        <v>99</v>
      </c>
      <c r="C460" t="s">
        <v>113</v>
      </c>
      <c r="D460">
        <v>75</v>
      </c>
      <c r="E460">
        <v>10</v>
      </c>
      <c r="F460">
        <f>RANK(STAND_SV[[#This Row],[SV]],STAND_SV[SV],0)</f>
        <v>95</v>
      </c>
      <c r="G460">
        <f t="shared" si="7"/>
        <v>3</v>
      </c>
    </row>
    <row r="461" spans="1:7" x14ac:dyDescent="0.25">
      <c r="A461" t="s">
        <v>77</v>
      </c>
      <c r="B461" t="s">
        <v>102</v>
      </c>
      <c r="C461" t="s">
        <v>113</v>
      </c>
      <c r="D461">
        <v>59</v>
      </c>
      <c r="E461">
        <v>9</v>
      </c>
      <c r="F461">
        <f>RANK(STAND_SV[[#This Row],[SV]],STAND_SV[SV],0)</f>
        <v>204</v>
      </c>
      <c r="G461">
        <f t="shared" si="7"/>
        <v>4</v>
      </c>
    </row>
    <row r="462" spans="1:7" x14ac:dyDescent="0.25">
      <c r="A462" t="s">
        <v>77</v>
      </c>
      <c r="B462" t="s">
        <v>94</v>
      </c>
      <c r="C462" t="s">
        <v>113</v>
      </c>
      <c r="D462">
        <v>56</v>
      </c>
      <c r="E462">
        <v>8</v>
      </c>
      <c r="F462">
        <f>RANK(STAND_SV[[#This Row],[SV]],STAND_SV[SV],0)</f>
        <v>222</v>
      </c>
      <c r="G462">
        <f t="shared" si="7"/>
        <v>5</v>
      </c>
    </row>
    <row r="463" spans="1:7" x14ac:dyDescent="0.25">
      <c r="A463" t="s">
        <v>77</v>
      </c>
      <c r="B463" t="s">
        <v>100</v>
      </c>
      <c r="C463" t="s">
        <v>113</v>
      </c>
      <c r="D463">
        <v>54</v>
      </c>
      <c r="E463">
        <v>7</v>
      </c>
      <c r="F463">
        <f>RANK(STAND_SV[[#This Row],[SV]],STAND_SV[SV],0)</f>
        <v>245</v>
      </c>
      <c r="G463">
        <f t="shared" si="7"/>
        <v>6</v>
      </c>
    </row>
    <row r="464" spans="1:7" x14ac:dyDescent="0.25">
      <c r="A464" t="s">
        <v>77</v>
      </c>
      <c r="B464" t="s">
        <v>105</v>
      </c>
      <c r="C464" t="s">
        <v>113</v>
      </c>
      <c r="D464">
        <v>43</v>
      </c>
      <c r="E464">
        <v>6</v>
      </c>
      <c r="F464">
        <f>RANK(STAND_SV[[#This Row],[SV]],STAND_SV[SV],0)</f>
        <v>352</v>
      </c>
      <c r="G464">
        <f t="shared" si="7"/>
        <v>7</v>
      </c>
    </row>
    <row r="465" spans="1:7" x14ac:dyDescent="0.25">
      <c r="A465" t="s">
        <v>77</v>
      </c>
      <c r="B465" t="s">
        <v>96</v>
      </c>
      <c r="C465" t="s">
        <v>113</v>
      </c>
      <c r="D465">
        <v>33</v>
      </c>
      <c r="E465">
        <v>5</v>
      </c>
      <c r="F465">
        <f>RANK(STAND_SV[[#This Row],[SV]],STAND_SV[SV],0)</f>
        <v>467</v>
      </c>
      <c r="G465">
        <f t="shared" si="7"/>
        <v>8</v>
      </c>
    </row>
    <row r="466" spans="1:7" x14ac:dyDescent="0.25">
      <c r="A466" t="s">
        <v>77</v>
      </c>
      <c r="B466" t="s">
        <v>98</v>
      </c>
      <c r="C466" t="s">
        <v>113</v>
      </c>
      <c r="D466">
        <v>29</v>
      </c>
      <c r="E466">
        <v>4</v>
      </c>
      <c r="F466">
        <f>RANK(STAND_SV[[#This Row],[SV]],STAND_SV[SV],0)</f>
        <v>503</v>
      </c>
      <c r="G466">
        <f t="shared" si="7"/>
        <v>9</v>
      </c>
    </row>
    <row r="467" spans="1:7" x14ac:dyDescent="0.25">
      <c r="A467" t="s">
        <v>77</v>
      </c>
      <c r="B467" t="s">
        <v>101</v>
      </c>
      <c r="C467" t="s">
        <v>113</v>
      </c>
      <c r="D467">
        <v>19</v>
      </c>
      <c r="E467">
        <v>3</v>
      </c>
      <c r="F467">
        <f>RANK(STAND_SV[[#This Row],[SV]],STAND_SV[SV],0)</f>
        <v>574</v>
      </c>
      <c r="G467">
        <f t="shared" si="7"/>
        <v>10</v>
      </c>
    </row>
    <row r="468" spans="1:7" x14ac:dyDescent="0.25">
      <c r="A468" t="s">
        <v>77</v>
      </c>
      <c r="B468" t="s">
        <v>103</v>
      </c>
      <c r="C468" t="s">
        <v>113</v>
      </c>
      <c r="D468">
        <v>15</v>
      </c>
      <c r="E468">
        <v>2</v>
      </c>
      <c r="F468">
        <f>RANK(STAND_SV[[#This Row],[SV]],STAND_SV[SV],0)</f>
        <v>603</v>
      </c>
      <c r="G468">
        <f t="shared" si="7"/>
        <v>11</v>
      </c>
    </row>
    <row r="469" spans="1:7" x14ac:dyDescent="0.25">
      <c r="A469" t="s">
        <v>77</v>
      </c>
      <c r="B469" t="s">
        <v>97</v>
      </c>
      <c r="C469" t="s">
        <v>113</v>
      </c>
      <c r="D469">
        <v>1</v>
      </c>
      <c r="E469">
        <v>1</v>
      </c>
      <c r="F469">
        <f>RANK(STAND_SV[[#This Row],[SV]],STAND_SV[SV],0)</f>
        <v>658</v>
      </c>
      <c r="G469">
        <f t="shared" si="7"/>
        <v>12</v>
      </c>
    </row>
    <row r="470" spans="1:7" x14ac:dyDescent="0.25">
      <c r="A470" t="s">
        <v>78</v>
      </c>
      <c r="B470" t="s">
        <v>95</v>
      </c>
      <c r="C470" t="s">
        <v>113</v>
      </c>
      <c r="D470">
        <v>80</v>
      </c>
      <c r="E470">
        <v>12</v>
      </c>
      <c r="F470">
        <f>RANK(STAND_SV[[#This Row],[SV]],STAND_SV[SV],0)</f>
        <v>61</v>
      </c>
      <c r="G470">
        <f t="shared" si="7"/>
        <v>1</v>
      </c>
    </row>
    <row r="471" spans="1:7" x14ac:dyDescent="0.25">
      <c r="A471" t="s">
        <v>78</v>
      </c>
      <c r="B471" t="s">
        <v>103</v>
      </c>
      <c r="C471" t="s">
        <v>113</v>
      </c>
      <c r="D471">
        <v>72</v>
      </c>
      <c r="E471">
        <v>11</v>
      </c>
      <c r="F471">
        <f>RANK(STAND_SV[[#This Row],[SV]],STAND_SV[SV],0)</f>
        <v>118</v>
      </c>
      <c r="G471">
        <f t="shared" si="7"/>
        <v>2</v>
      </c>
    </row>
    <row r="472" spans="1:7" x14ac:dyDescent="0.25">
      <c r="A472" t="s">
        <v>78</v>
      </c>
      <c r="B472" t="s">
        <v>101</v>
      </c>
      <c r="C472" t="s">
        <v>113</v>
      </c>
      <c r="D472">
        <v>69</v>
      </c>
      <c r="E472">
        <v>10</v>
      </c>
      <c r="F472">
        <f>RANK(STAND_SV[[#This Row],[SV]],STAND_SV[SV],0)</f>
        <v>135</v>
      </c>
      <c r="G472">
        <f t="shared" si="7"/>
        <v>3</v>
      </c>
    </row>
    <row r="473" spans="1:7" x14ac:dyDescent="0.25">
      <c r="A473" t="s">
        <v>78</v>
      </c>
      <c r="B473" t="s">
        <v>102</v>
      </c>
      <c r="C473" t="s">
        <v>113</v>
      </c>
      <c r="D473">
        <v>66</v>
      </c>
      <c r="E473">
        <v>9</v>
      </c>
      <c r="F473">
        <f>RANK(STAND_SV[[#This Row],[SV]],STAND_SV[SV],0)</f>
        <v>157</v>
      </c>
      <c r="G473">
        <f t="shared" si="7"/>
        <v>4</v>
      </c>
    </row>
    <row r="474" spans="1:7" x14ac:dyDescent="0.25">
      <c r="A474" t="s">
        <v>78</v>
      </c>
      <c r="B474" t="s">
        <v>96</v>
      </c>
      <c r="C474" t="s">
        <v>113</v>
      </c>
      <c r="D474">
        <v>58</v>
      </c>
      <c r="E474">
        <v>8</v>
      </c>
      <c r="F474">
        <f>RANK(STAND_SV[[#This Row],[SV]],STAND_SV[SV],0)</f>
        <v>209</v>
      </c>
      <c r="G474">
        <f t="shared" si="7"/>
        <v>5</v>
      </c>
    </row>
    <row r="475" spans="1:7" x14ac:dyDescent="0.25">
      <c r="A475" t="s">
        <v>78</v>
      </c>
      <c r="B475" t="s">
        <v>98</v>
      </c>
      <c r="C475" t="s">
        <v>113</v>
      </c>
      <c r="D475">
        <v>56</v>
      </c>
      <c r="E475">
        <v>7</v>
      </c>
      <c r="F475">
        <f>RANK(STAND_SV[[#This Row],[SV]],STAND_SV[SV],0)</f>
        <v>222</v>
      </c>
      <c r="G475">
        <f t="shared" si="7"/>
        <v>6</v>
      </c>
    </row>
    <row r="476" spans="1:7" x14ac:dyDescent="0.25">
      <c r="A476" t="s">
        <v>78</v>
      </c>
      <c r="B476" t="s">
        <v>100</v>
      </c>
      <c r="C476" t="s">
        <v>113</v>
      </c>
      <c r="D476">
        <v>52</v>
      </c>
      <c r="E476">
        <v>6</v>
      </c>
      <c r="F476">
        <f>RANK(STAND_SV[[#This Row],[SV]],STAND_SV[SV],0)</f>
        <v>265</v>
      </c>
      <c r="G476">
        <f t="shared" si="7"/>
        <v>7</v>
      </c>
    </row>
    <row r="477" spans="1:7" x14ac:dyDescent="0.25">
      <c r="A477" t="s">
        <v>78</v>
      </c>
      <c r="B477" t="s">
        <v>105</v>
      </c>
      <c r="C477" t="s">
        <v>113</v>
      </c>
      <c r="D477">
        <v>40</v>
      </c>
      <c r="E477">
        <v>5</v>
      </c>
      <c r="F477">
        <f>RANK(STAND_SV[[#This Row],[SV]],STAND_SV[SV],0)</f>
        <v>385</v>
      </c>
      <c r="G477">
        <f t="shared" si="7"/>
        <v>8</v>
      </c>
    </row>
    <row r="478" spans="1:7" x14ac:dyDescent="0.25">
      <c r="A478" t="s">
        <v>78</v>
      </c>
      <c r="B478" t="s">
        <v>104</v>
      </c>
      <c r="C478" t="s">
        <v>113</v>
      </c>
      <c r="D478">
        <v>36</v>
      </c>
      <c r="E478">
        <v>4</v>
      </c>
      <c r="F478">
        <f>RANK(STAND_SV[[#This Row],[SV]],STAND_SV[SV],0)</f>
        <v>431</v>
      </c>
      <c r="G478">
        <f t="shared" si="7"/>
        <v>9</v>
      </c>
    </row>
    <row r="479" spans="1:7" x14ac:dyDescent="0.25">
      <c r="A479" t="s">
        <v>78</v>
      </c>
      <c r="B479" t="s">
        <v>94</v>
      </c>
      <c r="C479" t="s">
        <v>113</v>
      </c>
      <c r="D479">
        <v>24</v>
      </c>
      <c r="E479">
        <v>3</v>
      </c>
      <c r="F479">
        <f>RANK(STAND_SV[[#This Row],[SV]],STAND_SV[SV],0)</f>
        <v>534</v>
      </c>
      <c r="G479">
        <f t="shared" si="7"/>
        <v>10</v>
      </c>
    </row>
    <row r="480" spans="1:7" x14ac:dyDescent="0.25">
      <c r="A480" t="s">
        <v>78</v>
      </c>
      <c r="B480" t="s">
        <v>99</v>
      </c>
      <c r="C480" t="s">
        <v>113</v>
      </c>
      <c r="D480">
        <v>14</v>
      </c>
      <c r="E480">
        <v>2</v>
      </c>
      <c r="F480">
        <f>RANK(STAND_SV[[#This Row],[SV]],STAND_SV[SV],0)</f>
        <v>605</v>
      </c>
      <c r="G480">
        <f t="shared" si="7"/>
        <v>11</v>
      </c>
    </row>
    <row r="481" spans="1:7" x14ac:dyDescent="0.25">
      <c r="A481" t="s">
        <v>78</v>
      </c>
      <c r="B481" t="s">
        <v>97</v>
      </c>
      <c r="C481" t="s">
        <v>113</v>
      </c>
      <c r="D481">
        <v>9</v>
      </c>
      <c r="E481">
        <v>1</v>
      </c>
      <c r="F481">
        <f>RANK(STAND_SV[[#This Row],[SV]],STAND_SV[SV],0)</f>
        <v>629</v>
      </c>
      <c r="G481">
        <f t="shared" si="7"/>
        <v>12</v>
      </c>
    </row>
    <row r="482" spans="1:7" x14ac:dyDescent="0.25">
      <c r="A482" t="s">
        <v>79</v>
      </c>
      <c r="B482" t="s">
        <v>101</v>
      </c>
      <c r="C482" t="s">
        <v>114</v>
      </c>
      <c r="D482">
        <v>97</v>
      </c>
      <c r="E482">
        <v>12</v>
      </c>
      <c r="F482">
        <f>RANK(STAND_SV[[#This Row],[SV]],STAND_SV[SV],0)</f>
        <v>15</v>
      </c>
      <c r="G482">
        <f t="shared" si="7"/>
        <v>1</v>
      </c>
    </row>
    <row r="483" spans="1:7" x14ac:dyDescent="0.25">
      <c r="A483" t="s">
        <v>79</v>
      </c>
      <c r="B483" t="s">
        <v>94</v>
      </c>
      <c r="C483" t="s">
        <v>114</v>
      </c>
      <c r="D483">
        <v>79</v>
      </c>
      <c r="E483">
        <v>11</v>
      </c>
      <c r="F483">
        <f>RANK(STAND_SV[[#This Row],[SV]],STAND_SV[SV],0)</f>
        <v>66</v>
      </c>
      <c r="G483">
        <f t="shared" si="7"/>
        <v>2</v>
      </c>
    </row>
    <row r="484" spans="1:7" x14ac:dyDescent="0.25">
      <c r="A484" t="s">
        <v>79</v>
      </c>
      <c r="B484" t="s">
        <v>100</v>
      </c>
      <c r="C484" t="s">
        <v>114</v>
      </c>
      <c r="D484">
        <v>78</v>
      </c>
      <c r="E484">
        <v>10</v>
      </c>
      <c r="F484">
        <f>RANK(STAND_SV[[#This Row],[SV]],STAND_SV[SV],0)</f>
        <v>71</v>
      </c>
      <c r="G484">
        <f t="shared" si="7"/>
        <v>3</v>
      </c>
    </row>
    <row r="485" spans="1:7" x14ac:dyDescent="0.25">
      <c r="A485" t="s">
        <v>79</v>
      </c>
      <c r="B485" t="s">
        <v>103</v>
      </c>
      <c r="C485" t="s">
        <v>114</v>
      </c>
      <c r="D485">
        <v>70</v>
      </c>
      <c r="E485">
        <v>9</v>
      </c>
      <c r="F485">
        <f>RANK(STAND_SV[[#This Row],[SV]],STAND_SV[SV],0)</f>
        <v>130</v>
      </c>
      <c r="G485">
        <f t="shared" si="7"/>
        <v>4</v>
      </c>
    </row>
    <row r="486" spans="1:7" x14ac:dyDescent="0.25">
      <c r="A486" t="s">
        <v>79</v>
      </c>
      <c r="B486" t="s">
        <v>95</v>
      </c>
      <c r="C486" t="s">
        <v>114</v>
      </c>
      <c r="D486">
        <v>48</v>
      </c>
      <c r="E486">
        <v>7.5</v>
      </c>
      <c r="F486">
        <f>RANK(STAND_SV[[#This Row],[SV]],STAND_SV[SV],0)</f>
        <v>305</v>
      </c>
      <c r="G486">
        <f t="shared" si="7"/>
        <v>5</v>
      </c>
    </row>
    <row r="487" spans="1:7" x14ac:dyDescent="0.25">
      <c r="A487" t="s">
        <v>79</v>
      </c>
      <c r="B487" t="s">
        <v>98</v>
      </c>
      <c r="C487" t="s">
        <v>114</v>
      </c>
      <c r="D487">
        <v>48</v>
      </c>
      <c r="E487">
        <v>7.5</v>
      </c>
      <c r="F487">
        <f>RANK(STAND_SV[[#This Row],[SV]],STAND_SV[SV],0)</f>
        <v>305</v>
      </c>
      <c r="G487">
        <f t="shared" si="7"/>
        <v>6</v>
      </c>
    </row>
    <row r="488" spans="1:7" x14ac:dyDescent="0.25">
      <c r="A488" t="s">
        <v>79</v>
      </c>
      <c r="B488" t="s">
        <v>97</v>
      </c>
      <c r="C488" t="s">
        <v>114</v>
      </c>
      <c r="D488">
        <v>37</v>
      </c>
      <c r="E488">
        <v>6</v>
      </c>
      <c r="F488">
        <f>RANK(STAND_SV[[#This Row],[SV]],STAND_SV[SV],0)</f>
        <v>417</v>
      </c>
      <c r="G488">
        <f t="shared" si="7"/>
        <v>7</v>
      </c>
    </row>
    <row r="489" spans="1:7" x14ac:dyDescent="0.25">
      <c r="A489" t="s">
        <v>79</v>
      </c>
      <c r="B489" t="s">
        <v>99</v>
      </c>
      <c r="C489" t="s">
        <v>114</v>
      </c>
      <c r="D489">
        <v>33</v>
      </c>
      <c r="E489">
        <v>5</v>
      </c>
      <c r="F489">
        <f>RANK(STAND_SV[[#This Row],[SV]],STAND_SV[SV],0)</f>
        <v>467</v>
      </c>
      <c r="G489">
        <f t="shared" si="7"/>
        <v>8</v>
      </c>
    </row>
    <row r="490" spans="1:7" x14ac:dyDescent="0.25">
      <c r="A490" t="s">
        <v>79</v>
      </c>
      <c r="B490" t="s">
        <v>104</v>
      </c>
      <c r="C490" t="s">
        <v>114</v>
      </c>
      <c r="D490">
        <v>30</v>
      </c>
      <c r="E490">
        <v>4</v>
      </c>
      <c r="F490">
        <f>RANK(STAND_SV[[#This Row],[SV]],STAND_SV[SV],0)</f>
        <v>496</v>
      </c>
      <c r="G490">
        <f t="shared" si="7"/>
        <v>9</v>
      </c>
    </row>
    <row r="491" spans="1:7" x14ac:dyDescent="0.25">
      <c r="A491" t="s">
        <v>79</v>
      </c>
      <c r="B491" t="s">
        <v>102</v>
      </c>
      <c r="C491" t="s">
        <v>114</v>
      </c>
      <c r="D491">
        <v>28</v>
      </c>
      <c r="E491">
        <v>3</v>
      </c>
      <c r="F491">
        <f>RANK(STAND_SV[[#This Row],[SV]],STAND_SV[SV],0)</f>
        <v>511</v>
      </c>
      <c r="G491">
        <f t="shared" si="7"/>
        <v>10</v>
      </c>
    </row>
    <row r="492" spans="1:7" x14ac:dyDescent="0.25">
      <c r="A492" t="s">
        <v>79</v>
      </c>
      <c r="B492" t="s">
        <v>105</v>
      </c>
      <c r="C492" t="s">
        <v>114</v>
      </c>
      <c r="D492">
        <v>20</v>
      </c>
      <c r="E492">
        <v>2</v>
      </c>
      <c r="F492">
        <f>RANK(STAND_SV[[#This Row],[SV]],STAND_SV[SV],0)</f>
        <v>568</v>
      </c>
      <c r="G492">
        <f t="shared" si="7"/>
        <v>11</v>
      </c>
    </row>
    <row r="493" spans="1:7" x14ac:dyDescent="0.25">
      <c r="A493" t="s">
        <v>79</v>
      </c>
      <c r="B493" t="s">
        <v>96</v>
      </c>
      <c r="C493" t="s">
        <v>114</v>
      </c>
      <c r="D493">
        <v>14</v>
      </c>
      <c r="E493">
        <v>1</v>
      </c>
      <c r="F493">
        <f>RANK(STAND_SV[[#This Row],[SV]],STAND_SV[SV],0)</f>
        <v>605</v>
      </c>
      <c r="G493">
        <f t="shared" si="7"/>
        <v>12</v>
      </c>
    </row>
    <row r="494" spans="1:7" x14ac:dyDescent="0.25">
      <c r="A494" t="s">
        <v>80</v>
      </c>
      <c r="B494" t="s">
        <v>99</v>
      </c>
      <c r="C494" t="s">
        <v>113</v>
      </c>
      <c r="D494">
        <v>81</v>
      </c>
      <c r="E494">
        <v>12</v>
      </c>
      <c r="F494">
        <f>RANK(STAND_SV[[#This Row],[SV]],STAND_SV[SV],0)</f>
        <v>55</v>
      </c>
      <c r="G494">
        <f t="shared" si="7"/>
        <v>1</v>
      </c>
    </row>
    <row r="495" spans="1:7" x14ac:dyDescent="0.25">
      <c r="A495" t="s">
        <v>80</v>
      </c>
      <c r="B495" t="s">
        <v>94</v>
      </c>
      <c r="C495" t="s">
        <v>113</v>
      </c>
      <c r="D495">
        <v>78</v>
      </c>
      <c r="E495">
        <v>10.5</v>
      </c>
      <c r="F495">
        <f>RANK(STAND_SV[[#This Row],[SV]],STAND_SV[SV],0)</f>
        <v>71</v>
      </c>
      <c r="G495">
        <f t="shared" si="7"/>
        <v>2</v>
      </c>
    </row>
    <row r="496" spans="1:7" x14ac:dyDescent="0.25">
      <c r="A496" t="s">
        <v>80</v>
      </c>
      <c r="B496" t="s">
        <v>100</v>
      </c>
      <c r="C496" t="s">
        <v>113</v>
      </c>
      <c r="D496">
        <v>78</v>
      </c>
      <c r="E496">
        <v>10.5</v>
      </c>
      <c r="F496">
        <f>RANK(STAND_SV[[#This Row],[SV]],STAND_SV[SV],0)</f>
        <v>71</v>
      </c>
      <c r="G496">
        <f t="shared" si="7"/>
        <v>3</v>
      </c>
    </row>
    <row r="497" spans="1:7" x14ac:dyDescent="0.25">
      <c r="A497" t="s">
        <v>80</v>
      </c>
      <c r="B497" t="s">
        <v>98</v>
      </c>
      <c r="C497" t="s">
        <v>113</v>
      </c>
      <c r="D497">
        <v>59</v>
      </c>
      <c r="E497">
        <v>9</v>
      </c>
      <c r="F497">
        <f>RANK(STAND_SV[[#This Row],[SV]],STAND_SV[SV],0)</f>
        <v>204</v>
      </c>
      <c r="G497">
        <f t="shared" si="7"/>
        <v>4</v>
      </c>
    </row>
    <row r="498" spans="1:7" x14ac:dyDescent="0.25">
      <c r="A498" t="s">
        <v>80</v>
      </c>
      <c r="B498" t="s">
        <v>105</v>
      </c>
      <c r="C498" t="s">
        <v>113</v>
      </c>
      <c r="D498">
        <v>52</v>
      </c>
      <c r="E498">
        <v>8</v>
      </c>
      <c r="F498">
        <f>RANK(STAND_SV[[#This Row],[SV]],STAND_SV[SV],0)</f>
        <v>265</v>
      </c>
      <c r="G498">
        <f t="shared" si="7"/>
        <v>5</v>
      </c>
    </row>
    <row r="499" spans="1:7" x14ac:dyDescent="0.25">
      <c r="A499" t="s">
        <v>80</v>
      </c>
      <c r="B499" t="s">
        <v>102</v>
      </c>
      <c r="C499" t="s">
        <v>113</v>
      </c>
      <c r="D499">
        <v>51</v>
      </c>
      <c r="E499">
        <v>7</v>
      </c>
      <c r="F499">
        <f>RANK(STAND_SV[[#This Row],[SV]],STAND_SV[SV],0)</f>
        <v>280</v>
      </c>
      <c r="G499">
        <f t="shared" si="7"/>
        <v>6</v>
      </c>
    </row>
    <row r="500" spans="1:7" x14ac:dyDescent="0.25">
      <c r="A500" t="s">
        <v>80</v>
      </c>
      <c r="B500" t="s">
        <v>103</v>
      </c>
      <c r="C500" t="s">
        <v>113</v>
      </c>
      <c r="D500">
        <v>44</v>
      </c>
      <c r="E500">
        <v>6</v>
      </c>
      <c r="F500">
        <f>RANK(STAND_SV[[#This Row],[SV]],STAND_SV[SV],0)</f>
        <v>344</v>
      </c>
      <c r="G500">
        <f t="shared" si="7"/>
        <v>7</v>
      </c>
    </row>
    <row r="501" spans="1:7" x14ac:dyDescent="0.25">
      <c r="A501" t="s">
        <v>80</v>
      </c>
      <c r="B501" t="s">
        <v>97</v>
      </c>
      <c r="C501" t="s">
        <v>113</v>
      </c>
      <c r="D501">
        <v>38</v>
      </c>
      <c r="E501">
        <v>5</v>
      </c>
      <c r="F501">
        <f>RANK(STAND_SV[[#This Row],[SV]],STAND_SV[SV],0)</f>
        <v>401</v>
      </c>
      <c r="G501">
        <f t="shared" si="7"/>
        <v>8</v>
      </c>
    </row>
    <row r="502" spans="1:7" x14ac:dyDescent="0.25">
      <c r="A502" t="s">
        <v>80</v>
      </c>
      <c r="B502" t="s">
        <v>104</v>
      </c>
      <c r="C502" t="s">
        <v>113</v>
      </c>
      <c r="D502">
        <v>31</v>
      </c>
      <c r="E502">
        <v>4</v>
      </c>
      <c r="F502">
        <f>RANK(STAND_SV[[#This Row],[SV]],STAND_SV[SV],0)</f>
        <v>487</v>
      </c>
      <c r="G502">
        <f t="shared" si="7"/>
        <v>9</v>
      </c>
    </row>
    <row r="503" spans="1:7" x14ac:dyDescent="0.25">
      <c r="A503" t="s">
        <v>80</v>
      </c>
      <c r="B503" t="s">
        <v>96</v>
      </c>
      <c r="C503" t="s">
        <v>113</v>
      </c>
      <c r="D503">
        <v>29</v>
      </c>
      <c r="E503">
        <v>3</v>
      </c>
      <c r="F503">
        <f>RANK(STAND_SV[[#This Row],[SV]],STAND_SV[SV],0)</f>
        <v>503</v>
      </c>
      <c r="G503">
        <f t="shared" si="7"/>
        <v>10</v>
      </c>
    </row>
    <row r="504" spans="1:7" x14ac:dyDescent="0.25">
      <c r="A504" t="s">
        <v>80</v>
      </c>
      <c r="B504" t="s">
        <v>101</v>
      </c>
      <c r="C504" t="s">
        <v>113</v>
      </c>
      <c r="D504">
        <v>28</v>
      </c>
      <c r="E504">
        <v>2</v>
      </c>
      <c r="F504">
        <f>RANK(STAND_SV[[#This Row],[SV]],STAND_SV[SV],0)</f>
        <v>511</v>
      </c>
      <c r="G504">
        <f t="shared" si="7"/>
        <v>11</v>
      </c>
    </row>
    <row r="505" spans="1:7" x14ac:dyDescent="0.25">
      <c r="A505" t="s">
        <v>80</v>
      </c>
      <c r="B505" t="s">
        <v>95</v>
      </c>
      <c r="C505" t="s">
        <v>113</v>
      </c>
      <c r="D505">
        <v>5</v>
      </c>
      <c r="E505">
        <v>1</v>
      </c>
      <c r="F505">
        <f>RANK(STAND_SV[[#This Row],[SV]],STAND_SV[SV],0)</f>
        <v>644</v>
      </c>
      <c r="G505">
        <f t="shared" si="7"/>
        <v>12</v>
      </c>
    </row>
    <row r="506" spans="1:7" x14ac:dyDescent="0.25">
      <c r="A506" t="s">
        <v>81</v>
      </c>
      <c r="B506" t="s">
        <v>94</v>
      </c>
      <c r="C506" t="s">
        <v>113</v>
      </c>
      <c r="D506">
        <v>98</v>
      </c>
      <c r="E506">
        <v>12</v>
      </c>
      <c r="F506">
        <f>RANK(STAND_SV[[#This Row],[SV]],STAND_SV[SV],0)</f>
        <v>10</v>
      </c>
      <c r="G506">
        <f t="shared" si="7"/>
        <v>1</v>
      </c>
    </row>
    <row r="507" spans="1:7" x14ac:dyDescent="0.25">
      <c r="A507" t="s">
        <v>81</v>
      </c>
      <c r="B507" t="s">
        <v>95</v>
      </c>
      <c r="C507" t="s">
        <v>113</v>
      </c>
      <c r="D507">
        <v>74</v>
      </c>
      <c r="E507">
        <v>11</v>
      </c>
      <c r="F507">
        <f>RANK(STAND_SV[[#This Row],[SV]],STAND_SV[SV],0)</f>
        <v>103</v>
      </c>
      <c r="G507">
        <f t="shared" si="7"/>
        <v>2</v>
      </c>
    </row>
    <row r="508" spans="1:7" x14ac:dyDescent="0.25">
      <c r="A508" t="s">
        <v>81</v>
      </c>
      <c r="B508" t="s">
        <v>100</v>
      </c>
      <c r="C508" t="s">
        <v>113</v>
      </c>
      <c r="D508">
        <v>60</v>
      </c>
      <c r="E508">
        <v>10</v>
      </c>
      <c r="F508">
        <f>RANK(STAND_SV[[#This Row],[SV]],STAND_SV[SV],0)</f>
        <v>194</v>
      </c>
      <c r="G508">
        <f t="shared" si="7"/>
        <v>3</v>
      </c>
    </row>
    <row r="509" spans="1:7" x14ac:dyDescent="0.25">
      <c r="A509" t="s">
        <v>81</v>
      </c>
      <c r="B509" t="s">
        <v>105</v>
      </c>
      <c r="C509" t="s">
        <v>113</v>
      </c>
      <c r="D509">
        <v>55</v>
      </c>
      <c r="E509">
        <v>9</v>
      </c>
      <c r="F509">
        <f>RANK(STAND_SV[[#This Row],[SV]],STAND_SV[SV],0)</f>
        <v>234</v>
      </c>
      <c r="G509">
        <f t="shared" si="7"/>
        <v>4</v>
      </c>
    </row>
    <row r="510" spans="1:7" x14ac:dyDescent="0.25">
      <c r="A510" t="s">
        <v>81</v>
      </c>
      <c r="B510" t="s">
        <v>98</v>
      </c>
      <c r="C510" t="s">
        <v>113</v>
      </c>
      <c r="D510">
        <v>53</v>
      </c>
      <c r="E510">
        <v>8</v>
      </c>
      <c r="F510">
        <f>RANK(STAND_SV[[#This Row],[SV]],STAND_SV[SV],0)</f>
        <v>252</v>
      </c>
      <c r="G510">
        <f t="shared" si="7"/>
        <v>5</v>
      </c>
    </row>
    <row r="511" spans="1:7" x14ac:dyDescent="0.25">
      <c r="A511" t="s">
        <v>81</v>
      </c>
      <c r="B511" t="s">
        <v>99</v>
      </c>
      <c r="C511" t="s">
        <v>113</v>
      </c>
      <c r="D511">
        <v>47</v>
      </c>
      <c r="E511">
        <v>7</v>
      </c>
      <c r="F511">
        <f>RANK(STAND_SV[[#This Row],[SV]],STAND_SV[SV],0)</f>
        <v>315</v>
      </c>
      <c r="G511">
        <f t="shared" si="7"/>
        <v>6</v>
      </c>
    </row>
    <row r="512" spans="1:7" x14ac:dyDescent="0.25">
      <c r="A512" t="s">
        <v>81</v>
      </c>
      <c r="B512" t="s">
        <v>96</v>
      </c>
      <c r="C512" t="s">
        <v>113</v>
      </c>
      <c r="D512">
        <v>42</v>
      </c>
      <c r="E512">
        <v>6</v>
      </c>
      <c r="F512">
        <f>RANK(STAND_SV[[#This Row],[SV]],STAND_SV[SV],0)</f>
        <v>362</v>
      </c>
      <c r="G512">
        <f t="shared" si="7"/>
        <v>7</v>
      </c>
    </row>
    <row r="513" spans="1:7" x14ac:dyDescent="0.25">
      <c r="A513" t="s">
        <v>81</v>
      </c>
      <c r="B513" t="s">
        <v>103</v>
      </c>
      <c r="C513" t="s">
        <v>113</v>
      </c>
      <c r="D513">
        <v>34</v>
      </c>
      <c r="E513">
        <v>4.5</v>
      </c>
      <c r="F513">
        <f>RANK(STAND_SV[[#This Row],[SV]],STAND_SV[SV],0)</f>
        <v>452</v>
      </c>
      <c r="G513">
        <f t="shared" si="7"/>
        <v>8</v>
      </c>
    </row>
    <row r="514" spans="1:7" x14ac:dyDescent="0.25">
      <c r="A514" t="s">
        <v>81</v>
      </c>
      <c r="B514" t="s">
        <v>104</v>
      </c>
      <c r="C514" t="s">
        <v>113</v>
      </c>
      <c r="D514">
        <v>34</v>
      </c>
      <c r="E514">
        <v>4.5</v>
      </c>
      <c r="F514">
        <f>RANK(STAND_SV[[#This Row],[SV]],STAND_SV[SV],0)</f>
        <v>452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102</v>
      </c>
      <c r="C515" t="s">
        <v>113</v>
      </c>
      <c r="D515">
        <v>29</v>
      </c>
      <c r="E515">
        <v>3</v>
      </c>
      <c r="F515">
        <f>RANK(STAND_SV[[#This Row],[SV]],STAND_SV[SV],0)</f>
        <v>503</v>
      </c>
      <c r="G515">
        <f t="shared" si="8"/>
        <v>10</v>
      </c>
    </row>
    <row r="516" spans="1:7" x14ac:dyDescent="0.25">
      <c r="A516" t="s">
        <v>81</v>
      </c>
      <c r="B516" t="s">
        <v>97</v>
      </c>
      <c r="C516" t="s">
        <v>113</v>
      </c>
      <c r="D516">
        <v>25</v>
      </c>
      <c r="E516">
        <v>2</v>
      </c>
      <c r="F516">
        <f>RANK(STAND_SV[[#This Row],[SV]],STAND_SV[SV],0)</f>
        <v>529</v>
      </c>
      <c r="G516">
        <f t="shared" si="8"/>
        <v>11</v>
      </c>
    </row>
    <row r="517" spans="1:7" x14ac:dyDescent="0.25">
      <c r="A517" t="s">
        <v>81</v>
      </c>
      <c r="B517" t="s">
        <v>101</v>
      </c>
      <c r="C517" t="s">
        <v>113</v>
      </c>
      <c r="D517">
        <v>22</v>
      </c>
      <c r="E517">
        <v>1</v>
      </c>
      <c r="F517">
        <f>RANK(STAND_SV[[#This Row],[SV]],STAND_SV[SV],0)</f>
        <v>553</v>
      </c>
      <c r="G517">
        <f t="shared" si="8"/>
        <v>12</v>
      </c>
    </row>
    <row r="518" spans="1:7" x14ac:dyDescent="0.25">
      <c r="A518" t="s">
        <v>82</v>
      </c>
      <c r="B518" t="s">
        <v>103</v>
      </c>
      <c r="C518" t="s">
        <v>113</v>
      </c>
      <c r="D518">
        <v>88</v>
      </c>
      <c r="E518">
        <v>12</v>
      </c>
      <c r="F518">
        <f>RANK(STAND_SV[[#This Row],[SV]],STAND_SV[SV],0)</f>
        <v>28</v>
      </c>
      <c r="G518">
        <f t="shared" si="8"/>
        <v>1</v>
      </c>
    </row>
    <row r="519" spans="1:7" x14ac:dyDescent="0.25">
      <c r="A519" t="s">
        <v>82</v>
      </c>
      <c r="B519" t="s">
        <v>96</v>
      </c>
      <c r="C519" t="s">
        <v>113</v>
      </c>
      <c r="D519">
        <v>63</v>
      </c>
      <c r="E519">
        <v>10.5</v>
      </c>
      <c r="F519">
        <f>RANK(STAND_SV[[#This Row],[SV]],STAND_SV[SV],0)</f>
        <v>172</v>
      </c>
      <c r="G519">
        <f t="shared" si="8"/>
        <v>2</v>
      </c>
    </row>
    <row r="520" spans="1:7" x14ac:dyDescent="0.25">
      <c r="A520" t="s">
        <v>82</v>
      </c>
      <c r="B520" t="s">
        <v>97</v>
      </c>
      <c r="C520" t="s">
        <v>113</v>
      </c>
      <c r="D520">
        <v>63</v>
      </c>
      <c r="E520">
        <v>10.5</v>
      </c>
      <c r="F520">
        <f>RANK(STAND_SV[[#This Row],[SV]],STAND_SV[SV],0)</f>
        <v>172</v>
      </c>
      <c r="G520">
        <f t="shared" si="8"/>
        <v>3</v>
      </c>
    </row>
    <row r="521" spans="1:7" x14ac:dyDescent="0.25">
      <c r="A521" t="s">
        <v>82</v>
      </c>
      <c r="B521" t="s">
        <v>94</v>
      </c>
      <c r="C521" t="s">
        <v>113</v>
      </c>
      <c r="D521">
        <v>55</v>
      </c>
      <c r="E521">
        <v>9</v>
      </c>
      <c r="F521">
        <f>RANK(STAND_SV[[#This Row],[SV]],STAND_SV[SV],0)</f>
        <v>234</v>
      </c>
      <c r="G521">
        <f t="shared" si="8"/>
        <v>4</v>
      </c>
    </row>
    <row r="522" spans="1:7" x14ac:dyDescent="0.25">
      <c r="A522" t="s">
        <v>82</v>
      </c>
      <c r="B522" t="s">
        <v>95</v>
      </c>
      <c r="C522" t="s">
        <v>113</v>
      </c>
      <c r="D522">
        <v>52</v>
      </c>
      <c r="E522">
        <v>8</v>
      </c>
      <c r="F522">
        <f>RANK(STAND_SV[[#This Row],[SV]],STAND_SV[SV],0)</f>
        <v>265</v>
      </c>
      <c r="G522">
        <f t="shared" si="8"/>
        <v>5</v>
      </c>
    </row>
    <row r="523" spans="1:7" x14ac:dyDescent="0.25">
      <c r="A523" t="s">
        <v>82</v>
      </c>
      <c r="B523" t="s">
        <v>101</v>
      </c>
      <c r="C523" t="s">
        <v>113</v>
      </c>
      <c r="D523">
        <v>51</v>
      </c>
      <c r="E523">
        <v>7</v>
      </c>
      <c r="F523">
        <f>RANK(STAND_SV[[#This Row],[SV]],STAND_SV[SV],0)</f>
        <v>280</v>
      </c>
      <c r="G523">
        <f t="shared" si="8"/>
        <v>6</v>
      </c>
    </row>
    <row r="524" spans="1:7" x14ac:dyDescent="0.25">
      <c r="A524" t="s">
        <v>82</v>
      </c>
      <c r="B524" t="s">
        <v>104</v>
      </c>
      <c r="C524" t="s">
        <v>113</v>
      </c>
      <c r="D524">
        <v>42</v>
      </c>
      <c r="E524">
        <v>6</v>
      </c>
      <c r="F524">
        <f>RANK(STAND_SV[[#This Row],[SV]],STAND_SV[SV],0)</f>
        <v>362</v>
      </c>
      <c r="G524">
        <f t="shared" si="8"/>
        <v>7</v>
      </c>
    </row>
    <row r="525" spans="1:7" x14ac:dyDescent="0.25">
      <c r="A525" t="s">
        <v>82</v>
      </c>
      <c r="B525" t="s">
        <v>102</v>
      </c>
      <c r="C525" t="s">
        <v>113</v>
      </c>
      <c r="D525">
        <v>38</v>
      </c>
      <c r="E525">
        <v>5</v>
      </c>
      <c r="F525">
        <f>RANK(STAND_SV[[#This Row],[SV]],STAND_SV[SV],0)</f>
        <v>401</v>
      </c>
      <c r="G525">
        <f t="shared" si="8"/>
        <v>8</v>
      </c>
    </row>
    <row r="526" spans="1:7" x14ac:dyDescent="0.25">
      <c r="A526" t="s">
        <v>82</v>
      </c>
      <c r="B526" t="s">
        <v>105</v>
      </c>
      <c r="C526" t="s">
        <v>113</v>
      </c>
      <c r="D526">
        <v>36</v>
      </c>
      <c r="E526">
        <v>4</v>
      </c>
      <c r="F526">
        <f>RANK(STAND_SV[[#This Row],[SV]],STAND_SV[SV],0)</f>
        <v>431</v>
      </c>
      <c r="G526">
        <f t="shared" si="8"/>
        <v>9</v>
      </c>
    </row>
    <row r="527" spans="1:7" x14ac:dyDescent="0.25">
      <c r="A527" t="s">
        <v>82</v>
      </c>
      <c r="B527" t="s">
        <v>100</v>
      </c>
      <c r="C527" t="s">
        <v>113</v>
      </c>
      <c r="D527">
        <v>26</v>
      </c>
      <c r="E527">
        <v>3</v>
      </c>
      <c r="F527">
        <f>RANK(STAND_SV[[#This Row],[SV]],STAND_SV[SV],0)</f>
        <v>522</v>
      </c>
      <c r="G527">
        <f t="shared" si="8"/>
        <v>10</v>
      </c>
    </row>
    <row r="528" spans="1:7" x14ac:dyDescent="0.25">
      <c r="A528" t="s">
        <v>82</v>
      </c>
      <c r="B528" t="s">
        <v>99</v>
      </c>
      <c r="C528" t="s">
        <v>113</v>
      </c>
      <c r="D528">
        <v>22</v>
      </c>
      <c r="E528">
        <v>2</v>
      </c>
      <c r="F528">
        <f>RANK(STAND_SV[[#This Row],[SV]],STAND_SV[SV],0)</f>
        <v>553</v>
      </c>
      <c r="G528">
        <f t="shared" si="8"/>
        <v>11</v>
      </c>
    </row>
    <row r="529" spans="1:7" x14ac:dyDescent="0.25">
      <c r="A529" t="s">
        <v>82</v>
      </c>
      <c r="B529" t="s">
        <v>98</v>
      </c>
      <c r="C529" t="s">
        <v>113</v>
      </c>
      <c r="D529">
        <v>16</v>
      </c>
      <c r="E529">
        <v>1</v>
      </c>
      <c r="F529">
        <f>RANK(STAND_SV[[#This Row],[SV]],STAND_SV[SV],0)</f>
        <v>594</v>
      </c>
      <c r="G529">
        <f t="shared" si="8"/>
        <v>12</v>
      </c>
    </row>
    <row r="530" spans="1:7" x14ac:dyDescent="0.25">
      <c r="A530" t="s">
        <v>83</v>
      </c>
      <c r="B530" t="s">
        <v>98</v>
      </c>
      <c r="C530" t="s">
        <v>113</v>
      </c>
      <c r="D530">
        <v>73</v>
      </c>
      <c r="E530">
        <v>12</v>
      </c>
      <c r="F530">
        <f>RANK(STAND_SV[[#This Row],[SV]],STAND_SV[SV],0)</f>
        <v>110</v>
      </c>
      <c r="G530">
        <f t="shared" si="8"/>
        <v>1</v>
      </c>
    </row>
    <row r="531" spans="1:7" x14ac:dyDescent="0.25">
      <c r="A531" t="s">
        <v>83</v>
      </c>
      <c r="B531" t="s">
        <v>95</v>
      </c>
      <c r="C531" t="s">
        <v>113</v>
      </c>
      <c r="D531">
        <v>63</v>
      </c>
      <c r="E531">
        <v>11</v>
      </c>
      <c r="F531">
        <f>RANK(STAND_SV[[#This Row],[SV]],STAND_SV[SV],0)</f>
        <v>172</v>
      </c>
      <c r="G531">
        <f t="shared" si="8"/>
        <v>2</v>
      </c>
    </row>
    <row r="532" spans="1:7" x14ac:dyDescent="0.25">
      <c r="A532" t="s">
        <v>83</v>
      </c>
      <c r="B532" t="s">
        <v>99</v>
      </c>
      <c r="C532" t="s">
        <v>113</v>
      </c>
      <c r="D532">
        <v>57</v>
      </c>
      <c r="E532">
        <v>10</v>
      </c>
      <c r="F532">
        <f>RANK(STAND_SV[[#This Row],[SV]],STAND_SV[SV],0)</f>
        <v>214</v>
      </c>
      <c r="G532">
        <f t="shared" si="8"/>
        <v>3</v>
      </c>
    </row>
    <row r="533" spans="1:7" x14ac:dyDescent="0.25">
      <c r="A533" t="s">
        <v>83</v>
      </c>
      <c r="B533" t="s">
        <v>101</v>
      </c>
      <c r="C533" t="s">
        <v>113</v>
      </c>
      <c r="D533">
        <v>55</v>
      </c>
      <c r="E533">
        <v>9</v>
      </c>
      <c r="F533">
        <f>RANK(STAND_SV[[#This Row],[SV]],STAND_SV[SV],0)</f>
        <v>234</v>
      </c>
      <c r="G533">
        <f t="shared" si="8"/>
        <v>4</v>
      </c>
    </row>
    <row r="534" spans="1:7" x14ac:dyDescent="0.25">
      <c r="A534" t="s">
        <v>83</v>
      </c>
      <c r="B534" t="s">
        <v>97</v>
      </c>
      <c r="C534" t="s">
        <v>113</v>
      </c>
      <c r="D534">
        <v>50</v>
      </c>
      <c r="E534">
        <v>7.5</v>
      </c>
      <c r="F534">
        <f>RANK(STAND_SV[[#This Row],[SV]],STAND_SV[SV],0)</f>
        <v>288</v>
      </c>
      <c r="G534">
        <f t="shared" si="8"/>
        <v>5</v>
      </c>
    </row>
    <row r="535" spans="1:7" x14ac:dyDescent="0.25">
      <c r="A535" t="s">
        <v>83</v>
      </c>
      <c r="B535" t="s">
        <v>102</v>
      </c>
      <c r="C535" t="s">
        <v>113</v>
      </c>
      <c r="D535">
        <v>50</v>
      </c>
      <c r="E535">
        <v>7.5</v>
      </c>
      <c r="F535">
        <f>RANK(STAND_SV[[#This Row],[SV]],STAND_SV[SV],0)</f>
        <v>288</v>
      </c>
      <c r="G535">
        <f t="shared" si="8"/>
        <v>6</v>
      </c>
    </row>
    <row r="536" spans="1:7" x14ac:dyDescent="0.25">
      <c r="A536" t="s">
        <v>83</v>
      </c>
      <c r="B536" t="s">
        <v>105</v>
      </c>
      <c r="C536" t="s">
        <v>113</v>
      </c>
      <c r="D536">
        <v>46</v>
      </c>
      <c r="E536">
        <v>6</v>
      </c>
      <c r="F536">
        <f>RANK(STAND_SV[[#This Row],[SV]],STAND_SV[SV],0)</f>
        <v>333</v>
      </c>
      <c r="G536">
        <f t="shared" si="8"/>
        <v>7</v>
      </c>
    </row>
    <row r="537" spans="1:7" x14ac:dyDescent="0.25">
      <c r="A537" t="s">
        <v>83</v>
      </c>
      <c r="B537" t="s">
        <v>100</v>
      </c>
      <c r="C537" t="s">
        <v>113</v>
      </c>
      <c r="D537">
        <v>38</v>
      </c>
      <c r="E537">
        <v>4.5</v>
      </c>
      <c r="F537">
        <f>RANK(STAND_SV[[#This Row],[SV]],STAND_SV[SV],0)</f>
        <v>401</v>
      </c>
      <c r="G537">
        <f t="shared" si="8"/>
        <v>8</v>
      </c>
    </row>
    <row r="538" spans="1:7" x14ac:dyDescent="0.25">
      <c r="A538" t="s">
        <v>83</v>
      </c>
      <c r="B538" t="s">
        <v>104</v>
      </c>
      <c r="C538" t="s">
        <v>113</v>
      </c>
      <c r="D538">
        <v>38</v>
      </c>
      <c r="E538">
        <v>4.5</v>
      </c>
      <c r="F538">
        <f>RANK(STAND_SV[[#This Row],[SV]],STAND_SV[SV],0)</f>
        <v>401</v>
      </c>
      <c r="G538">
        <f t="shared" si="8"/>
        <v>9</v>
      </c>
    </row>
    <row r="539" spans="1:7" x14ac:dyDescent="0.25">
      <c r="A539" t="s">
        <v>83</v>
      </c>
      <c r="B539" t="s">
        <v>94</v>
      </c>
      <c r="C539" t="s">
        <v>113</v>
      </c>
      <c r="D539">
        <v>35</v>
      </c>
      <c r="E539">
        <v>3</v>
      </c>
      <c r="F539">
        <f>RANK(STAND_SV[[#This Row],[SV]],STAND_SV[SV],0)</f>
        <v>445</v>
      </c>
      <c r="G539">
        <f t="shared" si="8"/>
        <v>10</v>
      </c>
    </row>
    <row r="540" spans="1:7" x14ac:dyDescent="0.25">
      <c r="A540" t="s">
        <v>83</v>
      </c>
      <c r="B540" t="s">
        <v>96</v>
      </c>
      <c r="C540" t="s">
        <v>113</v>
      </c>
      <c r="D540">
        <v>34</v>
      </c>
      <c r="E540">
        <v>2</v>
      </c>
      <c r="F540">
        <f>RANK(STAND_SV[[#This Row],[SV]],STAND_SV[SV],0)</f>
        <v>452</v>
      </c>
      <c r="G540">
        <f t="shared" si="8"/>
        <v>11</v>
      </c>
    </row>
    <row r="541" spans="1:7" x14ac:dyDescent="0.25">
      <c r="A541" t="s">
        <v>83</v>
      </c>
      <c r="B541" t="s">
        <v>103</v>
      </c>
      <c r="C541" t="s">
        <v>113</v>
      </c>
      <c r="D541">
        <v>24</v>
      </c>
      <c r="E541">
        <v>1</v>
      </c>
      <c r="F541">
        <f>RANK(STAND_SV[[#This Row],[SV]],STAND_SV[SV],0)</f>
        <v>534</v>
      </c>
      <c r="G541">
        <f t="shared" si="8"/>
        <v>12</v>
      </c>
    </row>
    <row r="542" spans="1:7" x14ac:dyDescent="0.25">
      <c r="A542" t="s">
        <v>84</v>
      </c>
      <c r="B542" t="s">
        <v>101</v>
      </c>
      <c r="C542" t="s">
        <v>113</v>
      </c>
      <c r="D542">
        <v>83</v>
      </c>
      <c r="E542">
        <v>12</v>
      </c>
      <c r="F542">
        <f>RANK(STAND_SV[[#This Row],[SV]],STAND_SV[SV],0)</f>
        <v>48</v>
      </c>
      <c r="G542">
        <f t="shared" si="8"/>
        <v>1</v>
      </c>
    </row>
    <row r="543" spans="1:7" x14ac:dyDescent="0.25">
      <c r="A543" t="s">
        <v>84</v>
      </c>
      <c r="B543" t="s">
        <v>94</v>
      </c>
      <c r="C543" t="s">
        <v>113</v>
      </c>
      <c r="D543">
        <v>78</v>
      </c>
      <c r="E543">
        <v>11</v>
      </c>
      <c r="F543">
        <f>RANK(STAND_SV[[#This Row],[SV]],STAND_SV[SV],0)</f>
        <v>71</v>
      </c>
      <c r="G543">
        <f t="shared" si="8"/>
        <v>2</v>
      </c>
    </row>
    <row r="544" spans="1:7" x14ac:dyDescent="0.25">
      <c r="A544" t="s">
        <v>84</v>
      </c>
      <c r="B544" t="s">
        <v>100</v>
      </c>
      <c r="C544" t="s">
        <v>113</v>
      </c>
      <c r="D544">
        <v>69</v>
      </c>
      <c r="E544">
        <v>10</v>
      </c>
      <c r="F544">
        <f>RANK(STAND_SV[[#This Row],[SV]],STAND_SV[SV],0)</f>
        <v>135</v>
      </c>
      <c r="G544">
        <f t="shared" si="8"/>
        <v>3</v>
      </c>
    </row>
    <row r="545" spans="1:7" x14ac:dyDescent="0.25">
      <c r="A545" t="s">
        <v>84</v>
      </c>
      <c r="B545" t="s">
        <v>102</v>
      </c>
      <c r="C545" t="s">
        <v>113</v>
      </c>
      <c r="D545">
        <v>57</v>
      </c>
      <c r="E545">
        <v>9</v>
      </c>
      <c r="F545">
        <f>RANK(STAND_SV[[#This Row],[SV]],STAND_SV[SV],0)</f>
        <v>214</v>
      </c>
      <c r="G545">
        <f t="shared" si="8"/>
        <v>4</v>
      </c>
    </row>
    <row r="546" spans="1:7" x14ac:dyDescent="0.25">
      <c r="A546" t="s">
        <v>84</v>
      </c>
      <c r="B546" t="s">
        <v>99</v>
      </c>
      <c r="C546" t="s">
        <v>113</v>
      </c>
      <c r="D546">
        <v>56</v>
      </c>
      <c r="E546">
        <v>8</v>
      </c>
      <c r="F546">
        <f>RANK(STAND_SV[[#This Row],[SV]],STAND_SV[SV],0)</f>
        <v>222</v>
      </c>
      <c r="G546">
        <f t="shared" si="8"/>
        <v>5</v>
      </c>
    </row>
    <row r="547" spans="1:7" x14ac:dyDescent="0.25">
      <c r="A547" t="s">
        <v>84</v>
      </c>
      <c r="B547" t="s">
        <v>105</v>
      </c>
      <c r="C547" t="s">
        <v>113</v>
      </c>
      <c r="D547">
        <v>46</v>
      </c>
      <c r="E547">
        <v>7</v>
      </c>
      <c r="F547">
        <f>RANK(STAND_SV[[#This Row],[SV]],STAND_SV[SV],0)</f>
        <v>333</v>
      </c>
      <c r="G547">
        <f t="shared" si="8"/>
        <v>6</v>
      </c>
    </row>
    <row r="548" spans="1:7" x14ac:dyDescent="0.25">
      <c r="A548" t="s">
        <v>84</v>
      </c>
      <c r="B548" t="s">
        <v>98</v>
      </c>
      <c r="C548" t="s">
        <v>113</v>
      </c>
      <c r="D548">
        <v>44</v>
      </c>
      <c r="E548">
        <v>6</v>
      </c>
      <c r="F548">
        <f>RANK(STAND_SV[[#This Row],[SV]],STAND_SV[SV],0)</f>
        <v>344</v>
      </c>
      <c r="G548">
        <f t="shared" si="8"/>
        <v>7</v>
      </c>
    </row>
    <row r="549" spans="1:7" x14ac:dyDescent="0.25">
      <c r="A549" t="s">
        <v>84</v>
      </c>
      <c r="B549" t="s">
        <v>95</v>
      </c>
      <c r="C549" t="s">
        <v>113</v>
      </c>
      <c r="D549">
        <v>38</v>
      </c>
      <c r="E549">
        <v>5</v>
      </c>
      <c r="F549">
        <f>RANK(STAND_SV[[#This Row],[SV]],STAND_SV[SV],0)</f>
        <v>401</v>
      </c>
      <c r="G549">
        <f t="shared" si="8"/>
        <v>8</v>
      </c>
    </row>
    <row r="550" spans="1:7" x14ac:dyDescent="0.25">
      <c r="A550" t="s">
        <v>84</v>
      </c>
      <c r="B550" t="s">
        <v>96</v>
      </c>
      <c r="C550" t="s">
        <v>113</v>
      </c>
      <c r="D550">
        <v>33</v>
      </c>
      <c r="E550">
        <v>4</v>
      </c>
      <c r="F550">
        <f>RANK(STAND_SV[[#This Row],[SV]],STAND_SV[SV],0)</f>
        <v>467</v>
      </c>
      <c r="G550">
        <f t="shared" si="8"/>
        <v>9</v>
      </c>
    </row>
    <row r="551" spans="1:7" x14ac:dyDescent="0.25">
      <c r="A551" t="s">
        <v>84</v>
      </c>
      <c r="B551" t="s">
        <v>97</v>
      </c>
      <c r="C551" t="s">
        <v>113</v>
      </c>
      <c r="D551">
        <v>31</v>
      </c>
      <c r="E551">
        <v>3</v>
      </c>
      <c r="F551">
        <f>RANK(STAND_SV[[#This Row],[SV]],STAND_SV[SV],0)</f>
        <v>487</v>
      </c>
      <c r="G551">
        <f t="shared" si="8"/>
        <v>10</v>
      </c>
    </row>
    <row r="552" spans="1:7" x14ac:dyDescent="0.25">
      <c r="A552" t="s">
        <v>84</v>
      </c>
      <c r="B552" t="s">
        <v>103</v>
      </c>
      <c r="C552" t="s">
        <v>113</v>
      </c>
      <c r="D552">
        <v>29</v>
      </c>
      <c r="E552">
        <v>2</v>
      </c>
      <c r="F552">
        <f>RANK(STAND_SV[[#This Row],[SV]],STAND_SV[SV],0)</f>
        <v>503</v>
      </c>
      <c r="G552">
        <f t="shared" si="8"/>
        <v>11</v>
      </c>
    </row>
    <row r="553" spans="1:7" x14ac:dyDescent="0.25">
      <c r="A553" t="s">
        <v>84</v>
      </c>
      <c r="B553" t="s">
        <v>104</v>
      </c>
      <c r="C553" t="s">
        <v>113</v>
      </c>
      <c r="D553">
        <v>25</v>
      </c>
      <c r="E553">
        <v>1</v>
      </c>
      <c r="F553">
        <f>RANK(STAND_SV[[#This Row],[SV]],STAND_SV[SV],0)</f>
        <v>529</v>
      </c>
      <c r="G553">
        <f t="shared" si="8"/>
        <v>12</v>
      </c>
    </row>
    <row r="554" spans="1:7" x14ac:dyDescent="0.25">
      <c r="A554" t="s">
        <v>85</v>
      </c>
      <c r="B554" t="s">
        <v>103</v>
      </c>
      <c r="C554" t="s">
        <v>114</v>
      </c>
      <c r="D554">
        <v>88</v>
      </c>
      <c r="E554">
        <v>12</v>
      </c>
      <c r="F554">
        <f>RANK(STAND_SV[[#This Row],[SV]],STAND_SV[SV],0)</f>
        <v>28</v>
      </c>
      <c r="G554">
        <f t="shared" si="8"/>
        <v>1</v>
      </c>
    </row>
    <row r="555" spans="1:7" x14ac:dyDescent="0.25">
      <c r="A555" t="s">
        <v>85</v>
      </c>
      <c r="B555" t="s">
        <v>96</v>
      </c>
      <c r="C555" t="s">
        <v>114</v>
      </c>
      <c r="D555">
        <v>63</v>
      </c>
      <c r="E555">
        <v>10.5</v>
      </c>
      <c r="F555">
        <f>RANK(STAND_SV[[#This Row],[SV]],STAND_SV[SV],0)</f>
        <v>172</v>
      </c>
      <c r="G555">
        <f t="shared" si="8"/>
        <v>2</v>
      </c>
    </row>
    <row r="556" spans="1:7" x14ac:dyDescent="0.25">
      <c r="A556" t="s">
        <v>85</v>
      </c>
      <c r="B556" t="s">
        <v>97</v>
      </c>
      <c r="C556" t="s">
        <v>114</v>
      </c>
      <c r="D556">
        <v>63</v>
      </c>
      <c r="E556">
        <v>10.5</v>
      </c>
      <c r="F556">
        <f>RANK(STAND_SV[[#This Row],[SV]],STAND_SV[SV],0)</f>
        <v>172</v>
      </c>
      <c r="G556">
        <f t="shared" si="8"/>
        <v>3</v>
      </c>
    </row>
    <row r="557" spans="1:7" x14ac:dyDescent="0.25">
      <c r="A557" t="s">
        <v>85</v>
      </c>
      <c r="B557" t="s">
        <v>94</v>
      </c>
      <c r="C557" t="s">
        <v>114</v>
      </c>
      <c r="D557">
        <v>55</v>
      </c>
      <c r="E557">
        <v>9</v>
      </c>
      <c r="F557">
        <f>RANK(STAND_SV[[#This Row],[SV]],STAND_SV[SV],0)</f>
        <v>234</v>
      </c>
      <c r="G557">
        <f t="shared" si="8"/>
        <v>4</v>
      </c>
    </row>
    <row r="558" spans="1:7" x14ac:dyDescent="0.25">
      <c r="A558" t="s">
        <v>85</v>
      </c>
      <c r="B558" t="s">
        <v>95</v>
      </c>
      <c r="C558" t="s">
        <v>114</v>
      </c>
      <c r="D558">
        <v>52</v>
      </c>
      <c r="E558">
        <v>8</v>
      </c>
      <c r="F558">
        <f>RANK(STAND_SV[[#This Row],[SV]],STAND_SV[SV],0)</f>
        <v>265</v>
      </c>
      <c r="G558">
        <f t="shared" si="8"/>
        <v>5</v>
      </c>
    </row>
    <row r="559" spans="1:7" x14ac:dyDescent="0.25">
      <c r="A559" t="s">
        <v>85</v>
      </c>
      <c r="B559" t="s">
        <v>101</v>
      </c>
      <c r="C559" t="s">
        <v>114</v>
      </c>
      <c r="D559">
        <v>51</v>
      </c>
      <c r="E559">
        <v>7</v>
      </c>
      <c r="F559">
        <f>RANK(STAND_SV[[#This Row],[SV]],STAND_SV[SV],0)</f>
        <v>280</v>
      </c>
      <c r="G559">
        <f t="shared" si="8"/>
        <v>6</v>
      </c>
    </row>
    <row r="560" spans="1:7" x14ac:dyDescent="0.25">
      <c r="A560" t="s">
        <v>85</v>
      </c>
      <c r="B560" t="s">
        <v>104</v>
      </c>
      <c r="C560" t="s">
        <v>114</v>
      </c>
      <c r="D560">
        <v>42</v>
      </c>
      <c r="E560">
        <v>6</v>
      </c>
      <c r="F560">
        <f>RANK(STAND_SV[[#This Row],[SV]],STAND_SV[SV],0)</f>
        <v>362</v>
      </c>
      <c r="G560">
        <f t="shared" si="8"/>
        <v>7</v>
      </c>
    </row>
    <row r="561" spans="1:7" x14ac:dyDescent="0.25">
      <c r="A561" t="s">
        <v>85</v>
      </c>
      <c r="B561" t="s">
        <v>102</v>
      </c>
      <c r="C561" t="s">
        <v>114</v>
      </c>
      <c r="D561">
        <v>38</v>
      </c>
      <c r="E561">
        <v>5</v>
      </c>
      <c r="F561">
        <f>RANK(STAND_SV[[#This Row],[SV]],STAND_SV[SV],0)</f>
        <v>401</v>
      </c>
      <c r="G561">
        <f t="shared" si="8"/>
        <v>8</v>
      </c>
    </row>
    <row r="562" spans="1:7" x14ac:dyDescent="0.25">
      <c r="A562" t="s">
        <v>85</v>
      </c>
      <c r="B562" t="s">
        <v>105</v>
      </c>
      <c r="C562" t="s">
        <v>114</v>
      </c>
      <c r="D562">
        <v>36</v>
      </c>
      <c r="E562">
        <v>4</v>
      </c>
      <c r="F562">
        <f>RANK(STAND_SV[[#This Row],[SV]],STAND_SV[SV],0)</f>
        <v>431</v>
      </c>
      <c r="G562">
        <f t="shared" si="8"/>
        <v>9</v>
      </c>
    </row>
    <row r="563" spans="1:7" x14ac:dyDescent="0.25">
      <c r="A563" t="s">
        <v>85</v>
      </c>
      <c r="B563" t="s">
        <v>100</v>
      </c>
      <c r="C563" t="s">
        <v>114</v>
      </c>
      <c r="D563">
        <v>26</v>
      </c>
      <c r="E563">
        <v>3</v>
      </c>
      <c r="F563">
        <f>RANK(STAND_SV[[#This Row],[SV]],STAND_SV[SV],0)</f>
        <v>522</v>
      </c>
      <c r="G563">
        <f t="shared" si="8"/>
        <v>10</v>
      </c>
    </row>
    <row r="564" spans="1:7" x14ac:dyDescent="0.25">
      <c r="A564" t="s">
        <v>85</v>
      </c>
      <c r="B564" t="s">
        <v>99</v>
      </c>
      <c r="C564" t="s">
        <v>114</v>
      </c>
      <c r="D564">
        <v>22</v>
      </c>
      <c r="E564">
        <v>2</v>
      </c>
      <c r="F564">
        <f>RANK(STAND_SV[[#This Row],[SV]],STAND_SV[SV],0)</f>
        <v>553</v>
      </c>
      <c r="G564">
        <f t="shared" si="8"/>
        <v>11</v>
      </c>
    </row>
    <row r="565" spans="1:7" x14ac:dyDescent="0.25">
      <c r="A565" t="s">
        <v>85</v>
      </c>
      <c r="B565" t="s">
        <v>98</v>
      </c>
      <c r="C565" t="s">
        <v>114</v>
      </c>
      <c r="D565">
        <v>16</v>
      </c>
      <c r="E565">
        <v>1</v>
      </c>
      <c r="F565">
        <f>RANK(STAND_SV[[#This Row],[SV]],STAND_SV[SV],0)</f>
        <v>594</v>
      </c>
      <c r="G565">
        <f t="shared" si="8"/>
        <v>12</v>
      </c>
    </row>
    <row r="566" spans="1:7" x14ac:dyDescent="0.25">
      <c r="A566" t="s">
        <v>86</v>
      </c>
      <c r="B566" t="s">
        <v>95</v>
      </c>
      <c r="C566" t="s">
        <v>113</v>
      </c>
      <c r="D566">
        <v>86</v>
      </c>
      <c r="E566">
        <v>12</v>
      </c>
      <c r="F566">
        <f>RANK(STAND_SV[[#This Row],[SV]],STAND_SV[SV],0)</f>
        <v>37</v>
      </c>
      <c r="G566">
        <f t="shared" si="8"/>
        <v>1</v>
      </c>
    </row>
    <row r="567" spans="1:7" x14ac:dyDescent="0.25">
      <c r="A567" t="s">
        <v>86</v>
      </c>
      <c r="B567" t="s">
        <v>101</v>
      </c>
      <c r="C567" t="s">
        <v>113</v>
      </c>
      <c r="D567">
        <v>72</v>
      </c>
      <c r="E567">
        <v>11</v>
      </c>
      <c r="F567">
        <f>RANK(STAND_SV[[#This Row],[SV]],STAND_SV[SV],0)</f>
        <v>118</v>
      </c>
      <c r="G567">
        <f t="shared" si="8"/>
        <v>2</v>
      </c>
    </row>
    <row r="568" spans="1:7" x14ac:dyDescent="0.25">
      <c r="A568" t="s">
        <v>86</v>
      </c>
      <c r="B568" t="s">
        <v>100</v>
      </c>
      <c r="C568" t="s">
        <v>113</v>
      </c>
      <c r="D568">
        <v>61</v>
      </c>
      <c r="E568">
        <v>10</v>
      </c>
      <c r="F568">
        <f>RANK(STAND_SV[[#This Row],[SV]],STAND_SV[SV],0)</f>
        <v>187</v>
      </c>
      <c r="G568">
        <f t="shared" si="8"/>
        <v>3</v>
      </c>
    </row>
    <row r="569" spans="1:7" x14ac:dyDescent="0.25">
      <c r="A569" t="s">
        <v>86</v>
      </c>
      <c r="B569" t="s">
        <v>103</v>
      </c>
      <c r="C569" t="s">
        <v>113</v>
      </c>
      <c r="D569">
        <v>58</v>
      </c>
      <c r="E569">
        <v>9</v>
      </c>
      <c r="F569">
        <f>RANK(STAND_SV[[#This Row],[SV]],STAND_SV[SV],0)</f>
        <v>209</v>
      </c>
      <c r="G569">
        <f t="shared" si="8"/>
        <v>4</v>
      </c>
    </row>
    <row r="570" spans="1:7" x14ac:dyDescent="0.25">
      <c r="A570" t="s">
        <v>86</v>
      </c>
      <c r="B570" t="s">
        <v>98</v>
      </c>
      <c r="C570" t="s">
        <v>113</v>
      </c>
      <c r="D570">
        <v>57</v>
      </c>
      <c r="E570">
        <v>8</v>
      </c>
      <c r="F570">
        <f>RANK(STAND_SV[[#This Row],[SV]],STAND_SV[SV],0)</f>
        <v>214</v>
      </c>
      <c r="G570">
        <f t="shared" si="8"/>
        <v>5</v>
      </c>
    </row>
    <row r="571" spans="1:7" x14ac:dyDescent="0.25">
      <c r="A571" t="s">
        <v>86</v>
      </c>
      <c r="B571" t="s">
        <v>94</v>
      </c>
      <c r="C571" t="s">
        <v>113</v>
      </c>
      <c r="D571">
        <v>56</v>
      </c>
      <c r="E571">
        <v>7</v>
      </c>
      <c r="F571">
        <f>RANK(STAND_SV[[#This Row],[SV]],STAND_SV[SV],0)</f>
        <v>222</v>
      </c>
      <c r="G571">
        <f t="shared" si="8"/>
        <v>6</v>
      </c>
    </row>
    <row r="572" spans="1:7" x14ac:dyDescent="0.25">
      <c r="A572" t="s">
        <v>86</v>
      </c>
      <c r="B572" t="s">
        <v>102</v>
      </c>
      <c r="C572" t="s">
        <v>113</v>
      </c>
      <c r="D572">
        <v>54</v>
      </c>
      <c r="E572">
        <v>6</v>
      </c>
      <c r="F572">
        <f>RANK(STAND_SV[[#This Row],[SV]],STAND_SV[SV],0)</f>
        <v>245</v>
      </c>
      <c r="G572">
        <f t="shared" si="8"/>
        <v>7</v>
      </c>
    </row>
    <row r="573" spans="1:7" x14ac:dyDescent="0.25">
      <c r="A573" t="s">
        <v>86</v>
      </c>
      <c r="B573" t="s">
        <v>99</v>
      </c>
      <c r="C573" t="s">
        <v>113</v>
      </c>
      <c r="D573">
        <v>49</v>
      </c>
      <c r="E573">
        <v>5</v>
      </c>
      <c r="F573">
        <f>RANK(STAND_SV[[#This Row],[SV]],STAND_SV[SV],0)</f>
        <v>295</v>
      </c>
      <c r="G573">
        <f t="shared" si="8"/>
        <v>8</v>
      </c>
    </row>
    <row r="574" spans="1:7" x14ac:dyDescent="0.25">
      <c r="A574" t="s">
        <v>86</v>
      </c>
      <c r="B574" t="s">
        <v>97</v>
      </c>
      <c r="C574" t="s">
        <v>113</v>
      </c>
      <c r="D574">
        <v>41</v>
      </c>
      <c r="E574">
        <v>4</v>
      </c>
      <c r="F574">
        <f>RANK(STAND_SV[[#This Row],[SV]],STAND_SV[SV],0)</f>
        <v>375</v>
      </c>
      <c r="G574">
        <f t="shared" si="8"/>
        <v>9</v>
      </c>
    </row>
    <row r="575" spans="1:7" x14ac:dyDescent="0.25">
      <c r="A575" t="s">
        <v>86</v>
      </c>
      <c r="B575" t="s">
        <v>96</v>
      </c>
      <c r="C575" t="s">
        <v>113</v>
      </c>
      <c r="D575">
        <v>19</v>
      </c>
      <c r="E575">
        <v>2.5</v>
      </c>
      <c r="F575">
        <f>RANK(STAND_SV[[#This Row],[SV]],STAND_SV[SV],0)</f>
        <v>574</v>
      </c>
      <c r="G575">
        <f t="shared" si="8"/>
        <v>10</v>
      </c>
    </row>
    <row r="576" spans="1:7" x14ac:dyDescent="0.25">
      <c r="A576" t="s">
        <v>86</v>
      </c>
      <c r="B576" t="s">
        <v>104</v>
      </c>
      <c r="C576" t="s">
        <v>113</v>
      </c>
      <c r="D576">
        <v>19</v>
      </c>
      <c r="E576">
        <v>2.5</v>
      </c>
      <c r="F576">
        <f>RANK(STAND_SV[[#This Row],[SV]],STAND_SV[SV],0)</f>
        <v>574</v>
      </c>
      <c r="G576">
        <f t="shared" si="8"/>
        <v>11</v>
      </c>
    </row>
    <row r="577" spans="1:7" x14ac:dyDescent="0.25">
      <c r="A577" t="s">
        <v>86</v>
      </c>
      <c r="B577" t="s">
        <v>105</v>
      </c>
      <c r="C577" t="s">
        <v>113</v>
      </c>
      <c r="D577">
        <v>14</v>
      </c>
      <c r="E577">
        <v>1</v>
      </c>
      <c r="F577">
        <f>RANK(STAND_SV[[#This Row],[SV]],STAND_SV[SV],0)</f>
        <v>605</v>
      </c>
      <c r="G577">
        <f t="shared" si="8"/>
        <v>12</v>
      </c>
    </row>
    <row r="578" spans="1:7" x14ac:dyDescent="0.25">
      <c r="A578" t="s">
        <v>87</v>
      </c>
      <c r="B578" t="s">
        <v>98</v>
      </c>
      <c r="C578" t="s">
        <v>113</v>
      </c>
      <c r="D578">
        <v>97</v>
      </c>
      <c r="E578">
        <v>12</v>
      </c>
      <c r="F578">
        <f>RANK(STAND_SV[[#This Row],[SV]],STAND_SV[SV],0)</f>
        <v>15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99</v>
      </c>
      <c r="C579" t="s">
        <v>113</v>
      </c>
      <c r="D579">
        <v>96</v>
      </c>
      <c r="E579">
        <v>11</v>
      </c>
      <c r="F579">
        <f>RANK(STAND_SV[[#This Row],[SV]],STAND_SV[SV],0)</f>
        <v>18</v>
      </c>
      <c r="G579">
        <f t="shared" si="9"/>
        <v>2</v>
      </c>
    </row>
    <row r="580" spans="1:7" x14ac:dyDescent="0.25">
      <c r="A580" t="s">
        <v>87</v>
      </c>
      <c r="B580" t="s">
        <v>105</v>
      </c>
      <c r="C580" t="s">
        <v>113</v>
      </c>
      <c r="D580">
        <v>92</v>
      </c>
      <c r="E580">
        <v>10</v>
      </c>
      <c r="F580">
        <f>RANK(STAND_SV[[#This Row],[SV]],STAND_SV[SV],0)</f>
        <v>22</v>
      </c>
      <c r="G580">
        <f t="shared" si="9"/>
        <v>3</v>
      </c>
    </row>
    <row r="581" spans="1:7" x14ac:dyDescent="0.25">
      <c r="A581" t="s">
        <v>87</v>
      </c>
      <c r="B581" t="s">
        <v>97</v>
      </c>
      <c r="C581" t="s">
        <v>113</v>
      </c>
      <c r="D581">
        <v>64</v>
      </c>
      <c r="E581">
        <v>9</v>
      </c>
      <c r="F581">
        <f>RANK(STAND_SV[[#This Row],[SV]],STAND_SV[SV],0)</f>
        <v>168</v>
      </c>
      <c r="G581">
        <f t="shared" si="9"/>
        <v>4</v>
      </c>
    </row>
    <row r="582" spans="1:7" x14ac:dyDescent="0.25">
      <c r="A582" t="s">
        <v>87</v>
      </c>
      <c r="B582" t="s">
        <v>96</v>
      </c>
      <c r="C582" t="s">
        <v>113</v>
      </c>
      <c r="D582">
        <v>44</v>
      </c>
      <c r="E582">
        <v>8</v>
      </c>
      <c r="F582">
        <f>RANK(STAND_SV[[#This Row],[SV]],STAND_SV[SV],0)</f>
        <v>344</v>
      </c>
      <c r="G582">
        <f t="shared" si="9"/>
        <v>5</v>
      </c>
    </row>
    <row r="583" spans="1:7" x14ac:dyDescent="0.25">
      <c r="A583" t="s">
        <v>87</v>
      </c>
      <c r="B583" t="s">
        <v>103</v>
      </c>
      <c r="C583" t="s">
        <v>113</v>
      </c>
      <c r="D583">
        <v>43</v>
      </c>
      <c r="E583">
        <v>7</v>
      </c>
      <c r="F583">
        <f>RANK(STAND_SV[[#This Row],[SV]],STAND_SV[SV],0)</f>
        <v>352</v>
      </c>
      <c r="G583">
        <f t="shared" si="9"/>
        <v>6</v>
      </c>
    </row>
    <row r="584" spans="1:7" x14ac:dyDescent="0.25">
      <c r="A584" t="s">
        <v>87</v>
      </c>
      <c r="B584" t="s">
        <v>101</v>
      </c>
      <c r="C584" t="s">
        <v>113</v>
      </c>
      <c r="D584">
        <v>37</v>
      </c>
      <c r="E584">
        <v>6</v>
      </c>
      <c r="F584">
        <f>RANK(STAND_SV[[#This Row],[SV]],STAND_SV[SV],0)</f>
        <v>417</v>
      </c>
      <c r="G584">
        <f t="shared" si="9"/>
        <v>7</v>
      </c>
    </row>
    <row r="585" spans="1:7" x14ac:dyDescent="0.25">
      <c r="A585" t="s">
        <v>87</v>
      </c>
      <c r="B585" t="s">
        <v>100</v>
      </c>
      <c r="C585" t="s">
        <v>113</v>
      </c>
      <c r="D585">
        <v>36</v>
      </c>
      <c r="E585">
        <v>5</v>
      </c>
      <c r="F585">
        <f>RANK(STAND_SV[[#This Row],[SV]],STAND_SV[SV],0)</f>
        <v>431</v>
      </c>
      <c r="G585">
        <f t="shared" si="9"/>
        <v>8</v>
      </c>
    </row>
    <row r="586" spans="1:7" x14ac:dyDescent="0.25">
      <c r="A586" t="s">
        <v>87</v>
      </c>
      <c r="B586" t="s">
        <v>95</v>
      </c>
      <c r="C586" t="s">
        <v>113</v>
      </c>
      <c r="D586">
        <v>34</v>
      </c>
      <c r="E586">
        <v>4</v>
      </c>
      <c r="F586">
        <f>RANK(STAND_SV[[#This Row],[SV]],STAND_SV[SV],0)</f>
        <v>452</v>
      </c>
      <c r="G586">
        <f t="shared" si="9"/>
        <v>9</v>
      </c>
    </row>
    <row r="587" spans="1:7" x14ac:dyDescent="0.25">
      <c r="A587" t="s">
        <v>87</v>
      </c>
      <c r="B587" t="s">
        <v>102</v>
      </c>
      <c r="C587" t="s">
        <v>113</v>
      </c>
      <c r="D587">
        <v>29</v>
      </c>
      <c r="E587">
        <v>3</v>
      </c>
      <c r="F587">
        <f>RANK(STAND_SV[[#This Row],[SV]],STAND_SV[SV],0)</f>
        <v>503</v>
      </c>
      <c r="G587">
        <f t="shared" si="9"/>
        <v>10</v>
      </c>
    </row>
    <row r="588" spans="1:7" x14ac:dyDescent="0.25">
      <c r="A588" t="s">
        <v>87</v>
      </c>
      <c r="B588" t="s">
        <v>104</v>
      </c>
      <c r="C588" t="s">
        <v>113</v>
      </c>
      <c r="D588">
        <v>11</v>
      </c>
      <c r="E588">
        <v>2</v>
      </c>
      <c r="F588">
        <f>RANK(STAND_SV[[#This Row],[SV]],STAND_SV[SV],0)</f>
        <v>622</v>
      </c>
      <c r="G588">
        <f t="shared" si="9"/>
        <v>11</v>
      </c>
    </row>
    <row r="589" spans="1:7" x14ac:dyDescent="0.25">
      <c r="A589" t="s">
        <v>87</v>
      </c>
      <c r="B589" t="s">
        <v>94</v>
      </c>
      <c r="C589" t="s">
        <v>113</v>
      </c>
      <c r="D589">
        <v>6</v>
      </c>
      <c r="E589">
        <v>1</v>
      </c>
      <c r="F589">
        <f>RANK(STAND_SV[[#This Row],[SV]],STAND_SV[SV],0)</f>
        <v>642</v>
      </c>
      <c r="G589">
        <f t="shared" si="9"/>
        <v>12</v>
      </c>
    </row>
    <row r="590" spans="1:7" x14ac:dyDescent="0.25">
      <c r="A590" t="s">
        <v>88</v>
      </c>
      <c r="B590" t="s">
        <v>95</v>
      </c>
      <c r="C590" t="s">
        <v>113</v>
      </c>
      <c r="D590">
        <v>91</v>
      </c>
      <c r="E590">
        <v>12</v>
      </c>
      <c r="F590">
        <f>RANK(STAND_SV[[#This Row],[SV]],STAND_SV[SV],0)</f>
        <v>23</v>
      </c>
      <c r="G590">
        <f t="shared" si="9"/>
        <v>1</v>
      </c>
    </row>
    <row r="591" spans="1:7" x14ac:dyDescent="0.25">
      <c r="A591" t="s">
        <v>88</v>
      </c>
      <c r="B591" t="s">
        <v>102</v>
      </c>
      <c r="C591" t="s">
        <v>113</v>
      </c>
      <c r="D591">
        <v>80</v>
      </c>
      <c r="E591">
        <v>11</v>
      </c>
      <c r="F591">
        <f>RANK(STAND_SV[[#This Row],[SV]],STAND_SV[SV],0)</f>
        <v>61</v>
      </c>
      <c r="G591">
        <f t="shared" si="9"/>
        <v>2</v>
      </c>
    </row>
    <row r="592" spans="1:7" x14ac:dyDescent="0.25">
      <c r="A592" t="s">
        <v>88</v>
      </c>
      <c r="B592" t="s">
        <v>98</v>
      </c>
      <c r="C592" t="s">
        <v>113</v>
      </c>
      <c r="D592">
        <v>66</v>
      </c>
      <c r="E592">
        <v>10</v>
      </c>
      <c r="F592">
        <f>RANK(STAND_SV[[#This Row],[SV]],STAND_SV[SV],0)</f>
        <v>157</v>
      </c>
      <c r="G592">
        <f t="shared" si="9"/>
        <v>3</v>
      </c>
    </row>
    <row r="593" spans="1:7" x14ac:dyDescent="0.25">
      <c r="A593" t="s">
        <v>88</v>
      </c>
      <c r="B593" t="s">
        <v>103</v>
      </c>
      <c r="C593" t="s">
        <v>113</v>
      </c>
      <c r="D593">
        <v>65</v>
      </c>
      <c r="E593">
        <v>9</v>
      </c>
      <c r="F593">
        <f>RANK(STAND_SV[[#This Row],[SV]],STAND_SV[SV],0)</f>
        <v>162</v>
      </c>
      <c r="G593">
        <f t="shared" si="9"/>
        <v>4</v>
      </c>
    </row>
    <row r="594" spans="1:7" x14ac:dyDescent="0.25">
      <c r="A594" t="s">
        <v>88</v>
      </c>
      <c r="B594" t="s">
        <v>94</v>
      </c>
      <c r="C594" t="s">
        <v>113</v>
      </c>
      <c r="D594">
        <v>49</v>
      </c>
      <c r="E594">
        <v>8</v>
      </c>
      <c r="F594">
        <f>RANK(STAND_SV[[#This Row],[SV]],STAND_SV[SV],0)</f>
        <v>295</v>
      </c>
      <c r="G594">
        <f t="shared" si="9"/>
        <v>5</v>
      </c>
    </row>
    <row r="595" spans="1:7" x14ac:dyDescent="0.25">
      <c r="A595" t="s">
        <v>88</v>
      </c>
      <c r="B595" t="s">
        <v>96</v>
      </c>
      <c r="C595" t="s">
        <v>113</v>
      </c>
      <c r="D595">
        <v>41</v>
      </c>
      <c r="E595">
        <v>7</v>
      </c>
      <c r="F595">
        <f>RANK(STAND_SV[[#This Row],[SV]],STAND_SV[SV],0)</f>
        <v>375</v>
      </c>
      <c r="G595">
        <f t="shared" si="9"/>
        <v>6</v>
      </c>
    </row>
    <row r="596" spans="1:7" x14ac:dyDescent="0.25">
      <c r="A596" t="s">
        <v>88</v>
      </c>
      <c r="B596" t="s">
        <v>104</v>
      </c>
      <c r="C596" t="s">
        <v>113</v>
      </c>
      <c r="D596">
        <v>40</v>
      </c>
      <c r="E596">
        <v>6</v>
      </c>
      <c r="F596">
        <f>RANK(STAND_SV[[#This Row],[SV]],STAND_SV[SV],0)</f>
        <v>385</v>
      </c>
      <c r="G596">
        <f t="shared" si="9"/>
        <v>7</v>
      </c>
    </row>
    <row r="597" spans="1:7" x14ac:dyDescent="0.25">
      <c r="A597" t="s">
        <v>88</v>
      </c>
      <c r="B597" t="s">
        <v>100</v>
      </c>
      <c r="C597" t="s">
        <v>113</v>
      </c>
      <c r="D597">
        <v>38</v>
      </c>
      <c r="E597">
        <v>5</v>
      </c>
      <c r="F597">
        <f>RANK(STAND_SV[[#This Row],[SV]],STAND_SV[SV],0)</f>
        <v>401</v>
      </c>
      <c r="G597">
        <f t="shared" si="9"/>
        <v>8</v>
      </c>
    </row>
    <row r="598" spans="1:7" x14ac:dyDescent="0.25">
      <c r="A598" t="s">
        <v>88</v>
      </c>
      <c r="B598" t="s">
        <v>99</v>
      </c>
      <c r="C598" t="s">
        <v>113</v>
      </c>
      <c r="D598">
        <v>34</v>
      </c>
      <c r="E598">
        <v>4</v>
      </c>
      <c r="F598">
        <f>RANK(STAND_SV[[#This Row],[SV]],STAND_SV[SV],0)</f>
        <v>452</v>
      </c>
      <c r="G598">
        <f t="shared" si="9"/>
        <v>9</v>
      </c>
    </row>
    <row r="599" spans="1:7" x14ac:dyDescent="0.25">
      <c r="A599" t="s">
        <v>88</v>
      </c>
      <c r="B599" t="s">
        <v>97</v>
      </c>
      <c r="C599" t="s">
        <v>113</v>
      </c>
      <c r="D599">
        <v>33</v>
      </c>
      <c r="E599">
        <v>3</v>
      </c>
      <c r="F599">
        <f>RANK(STAND_SV[[#This Row],[SV]],STAND_SV[SV],0)</f>
        <v>467</v>
      </c>
      <c r="G599">
        <f t="shared" si="9"/>
        <v>10</v>
      </c>
    </row>
    <row r="600" spans="1:7" x14ac:dyDescent="0.25">
      <c r="A600" t="s">
        <v>88</v>
      </c>
      <c r="B600" t="s">
        <v>101</v>
      </c>
      <c r="C600" t="s">
        <v>113</v>
      </c>
      <c r="D600">
        <v>22</v>
      </c>
      <c r="E600">
        <v>2</v>
      </c>
      <c r="F600">
        <f>RANK(STAND_SV[[#This Row],[SV]],STAND_SV[SV],0)</f>
        <v>553</v>
      </c>
      <c r="G600">
        <f t="shared" si="9"/>
        <v>11</v>
      </c>
    </row>
    <row r="601" spans="1:7" x14ac:dyDescent="0.25">
      <c r="A601" t="s">
        <v>88</v>
      </c>
      <c r="B601" t="s">
        <v>105</v>
      </c>
      <c r="C601" t="s">
        <v>113</v>
      </c>
      <c r="D601">
        <v>17</v>
      </c>
      <c r="E601">
        <v>1</v>
      </c>
      <c r="F601">
        <f>RANK(STAND_SV[[#This Row],[SV]],STAND_SV[SV],0)</f>
        <v>588</v>
      </c>
      <c r="G601">
        <f t="shared" si="9"/>
        <v>12</v>
      </c>
    </row>
    <row r="602" spans="1:7" x14ac:dyDescent="0.25">
      <c r="A602" t="s">
        <v>89</v>
      </c>
      <c r="B602" t="s">
        <v>101</v>
      </c>
      <c r="C602" t="s">
        <v>113</v>
      </c>
      <c r="D602">
        <v>82</v>
      </c>
      <c r="E602">
        <v>12</v>
      </c>
      <c r="F602">
        <f>RANK(STAND_SV[[#This Row],[SV]],STAND_SV[SV],0)</f>
        <v>50</v>
      </c>
      <c r="G602">
        <f t="shared" si="9"/>
        <v>1</v>
      </c>
    </row>
    <row r="603" spans="1:7" x14ac:dyDescent="0.25">
      <c r="A603" t="s">
        <v>89</v>
      </c>
      <c r="B603" t="s">
        <v>98</v>
      </c>
      <c r="C603" t="s">
        <v>113</v>
      </c>
      <c r="D603">
        <v>73</v>
      </c>
      <c r="E603">
        <v>11</v>
      </c>
      <c r="F603">
        <f>RANK(STAND_SV[[#This Row],[SV]],STAND_SV[SV],0)</f>
        <v>110</v>
      </c>
      <c r="G603">
        <f t="shared" si="9"/>
        <v>2</v>
      </c>
    </row>
    <row r="604" spans="1:7" x14ac:dyDescent="0.25">
      <c r="A604" t="s">
        <v>89</v>
      </c>
      <c r="B604" t="s">
        <v>100</v>
      </c>
      <c r="C604" t="s">
        <v>113</v>
      </c>
      <c r="D604">
        <v>64</v>
      </c>
      <c r="E604">
        <v>10</v>
      </c>
      <c r="F604">
        <f>RANK(STAND_SV[[#This Row],[SV]],STAND_SV[SV],0)</f>
        <v>168</v>
      </c>
      <c r="G604">
        <f t="shared" si="9"/>
        <v>3</v>
      </c>
    </row>
    <row r="605" spans="1:7" x14ac:dyDescent="0.25">
      <c r="A605" t="s">
        <v>89</v>
      </c>
      <c r="B605" t="s">
        <v>94</v>
      </c>
      <c r="C605" t="s">
        <v>113</v>
      </c>
      <c r="D605">
        <v>62</v>
      </c>
      <c r="E605">
        <v>9</v>
      </c>
      <c r="F605">
        <f>RANK(STAND_SV[[#This Row],[SV]],STAND_SV[SV],0)</f>
        <v>184</v>
      </c>
      <c r="G605">
        <f t="shared" si="9"/>
        <v>4</v>
      </c>
    </row>
    <row r="606" spans="1:7" x14ac:dyDescent="0.25">
      <c r="A606" t="s">
        <v>89</v>
      </c>
      <c r="B606" t="s">
        <v>99</v>
      </c>
      <c r="C606" t="s">
        <v>113</v>
      </c>
      <c r="D606">
        <v>56</v>
      </c>
      <c r="E606">
        <v>7.5</v>
      </c>
      <c r="F606">
        <f>RANK(STAND_SV[[#This Row],[SV]],STAND_SV[SV],0)</f>
        <v>222</v>
      </c>
      <c r="G606">
        <f t="shared" si="9"/>
        <v>5</v>
      </c>
    </row>
    <row r="607" spans="1:7" x14ac:dyDescent="0.25">
      <c r="A607" t="s">
        <v>89</v>
      </c>
      <c r="B607" t="s">
        <v>102</v>
      </c>
      <c r="C607" t="s">
        <v>113</v>
      </c>
      <c r="D607">
        <v>56</v>
      </c>
      <c r="E607">
        <v>7.5</v>
      </c>
      <c r="F607">
        <f>RANK(STAND_SV[[#This Row],[SV]],STAND_SV[SV],0)</f>
        <v>222</v>
      </c>
      <c r="G607">
        <f t="shared" si="9"/>
        <v>6</v>
      </c>
    </row>
    <row r="608" spans="1:7" x14ac:dyDescent="0.25">
      <c r="A608" t="s">
        <v>89</v>
      </c>
      <c r="B608" t="s">
        <v>97</v>
      </c>
      <c r="C608" t="s">
        <v>113</v>
      </c>
      <c r="D608">
        <v>47</v>
      </c>
      <c r="E608">
        <v>6</v>
      </c>
      <c r="F608">
        <f>RANK(STAND_SV[[#This Row],[SV]],STAND_SV[SV],0)</f>
        <v>315</v>
      </c>
      <c r="G608">
        <f t="shared" si="9"/>
        <v>7</v>
      </c>
    </row>
    <row r="609" spans="1:7" x14ac:dyDescent="0.25">
      <c r="A609" t="s">
        <v>89</v>
      </c>
      <c r="B609" t="s">
        <v>96</v>
      </c>
      <c r="C609" t="s">
        <v>113</v>
      </c>
      <c r="D609">
        <v>32</v>
      </c>
      <c r="E609">
        <v>5</v>
      </c>
      <c r="F609">
        <f>RANK(STAND_SV[[#This Row],[SV]],STAND_SV[SV],0)</f>
        <v>481</v>
      </c>
      <c r="G609">
        <f t="shared" si="9"/>
        <v>8</v>
      </c>
    </row>
    <row r="610" spans="1:7" x14ac:dyDescent="0.25">
      <c r="A610" t="s">
        <v>89</v>
      </c>
      <c r="B610" t="s">
        <v>105</v>
      </c>
      <c r="C610" t="s">
        <v>113</v>
      </c>
      <c r="D610">
        <v>31</v>
      </c>
      <c r="E610">
        <v>4</v>
      </c>
      <c r="F610">
        <f>RANK(STAND_SV[[#This Row],[SV]],STAND_SV[SV],0)</f>
        <v>487</v>
      </c>
      <c r="G610">
        <f t="shared" si="9"/>
        <v>9</v>
      </c>
    </row>
    <row r="611" spans="1:7" x14ac:dyDescent="0.25">
      <c r="A611" t="s">
        <v>89</v>
      </c>
      <c r="B611" t="s">
        <v>104</v>
      </c>
      <c r="C611" t="s">
        <v>113</v>
      </c>
      <c r="D611">
        <v>26</v>
      </c>
      <c r="E611">
        <v>3</v>
      </c>
      <c r="F611">
        <f>RANK(STAND_SV[[#This Row],[SV]],STAND_SV[SV],0)</f>
        <v>522</v>
      </c>
      <c r="G611">
        <f t="shared" si="9"/>
        <v>10</v>
      </c>
    </row>
    <row r="612" spans="1:7" x14ac:dyDescent="0.25">
      <c r="A612" t="s">
        <v>89</v>
      </c>
      <c r="B612" t="s">
        <v>95</v>
      </c>
      <c r="C612" t="s">
        <v>113</v>
      </c>
      <c r="D612">
        <v>25</v>
      </c>
      <c r="E612">
        <v>2</v>
      </c>
      <c r="F612">
        <f>RANK(STAND_SV[[#This Row],[SV]],STAND_SV[SV],0)</f>
        <v>529</v>
      </c>
      <c r="G612">
        <f t="shared" si="9"/>
        <v>11</v>
      </c>
    </row>
    <row r="613" spans="1:7" x14ac:dyDescent="0.25">
      <c r="A613" t="s">
        <v>89</v>
      </c>
      <c r="B613" t="s">
        <v>103</v>
      </c>
      <c r="C613" t="s">
        <v>113</v>
      </c>
      <c r="D613">
        <v>9</v>
      </c>
      <c r="E613">
        <v>1</v>
      </c>
      <c r="F613">
        <f>RANK(STAND_SV[[#This Row],[SV]],STAND_SV[SV],0)</f>
        <v>629</v>
      </c>
      <c r="G613">
        <f t="shared" si="9"/>
        <v>12</v>
      </c>
    </row>
    <row r="614" spans="1:7" x14ac:dyDescent="0.25">
      <c r="A614" t="s">
        <v>90</v>
      </c>
      <c r="B614" t="s">
        <v>99</v>
      </c>
      <c r="C614" t="s">
        <v>113</v>
      </c>
      <c r="D614">
        <v>81</v>
      </c>
      <c r="E614">
        <v>12</v>
      </c>
      <c r="F614">
        <f>RANK(STAND_SV[[#This Row],[SV]],STAND_SV[SV],0)</f>
        <v>55</v>
      </c>
      <c r="G614">
        <f t="shared" si="9"/>
        <v>1</v>
      </c>
    </row>
    <row r="615" spans="1:7" x14ac:dyDescent="0.25">
      <c r="A615" t="s">
        <v>90</v>
      </c>
      <c r="B615" t="s">
        <v>95</v>
      </c>
      <c r="C615" t="s">
        <v>113</v>
      </c>
      <c r="D615">
        <v>69</v>
      </c>
      <c r="E615">
        <v>11</v>
      </c>
      <c r="F615">
        <f>RANK(STAND_SV[[#This Row],[SV]],STAND_SV[SV],0)</f>
        <v>135</v>
      </c>
      <c r="G615">
        <f t="shared" si="9"/>
        <v>2</v>
      </c>
    </row>
    <row r="616" spans="1:7" x14ac:dyDescent="0.25">
      <c r="A616" t="s">
        <v>90</v>
      </c>
      <c r="B616" t="s">
        <v>103</v>
      </c>
      <c r="C616" t="s">
        <v>113</v>
      </c>
      <c r="D616">
        <v>68</v>
      </c>
      <c r="E616">
        <v>10</v>
      </c>
      <c r="F616">
        <f>RANK(STAND_SV[[#This Row],[SV]],STAND_SV[SV],0)</f>
        <v>144</v>
      </c>
      <c r="G616">
        <f t="shared" si="9"/>
        <v>3</v>
      </c>
    </row>
    <row r="617" spans="1:7" x14ac:dyDescent="0.25">
      <c r="A617" t="s">
        <v>90</v>
      </c>
      <c r="B617" t="s">
        <v>104</v>
      </c>
      <c r="C617" t="s">
        <v>113</v>
      </c>
      <c r="D617">
        <v>56</v>
      </c>
      <c r="E617">
        <v>9</v>
      </c>
      <c r="F617">
        <f>RANK(STAND_SV[[#This Row],[SV]],STAND_SV[SV],0)</f>
        <v>222</v>
      </c>
      <c r="G617">
        <f t="shared" si="9"/>
        <v>4</v>
      </c>
    </row>
    <row r="618" spans="1:7" x14ac:dyDescent="0.25">
      <c r="A618" t="s">
        <v>90</v>
      </c>
      <c r="B618" t="s">
        <v>102</v>
      </c>
      <c r="C618" t="s">
        <v>113</v>
      </c>
      <c r="D618">
        <v>55</v>
      </c>
      <c r="E618">
        <v>8</v>
      </c>
      <c r="F618">
        <f>RANK(STAND_SV[[#This Row],[SV]],STAND_SV[SV],0)</f>
        <v>234</v>
      </c>
      <c r="G618">
        <f t="shared" si="9"/>
        <v>5</v>
      </c>
    </row>
    <row r="619" spans="1:7" x14ac:dyDescent="0.25">
      <c r="A619" t="s">
        <v>90</v>
      </c>
      <c r="B619" t="s">
        <v>98</v>
      </c>
      <c r="C619" t="s">
        <v>113</v>
      </c>
      <c r="D619">
        <v>52</v>
      </c>
      <c r="E619">
        <v>7</v>
      </c>
      <c r="F619">
        <f>RANK(STAND_SV[[#This Row],[SV]],STAND_SV[SV],0)</f>
        <v>265</v>
      </c>
      <c r="G619">
        <f t="shared" si="9"/>
        <v>6</v>
      </c>
    </row>
    <row r="620" spans="1:7" x14ac:dyDescent="0.25">
      <c r="A620" t="s">
        <v>90</v>
      </c>
      <c r="B620" t="s">
        <v>100</v>
      </c>
      <c r="C620" t="s">
        <v>113</v>
      </c>
      <c r="D620">
        <v>51</v>
      </c>
      <c r="E620">
        <v>6</v>
      </c>
      <c r="F620">
        <f>RANK(STAND_SV[[#This Row],[SV]],STAND_SV[SV],0)</f>
        <v>280</v>
      </c>
      <c r="G620">
        <f t="shared" si="9"/>
        <v>7</v>
      </c>
    </row>
    <row r="621" spans="1:7" x14ac:dyDescent="0.25">
      <c r="A621" t="s">
        <v>90</v>
      </c>
      <c r="B621" t="s">
        <v>94</v>
      </c>
      <c r="C621" t="s">
        <v>113</v>
      </c>
      <c r="D621">
        <v>37</v>
      </c>
      <c r="E621">
        <v>5</v>
      </c>
      <c r="F621">
        <f>RANK(STAND_SV[[#This Row],[SV]],STAND_SV[SV],0)</f>
        <v>417</v>
      </c>
      <c r="G621">
        <f t="shared" si="9"/>
        <v>8</v>
      </c>
    </row>
    <row r="622" spans="1:7" x14ac:dyDescent="0.25">
      <c r="A622" t="s">
        <v>90</v>
      </c>
      <c r="B622" t="s">
        <v>96</v>
      </c>
      <c r="C622" t="s">
        <v>113</v>
      </c>
      <c r="D622">
        <v>35</v>
      </c>
      <c r="E622">
        <v>4</v>
      </c>
      <c r="F622">
        <f>RANK(STAND_SV[[#This Row],[SV]],STAND_SV[SV],0)</f>
        <v>445</v>
      </c>
      <c r="G622">
        <f t="shared" si="9"/>
        <v>9</v>
      </c>
    </row>
    <row r="623" spans="1:7" x14ac:dyDescent="0.25">
      <c r="A623" t="s">
        <v>90</v>
      </c>
      <c r="B623" t="s">
        <v>101</v>
      </c>
      <c r="C623" t="s">
        <v>113</v>
      </c>
      <c r="D623">
        <v>33</v>
      </c>
      <c r="E623">
        <v>3</v>
      </c>
      <c r="F623">
        <f>RANK(STAND_SV[[#This Row],[SV]],STAND_SV[SV],0)</f>
        <v>467</v>
      </c>
      <c r="G623">
        <f t="shared" si="9"/>
        <v>10</v>
      </c>
    </row>
    <row r="624" spans="1:7" x14ac:dyDescent="0.25">
      <c r="A624" t="s">
        <v>90</v>
      </c>
      <c r="B624" t="s">
        <v>105</v>
      </c>
      <c r="C624" t="s">
        <v>113</v>
      </c>
      <c r="D624">
        <v>14</v>
      </c>
      <c r="E624">
        <v>2</v>
      </c>
      <c r="F624">
        <f>RANK(STAND_SV[[#This Row],[SV]],STAND_SV[SV],0)</f>
        <v>605</v>
      </c>
      <c r="G624">
        <f t="shared" si="9"/>
        <v>11</v>
      </c>
    </row>
    <row r="625" spans="1:7" x14ac:dyDescent="0.25">
      <c r="A625" t="s">
        <v>90</v>
      </c>
      <c r="B625" t="s">
        <v>97</v>
      </c>
      <c r="C625" t="s">
        <v>113</v>
      </c>
      <c r="D625">
        <v>7</v>
      </c>
      <c r="E625">
        <v>1</v>
      </c>
      <c r="F625">
        <f>RANK(STAND_SV[[#This Row],[SV]],STAND_SV[SV],0)</f>
        <v>636</v>
      </c>
      <c r="G625">
        <f t="shared" si="9"/>
        <v>12</v>
      </c>
    </row>
    <row r="626" spans="1:7" x14ac:dyDescent="0.25">
      <c r="A626" t="s">
        <v>91</v>
      </c>
      <c r="B626" t="s">
        <v>98</v>
      </c>
      <c r="C626" t="s">
        <v>114</v>
      </c>
      <c r="D626">
        <v>81</v>
      </c>
      <c r="E626">
        <v>12</v>
      </c>
      <c r="F626">
        <f>RANK(STAND_SV[[#This Row],[SV]],STAND_SV[SV],0)</f>
        <v>55</v>
      </c>
      <c r="G626">
        <f t="shared" si="9"/>
        <v>1</v>
      </c>
    </row>
    <row r="627" spans="1:7" x14ac:dyDescent="0.25">
      <c r="A627" t="s">
        <v>91</v>
      </c>
      <c r="B627" t="s">
        <v>94</v>
      </c>
      <c r="C627" t="s">
        <v>114</v>
      </c>
      <c r="D627">
        <v>77</v>
      </c>
      <c r="E627">
        <v>11</v>
      </c>
      <c r="F627">
        <f>RANK(STAND_SV[[#This Row],[SV]],STAND_SV[SV],0)</f>
        <v>83</v>
      </c>
      <c r="G627">
        <f t="shared" si="9"/>
        <v>2</v>
      </c>
    </row>
    <row r="628" spans="1:7" x14ac:dyDescent="0.25">
      <c r="A628" t="s">
        <v>91</v>
      </c>
      <c r="B628" t="s">
        <v>99</v>
      </c>
      <c r="C628" t="s">
        <v>114</v>
      </c>
      <c r="D628">
        <v>72</v>
      </c>
      <c r="E628">
        <v>10</v>
      </c>
      <c r="F628">
        <f>RANK(STAND_SV[[#This Row],[SV]],STAND_SV[SV],0)</f>
        <v>118</v>
      </c>
      <c r="G628">
        <f t="shared" si="9"/>
        <v>3</v>
      </c>
    </row>
    <row r="629" spans="1:7" x14ac:dyDescent="0.25">
      <c r="A629" t="s">
        <v>91</v>
      </c>
      <c r="B629" t="s">
        <v>100</v>
      </c>
      <c r="C629" t="s">
        <v>114</v>
      </c>
      <c r="D629">
        <v>70</v>
      </c>
      <c r="E629">
        <v>8.5</v>
      </c>
      <c r="F629">
        <f>RANK(STAND_SV[[#This Row],[SV]],STAND_SV[SV],0)</f>
        <v>130</v>
      </c>
      <c r="G629">
        <f t="shared" si="9"/>
        <v>4</v>
      </c>
    </row>
    <row r="630" spans="1:7" x14ac:dyDescent="0.25">
      <c r="A630" t="s">
        <v>91</v>
      </c>
      <c r="B630" t="s">
        <v>103</v>
      </c>
      <c r="C630" t="s">
        <v>114</v>
      </c>
      <c r="D630">
        <v>70</v>
      </c>
      <c r="E630">
        <v>8.5</v>
      </c>
      <c r="F630">
        <f>RANK(STAND_SV[[#This Row],[SV]],STAND_SV[SV],0)</f>
        <v>130</v>
      </c>
      <c r="G630">
        <f t="shared" si="9"/>
        <v>5</v>
      </c>
    </row>
    <row r="631" spans="1:7" x14ac:dyDescent="0.25">
      <c r="A631" t="s">
        <v>91</v>
      </c>
      <c r="B631" t="s">
        <v>95</v>
      </c>
      <c r="C631" t="s">
        <v>114</v>
      </c>
      <c r="D631">
        <v>45</v>
      </c>
      <c r="E631">
        <v>7</v>
      </c>
      <c r="F631">
        <f>RANK(STAND_SV[[#This Row],[SV]],STAND_SV[SV],0)</f>
        <v>337</v>
      </c>
      <c r="G631">
        <f t="shared" si="9"/>
        <v>6</v>
      </c>
    </row>
    <row r="632" spans="1:7" x14ac:dyDescent="0.25">
      <c r="A632" t="s">
        <v>91</v>
      </c>
      <c r="B632" t="s">
        <v>102</v>
      </c>
      <c r="C632" t="s">
        <v>114</v>
      </c>
      <c r="D632">
        <v>38</v>
      </c>
      <c r="E632">
        <v>6</v>
      </c>
      <c r="F632">
        <f>RANK(STAND_SV[[#This Row],[SV]],STAND_SV[SV],0)</f>
        <v>401</v>
      </c>
      <c r="G632">
        <f t="shared" si="9"/>
        <v>7</v>
      </c>
    </row>
    <row r="633" spans="1:7" x14ac:dyDescent="0.25">
      <c r="A633" t="s">
        <v>91</v>
      </c>
      <c r="B633" t="s">
        <v>96</v>
      </c>
      <c r="C633" t="s">
        <v>114</v>
      </c>
      <c r="D633">
        <v>37</v>
      </c>
      <c r="E633">
        <v>5</v>
      </c>
      <c r="F633">
        <f>RANK(STAND_SV[[#This Row],[SV]],STAND_SV[SV],0)</f>
        <v>417</v>
      </c>
      <c r="G633">
        <f t="shared" si="9"/>
        <v>8</v>
      </c>
    </row>
    <row r="634" spans="1:7" x14ac:dyDescent="0.25">
      <c r="A634" t="s">
        <v>91</v>
      </c>
      <c r="B634" t="s">
        <v>105</v>
      </c>
      <c r="C634" t="s">
        <v>114</v>
      </c>
      <c r="D634">
        <v>29</v>
      </c>
      <c r="E634">
        <v>4</v>
      </c>
      <c r="F634">
        <f>RANK(STAND_SV[[#This Row],[SV]],STAND_SV[SV],0)</f>
        <v>503</v>
      </c>
      <c r="G634">
        <f t="shared" si="9"/>
        <v>9</v>
      </c>
    </row>
    <row r="635" spans="1:7" x14ac:dyDescent="0.25">
      <c r="A635" t="s">
        <v>91</v>
      </c>
      <c r="B635" t="s">
        <v>104</v>
      </c>
      <c r="C635" t="s">
        <v>114</v>
      </c>
      <c r="D635">
        <v>28</v>
      </c>
      <c r="E635">
        <v>3</v>
      </c>
      <c r="F635">
        <f>RANK(STAND_SV[[#This Row],[SV]],STAND_SV[SV],0)</f>
        <v>511</v>
      </c>
      <c r="G635">
        <f t="shared" si="9"/>
        <v>10</v>
      </c>
    </row>
    <row r="636" spans="1:7" x14ac:dyDescent="0.25">
      <c r="A636" t="s">
        <v>91</v>
      </c>
      <c r="B636" t="s">
        <v>97</v>
      </c>
      <c r="C636" t="s">
        <v>114</v>
      </c>
      <c r="D636">
        <v>12</v>
      </c>
      <c r="E636">
        <v>2</v>
      </c>
      <c r="F636">
        <f>RANK(STAND_SV[[#This Row],[SV]],STAND_SV[SV],0)</f>
        <v>619</v>
      </c>
      <c r="G636">
        <f t="shared" si="9"/>
        <v>11</v>
      </c>
    </row>
    <row r="637" spans="1:7" x14ac:dyDescent="0.25">
      <c r="A637" t="s">
        <v>91</v>
      </c>
      <c r="B637" t="s">
        <v>101</v>
      </c>
      <c r="C637" t="s">
        <v>114</v>
      </c>
      <c r="D637">
        <v>9</v>
      </c>
      <c r="E637">
        <v>1</v>
      </c>
      <c r="F637">
        <f>RANK(STAND_SV[[#This Row],[SV]],STAND_SV[SV],0)</f>
        <v>629</v>
      </c>
      <c r="G637">
        <f t="shared" si="9"/>
        <v>12</v>
      </c>
    </row>
    <row r="638" spans="1:7" x14ac:dyDescent="0.25">
      <c r="A638" t="s">
        <v>92</v>
      </c>
      <c r="B638" t="s">
        <v>94</v>
      </c>
      <c r="C638" t="s">
        <v>113</v>
      </c>
      <c r="D638">
        <v>78</v>
      </c>
      <c r="E638">
        <v>12</v>
      </c>
      <c r="F638">
        <f>RANK(STAND_SV[[#This Row],[SV]],STAND_SV[SV],0)</f>
        <v>71</v>
      </c>
      <c r="G638">
        <f t="shared" si="9"/>
        <v>1</v>
      </c>
    </row>
    <row r="639" spans="1:7" x14ac:dyDescent="0.25">
      <c r="A639" t="s">
        <v>92</v>
      </c>
      <c r="B639" t="s">
        <v>95</v>
      </c>
      <c r="C639" t="s">
        <v>113</v>
      </c>
      <c r="D639">
        <v>75</v>
      </c>
      <c r="E639">
        <v>11</v>
      </c>
      <c r="F639">
        <f>RANK(STAND_SV[[#This Row],[SV]],STAND_SV[SV],0)</f>
        <v>95</v>
      </c>
      <c r="G639">
        <f t="shared" si="9"/>
        <v>2</v>
      </c>
    </row>
    <row r="640" spans="1:7" x14ac:dyDescent="0.25">
      <c r="A640" t="s">
        <v>92</v>
      </c>
      <c r="B640" t="s">
        <v>101</v>
      </c>
      <c r="C640" t="s">
        <v>113</v>
      </c>
      <c r="D640">
        <v>60</v>
      </c>
      <c r="E640">
        <v>10</v>
      </c>
      <c r="F640">
        <f>RANK(STAND_SV[[#This Row],[SV]],STAND_SV[SV],0)</f>
        <v>194</v>
      </c>
      <c r="G640">
        <f t="shared" si="9"/>
        <v>3</v>
      </c>
    </row>
    <row r="641" spans="1:7" x14ac:dyDescent="0.25">
      <c r="A641" t="s">
        <v>92</v>
      </c>
      <c r="B641" t="s">
        <v>98</v>
      </c>
      <c r="C641" t="s">
        <v>113</v>
      </c>
      <c r="D641">
        <v>59</v>
      </c>
      <c r="E641">
        <v>9</v>
      </c>
      <c r="F641">
        <f>RANK(STAND_SV[[#This Row],[SV]],STAND_SV[SV],0)</f>
        <v>204</v>
      </c>
      <c r="G641">
        <f t="shared" si="9"/>
        <v>4</v>
      </c>
    </row>
    <row r="642" spans="1:7" x14ac:dyDescent="0.25">
      <c r="A642" t="s">
        <v>92</v>
      </c>
      <c r="B642" t="s">
        <v>104</v>
      </c>
      <c r="C642" t="s">
        <v>113</v>
      </c>
      <c r="D642">
        <v>55</v>
      </c>
      <c r="E642">
        <v>8</v>
      </c>
      <c r="F642">
        <f>RANK(STAND_SV[[#This Row],[SV]],STAND_SV[SV],0)</f>
        <v>234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99</v>
      </c>
      <c r="C643" t="s">
        <v>113</v>
      </c>
      <c r="D643">
        <v>53</v>
      </c>
      <c r="E643">
        <v>7</v>
      </c>
      <c r="F643">
        <f>RANK(STAND_SV[[#This Row],[SV]],STAND_SV[SV],0)</f>
        <v>252</v>
      </c>
      <c r="G643">
        <f t="shared" si="10"/>
        <v>6</v>
      </c>
    </row>
    <row r="644" spans="1:7" x14ac:dyDescent="0.25">
      <c r="A644" t="s">
        <v>92</v>
      </c>
      <c r="B644" t="s">
        <v>105</v>
      </c>
      <c r="C644" t="s">
        <v>113</v>
      </c>
      <c r="D644">
        <v>51</v>
      </c>
      <c r="E644">
        <v>6</v>
      </c>
      <c r="F644">
        <f>RANK(STAND_SV[[#This Row],[SV]],STAND_SV[SV],0)</f>
        <v>280</v>
      </c>
      <c r="G644">
        <f t="shared" si="10"/>
        <v>7</v>
      </c>
    </row>
    <row r="645" spans="1:7" x14ac:dyDescent="0.25">
      <c r="A645" t="s">
        <v>92</v>
      </c>
      <c r="B645" t="s">
        <v>103</v>
      </c>
      <c r="C645" t="s">
        <v>113</v>
      </c>
      <c r="D645">
        <v>48</v>
      </c>
      <c r="E645">
        <v>5</v>
      </c>
      <c r="F645">
        <f>RANK(STAND_SV[[#This Row],[SV]],STAND_SV[SV],0)</f>
        <v>305</v>
      </c>
      <c r="G645">
        <f t="shared" si="10"/>
        <v>8</v>
      </c>
    </row>
    <row r="646" spans="1:7" x14ac:dyDescent="0.25">
      <c r="A646" t="s">
        <v>92</v>
      </c>
      <c r="B646" t="s">
        <v>102</v>
      </c>
      <c r="C646" t="s">
        <v>113</v>
      </c>
      <c r="D646">
        <v>39</v>
      </c>
      <c r="E646">
        <v>4</v>
      </c>
      <c r="F646">
        <f>RANK(STAND_SV[[#This Row],[SV]],STAND_SV[SV],0)</f>
        <v>396</v>
      </c>
      <c r="G646">
        <f t="shared" si="10"/>
        <v>9</v>
      </c>
    </row>
    <row r="647" spans="1:7" x14ac:dyDescent="0.25">
      <c r="A647" t="s">
        <v>92</v>
      </c>
      <c r="B647" t="s">
        <v>96</v>
      </c>
      <c r="C647" t="s">
        <v>113</v>
      </c>
      <c r="D647">
        <v>32</v>
      </c>
      <c r="E647">
        <v>3</v>
      </c>
      <c r="F647">
        <f>RANK(STAND_SV[[#This Row],[SV]],STAND_SV[SV],0)</f>
        <v>481</v>
      </c>
      <c r="G647">
        <f t="shared" si="10"/>
        <v>10</v>
      </c>
    </row>
    <row r="648" spans="1:7" x14ac:dyDescent="0.25">
      <c r="A648" t="s">
        <v>92</v>
      </c>
      <c r="B648" t="s">
        <v>100</v>
      </c>
      <c r="C648" t="s">
        <v>113</v>
      </c>
      <c r="D648">
        <v>23</v>
      </c>
      <c r="E648">
        <v>2</v>
      </c>
      <c r="F648">
        <f>RANK(STAND_SV[[#This Row],[SV]],STAND_SV[SV],0)</f>
        <v>542</v>
      </c>
      <c r="G648">
        <f t="shared" si="10"/>
        <v>11</v>
      </c>
    </row>
    <row r="649" spans="1:7" x14ac:dyDescent="0.25">
      <c r="A649" t="s">
        <v>92</v>
      </c>
      <c r="B649" t="s">
        <v>97</v>
      </c>
      <c r="C649" t="s">
        <v>113</v>
      </c>
      <c r="D649">
        <v>14</v>
      </c>
      <c r="E649">
        <v>1</v>
      </c>
      <c r="F649">
        <f>RANK(STAND_SV[[#This Row],[SV]],STAND_SV[SV],0)</f>
        <v>605</v>
      </c>
      <c r="G649">
        <f t="shared" si="10"/>
        <v>12</v>
      </c>
    </row>
    <row r="650" spans="1:7" x14ac:dyDescent="0.25">
      <c r="A650" t="s">
        <v>93</v>
      </c>
      <c r="B650" t="s">
        <v>94</v>
      </c>
      <c r="C650" t="s">
        <v>113</v>
      </c>
      <c r="D650">
        <v>98</v>
      </c>
      <c r="E650">
        <v>12</v>
      </c>
      <c r="F650">
        <f>RANK(STAND_SV[[#This Row],[SV]],STAND_SV[SV],0)</f>
        <v>10</v>
      </c>
      <c r="G650">
        <f t="shared" si="10"/>
        <v>1</v>
      </c>
    </row>
    <row r="651" spans="1:7" x14ac:dyDescent="0.25">
      <c r="A651" t="s">
        <v>93</v>
      </c>
      <c r="B651" t="s">
        <v>95</v>
      </c>
      <c r="C651" t="s">
        <v>113</v>
      </c>
      <c r="D651">
        <v>74</v>
      </c>
      <c r="E651">
        <v>11</v>
      </c>
      <c r="F651">
        <f>RANK(STAND_SV[[#This Row],[SV]],STAND_SV[SV],0)</f>
        <v>103</v>
      </c>
      <c r="G651">
        <f t="shared" si="10"/>
        <v>2</v>
      </c>
    </row>
    <row r="652" spans="1:7" x14ac:dyDescent="0.25">
      <c r="A652" t="s">
        <v>93</v>
      </c>
      <c r="B652" t="s">
        <v>100</v>
      </c>
      <c r="C652" t="s">
        <v>113</v>
      </c>
      <c r="D652">
        <v>60</v>
      </c>
      <c r="E652">
        <v>10</v>
      </c>
      <c r="F652">
        <f>RANK(STAND_SV[[#This Row],[SV]],STAND_SV[SV],0)</f>
        <v>194</v>
      </c>
      <c r="G652">
        <f t="shared" si="10"/>
        <v>3</v>
      </c>
    </row>
    <row r="653" spans="1:7" x14ac:dyDescent="0.25">
      <c r="A653" t="s">
        <v>93</v>
      </c>
      <c r="B653" t="s">
        <v>105</v>
      </c>
      <c r="C653" t="s">
        <v>113</v>
      </c>
      <c r="D653">
        <v>55</v>
      </c>
      <c r="E653">
        <v>9</v>
      </c>
      <c r="F653">
        <f>RANK(STAND_SV[[#This Row],[SV]],STAND_SV[SV],0)</f>
        <v>234</v>
      </c>
      <c r="G653">
        <f t="shared" si="10"/>
        <v>4</v>
      </c>
    </row>
    <row r="654" spans="1:7" x14ac:dyDescent="0.25">
      <c r="A654" t="s">
        <v>93</v>
      </c>
      <c r="B654" t="s">
        <v>98</v>
      </c>
      <c r="C654" t="s">
        <v>113</v>
      </c>
      <c r="D654">
        <v>53</v>
      </c>
      <c r="E654">
        <v>8</v>
      </c>
      <c r="F654">
        <f>RANK(STAND_SV[[#This Row],[SV]],STAND_SV[SV],0)</f>
        <v>252</v>
      </c>
      <c r="G654">
        <f t="shared" si="10"/>
        <v>5</v>
      </c>
    </row>
    <row r="655" spans="1:7" x14ac:dyDescent="0.25">
      <c r="A655" t="s">
        <v>93</v>
      </c>
      <c r="B655" t="s">
        <v>99</v>
      </c>
      <c r="C655" t="s">
        <v>113</v>
      </c>
      <c r="D655">
        <v>47</v>
      </c>
      <c r="E655">
        <v>7</v>
      </c>
      <c r="F655">
        <f>RANK(STAND_SV[[#This Row],[SV]],STAND_SV[SV],0)</f>
        <v>315</v>
      </c>
      <c r="G655">
        <f t="shared" si="10"/>
        <v>6</v>
      </c>
    </row>
    <row r="656" spans="1:7" x14ac:dyDescent="0.25">
      <c r="A656" t="s">
        <v>93</v>
      </c>
      <c r="B656" t="s">
        <v>96</v>
      </c>
      <c r="C656" t="s">
        <v>113</v>
      </c>
      <c r="D656">
        <v>42</v>
      </c>
      <c r="E656">
        <v>6</v>
      </c>
      <c r="F656">
        <f>RANK(STAND_SV[[#This Row],[SV]],STAND_SV[SV],0)</f>
        <v>362</v>
      </c>
      <c r="G656">
        <f t="shared" si="10"/>
        <v>7</v>
      </c>
    </row>
    <row r="657" spans="1:7" x14ac:dyDescent="0.25">
      <c r="A657" t="s">
        <v>93</v>
      </c>
      <c r="B657" t="s">
        <v>103</v>
      </c>
      <c r="C657" t="s">
        <v>113</v>
      </c>
      <c r="D657">
        <v>34</v>
      </c>
      <c r="E657">
        <v>4.5</v>
      </c>
      <c r="F657">
        <f>RANK(STAND_SV[[#This Row],[SV]],STAND_SV[SV],0)</f>
        <v>452</v>
      </c>
      <c r="G657">
        <f t="shared" si="10"/>
        <v>8</v>
      </c>
    </row>
    <row r="658" spans="1:7" x14ac:dyDescent="0.25">
      <c r="A658" t="s">
        <v>93</v>
      </c>
      <c r="B658" t="s">
        <v>104</v>
      </c>
      <c r="C658" t="s">
        <v>113</v>
      </c>
      <c r="D658">
        <v>34</v>
      </c>
      <c r="E658">
        <v>4.5</v>
      </c>
      <c r="F658">
        <f>RANK(STAND_SV[[#This Row],[SV]],STAND_SV[SV],0)</f>
        <v>452</v>
      </c>
      <c r="G658">
        <f t="shared" si="10"/>
        <v>9</v>
      </c>
    </row>
    <row r="659" spans="1:7" x14ac:dyDescent="0.25">
      <c r="A659" t="s">
        <v>93</v>
      </c>
      <c r="B659" t="s">
        <v>102</v>
      </c>
      <c r="C659" t="s">
        <v>113</v>
      </c>
      <c r="D659">
        <v>29</v>
      </c>
      <c r="E659">
        <v>3</v>
      </c>
      <c r="F659">
        <f>RANK(STAND_SV[[#This Row],[SV]],STAND_SV[SV],0)</f>
        <v>503</v>
      </c>
      <c r="G659">
        <f t="shared" si="10"/>
        <v>10</v>
      </c>
    </row>
    <row r="660" spans="1:7" x14ac:dyDescent="0.25">
      <c r="A660" t="s">
        <v>93</v>
      </c>
      <c r="B660" t="s">
        <v>97</v>
      </c>
      <c r="C660" t="s">
        <v>113</v>
      </c>
      <c r="D660">
        <v>25</v>
      </c>
      <c r="E660">
        <v>2</v>
      </c>
      <c r="F660">
        <f>RANK(STAND_SV[[#This Row],[SV]],STAND_SV[SV],0)</f>
        <v>529</v>
      </c>
      <c r="G660">
        <f t="shared" si="10"/>
        <v>11</v>
      </c>
    </row>
    <row r="661" spans="1:7" x14ac:dyDescent="0.25">
      <c r="A661" t="s">
        <v>93</v>
      </c>
      <c r="B661" t="s">
        <v>101</v>
      </c>
      <c r="C661" t="s">
        <v>113</v>
      </c>
      <c r="D661">
        <v>22</v>
      </c>
      <c r="E661">
        <v>1</v>
      </c>
      <c r="F661">
        <f>RANK(STAND_SV[[#This Row],[SV]],STAND_SV[SV],0)</f>
        <v>553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G5" sqref="G5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  <col min="4" max="4" width="11" customWidth="1"/>
    <col min="5" max="5" width="10.28515625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125</v>
      </c>
      <c r="E1" t="s">
        <v>16</v>
      </c>
      <c r="F1" t="s">
        <v>115</v>
      </c>
      <c r="G1" t="s">
        <v>116</v>
      </c>
    </row>
    <row r="2" spans="1:7" x14ac:dyDescent="0.25">
      <c r="A2" t="s">
        <v>39</v>
      </c>
      <c r="B2" t="s">
        <v>94</v>
      </c>
      <c r="C2" t="s">
        <v>113</v>
      </c>
      <c r="D2">
        <v>3.5939999999999999</v>
      </c>
      <c r="E2">
        <v>12</v>
      </c>
      <c r="F2">
        <f>RANK(STAND_ERA[[#This Row],[ERA]],STAND_ERA[ERA],1)</f>
        <v>77</v>
      </c>
      <c r="G2">
        <f t="shared" ref="G2:G65" si="0">IF(A2=A1,G1+1,1)</f>
        <v>1</v>
      </c>
    </row>
    <row r="3" spans="1:7" x14ac:dyDescent="0.25">
      <c r="A3" t="s">
        <v>39</v>
      </c>
      <c r="B3" t="s">
        <v>100</v>
      </c>
      <c r="C3" t="s">
        <v>113</v>
      </c>
      <c r="D3">
        <v>3.6389999999999998</v>
      </c>
      <c r="E3">
        <v>11</v>
      </c>
      <c r="F3">
        <f>RANK(STAND_ERA[[#This Row],[ERA]],STAND_ERA[ERA],1)</f>
        <v>95</v>
      </c>
      <c r="G3">
        <f t="shared" si="0"/>
        <v>2</v>
      </c>
    </row>
    <row r="4" spans="1:7" x14ac:dyDescent="0.25">
      <c r="A4" t="s">
        <v>39</v>
      </c>
      <c r="B4" t="s">
        <v>104</v>
      </c>
      <c r="C4" t="s">
        <v>113</v>
      </c>
      <c r="D4">
        <v>3.6509999999999998</v>
      </c>
      <c r="E4">
        <v>10</v>
      </c>
      <c r="F4">
        <f>RANK(STAND_ERA[[#This Row],[ERA]],STAND_ERA[ERA],1)</f>
        <v>106</v>
      </c>
      <c r="G4">
        <f t="shared" si="0"/>
        <v>3</v>
      </c>
    </row>
    <row r="5" spans="1:7" x14ac:dyDescent="0.25">
      <c r="A5" t="s">
        <v>39</v>
      </c>
      <c r="B5" t="s">
        <v>103</v>
      </c>
      <c r="C5" t="s">
        <v>113</v>
      </c>
      <c r="D5">
        <v>3.69</v>
      </c>
      <c r="E5">
        <v>9</v>
      </c>
      <c r="F5">
        <f>RANK(STAND_ERA[[#This Row],[ERA]],STAND_ERA[ERA],1)</f>
        <v>119</v>
      </c>
      <c r="G5">
        <f t="shared" si="0"/>
        <v>4</v>
      </c>
    </row>
    <row r="6" spans="1:7" x14ac:dyDescent="0.25">
      <c r="A6" t="s">
        <v>39</v>
      </c>
      <c r="B6" t="s">
        <v>99</v>
      </c>
      <c r="C6" t="s">
        <v>113</v>
      </c>
      <c r="D6">
        <v>3.81</v>
      </c>
      <c r="E6">
        <v>8</v>
      </c>
      <c r="F6">
        <f>RANK(STAND_ERA[[#This Row],[ERA]],STAND_ERA[ERA],1)</f>
        <v>181</v>
      </c>
      <c r="G6">
        <f t="shared" si="0"/>
        <v>5</v>
      </c>
    </row>
    <row r="7" spans="1:7" x14ac:dyDescent="0.25">
      <c r="A7" t="s">
        <v>39</v>
      </c>
      <c r="B7" t="s">
        <v>95</v>
      </c>
      <c r="C7" t="s">
        <v>113</v>
      </c>
      <c r="D7">
        <v>4.0730000000000004</v>
      </c>
      <c r="E7">
        <v>7</v>
      </c>
      <c r="F7">
        <f>RANK(STAND_ERA[[#This Row],[ERA]],STAND_ERA[ERA],1)</f>
        <v>355</v>
      </c>
      <c r="G7">
        <f t="shared" si="0"/>
        <v>6</v>
      </c>
    </row>
    <row r="8" spans="1:7" x14ac:dyDescent="0.25">
      <c r="A8" t="s">
        <v>39</v>
      </c>
      <c r="B8" t="s">
        <v>98</v>
      </c>
      <c r="C8" t="s">
        <v>113</v>
      </c>
      <c r="D8">
        <v>4.0869999999999997</v>
      </c>
      <c r="E8">
        <v>6</v>
      </c>
      <c r="F8">
        <f>RANK(STAND_ERA[[#This Row],[ERA]],STAND_ERA[ERA],1)</f>
        <v>366</v>
      </c>
      <c r="G8">
        <f t="shared" si="0"/>
        <v>7</v>
      </c>
    </row>
    <row r="9" spans="1:7" x14ac:dyDescent="0.25">
      <c r="A9" t="s">
        <v>39</v>
      </c>
      <c r="B9" t="s">
        <v>101</v>
      </c>
      <c r="C9" t="s">
        <v>113</v>
      </c>
      <c r="D9">
        <v>4.2030000000000003</v>
      </c>
      <c r="E9">
        <v>5</v>
      </c>
      <c r="F9">
        <f>RANK(STAND_ERA[[#This Row],[ERA]],STAND_ERA[ERA],1)</f>
        <v>455</v>
      </c>
      <c r="G9">
        <f t="shared" si="0"/>
        <v>8</v>
      </c>
    </row>
    <row r="10" spans="1:7" x14ac:dyDescent="0.25">
      <c r="A10" t="s">
        <v>39</v>
      </c>
      <c r="B10" t="s">
        <v>97</v>
      </c>
      <c r="C10" t="s">
        <v>113</v>
      </c>
      <c r="D10">
        <v>4.258</v>
      </c>
      <c r="E10">
        <v>4</v>
      </c>
      <c r="F10">
        <f>RANK(STAND_ERA[[#This Row],[ERA]],STAND_ERA[ERA],1)</f>
        <v>486</v>
      </c>
      <c r="G10">
        <f t="shared" si="0"/>
        <v>9</v>
      </c>
    </row>
    <row r="11" spans="1:7" x14ac:dyDescent="0.25">
      <c r="A11" t="s">
        <v>39</v>
      </c>
      <c r="B11" t="s">
        <v>105</v>
      </c>
      <c r="C11" t="s">
        <v>113</v>
      </c>
      <c r="D11">
        <v>4.3609999999999998</v>
      </c>
      <c r="E11">
        <v>3</v>
      </c>
      <c r="F11">
        <f>RANK(STAND_ERA[[#This Row],[ERA]],STAND_ERA[ERA],1)</f>
        <v>534</v>
      </c>
      <c r="G11">
        <f t="shared" si="0"/>
        <v>10</v>
      </c>
    </row>
    <row r="12" spans="1:7" x14ac:dyDescent="0.25">
      <c r="A12" t="s">
        <v>39</v>
      </c>
      <c r="B12" t="s">
        <v>96</v>
      </c>
      <c r="C12" t="s">
        <v>113</v>
      </c>
      <c r="D12">
        <v>4.4349999999999996</v>
      </c>
      <c r="E12">
        <v>2</v>
      </c>
      <c r="F12">
        <f>RANK(STAND_ERA[[#This Row],[ERA]],STAND_ERA[ERA],1)</f>
        <v>566</v>
      </c>
      <c r="G12">
        <f t="shared" si="0"/>
        <v>11</v>
      </c>
    </row>
    <row r="13" spans="1:7" x14ac:dyDescent="0.25">
      <c r="A13" t="s">
        <v>39</v>
      </c>
      <c r="B13" t="s">
        <v>102</v>
      </c>
      <c r="C13" t="s">
        <v>113</v>
      </c>
      <c r="D13">
        <v>4.7329999999999997</v>
      </c>
      <c r="E13">
        <v>1</v>
      </c>
      <c r="F13">
        <f>RANK(STAND_ERA[[#This Row],[ERA]],STAND_ERA[ERA],1)</f>
        <v>648</v>
      </c>
      <c r="G13">
        <f t="shared" si="0"/>
        <v>12</v>
      </c>
    </row>
    <row r="14" spans="1:7" x14ac:dyDescent="0.25">
      <c r="A14" t="s">
        <v>40</v>
      </c>
      <c r="B14" t="s">
        <v>95</v>
      </c>
      <c r="C14" t="s">
        <v>113</v>
      </c>
      <c r="D14">
        <v>3.19</v>
      </c>
      <c r="E14">
        <v>12</v>
      </c>
      <c r="F14">
        <f>RANK(STAND_ERA[[#This Row],[ERA]],STAND_ERA[ERA],1)</f>
        <v>3</v>
      </c>
      <c r="G14">
        <f t="shared" si="0"/>
        <v>1</v>
      </c>
    </row>
    <row r="15" spans="1:7" x14ac:dyDescent="0.25">
      <c r="A15" t="s">
        <v>40</v>
      </c>
      <c r="B15" t="s">
        <v>98</v>
      </c>
      <c r="C15" t="s">
        <v>113</v>
      </c>
      <c r="D15">
        <v>3.37</v>
      </c>
      <c r="E15">
        <v>11</v>
      </c>
      <c r="F15">
        <f>RANK(STAND_ERA[[#This Row],[ERA]],STAND_ERA[ERA],1)</f>
        <v>21</v>
      </c>
      <c r="G15">
        <f t="shared" si="0"/>
        <v>2</v>
      </c>
    </row>
    <row r="16" spans="1:7" x14ac:dyDescent="0.25">
      <c r="A16" t="s">
        <v>40</v>
      </c>
      <c r="B16" t="s">
        <v>94</v>
      </c>
      <c r="C16" t="s">
        <v>113</v>
      </c>
      <c r="D16">
        <v>3.48</v>
      </c>
      <c r="E16">
        <v>10</v>
      </c>
      <c r="F16">
        <f>RANK(STAND_ERA[[#This Row],[ERA]],STAND_ERA[ERA],1)</f>
        <v>41</v>
      </c>
      <c r="G16">
        <f t="shared" si="0"/>
        <v>3</v>
      </c>
    </row>
    <row r="17" spans="1:7" x14ac:dyDescent="0.25">
      <c r="A17" t="s">
        <v>40</v>
      </c>
      <c r="B17" t="s">
        <v>99</v>
      </c>
      <c r="C17" t="s">
        <v>113</v>
      </c>
      <c r="D17">
        <v>3.56</v>
      </c>
      <c r="E17">
        <v>9</v>
      </c>
      <c r="F17">
        <f>RANK(STAND_ERA[[#This Row],[ERA]],STAND_ERA[ERA],1)</f>
        <v>64</v>
      </c>
      <c r="G17">
        <f t="shared" si="0"/>
        <v>4</v>
      </c>
    </row>
    <row r="18" spans="1:7" x14ac:dyDescent="0.25">
      <c r="A18" t="s">
        <v>40</v>
      </c>
      <c r="B18" t="s">
        <v>105</v>
      </c>
      <c r="C18" t="s">
        <v>113</v>
      </c>
      <c r="D18">
        <v>3.77</v>
      </c>
      <c r="E18">
        <v>8</v>
      </c>
      <c r="F18">
        <f>RANK(STAND_ERA[[#This Row],[ERA]],STAND_ERA[ERA],1)</f>
        <v>158</v>
      </c>
      <c r="G18">
        <f t="shared" si="0"/>
        <v>5</v>
      </c>
    </row>
    <row r="19" spans="1:7" x14ac:dyDescent="0.25">
      <c r="A19" t="s">
        <v>40</v>
      </c>
      <c r="B19" t="s">
        <v>103</v>
      </c>
      <c r="C19" t="s">
        <v>113</v>
      </c>
      <c r="D19">
        <v>3.98</v>
      </c>
      <c r="E19">
        <v>7</v>
      </c>
      <c r="F19">
        <f>RANK(STAND_ERA[[#This Row],[ERA]],STAND_ERA[ERA],1)</f>
        <v>293</v>
      </c>
      <c r="G19">
        <f t="shared" si="0"/>
        <v>6</v>
      </c>
    </row>
    <row r="20" spans="1:7" x14ac:dyDescent="0.25">
      <c r="A20" t="s">
        <v>40</v>
      </c>
      <c r="B20" t="s">
        <v>100</v>
      </c>
      <c r="C20" t="s">
        <v>113</v>
      </c>
      <c r="D20">
        <v>4</v>
      </c>
      <c r="E20">
        <v>6</v>
      </c>
      <c r="F20">
        <f>RANK(STAND_ERA[[#This Row],[ERA]],STAND_ERA[ERA],1)</f>
        <v>307</v>
      </c>
      <c r="G20">
        <f t="shared" si="0"/>
        <v>7</v>
      </c>
    </row>
    <row r="21" spans="1:7" x14ac:dyDescent="0.25">
      <c r="A21" t="s">
        <v>40</v>
      </c>
      <c r="B21" t="s">
        <v>97</v>
      </c>
      <c r="C21" t="s">
        <v>113</v>
      </c>
      <c r="D21">
        <v>4.33</v>
      </c>
      <c r="E21">
        <v>5</v>
      </c>
      <c r="F21">
        <f>RANK(STAND_ERA[[#This Row],[ERA]],STAND_ERA[ERA],1)</f>
        <v>512</v>
      </c>
      <c r="G21">
        <f t="shared" si="0"/>
        <v>8</v>
      </c>
    </row>
    <row r="22" spans="1:7" x14ac:dyDescent="0.25">
      <c r="A22" t="s">
        <v>40</v>
      </c>
      <c r="B22" t="s">
        <v>96</v>
      </c>
      <c r="C22" t="s">
        <v>113</v>
      </c>
      <c r="D22">
        <v>4.42</v>
      </c>
      <c r="E22">
        <v>3</v>
      </c>
      <c r="F22">
        <f>RANK(STAND_ERA[[#This Row],[ERA]],STAND_ERA[ERA],1)</f>
        <v>555</v>
      </c>
      <c r="G22">
        <f t="shared" si="0"/>
        <v>9</v>
      </c>
    </row>
    <row r="23" spans="1:7" x14ac:dyDescent="0.25">
      <c r="A23" t="s">
        <v>40</v>
      </c>
      <c r="B23" t="s">
        <v>104</v>
      </c>
      <c r="C23" t="s">
        <v>113</v>
      </c>
      <c r="D23">
        <v>4.42</v>
      </c>
      <c r="E23">
        <v>4</v>
      </c>
      <c r="F23">
        <f>RANK(STAND_ERA[[#This Row],[ERA]],STAND_ERA[ERA],1)</f>
        <v>555</v>
      </c>
      <c r="G23">
        <f t="shared" si="0"/>
        <v>10</v>
      </c>
    </row>
    <row r="24" spans="1:7" x14ac:dyDescent="0.25">
      <c r="A24" t="s">
        <v>40</v>
      </c>
      <c r="B24" t="s">
        <v>102</v>
      </c>
      <c r="C24" t="s">
        <v>113</v>
      </c>
      <c r="D24">
        <v>4.53</v>
      </c>
      <c r="E24">
        <v>2</v>
      </c>
      <c r="F24">
        <f>RANK(STAND_ERA[[#This Row],[ERA]],STAND_ERA[ERA],1)</f>
        <v>602</v>
      </c>
      <c r="G24">
        <f t="shared" si="0"/>
        <v>11</v>
      </c>
    </row>
    <row r="25" spans="1:7" x14ac:dyDescent="0.25">
      <c r="A25" t="s">
        <v>40</v>
      </c>
      <c r="B25" t="s">
        <v>101</v>
      </c>
      <c r="C25" t="s">
        <v>113</v>
      </c>
      <c r="D25">
        <v>4.6399999999999997</v>
      </c>
      <c r="E25">
        <v>1</v>
      </c>
      <c r="F25">
        <f>RANK(STAND_ERA[[#This Row],[ERA]],STAND_ERA[ERA],1)</f>
        <v>632</v>
      </c>
      <c r="G25">
        <f t="shared" si="0"/>
        <v>12</v>
      </c>
    </row>
    <row r="26" spans="1:7" x14ac:dyDescent="0.25">
      <c r="A26" t="s">
        <v>41</v>
      </c>
      <c r="B26" t="s">
        <v>98</v>
      </c>
      <c r="C26" t="s">
        <v>113</v>
      </c>
      <c r="D26">
        <v>3.46</v>
      </c>
      <c r="E26">
        <v>12</v>
      </c>
      <c r="F26">
        <f>RANK(STAND_ERA[[#This Row],[ERA]],STAND_ERA[ERA],1)</f>
        <v>39</v>
      </c>
      <c r="G26">
        <f t="shared" si="0"/>
        <v>1</v>
      </c>
    </row>
    <row r="27" spans="1:7" x14ac:dyDescent="0.25">
      <c r="A27" t="s">
        <v>41</v>
      </c>
      <c r="B27" t="s">
        <v>94</v>
      </c>
      <c r="C27" t="s">
        <v>113</v>
      </c>
      <c r="D27">
        <v>3.55</v>
      </c>
      <c r="E27">
        <v>11</v>
      </c>
      <c r="F27">
        <f>RANK(STAND_ERA[[#This Row],[ERA]],STAND_ERA[ERA],1)</f>
        <v>60</v>
      </c>
      <c r="G27">
        <f t="shared" si="0"/>
        <v>2</v>
      </c>
    </row>
    <row r="28" spans="1:7" x14ac:dyDescent="0.25">
      <c r="A28" t="s">
        <v>41</v>
      </c>
      <c r="B28" t="s">
        <v>99</v>
      </c>
      <c r="C28" t="s">
        <v>113</v>
      </c>
      <c r="D28">
        <v>3.64</v>
      </c>
      <c r="E28">
        <v>10</v>
      </c>
      <c r="F28">
        <f>RANK(STAND_ERA[[#This Row],[ERA]],STAND_ERA[ERA],1)</f>
        <v>96</v>
      </c>
      <c r="G28">
        <f t="shared" si="0"/>
        <v>3</v>
      </c>
    </row>
    <row r="29" spans="1:7" x14ac:dyDescent="0.25">
      <c r="A29" t="s">
        <v>41</v>
      </c>
      <c r="B29" t="s">
        <v>96</v>
      </c>
      <c r="C29" t="s">
        <v>113</v>
      </c>
      <c r="D29">
        <v>3.86</v>
      </c>
      <c r="E29">
        <v>9</v>
      </c>
      <c r="F29">
        <f>RANK(STAND_ERA[[#This Row],[ERA]],STAND_ERA[ERA],1)</f>
        <v>214</v>
      </c>
      <c r="G29">
        <f t="shared" si="0"/>
        <v>4</v>
      </c>
    </row>
    <row r="30" spans="1:7" x14ac:dyDescent="0.25">
      <c r="A30" t="s">
        <v>41</v>
      </c>
      <c r="B30" t="s">
        <v>101</v>
      </c>
      <c r="C30" t="s">
        <v>113</v>
      </c>
      <c r="D30">
        <v>3.86</v>
      </c>
      <c r="E30">
        <v>8</v>
      </c>
      <c r="F30">
        <f>RANK(STAND_ERA[[#This Row],[ERA]],STAND_ERA[ERA],1)</f>
        <v>214</v>
      </c>
      <c r="G30">
        <f t="shared" si="0"/>
        <v>5</v>
      </c>
    </row>
    <row r="31" spans="1:7" x14ac:dyDescent="0.25">
      <c r="A31" t="s">
        <v>41</v>
      </c>
      <c r="B31" t="s">
        <v>102</v>
      </c>
      <c r="C31" t="s">
        <v>113</v>
      </c>
      <c r="D31">
        <v>4.12</v>
      </c>
      <c r="E31">
        <v>7</v>
      </c>
      <c r="F31">
        <f>RANK(STAND_ERA[[#This Row],[ERA]],STAND_ERA[ERA],1)</f>
        <v>389</v>
      </c>
      <c r="G31">
        <f t="shared" si="0"/>
        <v>6</v>
      </c>
    </row>
    <row r="32" spans="1:7" x14ac:dyDescent="0.25">
      <c r="A32" t="s">
        <v>41</v>
      </c>
      <c r="B32" t="s">
        <v>103</v>
      </c>
      <c r="C32" t="s">
        <v>113</v>
      </c>
      <c r="D32">
        <v>4.1900000000000004</v>
      </c>
      <c r="E32">
        <v>6</v>
      </c>
      <c r="F32">
        <f>RANK(STAND_ERA[[#This Row],[ERA]],STAND_ERA[ERA],1)</f>
        <v>444</v>
      </c>
      <c r="G32">
        <f t="shared" si="0"/>
        <v>7</v>
      </c>
    </row>
    <row r="33" spans="1:7" x14ac:dyDescent="0.25">
      <c r="A33" t="s">
        <v>41</v>
      </c>
      <c r="B33" t="s">
        <v>95</v>
      </c>
      <c r="C33" t="s">
        <v>113</v>
      </c>
      <c r="D33">
        <v>4.21</v>
      </c>
      <c r="E33">
        <v>5</v>
      </c>
      <c r="F33">
        <f>RANK(STAND_ERA[[#This Row],[ERA]],STAND_ERA[ERA],1)</f>
        <v>457</v>
      </c>
      <c r="G33">
        <f t="shared" si="0"/>
        <v>8</v>
      </c>
    </row>
    <row r="34" spans="1:7" x14ac:dyDescent="0.25">
      <c r="A34" t="s">
        <v>41</v>
      </c>
      <c r="B34" t="s">
        <v>100</v>
      </c>
      <c r="C34" t="s">
        <v>113</v>
      </c>
      <c r="D34">
        <v>4.2699999999999996</v>
      </c>
      <c r="E34">
        <v>4</v>
      </c>
      <c r="F34">
        <f>RANK(STAND_ERA[[#This Row],[ERA]],STAND_ERA[ERA],1)</f>
        <v>491</v>
      </c>
      <c r="G34">
        <f t="shared" si="0"/>
        <v>9</v>
      </c>
    </row>
    <row r="35" spans="1:7" x14ac:dyDescent="0.25">
      <c r="A35" t="s">
        <v>41</v>
      </c>
      <c r="B35" t="s">
        <v>97</v>
      </c>
      <c r="C35" t="s">
        <v>113</v>
      </c>
      <c r="D35">
        <v>4.32</v>
      </c>
      <c r="E35">
        <v>3</v>
      </c>
      <c r="F35">
        <f>RANK(STAND_ERA[[#This Row],[ERA]],STAND_ERA[ERA],1)</f>
        <v>508</v>
      </c>
      <c r="G35">
        <f t="shared" si="0"/>
        <v>10</v>
      </c>
    </row>
    <row r="36" spans="1:7" x14ac:dyDescent="0.25">
      <c r="A36" t="s">
        <v>41</v>
      </c>
      <c r="B36" t="s">
        <v>104</v>
      </c>
      <c r="C36" t="s">
        <v>113</v>
      </c>
      <c r="D36">
        <v>4.38</v>
      </c>
      <c r="E36">
        <v>2</v>
      </c>
      <c r="F36">
        <f>RANK(STAND_ERA[[#This Row],[ERA]],STAND_ERA[ERA],1)</f>
        <v>537</v>
      </c>
      <c r="G36">
        <f t="shared" si="0"/>
        <v>11</v>
      </c>
    </row>
    <row r="37" spans="1:7" x14ac:dyDescent="0.25">
      <c r="A37" t="s">
        <v>41</v>
      </c>
      <c r="B37" t="s">
        <v>105</v>
      </c>
      <c r="C37" t="s">
        <v>113</v>
      </c>
      <c r="D37">
        <v>4.49</v>
      </c>
      <c r="E37">
        <v>1</v>
      </c>
      <c r="F37">
        <f>RANK(STAND_ERA[[#This Row],[ERA]],STAND_ERA[ERA],1)</f>
        <v>587</v>
      </c>
      <c r="G37">
        <f t="shared" si="0"/>
        <v>12</v>
      </c>
    </row>
    <row r="38" spans="1:7" x14ac:dyDescent="0.25">
      <c r="A38" t="s">
        <v>42</v>
      </c>
      <c r="B38" t="s">
        <v>95</v>
      </c>
      <c r="C38" t="s">
        <v>113</v>
      </c>
      <c r="D38">
        <v>3.266</v>
      </c>
      <c r="E38">
        <v>12</v>
      </c>
      <c r="F38">
        <f>RANK(STAND_ERA[[#This Row],[ERA]],STAND_ERA[ERA],1)</f>
        <v>10</v>
      </c>
      <c r="G38">
        <f t="shared" si="0"/>
        <v>1</v>
      </c>
    </row>
    <row r="39" spans="1:7" x14ac:dyDescent="0.25">
      <c r="A39" t="s">
        <v>42</v>
      </c>
      <c r="B39" t="s">
        <v>94</v>
      </c>
      <c r="C39" t="s">
        <v>113</v>
      </c>
      <c r="D39">
        <v>3.6</v>
      </c>
      <c r="E39">
        <v>11</v>
      </c>
      <c r="F39">
        <f>RANK(STAND_ERA[[#This Row],[ERA]],STAND_ERA[ERA],1)</f>
        <v>80</v>
      </c>
      <c r="G39">
        <f t="shared" si="0"/>
        <v>2</v>
      </c>
    </row>
    <row r="40" spans="1:7" x14ac:dyDescent="0.25">
      <c r="A40" t="s">
        <v>42</v>
      </c>
      <c r="B40" t="s">
        <v>103</v>
      </c>
      <c r="C40" t="s">
        <v>113</v>
      </c>
      <c r="D40">
        <v>3.722</v>
      </c>
      <c r="E40">
        <v>10</v>
      </c>
      <c r="F40">
        <f>RANK(STAND_ERA[[#This Row],[ERA]],STAND_ERA[ERA],1)</f>
        <v>138</v>
      </c>
      <c r="G40">
        <f t="shared" si="0"/>
        <v>3</v>
      </c>
    </row>
    <row r="41" spans="1:7" x14ac:dyDescent="0.25">
      <c r="A41" t="s">
        <v>42</v>
      </c>
      <c r="B41" t="s">
        <v>101</v>
      </c>
      <c r="C41" t="s">
        <v>113</v>
      </c>
      <c r="D41">
        <v>3.7559999999999998</v>
      </c>
      <c r="E41">
        <v>9</v>
      </c>
      <c r="F41">
        <f>RANK(STAND_ERA[[#This Row],[ERA]],STAND_ERA[ERA],1)</f>
        <v>152</v>
      </c>
      <c r="G41">
        <f t="shared" si="0"/>
        <v>4</v>
      </c>
    </row>
    <row r="42" spans="1:7" x14ac:dyDescent="0.25">
      <c r="A42" t="s">
        <v>42</v>
      </c>
      <c r="B42" t="s">
        <v>99</v>
      </c>
      <c r="C42" t="s">
        <v>113</v>
      </c>
      <c r="D42">
        <v>3.8039999999999998</v>
      </c>
      <c r="E42">
        <v>8</v>
      </c>
      <c r="F42">
        <f>RANK(STAND_ERA[[#This Row],[ERA]],STAND_ERA[ERA],1)</f>
        <v>179</v>
      </c>
      <c r="G42">
        <f t="shared" si="0"/>
        <v>5</v>
      </c>
    </row>
    <row r="43" spans="1:7" x14ac:dyDescent="0.25">
      <c r="A43" t="s">
        <v>42</v>
      </c>
      <c r="B43" t="s">
        <v>98</v>
      </c>
      <c r="C43" t="s">
        <v>113</v>
      </c>
      <c r="D43">
        <v>3.9129999999999998</v>
      </c>
      <c r="E43">
        <v>7</v>
      </c>
      <c r="F43">
        <f>RANK(STAND_ERA[[#This Row],[ERA]],STAND_ERA[ERA],1)</f>
        <v>261</v>
      </c>
      <c r="G43">
        <f t="shared" si="0"/>
        <v>6</v>
      </c>
    </row>
    <row r="44" spans="1:7" x14ac:dyDescent="0.25">
      <c r="A44" t="s">
        <v>42</v>
      </c>
      <c r="B44" t="s">
        <v>97</v>
      </c>
      <c r="C44" t="s">
        <v>113</v>
      </c>
      <c r="D44">
        <v>4.1459999999999999</v>
      </c>
      <c r="E44">
        <v>6</v>
      </c>
      <c r="F44">
        <f>RANK(STAND_ERA[[#This Row],[ERA]],STAND_ERA[ERA],1)</f>
        <v>410</v>
      </c>
      <c r="G44">
        <f t="shared" si="0"/>
        <v>7</v>
      </c>
    </row>
    <row r="45" spans="1:7" x14ac:dyDescent="0.25">
      <c r="A45" t="s">
        <v>42</v>
      </c>
      <c r="B45" t="s">
        <v>96</v>
      </c>
      <c r="C45" t="s">
        <v>113</v>
      </c>
      <c r="D45">
        <v>4.2460000000000004</v>
      </c>
      <c r="E45">
        <v>5</v>
      </c>
      <c r="F45">
        <f>RANK(STAND_ERA[[#This Row],[ERA]],STAND_ERA[ERA],1)</f>
        <v>474</v>
      </c>
      <c r="G45">
        <f t="shared" si="0"/>
        <v>8</v>
      </c>
    </row>
    <row r="46" spans="1:7" x14ac:dyDescent="0.25">
      <c r="A46" t="s">
        <v>42</v>
      </c>
      <c r="B46" t="s">
        <v>105</v>
      </c>
      <c r="C46" t="s">
        <v>113</v>
      </c>
      <c r="D46">
        <v>4.2480000000000002</v>
      </c>
      <c r="E46">
        <v>4</v>
      </c>
      <c r="F46">
        <f>RANK(STAND_ERA[[#This Row],[ERA]],STAND_ERA[ERA],1)</f>
        <v>475</v>
      </c>
      <c r="G46">
        <f t="shared" si="0"/>
        <v>9</v>
      </c>
    </row>
    <row r="47" spans="1:7" x14ac:dyDescent="0.25">
      <c r="A47" t="s">
        <v>42</v>
      </c>
      <c r="B47" t="s">
        <v>104</v>
      </c>
      <c r="C47" t="s">
        <v>113</v>
      </c>
      <c r="D47">
        <v>4.2850000000000001</v>
      </c>
      <c r="E47">
        <v>3</v>
      </c>
      <c r="F47">
        <f>RANK(STAND_ERA[[#This Row],[ERA]],STAND_ERA[ERA],1)</f>
        <v>499</v>
      </c>
      <c r="G47">
        <f t="shared" si="0"/>
        <v>10</v>
      </c>
    </row>
    <row r="48" spans="1:7" x14ac:dyDescent="0.25">
      <c r="A48" t="s">
        <v>42</v>
      </c>
      <c r="B48" t="s">
        <v>100</v>
      </c>
      <c r="C48" t="s">
        <v>113</v>
      </c>
      <c r="D48">
        <v>4.2930000000000001</v>
      </c>
      <c r="E48">
        <v>2</v>
      </c>
      <c r="F48">
        <f>RANK(STAND_ERA[[#This Row],[ERA]],STAND_ERA[ERA],1)</f>
        <v>500</v>
      </c>
      <c r="G48">
        <f t="shared" si="0"/>
        <v>11</v>
      </c>
    </row>
    <row r="49" spans="1:7" x14ac:dyDescent="0.25">
      <c r="A49" t="s">
        <v>42</v>
      </c>
      <c r="B49" t="s">
        <v>102</v>
      </c>
      <c r="C49" t="s">
        <v>113</v>
      </c>
      <c r="D49">
        <v>4.5229999999999997</v>
      </c>
      <c r="E49">
        <v>1</v>
      </c>
      <c r="F49">
        <f>RANK(STAND_ERA[[#This Row],[ERA]],STAND_ERA[ERA],1)</f>
        <v>601</v>
      </c>
      <c r="G49">
        <f t="shared" si="0"/>
        <v>12</v>
      </c>
    </row>
    <row r="50" spans="1:7" x14ac:dyDescent="0.25">
      <c r="A50" t="s">
        <v>43</v>
      </c>
      <c r="B50" t="s">
        <v>98</v>
      </c>
      <c r="C50" t="s">
        <v>114</v>
      </c>
      <c r="D50">
        <v>3.28</v>
      </c>
      <c r="E50">
        <v>12</v>
      </c>
      <c r="F50">
        <f>RANK(STAND_ERA[[#This Row],[ERA]],STAND_ERA[ERA],1)</f>
        <v>12</v>
      </c>
      <c r="G50">
        <f t="shared" si="0"/>
        <v>1</v>
      </c>
    </row>
    <row r="51" spans="1:7" x14ac:dyDescent="0.25">
      <c r="A51" t="s">
        <v>43</v>
      </c>
      <c r="B51" t="s">
        <v>103</v>
      </c>
      <c r="C51" t="s">
        <v>114</v>
      </c>
      <c r="D51">
        <v>3.57</v>
      </c>
      <c r="E51">
        <v>11</v>
      </c>
      <c r="F51">
        <f>RANK(STAND_ERA[[#This Row],[ERA]],STAND_ERA[ERA],1)</f>
        <v>67</v>
      </c>
      <c r="G51">
        <f t="shared" si="0"/>
        <v>2</v>
      </c>
    </row>
    <row r="52" spans="1:7" x14ac:dyDescent="0.25">
      <c r="A52" t="s">
        <v>43</v>
      </c>
      <c r="B52" t="s">
        <v>96</v>
      </c>
      <c r="C52" t="s">
        <v>114</v>
      </c>
      <c r="D52">
        <v>3.81</v>
      </c>
      <c r="E52">
        <v>10</v>
      </c>
      <c r="F52">
        <f>RANK(STAND_ERA[[#This Row],[ERA]],STAND_ERA[ERA],1)</f>
        <v>181</v>
      </c>
      <c r="G52">
        <f t="shared" si="0"/>
        <v>3</v>
      </c>
    </row>
    <row r="53" spans="1:7" x14ac:dyDescent="0.25">
      <c r="A53" t="s">
        <v>43</v>
      </c>
      <c r="B53" t="s">
        <v>99</v>
      </c>
      <c r="C53" t="s">
        <v>114</v>
      </c>
      <c r="D53">
        <v>3.84</v>
      </c>
      <c r="E53">
        <v>9</v>
      </c>
      <c r="F53">
        <f>RANK(STAND_ERA[[#This Row],[ERA]],STAND_ERA[ERA],1)</f>
        <v>199</v>
      </c>
      <c r="G53">
        <f t="shared" si="0"/>
        <v>4</v>
      </c>
    </row>
    <row r="54" spans="1:7" x14ac:dyDescent="0.25">
      <c r="A54" t="s">
        <v>43</v>
      </c>
      <c r="B54" t="s">
        <v>94</v>
      </c>
      <c r="C54" t="s">
        <v>114</v>
      </c>
      <c r="D54">
        <v>3.9</v>
      </c>
      <c r="E54">
        <v>8</v>
      </c>
      <c r="F54">
        <f>RANK(STAND_ERA[[#This Row],[ERA]],STAND_ERA[ERA],1)</f>
        <v>245</v>
      </c>
      <c r="G54">
        <f t="shared" si="0"/>
        <v>5</v>
      </c>
    </row>
    <row r="55" spans="1:7" x14ac:dyDescent="0.25">
      <c r="A55" t="s">
        <v>43</v>
      </c>
      <c r="B55" t="s">
        <v>104</v>
      </c>
      <c r="C55" t="s">
        <v>114</v>
      </c>
      <c r="D55">
        <v>3.91</v>
      </c>
      <c r="E55">
        <v>7</v>
      </c>
      <c r="F55">
        <f>RANK(STAND_ERA[[#This Row],[ERA]],STAND_ERA[ERA],1)</f>
        <v>253</v>
      </c>
      <c r="G55">
        <f t="shared" si="0"/>
        <v>6</v>
      </c>
    </row>
    <row r="56" spans="1:7" x14ac:dyDescent="0.25">
      <c r="A56" t="s">
        <v>43</v>
      </c>
      <c r="B56" t="s">
        <v>101</v>
      </c>
      <c r="C56" t="s">
        <v>114</v>
      </c>
      <c r="D56">
        <v>3.96</v>
      </c>
      <c r="E56">
        <v>6</v>
      </c>
      <c r="F56">
        <f>RANK(STAND_ERA[[#This Row],[ERA]],STAND_ERA[ERA],1)</f>
        <v>283</v>
      </c>
      <c r="G56">
        <f t="shared" si="0"/>
        <v>7</v>
      </c>
    </row>
    <row r="57" spans="1:7" x14ac:dyDescent="0.25">
      <c r="A57" t="s">
        <v>43</v>
      </c>
      <c r="B57" t="s">
        <v>100</v>
      </c>
      <c r="C57" t="s">
        <v>114</v>
      </c>
      <c r="D57">
        <v>4.17</v>
      </c>
      <c r="E57">
        <v>5</v>
      </c>
      <c r="F57">
        <f>RANK(STAND_ERA[[#This Row],[ERA]],STAND_ERA[ERA],1)</f>
        <v>431</v>
      </c>
      <c r="G57">
        <f t="shared" si="0"/>
        <v>8</v>
      </c>
    </row>
    <row r="58" spans="1:7" x14ac:dyDescent="0.25">
      <c r="A58" t="s">
        <v>43</v>
      </c>
      <c r="B58" t="s">
        <v>97</v>
      </c>
      <c r="C58" t="s">
        <v>114</v>
      </c>
      <c r="D58">
        <v>4.18</v>
      </c>
      <c r="E58">
        <v>4</v>
      </c>
      <c r="F58">
        <f>RANK(STAND_ERA[[#This Row],[ERA]],STAND_ERA[ERA],1)</f>
        <v>438</v>
      </c>
      <c r="G58">
        <f t="shared" si="0"/>
        <v>9</v>
      </c>
    </row>
    <row r="59" spans="1:7" x14ac:dyDescent="0.25">
      <c r="A59" t="s">
        <v>43</v>
      </c>
      <c r="B59" t="s">
        <v>95</v>
      </c>
      <c r="C59" t="s">
        <v>114</v>
      </c>
      <c r="D59">
        <v>4.4000000000000004</v>
      </c>
      <c r="E59">
        <v>3</v>
      </c>
      <c r="F59">
        <f>RANK(STAND_ERA[[#This Row],[ERA]],STAND_ERA[ERA],1)</f>
        <v>551</v>
      </c>
      <c r="G59">
        <f t="shared" si="0"/>
        <v>10</v>
      </c>
    </row>
    <row r="60" spans="1:7" x14ac:dyDescent="0.25">
      <c r="A60" t="s">
        <v>43</v>
      </c>
      <c r="B60" t="s">
        <v>102</v>
      </c>
      <c r="C60" t="s">
        <v>114</v>
      </c>
      <c r="D60">
        <v>4.57</v>
      </c>
      <c r="E60">
        <v>2</v>
      </c>
      <c r="F60">
        <f>RANK(STAND_ERA[[#This Row],[ERA]],STAND_ERA[ERA],1)</f>
        <v>615</v>
      </c>
      <c r="G60">
        <f t="shared" si="0"/>
        <v>11</v>
      </c>
    </row>
    <row r="61" spans="1:7" x14ac:dyDescent="0.25">
      <c r="A61" t="s">
        <v>43</v>
      </c>
      <c r="B61" t="s">
        <v>105</v>
      </c>
      <c r="C61" t="s">
        <v>114</v>
      </c>
      <c r="D61">
        <v>4.8</v>
      </c>
      <c r="E61">
        <v>1</v>
      </c>
      <c r="F61">
        <f>RANK(STAND_ERA[[#This Row],[ERA]],STAND_ERA[ERA],1)</f>
        <v>653</v>
      </c>
      <c r="G61">
        <f t="shared" si="0"/>
        <v>12</v>
      </c>
    </row>
    <row r="62" spans="1:7" x14ac:dyDescent="0.25">
      <c r="A62" t="s">
        <v>44</v>
      </c>
      <c r="B62" t="s">
        <v>95</v>
      </c>
      <c r="C62" t="s">
        <v>114</v>
      </c>
      <c r="D62">
        <v>3.65</v>
      </c>
      <c r="E62">
        <v>12</v>
      </c>
      <c r="F62">
        <f>RANK(STAND_ERA[[#This Row],[ERA]],STAND_ERA[ERA],1)</f>
        <v>101</v>
      </c>
      <c r="G62">
        <f t="shared" si="0"/>
        <v>1</v>
      </c>
    </row>
    <row r="63" spans="1:7" x14ac:dyDescent="0.25">
      <c r="A63" t="s">
        <v>44</v>
      </c>
      <c r="B63" t="s">
        <v>94</v>
      </c>
      <c r="C63" t="s">
        <v>114</v>
      </c>
      <c r="D63">
        <v>3.73</v>
      </c>
      <c r="E63">
        <v>11</v>
      </c>
      <c r="F63">
        <f>RANK(STAND_ERA[[#This Row],[ERA]],STAND_ERA[ERA],1)</f>
        <v>140</v>
      </c>
      <c r="G63">
        <f t="shared" si="0"/>
        <v>2</v>
      </c>
    </row>
    <row r="64" spans="1:7" x14ac:dyDescent="0.25">
      <c r="A64" t="s">
        <v>44</v>
      </c>
      <c r="B64" t="s">
        <v>99</v>
      </c>
      <c r="C64" t="s">
        <v>114</v>
      </c>
      <c r="D64">
        <v>3.83</v>
      </c>
      <c r="E64">
        <v>10</v>
      </c>
      <c r="F64">
        <f>RANK(STAND_ERA[[#This Row],[ERA]],STAND_ERA[ERA],1)</f>
        <v>194</v>
      </c>
      <c r="G64">
        <f t="shared" si="0"/>
        <v>3</v>
      </c>
    </row>
    <row r="65" spans="1:7" x14ac:dyDescent="0.25">
      <c r="A65" t="s">
        <v>44</v>
      </c>
      <c r="B65" t="s">
        <v>103</v>
      </c>
      <c r="C65" t="s">
        <v>114</v>
      </c>
      <c r="D65">
        <v>3.87</v>
      </c>
      <c r="E65">
        <v>9</v>
      </c>
      <c r="F65">
        <f>RANK(STAND_ERA[[#This Row],[ERA]],STAND_ERA[ERA],1)</f>
        <v>219</v>
      </c>
      <c r="G65">
        <f t="shared" si="0"/>
        <v>4</v>
      </c>
    </row>
    <row r="66" spans="1:7" x14ac:dyDescent="0.25">
      <c r="A66" t="s">
        <v>44</v>
      </c>
      <c r="B66" t="s">
        <v>104</v>
      </c>
      <c r="C66" t="s">
        <v>114</v>
      </c>
      <c r="D66">
        <v>3.88</v>
      </c>
      <c r="E66">
        <v>8</v>
      </c>
      <c r="F66">
        <f>RANK(STAND_ERA[[#This Row],[ERA]],STAND_ERA[ERA],1)</f>
        <v>229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100</v>
      </c>
      <c r="C67" t="s">
        <v>114</v>
      </c>
      <c r="D67">
        <v>3.91</v>
      </c>
      <c r="E67">
        <v>7</v>
      </c>
      <c r="F67">
        <f>RANK(STAND_ERA[[#This Row],[ERA]],STAND_ERA[ERA],1)</f>
        <v>253</v>
      </c>
      <c r="G67">
        <f t="shared" si="1"/>
        <v>6</v>
      </c>
    </row>
    <row r="68" spans="1:7" x14ac:dyDescent="0.25">
      <c r="A68" t="s">
        <v>44</v>
      </c>
      <c r="B68" t="s">
        <v>98</v>
      </c>
      <c r="C68" t="s">
        <v>114</v>
      </c>
      <c r="D68">
        <v>4.0999999999999996</v>
      </c>
      <c r="E68">
        <v>6</v>
      </c>
      <c r="F68">
        <f>RANK(STAND_ERA[[#This Row],[ERA]],STAND_ERA[ERA],1)</f>
        <v>378</v>
      </c>
      <c r="G68">
        <f t="shared" si="1"/>
        <v>7</v>
      </c>
    </row>
    <row r="69" spans="1:7" x14ac:dyDescent="0.25">
      <c r="A69" t="s">
        <v>44</v>
      </c>
      <c r="B69" t="s">
        <v>102</v>
      </c>
      <c r="C69" t="s">
        <v>114</v>
      </c>
      <c r="D69">
        <v>4.13</v>
      </c>
      <c r="E69">
        <v>5</v>
      </c>
      <c r="F69">
        <f>RANK(STAND_ERA[[#This Row],[ERA]],STAND_ERA[ERA],1)</f>
        <v>397</v>
      </c>
      <c r="G69">
        <f t="shared" si="1"/>
        <v>8</v>
      </c>
    </row>
    <row r="70" spans="1:7" x14ac:dyDescent="0.25">
      <c r="A70" t="s">
        <v>44</v>
      </c>
      <c r="B70" t="s">
        <v>101</v>
      </c>
      <c r="C70" t="s">
        <v>114</v>
      </c>
      <c r="D70">
        <v>4.17</v>
      </c>
      <c r="E70">
        <v>4</v>
      </c>
      <c r="F70">
        <f>RANK(STAND_ERA[[#This Row],[ERA]],STAND_ERA[ERA],1)</f>
        <v>431</v>
      </c>
      <c r="G70">
        <f t="shared" si="1"/>
        <v>9</v>
      </c>
    </row>
    <row r="71" spans="1:7" x14ac:dyDescent="0.25">
      <c r="A71" t="s">
        <v>44</v>
      </c>
      <c r="B71" t="s">
        <v>97</v>
      </c>
      <c r="C71" t="s">
        <v>114</v>
      </c>
      <c r="D71">
        <v>4.63</v>
      </c>
      <c r="E71">
        <v>3</v>
      </c>
      <c r="F71">
        <f>RANK(STAND_ERA[[#This Row],[ERA]],STAND_ERA[ERA],1)</f>
        <v>630</v>
      </c>
      <c r="G71">
        <f t="shared" si="1"/>
        <v>10</v>
      </c>
    </row>
    <row r="72" spans="1:7" x14ac:dyDescent="0.25">
      <c r="A72" t="s">
        <v>44</v>
      </c>
      <c r="B72" t="s">
        <v>105</v>
      </c>
      <c r="C72" t="s">
        <v>114</v>
      </c>
      <c r="D72">
        <v>4.67</v>
      </c>
      <c r="E72">
        <v>2</v>
      </c>
      <c r="F72">
        <f>RANK(STAND_ERA[[#This Row],[ERA]],STAND_ERA[ERA],1)</f>
        <v>638</v>
      </c>
      <c r="G72">
        <f t="shared" si="1"/>
        <v>11</v>
      </c>
    </row>
    <row r="73" spans="1:7" x14ac:dyDescent="0.25">
      <c r="A73" t="s">
        <v>44</v>
      </c>
      <c r="B73" t="s">
        <v>96</v>
      </c>
      <c r="C73" t="s">
        <v>114</v>
      </c>
      <c r="D73">
        <v>4.72</v>
      </c>
      <c r="E73">
        <v>1</v>
      </c>
      <c r="F73">
        <f>RANK(STAND_ERA[[#This Row],[ERA]],STAND_ERA[ERA],1)</f>
        <v>645</v>
      </c>
      <c r="G73">
        <f t="shared" si="1"/>
        <v>12</v>
      </c>
    </row>
    <row r="74" spans="1:7" x14ac:dyDescent="0.25">
      <c r="A74" t="s">
        <v>45</v>
      </c>
      <c r="B74" t="s">
        <v>94</v>
      </c>
      <c r="C74" t="s">
        <v>113</v>
      </c>
      <c r="D74">
        <v>3.593</v>
      </c>
      <c r="E74">
        <v>12</v>
      </c>
      <c r="F74">
        <f>RANK(STAND_ERA[[#This Row],[ERA]],STAND_ERA[ERA],1)</f>
        <v>75</v>
      </c>
      <c r="G74">
        <f t="shared" si="1"/>
        <v>1</v>
      </c>
    </row>
    <row r="75" spans="1:7" x14ac:dyDescent="0.25">
      <c r="A75" t="s">
        <v>45</v>
      </c>
      <c r="B75" t="s">
        <v>103</v>
      </c>
      <c r="C75" t="s">
        <v>113</v>
      </c>
      <c r="D75">
        <v>3.6320000000000001</v>
      </c>
      <c r="E75">
        <v>1</v>
      </c>
      <c r="F75">
        <f>RANK(STAND_ERA[[#This Row],[ERA]],STAND_ERA[ERA],1)</f>
        <v>93</v>
      </c>
      <c r="G75">
        <f t="shared" si="1"/>
        <v>2</v>
      </c>
    </row>
    <row r="76" spans="1:7" x14ac:dyDescent="0.25">
      <c r="A76" t="s">
        <v>45</v>
      </c>
      <c r="B76" t="s">
        <v>104</v>
      </c>
      <c r="C76" t="s">
        <v>113</v>
      </c>
      <c r="D76">
        <v>3.6709999999999998</v>
      </c>
      <c r="E76">
        <v>1</v>
      </c>
      <c r="F76">
        <f>RANK(STAND_ERA[[#This Row],[ERA]],STAND_ERA[ERA],1)</f>
        <v>113</v>
      </c>
      <c r="G76">
        <f t="shared" si="1"/>
        <v>3</v>
      </c>
    </row>
    <row r="77" spans="1:7" x14ac:dyDescent="0.25">
      <c r="A77" t="s">
        <v>45</v>
      </c>
      <c r="B77" t="s">
        <v>105</v>
      </c>
      <c r="C77" t="s">
        <v>113</v>
      </c>
      <c r="D77">
        <v>3.7040000000000002</v>
      </c>
      <c r="E77">
        <v>1</v>
      </c>
      <c r="F77">
        <f>RANK(STAND_ERA[[#This Row],[ERA]],STAND_ERA[ERA],1)</f>
        <v>125</v>
      </c>
      <c r="G77">
        <f t="shared" si="1"/>
        <v>4</v>
      </c>
    </row>
    <row r="78" spans="1:7" x14ac:dyDescent="0.25">
      <c r="A78" t="s">
        <v>45</v>
      </c>
      <c r="B78" t="s">
        <v>98</v>
      </c>
      <c r="C78" t="s">
        <v>113</v>
      </c>
      <c r="D78">
        <v>3.891</v>
      </c>
      <c r="E78">
        <v>11</v>
      </c>
      <c r="F78">
        <f>RANK(STAND_ERA[[#This Row],[ERA]],STAND_ERA[ERA],1)</f>
        <v>241</v>
      </c>
      <c r="G78">
        <f t="shared" si="1"/>
        <v>5</v>
      </c>
    </row>
    <row r="79" spans="1:7" x14ac:dyDescent="0.25">
      <c r="A79" t="s">
        <v>45</v>
      </c>
      <c r="B79" t="s">
        <v>95</v>
      </c>
      <c r="C79" t="s">
        <v>113</v>
      </c>
      <c r="D79">
        <v>3.927</v>
      </c>
      <c r="E79">
        <v>10</v>
      </c>
      <c r="F79">
        <f>RANK(STAND_ERA[[#This Row],[ERA]],STAND_ERA[ERA],1)</f>
        <v>268</v>
      </c>
      <c r="G79">
        <f t="shared" si="1"/>
        <v>6</v>
      </c>
    </row>
    <row r="80" spans="1:7" x14ac:dyDescent="0.25">
      <c r="A80" t="s">
        <v>45</v>
      </c>
      <c r="B80" t="s">
        <v>102</v>
      </c>
      <c r="C80" t="s">
        <v>113</v>
      </c>
      <c r="D80">
        <v>4.1509999999999998</v>
      </c>
      <c r="E80">
        <v>1</v>
      </c>
      <c r="F80">
        <f>RANK(STAND_ERA[[#This Row],[ERA]],STAND_ERA[ERA],1)</f>
        <v>416</v>
      </c>
      <c r="G80">
        <f t="shared" si="1"/>
        <v>7</v>
      </c>
    </row>
    <row r="81" spans="1:7" x14ac:dyDescent="0.25">
      <c r="A81" t="s">
        <v>45</v>
      </c>
      <c r="B81" t="s">
        <v>96</v>
      </c>
      <c r="C81" t="s">
        <v>113</v>
      </c>
      <c r="D81">
        <v>4.1639999999999997</v>
      </c>
      <c r="E81">
        <v>1</v>
      </c>
      <c r="F81">
        <f>RANK(STAND_ERA[[#This Row],[ERA]],STAND_ERA[ERA],1)</f>
        <v>429</v>
      </c>
      <c r="G81">
        <f t="shared" si="1"/>
        <v>8</v>
      </c>
    </row>
    <row r="82" spans="1:7" x14ac:dyDescent="0.25">
      <c r="A82" t="s">
        <v>45</v>
      </c>
      <c r="B82" t="s">
        <v>100</v>
      </c>
      <c r="C82" t="s">
        <v>113</v>
      </c>
      <c r="D82">
        <v>4.2539999999999996</v>
      </c>
      <c r="E82">
        <v>9</v>
      </c>
      <c r="F82">
        <f>RANK(STAND_ERA[[#This Row],[ERA]],STAND_ERA[ERA],1)</f>
        <v>483</v>
      </c>
      <c r="G82">
        <f t="shared" si="1"/>
        <v>9</v>
      </c>
    </row>
    <row r="83" spans="1:7" x14ac:dyDescent="0.25">
      <c r="A83" t="s">
        <v>45</v>
      </c>
      <c r="B83" t="s">
        <v>99</v>
      </c>
      <c r="C83" t="s">
        <v>113</v>
      </c>
      <c r="D83">
        <v>4.383</v>
      </c>
      <c r="E83">
        <v>8</v>
      </c>
      <c r="F83">
        <f>RANK(STAND_ERA[[#This Row],[ERA]],STAND_ERA[ERA],1)</f>
        <v>546</v>
      </c>
      <c r="G83">
        <f t="shared" si="1"/>
        <v>10</v>
      </c>
    </row>
    <row r="84" spans="1:7" x14ac:dyDescent="0.25">
      <c r="A84" t="s">
        <v>45</v>
      </c>
      <c r="B84" t="s">
        <v>101</v>
      </c>
      <c r="C84" t="s">
        <v>113</v>
      </c>
      <c r="D84">
        <v>4.444</v>
      </c>
      <c r="E84">
        <v>7</v>
      </c>
      <c r="F84">
        <f>RANK(STAND_ERA[[#This Row],[ERA]],STAND_ERA[ERA],1)</f>
        <v>571</v>
      </c>
      <c r="G84">
        <f t="shared" si="1"/>
        <v>11</v>
      </c>
    </row>
    <row r="85" spans="1:7" x14ac:dyDescent="0.25">
      <c r="A85" t="s">
        <v>45</v>
      </c>
      <c r="B85" t="s">
        <v>97</v>
      </c>
      <c r="C85" t="s">
        <v>113</v>
      </c>
      <c r="D85">
        <v>4.5</v>
      </c>
      <c r="E85">
        <v>1</v>
      </c>
      <c r="F85">
        <f>RANK(STAND_ERA[[#This Row],[ERA]],STAND_ERA[ERA],1)</f>
        <v>596</v>
      </c>
      <c r="G85">
        <f t="shared" si="1"/>
        <v>12</v>
      </c>
    </row>
    <row r="86" spans="1:7" x14ac:dyDescent="0.25">
      <c r="A86" t="s">
        <v>46</v>
      </c>
      <c r="B86" t="s">
        <v>94</v>
      </c>
      <c r="C86" t="s">
        <v>113</v>
      </c>
      <c r="D86">
        <v>3.34</v>
      </c>
      <c r="E86">
        <v>12</v>
      </c>
      <c r="F86">
        <f>RANK(STAND_ERA[[#This Row],[ERA]],STAND_ERA[ERA],1)</f>
        <v>17</v>
      </c>
      <c r="G86">
        <f t="shared" si="1"/>
        <v>1</v>
      </c>
    </row>
    <row r="87" spans="1:7" x14ac:dyDescent="0.25">
      <c r="A87" t="s">
        <v>46</v>
      </c>
      <c r="B87" t="s">
        <v>98</v>
      </c>
      <c r="C87" t="s">
        <v>113</v>
      </c>
      <c r="D87">
        <v>3.54</v>
      </c>
      <c r="E87">
        <v>11</v>
      </c>
      <c r="F87">
        <f>RANK(STAND_ERA[[#This Row],[ERA]],STAND_ERA[ERA],1)</f>
        <v>58</v>
      </c>
      <c r="G87">
        <f t="shared" si="1"/>
        <v>2</v>
      </c>
    </row>
    <row r="88" spans="1:7" x14ac:dyDescent="0.25">
      <c r="A88" t="s">
        <v>46</v>
      </c>
      <c r="B88" t="s">
        <v>95</v>
      </c>
      <c r="C88" t="s">
        <v>113</v>
      </c>
      <c r="D88">
        <v>3.8</v>
      </c>
      <c r="E88">
        <v>10</v>
      </c>
      <c r="F88">
        <f>RANK(STAND_ERA[[#This Row],[ERA]],STAND_ERA[ERA],1)</f>
        <v>176</v>
      </c>
      <c r="G88">
        <f t="shared" si="1"/>
        <v>3</v>
      </c>
    </row>
    <row r="89" spans="1:7" x14ac:dyDescent="0.25">
      <c r="A89" t="s">
        <v>46</v>
      </c>
      <c r="B89" t="s">
        <v>101</v>
      </c>
      <c r="C89" t="s">
        <v>113</v>
      </c>
      <c r="D89">
        <v>3.86</v>
      </c>
      <c r="E89">
        <v>9</v>
      </c>
      <c r="F89">
        <f>RANK(STAND_ERA[[#This Row],[ERA]],STAND_ERA[ERA],1)</f>
        <v>214</v>
      </c>
      <c r="G89">
        <f t="shared" si="1"/>
        <v>4</v>
      </c>
    </row>
    <row r="90" spans="1:7" x14ac:dyDescent="0.25">
      <c r="A90" t="s">
        <v>46</v>
      </c>
      <c r="B90" t="s">
        <v>104</v>
      </c>
      <c r="C90" t="s">
        <v>113</v>
      </c>
      <c r="D90">
        <v>3.88</v>
      </c>
      <c r="E90">
        <v>8</v>
      </c>
      <c r="F90">
        <f>RANK(STAND_ERA[[#This Row],[ERA]],STAND_ERA[ERA],1)</f>
        <v>229</v>
      </c>
      <c r="G90">
        <f t="shared" si="1"/>
        <v>5</v>
      </c>
    </row>
    <row r="91" spans="1:7" x14ac:dyDescent="0.25">
      <c r="A91" t="s">
        <v>46</v>
      </c>
      <c r="B91" t="s">
        <v>99</v>
      </c>
      <c r="C91" t="s">
        <v>113</v>
      </c>
      <c r="D91">
        <v>4.09</v>
      </c>
      <c r="E91">
        <v>7</v>
      </c>
      <c r="F91">
        <f>RANK(STAND_ERA[[#This Row],[ERA]],STAND_ERA[ERA],1)</f>
        <v>370</v>
      </c>
      <c r="G91">
        <f t="shared" si="1"/>
        <v>6</v>
      </c>
    </row>
    <row r="92" spans="1:7" x14ac:dyDescent="0.25">
      <c r="A92" t="s">
        <v>46</v>
      </c>
      <c r="B92" t="s">
        <v>105</v>
      </c>
      <c r="C92" t="s">
        <v>113</v>
      </c>
      <c r="D92">
        <v>4.0999999999999996</v>
      </c>
      <c r="E92">
        <v>6</v>
      </c>
      <c r="F92">
        <f>RANK(STAND_ERA[[#This Row],[ERA]],STAND_ERA[ERA],1)</f>
        <v>378</v>
      </c>
      <c r="G92">
        <f t="shared" si="1"/>
        <v>7</v>
      </c>
    </row>
    <row r="93" spans="1:7" x14ac:dyDescent="0.25">
      <c r="A93" t="s">
        <v>46</v>
      </c>
      <c r="B93" t="s">
        <v>103</v>
      </c>
      <c r="C93" t="s">
        <v>113</v>
      </c>
      <c r="D93">
        <v>4.1900000000000004</v>
      </c>
      <c r="E93">
        <v>5</v>
      </c>
      <c r="F93">
        <f>RANK(STAND_ERA[[#This Row],[ERA]],STAND_ERA[ERA],1)</f>
        <v>444</v>
      </c>
      <c r="G93">
        <f t="shared" si="1"/>
        <v>8</v>
      </c>
    </row>
    <row r="94" spans="1:7" x14ac:dyDescent="0.25">
      <c r="A94" t="s">
        <v>46</v>
      </c>
      <c r="B94" t="s">
        <v>97</v>
      </c>
      <c r="C94" t="s">
        <v>113</v>
      </c>
      <c r="D94">
        <v>4.25</v>
      </c>
      <c r="E94">
        <v>0</v>
      </c>
      <c r="F94">
        <f>RANK(STAND_ERA[[#This Row],[ERA]],STAND_ERA[ERA],1)</f>
        <v>476</v>
      </c>
      <c r="G94">
        <f t="shared" si="1"/>
        <v>9</v>
      </c>
    </row>
    <row r="95" spans="1:7" x14ac:dyDescent="0.25">
      <c r="A95" t="s">
        <v>46</v>
      </c>
      <c r="B95" t="s">
        <v>100</v>
      </c>
      <c r="C95" t="s">
        <v>113</v>
      </c>
      <c r="D95">
        <v>4.3600000000000003</v>
      </c>
      <c r="E95">
        <v>3</v>
      </c>
      <c r="F95">
        <f>RANK(STAND_ERA[[#This Row],[ERA]],STAND_ERA[ERA],1)</f>
        <v>532</v>
      </c>
      <c r="G95">
        <f t="shared" si="1"/>
        <v>10</v>
      </c>
    </row>
    <row r="96" spans="1:7" x14ac:dyDescent="0.25">
      <c r="A96" t="s">
        <v>46</v>
      </c>
      <c r="B96" t="s">
        <v>102</v>
      </c>
      <c r="C96" t="s">
        <v>113</v>
      </c>
      <c r="D96">
        <v>4.45</v>
      </c>
      <c r="E96">
        <v>2</v>
      </c>
      <c r="F96">
        <f>RANK(STAND_ERA[[#This Row],[ERA]],STAND_ERA[ERA],1)</f>
        <v>573</v>
      </c>
      <c r="G96">
        <f t="shared" si="1"/>
        <v>11</v>
      </c>
    </row>
    <row r="97" spans="1:7" x14ac:dyDescent="0.25">
      <c r="A97" t="s">
        <v>46</v>
      </c>
      <c r="B97" t="s">
        <v>96</v>
      </c>
      <c r="C97" t="s">
        <v>113</v>
      </c>
      <c r="D97">
        <v>4.46</v>
      </c>
      <c r="E97">
        <v>0</v>
      </c>
      <c r="F97">
        <f>RANK(STAND_ERA[[#This Row],[ERA]],STAND_ERA[ERA],1)</f>
        <v>577</v>
      </c>
      <c r="G97">
        <f t="shared" si="1"/>
        <v>12</v>
      </c>
    </row>
    <row r="98" spans="1:7" x14ac:dyDescent="0.25">
      <c r="A98" t="s">
        <v>47</v>
      </c>
      <c r="B98" t="s">
        <v>95</v>
      </c>
      <c r="C98" t="s">
        <v>113</v>
      </c>
      <c r="D98">
        <v>3.41</v>
      </c>
      <c r="E98">
        <v>12</v>
      </c>
      <c r="F98">
        <f>RANK(STAND_ERA[[#This Row],[ERA]],STAND_ERA[ERA],1)</f>
        <v>28</v>
      </c>
      <c r="G98">
        <f t="shared" si="1"/>
        <v>1</v>
      </c>
    </row>
    <row r="99" spans="1:7" x14ac:dyDescent="0.25">
      <c r="A99" t="s">
        <v>47</v>
      </c>
      <c r="B99" t="s">
        <v>101</v>
      </c>
      <c r="C99" t="s">
        <v>113</v>
      </c>
      <c r="D99">
        <v>3.43</v>
      </c>
      <c r="E99">
        <v>11</v>
      </c>
      <c r="F99">
        <f>RANK(STAND_ERA[[#This Row],[ERA]],STAND_ERA[ERA],1)</f>
        <v>31</v>
      </c>
      <c r="G99">
        <f t="shared" si="1"/>
        <v>2</v>
      </c>
    </row>
    <row r="100" spans="1:7" x14ac:dyDescent="0.25">
      <c r="A100" t="s">
        <v>47</v>
      </c>
      <c r="B100" t="s">
        <v>94</v>
      </c>
      <c r="C100" t="s">
        <v>113</v>
      </c>
      <c r="D100">
        <v>3.65</v>
      </c>
      <c r="E100">
        <v>10</v>
      </c>
      <c r="F100">
        <f>RANK(STAND_ERA[[#This Row],[ERA]],STAND_ERA[ERA],1)</f>
        <v>101</v>
      </c>
      <c r="G100">
        <f t="shared" si="1"/>
        <v>3</v>
      </c>
    </row>
    <row r="101" spans="1:7" x14ac:dyDescent="0.25">
      <c r="A101" t="s">
        <v>47</v>
      </c>
      <c r="B101" t="s">
        <v>102</v>
      </c>
      <c r="C101" t="s">
        <v>113</v>
      </c>
      <c r="D101">
        <v>3.73</v>
      </c>
      <c r="E101">
        <v>9</v>
      </c>
      <c r="F101">
        <f>RANK(STAND_ERA[[#This Row],[ERA]],STAND_ERA[ERA],1)</f>
        <v>140</v>
      </c>
      <c r="G101">
        <f t="shared" si="1"/>
        <v>4</v>
      </c>
    </row>
    <row r="102" spans="1:7" x14ac:dyDescent="0.25">
      <c r="A102" t="s">
        <v>47</v>
      </c>
      <c r="B102" t="s">
        <v>98</v>
      </c>
      <c r="C102" t="s">
        <v>113</v>
      </c>
      <c r="D102">
        <v>4.04</v>
      </c>
      <c r="E102">
        <v>8</v>
      </c>
      <c r="F102">
        <f>RANK(STAND_ERA[[#This Row],[ERA]],STAND_ERA[ERA],1)</f>
        <v>329</v>
      </c>
      <c r="G102">
        <f t="shared" si="1"/>
        <v>5</v>
      </c>
    </row>
    <row r="103" spans="1:7" x14ac:dyDescent="0.25">
      <c r="A103" t="s">
        <v>47</v>
      </c>
      <c r="B103" t="s">
        <v>103</v>
      </c>
      <c r="C103" t="s">
        <v>113</v>
      </c>
      <c r="D103">
        <v>4.13</v>
      </c>
      <c r="E103">
        <v>7</v>
      </c>
      <c r="F103">
        <f>RANK(STAND_ERA[[#This Row],[ERA]],STAND_ERA[ERA],1)</f>
        <v>397</v>
      </c>
      <c r="G103">
        <f t="shared" si="1"/>
        <v>6</v>
      </c>
    </row>
    <row r="104" spans="1:7" x14ac:dyDescent="0.25">
      <c r="A104" t="s">
        <v>47</v>
      </c>
      <c r="B104" t="s">
        <v>100</v>
      </c>
      <c r="C104" t="s">
        <v>113</v>
      </c>
      <c r="D104">
        <v>4.24</v>
      </c>
      <c r="E104">
        <v>6</v>
      </c>
      <c r="F104">
        <f>RANK(STAND_ERA[[#This Row],[ERA]],STAND_ERA[ERA],1)</f>
        <v>465</v>
      </c>
      <c r="G104">
        <f t="shared" si="1"/>
        <v>7</v>
      </c>
    </row>
    <row r="105" spans="1:7" x14ac:dyDescent="0.25">
      <c r="A105" t="s">
        <v>47</v>
      </c>
      <c r="B105" t="s">
        <v>104</v>
      </c>
      <c r="C105" t="s">
        <v>113</v>
      </c>
      <c r="D105">
        <v>4.38</v>
      </c>
      <c r="E105">
        <v>5</v>
      </c>
      <c r="F105">
        <f>RANK(STAND_ERA[[#This Row],[ERA]],STAND_ERA[ERA],1)</f>
        <v>537</v>
      </c>
      <c r="G105">
        <f t="shared" si="1"/>
        <v>8</v>
      </c>
    </row>
    <row r="106" spans="1:7" x14ac:dyDescent="0.25">
      <c r="A106" t="s">
        <v>47</v>
      </c>
      <c r="B106" t="s">
        <v>96</v>
      </c>
      <c r="C106" t="s">
        <v>113</v>
      </c>
      <c r="D106">
        <v>4.42</v>
      </c>
      <c r="E106">
        <v>4</v>
      </c>
      <c r="F106">
        <f>RANK(STAND_ERA[[#This Row],[ERA]],STAND_ERA[ERA],1)</f>
        <v>555</v>
      </c>
      <c r="G106">
        <f t="shared" si="1"/>
        <v>9</v>
      </c>
    </row>
    <row r="107" spans="1:7" x14ac:dyDescent="0.25">
      <c r="A107" t="s">
        <v>47</v>
      </c>
      <c r="B107" t="s">
        <v>99</v>
      </c>
      <c r="C107" t="s">
        <v>113</v>
      </c>
      <c r="D107">
        <v>4.4400000000000004</v>
      </c>
      <c r="E107">
        <v>3</v>
      </c>
      <c r="F107">
        <f>RANK(STAND_ERA[[#This Row],[ERA]],STAND_ERA[ERA],1)</f>
        <v>567</v>
      </c>
      <c r="G107">
        <f t="shared" si="1"/>
        <v>10</v>
      </c>
    </row>
    <row r="108" spans="1:7" x14ac:dyDescent="0.25">
      <c r="A108" t="s">
        <v>47</v>
      </c>
      <c r="B108" t="s">
        <v>105</v>
      </c>
      <c r="C108" t="s">
        <v>113</v>
      </c>
      <c r="D108">
        <v>4.53</v>
      </c>
      <c r="E108">
        <v>2</v>
      </c>
      <c r="F108">
        <f>RANK(STAND_ERA[[#This Row],[ERA]],STAND_ERA[ERA],1)</f>
        <v>602</v>
      </c>
      <c r="G108">
        <f t="shared" si="1"/>
        <v>11</v>
      </c>
    </row>
    <row r="109" spans="1:7" x14ac:dyDescent="0.25">
      <c r="A109" t="s">
        <v>47</v>
      </c>
      <c r="B109" t="s">
        <v>97</v>
      </c>
      <c r="C109" t="s">
        <v>113</v>
      </c>
      <c r="D109">
        <v>4.62</v>
      </c>
      <c r="E109">
        <v>1</v>
      </c>
      <c r="F109">
        <f>RANK(STAND_ERA[[#This Row],[ERA]],STAND_ERA[ERA],1)</f>
        <v>624</v>
      </c>
      <c r="G109">
        <f t="shared" si="1"/>
        <v>12</v>
      </c>
    </row>
    <row r="110" spans="1:7" x14ac:dyDescent="0.25">
      <c r="A110" t="s">
        <v>48</v>
      </c>
      <c r="B110" t="s">
        <v>101</v>
      </c>
      <c r="C110" t="s">
        <v>113</v>
      </c>
      <c r="D110">
        <v>3.26</v>
      </c>
      <c r="E110">
        <v>12</v>
      </c>
      <c r="F110">
        <f>RANK(STAND_ERA[[#This Row],[ERA]],STAND_ERA[ERA],1)</f>
        <v>9</v>
      </c>
      <c r="G110">
        <f t="shared" si="1"/>
        <v>1</v>
      </c>
    </row>
    <row r="111" spans="1:7" x14ac:dyDescent="0.25">
      <c r="A111" t="s">
        <v>48</v>
      </c>
      <c r="B111" t="s">
        <v>95</v>
      </c>
      <c r="C111" t="s">
        <v>113</v>
      </c>
      <c r="D111">
        <v>3.63</v>
      </c>
      <c r="E111">
        <v>11</v>
      </c>
      <c r="F111">
        <f>RANK(STAND_ERA[[#This Row],[ERA]],STAND_ERA[ERA],1)</f>
        <v>91</v>
      </c>
      <c r="G111">
        <f t="shared" si="1"/>
        <v>2</v>
      </c>
    </row>
    <row r="112" spans="1:7" x14ac:dyDescent="0.25">
      <c r="A112" t="s">
        <v>48</v>
      </c>
      <c r="B112" t="s">
        <v>100</v>
      </c>
      <c r="C112" t="s">
        <v>113</v>
      </c>
      <c r="D112">
        <v>3.77</v>
      </c>
      <c r="E112">
        <v>10</v>
      </c>
      <c r="F112">
        <f>RANK(STAND_ERA[[#This Row],[ERA]],STAND_ERA[ERA],1)</f>
        <v>158</v>
      </c>
      <c r="G112">
        <f t="shared" si="1"/>
        <v>3</v>
      </c>
    </row>
    <row r="113" spans="1:7" x14ac:dyDescent="0.25">
      <c r="A113" t="s">
        <v>48</v>
      </c>
      <c r="B113" t="s">
        <v>98</v>
      </c>
      <c r="C113" t="s">
        <v>113</v>
      </c>
      <c r="D113">
        <v>3.9</v>
      </c>
      <c r="E113">
        <v>9</v>
      </c>
      <c r="F113">
        <f>RANK(STAND_ERA[[#This Row],[ERA]],STAND_ERA[ERA],1)</f>
        <v>245</v>
      </c>
      <c r="G113">
        <f t="shared" si="1"/>
        <v>4</v>
      </c>
    </row>
    <row r="114" spans="1:7" x14ac:dyDescent="0.25">
      <c r="A114" t="s">
        <v>48</v>
      </c>
      <c r="B114" t="s">
        <v>103</v>
      </c>
      <c r="C114" t="s">
        <v>113</v>
      </c>
      <c r="D114">
        <v>3.94</v>
      </c>
      <c r="E114">
        <v>8</v>
      </c>
      <c r="F114">
        <f>RANK(STAND_ERA[[#This Row],[ERA]],STAND_ERA[ERA],1)</f>
        <v>274</v>
      </c>
      <c r="G114">
        <f t="shared" si="1"/>
        <v>5</v>
      </c>
    </row>
    <row r="115" spans="1:7" x14ac:dyDescent="0.25">
      <c r="A115" t="s">
        <v>48</v>
      </c>
      <c r="B115" t="s">
        <v>94</v>
      </c>
      <c r="C115" t="s">
        <v>113</v>
      </c>
      <c r="D115">
        <v>3.97</v>
      </c>
      <c r="E115">
        <v>7</v>
      </c>
      <c r="F115">
        <f>RANK(STAND_ERA[[#This Row],[ERA]],STAND_ERA[ERA],1)</f>
        <v>289</v>
      </c>
      <c r="G115">
        <f t="shared" si="1"/>
        <v>6</v>
      </c>
    </row>
    <row r="116" spans="1:7" x14ac:dyDescent="0.25">
      <c r="A116" t="s">
        <v>48</v>
      </c>
      <c r="B116" t="s">
        <v>99</v>
      </c>
      <c r="C116" t="s">
        <v>113</v>
      </c>
      <c r="D116">
        <v>4.12</v>
      </c>
      <c r="E116">
        <v>6</v>
      </c>
      <c r="F116">
        <f>RANK(STAND_ERA[[#This Row],[ERA]],STAND_ERA[ERA],1)</f>
        <v>389</v>
      </c>
      <c r="G116">
        <f t="shared" si="1"/>
        <v>7</v>
      </c>
    </row>
    <row r="117" spans="1:7" x14ac:dyDescent="0.25">
      <c r="A117" t="s">
        <v>48</v>
      </c>
      <c r="B117" t="s">
        <v>104</v>
      </c>
      <c r="C117" t="s">
        <v>113</v>
      </c>
      <c r="D117">
        <v>4.2300000000000004</v>
      </c>
      <c r="E117">
        <v>5</v>
      </c>
      <c r="F117">
        <f>RANK(STAND_ERA[[#This Row],[ERA]],STAND_ERA[ERA],1)</f>
        <v>463</v>
      </c>
      <c r="G117">
        <f t="shared" si="1"/>
        <v>8</v>
      </c>
    </row>
    <row r="118" spans="1:7" x14ac:dyDescent="0.25">
      <c r="A118" t="s">
        <v>48</v>
      </c>
      <c r="B118" t="s">
        <v>102</v>
      </c>
      <c r="C118" t="s">
        <v>113</v>
      </c>
      <c r="D118">
        <v>4.25</v>
      </c>
      <c r="E118">
        <v>3</v>
      </c>
      <c r="F118">
        <f>RANK(STAND_ERA[[#This Row],[ERA]],STAND_ERA[ERA],1)</f>
        <v>476</v>
      </c>
      <c r="G118">
        <f t="shared" si="1"/>
        <v>9</v>
      </c>
    </row>
    <row r="119" spans="1:7" x14ac:dyDescent="0.25">
      <c r="A119" t="s">
        <v>48</v>
      </c>
      <c r="B119" t="s">
        <v>105</v>
      </c>
      <c r="C119" t="s">
        <v>113</v>
      </c>
      <c r="D119">
        <v>4.25</v>
      </c>
      <c r="E119">
        <v>4</v>
      </c>
      <c r="F119">
        <f>RANK(STAND_ERA[[#This Row],[ERA]],STAND_ERA[ERA],1)</f>
        <v>476</v>
      </c>
      <c r="G119">
        <f t="shared" si="1"/>
        <v>10</v>
      </c>
    </row>
    <row r="120" spans="1:7" x14ac:dyDescent="0.25">
      <c r="A120" t="s">
        <v>48</v>
      </c>
      <c r="B120" t="s">
        <v>96</v>
      </c>
      <c r="C120" t="s">
        <v>113</v>
      </c>
      <c r="D120">
        <v>4.3</v>
      </c>
      <c r="E120">
        <v>2</v>
      </c>
      <c r="F120">
        <f>RANK(STAND_ERA[[#This Row],[ERA]],STAND_ERA[ERA],1)</f>
        <v>503</v>
      </c>
      <c r="G120">
        <f t="shared" si="1"/>
        <v>11</v>
      </c>
    </row>
    <row r="121" spans="1:7" x14ac:dyDescent="0.25">
      <c r="A121" t="s">
        <v>48</v>
      </c>
      <c r="B121" t="s">
        <v>97</v>
      </c>
      <c r="C121" t="s">
        <v>113</v>
      </c>
      <c r="D121">
        <v>4.53</v>
      </c>
      <c r="E121">
        <v>1</v>
      </c>
      <c r="F121">
        <f>RANK(STAND_ERA[[#This Row],[ERA]],STAND_ERA[ERA],1)</f>
        <v>602</v>
      </c>
      <c r="G121">
        <f t="shared" si="1"/>
        <v>12</v>
      </c>
    </row>
    <row r="122" spans="1:7" x14ac:dyDescent="0.25">
      <c r="A122" t="s">
        <v>49</v>
      </c>
      <c r="B122" t="s">
        <v>94</v>
      </c>
      <c r="C122" t="s">
        <v>113</v>
      </c>
      <c r="D122">
        <v>3.43</v>
      </c>
      <c r="E122">
        <v>12</v>
      </c>
      <c r="F122">
        <f>RANK(STAND_ERA[[#This Row],[ERA]],STAND_ERA[ERA],1)</f>
        <v>31</v>
      </c>
      <c r="G122">
        <f t="shared" si="1"/>
        <v>1</v>
      </c>
    </row>
    <row r="123" spans="1:7" x14ac:dyDescent="0.25">
      <c r="A123" t="s">
        <v>49</v>
      </c>
      <c r="B123" t="s">
        <v>95</v>
      </c>
      <c r="C123" t="s">
        <v>113</v>
      </c>
      <c r="D123">
        <v>3.74</v>
      </c>
      <c r="E123">
        <v>11</v>
      </c>
      <c r="F123">
        <f>RANK(STAND_ERA[[#This Row],[ERA]],STAND_ERA[ERA],1)</f>
        <v>149</v>
      </c>
      <c r="G123">
        <f t="shared" si="1"/>
        <v>2</v>
      </c>
    </row>
    <row r="124" spans="1:7" x14ac:dyDescent="0.25">
      <c r="A124" t="s">
        <v>49</v>
      </c>
      <c r="B124" t="s">
        <v>103</v>
      </c>
      <c r="C124" t="s">
        <v>113</v>
      </c>
      <c r="D124">
        <v>3.87</v>
      </c>
      <c r="E124">
        <v>10</v>
      </c>
      <c r="F124">
        <f>RANK(STAND_ERA[[#This Row],[ERA]],STAND_ERA[ERA],1)</f>
        <v>219</v>
      </c>
      <c r="G124">
        <f t="shared" si="1"/>
        <v>3</v>
      </c>
    </row>
    <row r="125" spans="1:7" x14ac:dyDescent="0.25">
      <c r="A125" t="s">
        <v>49</v>
      </c>
      <c r="B125" t="s">
        <v>105</v>
      </c>
      <c r="C125" t="s">
        <v>113</v>
      </c>
      <c r="D125">
        <v>3.89</v>
      </c>
      <c r="E125">
        <v>9</v>
      </c>
      <c r="F125">
        <f>RANK(STAND_ERA[[#This Row],[ERA]],STAND_ERA[ERA],1)</f>
        <v>237</v>
      </c>
      <c r="G125">
        <f t="shared" si="1"/>
        <v>4</v>
      </c>
    </row>
    <row r="126" spans="1:7" x14ac:dyDescent="0.25">
      <c r="A126" t="s">
        <v>49</v>
      </c>
      <c r="B126" t="s">
        <v>99</v>
      </c>
      <c r="C126" t="s">
        <v>113</v>
      </c>
      <c r="D126">
        <v>3.94</v>
      </c>
      <c r="E126">
        <v>8</v>
      </c>
      <c r="F126">
        <f>RANK(STAND_ERA[[#This Row],[ERA]],STAND_ERA[ERA],1)</f>
        <v>274</v>
      </c>
      <c r="G126">
        <f t="shared" si="1"/>
        <v>5</v>
      </c>
    </row>
    <row r="127" spans="1:7" x14ac:dyDescent="0.25">
      <c r="A127" t="s">
        <v>49</v>
      </c>
      <c r="B127" t="s">
        <v>101</v>
      </c>
      <c r="C127" t="s">
        <v>113</v>
      </c>
      <c r="D127">
        <v>4.0199999999999996</v>
      </c>
      <c r="E127">
        <v>7</v>
      </c>
      <c r="F127">
        <f>RANK(STAND_ERA[[#This Row],[ERA]],STAND_ERA[ERA],1)</f>
        <v>318</v>
      </c>
      <c r="G127">
        <f t="shared" si="1"/>
        <v>6</v>
      </c>
    </row>
    <row r="128" spans="1:7" x14ac:dyDescent="0.25">
      <c r="A128" t="s">
        <v>49</v>
      </c>
      <c r="B128" t="s">
        <v>102</v>
      </c>
      <c r="C128" t="s">
        <v>113</v>
      </c>
      <c r="D128">
        <v>4.08</v>
      </c>
      <c r="E128">
        <v>6</v>
      </c>
      <c r="F128">
        <f>RANK(STAND_ERA[[#This Row],[ERA]],STAND_ERA[ERA],1)</f>
        <v>358</v>
      </c>
      <c r="G128">
        <f t="shared" si="1"/>
        <v>7</v>
      </c>
    </row>
    <row r="129" spans="1:7" x14ac:dyDescent="0.25">
      <c r="A129" t="s">
        <v>49</v>
      </c>
      <c r="B129" t="s">
        <v>98</v>
      </c>
      <c r="C129" t="s">
        <v>113</v>
      </c>
      <c r="D129">
        <v>4.09</v>
      </c>
      <c r="E129">
        <v>5</v>
      </c>
      <c r="F129">
        <f>RANK(STAND_ERA[[#This Row],[ERA]],STAND_ERA[ERA],1)</f>
        <v>370</v>
      </c>
      <c r="G129">
        <f t="shared" si="1"/>
        <v>8</v>
      </c>
    </row>
    <row r="130" spans="1:7" x14ac:dyDescent="0.25">
      <c r="A130" t="s">
        <v>49</v>
      </c>
      <c r="B130" t="s">
        <v>96</v>
      </c>
      <c r="C130" t="s">
        <v>113</v>
      </c>
      <c r="D130">
        <v>4.3</v>
      </c>
      <c r="E130">
        <v>4</v>
      </c>
      <c r="F130">
        <f>RANK(STAND_ERA[[#This Row],[ERA]],STAND_ERA[ERA],1)</f>
        <v>503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100</v>
      </c>
      <c r="C131" t="s">
        <v>113</v>
      </c>
      <c r="D131">
        <v>4.38</v>
      </c>
      <c r="E131">
        <v>3</v>
      </c>
      <c r="F131">
        <f>RANK(STAND_ERA[[#This Row],[ERA]],STAND_ERA[ERA],1)</f>
        <v>537</v>
      </c>
      <c r="G131">
        <f t="shared" si="2"/>
        <v>10</v>
      </c>
    </row>
    <row r="132" spans="1:7" x14ac:dyDescent="0.25">
      <c r="A132" t="s">
        <v>49</v>
      </c>
      <c r="B132" t="s">
        <v>97</v>
      </c>
      <c r="C132" t="s">
        <v>113</v>
      </c>
      <c r="D132">
        <v>4.55</v>
      </c>
      <c r="E132">
        <v>1</v>
      </c>
      <c r="F132">
        <f>RANK(STAND_ERA[[#This Row],[ERA]],STAND_ERA[ERA],1)</f>
        <v>611</v>
      </c>
      <c r="G132">
        <f t="shared" si="2"/>
        <v>11</v>
      </c>
    </row>
    <row r="133" spans="1:7" x14ac:dyDescent="0.25">
      <c r="A133" t="s">
        <v>49</v>
      </c>
      <c r="B133" t="s">
        <v>104</v>
      </c>
      <c r="C133" t="s">
        <v>113</v>
      </c>
      <c r="D133">
        <v>4.67</v>
      </c>
      <c r="E133">
        <v>2</v>
      </c>
      <c r="F133">
        <f>RANK(STAND_ERA[[#This Row],[ERA]],STAND_ERA[ERA],1)</f>
        <v>638</v>
      </c>
      <c r="G133">
        <f t="shared" si="2"/>
        <v>12</v>
      </c>
    </row>
    <row r="134" spans="1:7" x14ac:dyDescent="0.25">
      <c r="A134" t="s">
        <v>50</v>
      </c>
      <c r="B134" t="s">
        <v>101</v>
      </c>
      <c r="C134" t="s">
        <v>113</v>
      </c>
      <c r="D134">
        <v>3.57</v>
      </c>
      <c r="E134">
        <v>12</v>
      </c>
      <c r="F134">
        <f>RANK(STAND_ERA[[#This Row],[ERA]],STAND_ERA[ERA],1)</f>
        <v>67</v>
      </c>
      <c r="G134">
        <f t="shared" si="2"/>
        <v>1</v>
      </c>
    </row>
    <row r="135" spans="1:7" x14ac:dyDescent="0.25">
      <c r="A135" t="s">
        <v>50</v>
      </c>
      <c r="B135" t="s">
        <v>98</v>
      </c>
      <c r="C135" t="s">
        <v>113</v>
      </c>
      <c r="D135">
        <v>3.62</v>
      </c>
      <c r="E135">
        <v>11</v>
      </c>
      <c r="F135">
        <f>RANK(STAND_ERA[[#This Row],[ERA]],STAND_ERA[ERA],1)</f>
        <v>89</v>
      </c>
      <c r="G135">
        <f t="shared" si="2"/>
        <v>2</v>
      </c>
    </row>
    <row r="136" spans="1:7" x14ac:dyDescent="0.25">
      <c r="A136" t="s">
        <v>50</v>
      </c>
      <c r="B136" t="s">
        <v>99</v>
      </c>
      <c r="C136" t="s">
        <v>113</v>
      </c>
      <c r="D136">
        <v>3.69</v>
      </c>
      <c r="E136">
        <v>10</v>
      </c>
      <c r="F136">
        <f>RANK(STAND_ERA[[#This Row],[ERA]],STAND_ERA[ERA],1)</f>
        <v>119</v>
      </c>
      <c r="G136">
        <f t="shared" si="2"/>
        <v>3</v>
      </c>
    </row>
    <row r="137" spans="1:7" x14ac:dyDescent="0.25">
      <c r="A137" t="s">
        <v>50</v>
      </c>
      <c r="B137" t="s">
        <v>94</v>
      </c>
      <c r="C137" t="s">
        <v>113</v>
      </c>
      <c r="D137">
        <v>3.71</v>
      </c>
      <c r="E137">
        <v>9</v>
      </c>
      <c r="F137">
        <f>RANK(STAND_ERA[[#This Row],[ERA]],STAND_ERA[ERA],1)</f>
        <v>129</v>
      </c>
      <c r="G137">
        <f t="shared" si="2"/>
        <v>4</v>
      </c>
    </row>
    <row r="138" spans="1:7" x14ac:dyDescent="0.25">
      <c r="A138" t="s">
        <v>50</v>
      </c>
      <c r="B138" t="s">
        <v>97</v>
      </c>
      <c r="C138" t="s">
        <v>113</v>
      </c>
      <c r="D138">
        <v>3.74</v>
      </c>
      <c r="E138">
        <v>8</v>
      </c>
      <c r="F138">
        <f>RANK(STAND_ERA[[#This Row],[ERA]],STAND_ERA[ERA],1)</f>
        <v>149</v>
      </c>
      <c r="G138">
        <f t="shared" si="2"/>
        <v>5</v>
      </c>
    </row>
    <row r="139" spans="1:7" x14ac:dyDescent="0.25">
      <c r="A139" t="s">
        <v>50</v>
      </c>
      <c r="B139" t="s">
        <v>102</v>
      </c>
      <c r="C139" t="s">
        <v>113</v>
      </c>
      <c r="D139">
        <v>3.77</v>
      </c>
      <c r="E139">
        <v>7</v>
      </c>
      <c r="F139">
        <f>RANK(STAND_ERA[[#This Row],[ERA]],STAND_ERA[ERA],1)</f>
        <v>158</v>
      </c>
      <c r="G139">
        <f t="shared" si="2"/>
        <v>6</v>
      </c>
    </row>
    <row r="140" spans="1:7" x14ac:dyDescent="0.25">
      <c r="A140" t="s">
        <v>50</v>
      </c>
      <c r="B140" t="s">
        <v>95</v>
      </c>
      <c r="C140" t="s">
        <v>113</v>
      </c>
      <c r="D140">
        <v>3.79</v>
      </c>
      <c r="E140">
        <v>6</v>
      </c>
      <c r="F140">
        <f>RANK(STAND_ERA[[#This Row],[ERA]],STAND_ERA[ERA],1)</f>
        <v>172</v>
      </c>
      <c r="G140">
        <f t="shared" si="2"/>
        <v>7</v>
      </c>
    </row>
    <row r="141" spans="1:7" x14ac:dyDescent="0.25">
      <c r="A141" t="s">
        <v>50</v>
      </c>
      <c r="B141" t="s">
        <v>100</v>
      </c>
      <c r="C141" t="s">
        <v>113</v>
      </c>
      <c r="D141">
        <v>4.16</v>
      </c>
      <c r="E141">
        <v>5</v>
      </c>
      <c r="F141">
        <f>RANK(STAND_ERA[[#This Row],[ERA]],STAND_ERA[ERA],1)</f>
        <v>421</v>
      </c>
      <c r="G141">
        <f t="shared" si="2"/>
        <v>8</v>
      </c>
    </row>
    <row r="142" spans="1:7" x14ac:dyDescent="0.25">
      <c r="A142" t="s">
        <v>50</v>
      </c>
      <c r="B142" t="s">
        <v>103</v>
      </c>
      <c r="C142" t="s">
        <v>113</v>
      </c>
      <c r="D142">
        <v>4.34</v>
      </c>
      <c r="E142">
        <v>4</v>
      </c>
      <c r="F142">
        <f>RANK(STAND_ERA[[#This Row],[ERA]],STAND_ERA[ERA],1)</f>
        <v>517</v>
      </c>
      <c r="G142">
        <f t="shared" si="2"/>
        <v>9</v>
      </c>
    </row>
    <row r="143" spans="1:7" x14ac:dyDescent="0.25">
      <c r="A143" t="s">
        <v>50</v>
      </c>
      <c r="B143" t="s">
        <v>104</v>
      </c>
      <c r="C143" t="s">
        <v>113</v>
      </c>
      <c r="D143">
        <v>4.58</v>
      </c>
      <c r="E143">
        <v>3</v>
      </c>
      <c r="F143">
        <f>RANK(STAND_ERA[[#This Row],[ERA]],STAND_ERA[ERA],1)</f>
        <v>620</v>
      </c>
      <c r="G143">
        <f t="shared" si="2"/>
        <v>10</v>
      </c>
    </row>
    <row r="144" spans="1:7" x14ac:dyDescent="0.25">
      <c r="A144" t="s">
        <v>50</v>
      </c>
      <c r="B144" t="s">
        <v>105</v>
      </c>
      <c r="C144" t="s">
        <v>113</v>
      </c>
      <c r="D144">
        <v>4.66</v>
      </c>
      <c r="E144">
        <v>2</v>
      </c>
      <c r="F144">
        <f>RANK(STAND_ERA[[#This Row],[ERA]],STAND_ERA[ERA],1)</f>
        <v>637</v>
      </c>
      <c r="G144">
        <f t="shared" si="2"/>
        <v>11</v>
      </c>
    </row>
    <row r="145" spans="1:7" x14ac:dyDescent="0.25">
      <c r="A145" t="s">
        <v>50</v>
      </c>
      <c r="B145" t="s">
        <v>96</v>
      </c>
      <c r="C145" t="s">
        <v>113</v>
      </c>
      <c r="D145">
        <v>4.99</v>
      </c>
      <c r="E145">
        <v>1</v>
      </c>
      <c r="F145">
        <f>RANK(STAND_ERA[[#This Row],[ERA]],STAND_ERA[ERA],1)</f>
        <v>659</v>
      </c>
      <c r="G145">
        <f t="shared" si="2"/>
        <v>12</v>
      </c>
    </row>
    <row r="146" spans="1:7" x14ac:dyDescent="0.25">
      <c r="A146" t="s">
        <v>51</v>
      </c>
      <c r="B146" t="s">
        <v>95</v>
      </c>
      <c r="C146" t="s">
        <v>113</v>
      </c>
      <c r="D146">
        <v>3.2410000000000001</v>
      </c>
      <c r="E146">
        <v>12</v>
      </c>
      <c r="F146">
        <f>RANK(STAND_ERA[[#This Row],[ERA]],STAND_ERA[ERA],1)</f>
        <v>8</v>
      </c>
      <c r="G146">
        <f t="shared" si="2"/>
        <v>1</v>
      </c>
    </row>
    <row r="147" spans="1:7" x14ac:dyDescent="0.25">
      <c r="A147" t="s">
        <v>51</v>
      </c>
      <c r="B147" t="s">
        <v>102</v>
      </c>
      <c r="C147" t="s">
        <v>113</v>
      </c>
      <c r="D147">
        <v>3.6520000000000001</v>
      </c>
      <c r="E147">
        <v>11</v>
      </c>
      <c r="F147">
        <f>RANK(STAND_ERA[[#This Row],[ERA]],STAND_ERA[ERA],1)</f>
        <v>107</v>
      </c>
      <c r="G147">
        <f t="shared" si="2"/>
        <v>2</v>
      </c>
    </row>
    <row r="148" spans="1:7" x14ac:dyDescent="0.25">
      <c r="A148" t="s">
        <v>51</v>
      </c>
      <c r="B148" t="s">
        <v>99</v>
      </c>
      <c r="C148" t="s">
        <v>113</v>
      </c>
      <c r="D148">
        <v>3.8159999999999998</v>
      </c>
      <c r="E148">
        <v>10</v>
      </c>
      <c r="F148">
        <f>RANK(STAND_ERA[[#This Row],[ERA]],STAND_ERA[ERA],1)</f>
        <v>186</v>
      </c>
      <c r="G148">
        <f t="shared" si="2"/>
        <v>3</v>
      </c>
    </row>
    <row r="149" spans="1:7" x14ac:dyDescent="0.25">
      <c r="A149" t="s">
        <v>51</v>
      </c>
      <c r="B149" t="s">
        <v>94</v>
      </c>
      <c r="C149" t="s">
        <v>113</v>
      </c>
      <c r="D149">
        <v>3.9159999999999999</v>
      </c>
      <c r="E149">
        <v>9</v>
      </c>
      <c r="F149">
        <f>RANK(STAND_ERA[[#This Row],[ERA]],STAND_ERA[ERA],1)</f>
        <v>263</v>
      </c>
      <c r="G149">
        <f t="shared" si="2"/>
        <v>4</v>
      </c>
    </row>
    <row r="150" spans="1:7" x14ac:dyDescent="0.25">
      <c r="A150" t="s">
        <v>51</v>
      </c>
      <c r="B150" t="s">
        <v>98</v>
      </c>
      <c r="C150" t="s">
        <v>113</v>
      </c>
      <c r="D150">
        <v>3.9609999999999999</v>
      </c>
      <c r="E150">
        <v>8</v>
      </c>
      <c r="F150">
        <f>RANK(STAND_ERA[[#This Row],[ERA]],STAND_ERA[ERA],1)</f>
        <v>286</v>
      </c>
      <c r="G150">
        <f t="shared" si="2"/>
        <v>5</v>
      </c>
    </row>
    <row r="151" spans="1:7" x14ac:dyDescent="0.25">
      <c r="A151" t="s">
        <v>51</v>
      </c>
      <c r="B151" t="s">
        <v>105</v>
      </c>
      <c r="C151" t="s">
        <v>113</v>
      </c>
      <c r="D151">
        <v>3.9929999999999999</v>
      </c>
      <c r="E151">
        <v>7</v>
      </c>
      <c r="F151">
        <f>RANK(STAND_ERA[[#This Row],[ERA]],STAND_ERA[ERA],1)</f>
        <v>305</v>
      </c>
      <c r="G151">
        <f t="shared" si="2"/>
        <v>6</v>
      </c>
    </row>
    <row r="152" spans="1:7" x14ac:dyDescent="0.25">
      <c r="A152" t="s">
        <v>51</v>
      </c>
      <c r="B152" t="s">
        <v>101</v>
      </c>
      <c r="C152" t="s">
        <v>113</v>
      </c>
      <c r="D152">
        <v>4.0640000000000001</v>
      </c>
      <c r="E152">
        <v>6</v>
      </c>
      <c r="F152">
        <f>RANK(STAND_ERA[[#This Row],[ERA]],STAND_ERA[ERA],1)</f>
        <v>345</v>
      </c>
      <c r="G152">
        <f t="shared" si="2"/>
        <v>7</v>
      </c>
    </row>
    <row r="153" spans="1:7" x14ac:dyDescent="0.25">
      <c r="A153" t="s">
        <v>51</v>
      </c>
      <c r="B153" t="s">
        <v>100</v>
      </c>
      <c r="C153" t="s">
        <v>113</v>
      </c>
      <c r="D153">
        <v>4.1890000000000001</v>
      </c>
      <c r="E153">
        <v>5</v>
      </c>
      <c r="F153">
        <f>RANK(STAND_ERA[[#This Row],[ERA]],STAND_ERA[ERA],1)</f>
        <v>443</v>
      </c>
      <c r="G153">
        <f t="shared" si="2"/>
        <v>8</v>
      </c>
    </row>
    <row r="154" spans="1:7" x14ac:dyDescent="0.25">
      <c r="A154" t="s">
        <v>51</v>
      </c>
      <c r="B154" t="s">
        <v>104</v>
      </c>
      <c r="C154" t="s">
        <v>113</v>
      </c>
      <c r="D154">
        <v>4.2</v>
      </c>
      <c r="E154">
        <v>4</v>
      </c>
      <c r="F154">
        <f>RANK(STAND_ERA[[#This Row],[ERA]],STAND_ERA[ERA],1)</f>
        <v>450</v>
      </c>
      <c r="G154">
        <f t="shared" si="2"/>
        <v>9</v>
      </c>
    </row>
    <row r="155" spans="1:7" x14ac:dyDescent="0.25">
      <c r="A155" t="s">
        <v>51</v>
      </c>
      <c r="B155" t="s">
        <v>103</v>
      </c>
      <c r="C155" t="s">
        <v>113</v>
      </c>
      <c r="D155">
        <v>4.4420000000000002</v>
      </c>
      <c r="E155">
        <v>3</v>
      </c>
      <c r="F155">
        <f>RANK(STAND_ERA[[#This Row],[ERA]],STAND_ERA[ERA],1)</f>
        <v>570</v>
      </c>
      <c r="G155">
        <f t="shared" si="2"/>
        <v>10</v>
      </c>
    </row>
    <row r="156" spans="1:7" x14ac:dyDescent="0.25">
      <c r="A156" t="s">
        <v>51</v>
      </c>
      <c r="B156" t="s">
        <v>96</v>
      </c>
      <c r="C156" t="s">
        <v>113</v>
      </c>
      <c r="D156">
        <v>4.4779999999999998</v>
      </c>
      <c r="E156">
        <v>2</v>
      </c>
      <c r="F156">
        <f>RANK(STAND_ERA[[#This Row],[ERA]],STAND_ERA[ERA],1)</f>
        <v>580</v>
      </c>
      <c r="G156">
        <f t="shared" si="2"/>
        <v>11</v>
      </c>
    </row>
    <row r="157" spans="1:7" x14ac:dyDescent="0.25">
      <c r="A157" t="s">
        <v>51</v>
      </c>
      <c r="B157" t="s">
        <v>97</v>
      </c>
      <c r="C157" t="s">
        <v>113</v>
      </c>
      <c r="D157">
        <v>4.8289999999999997</v>
      </c>
      <c r="E157">
        <v>1</v>
      </c>
      <c r="F157">
        <f>RANK(STAND_ERA[[#This Row],[ERA]],STAND_ERA[ERA],1)</f>
        <v>656</v>
      </c>
      <c r="G157">
        <f t="shared" si="2"/>
        <v>12</v>
      </c>
    </row>
    <row r="158" spans="1:7" x14ac:dyDescent="0.25">
      <c r="A158" t="s">
        <v>52</v>
      </c>
      <c r="B158" t="s">
        <v>94</v>
      </c>
      <c r="C158" t="s">
        <v>113</v>
      </c>
      <c r="D158">
        <v>3.57</v>
      </c>
      <c r="E158">
        <v>12</v>
      </c>
      <c r="F158">
        <f>RANK(STAND_ERA[[#This Row],[ERA]],STAND_ERA[ERA],1)</f>
        <v>67</v>
      </c>
      <c r="G158">
        <f t="shared" si="2"/>
        <v>1</v>
      </c>
    </row>
    <row r="159" spans="1:7" x14ac:dyDescent="0.25">
      <c r="A159" t="s">
        <v>52</v>
      </c>
      <c r="B159" t="s">
        <v>98</v>
      </c>
      <c r="C159" t="s">
        <v>113</v>
      </c>
      <c r="D159">
        <v>3.64</v>
      </c>
      <c r="E159">
        <v>11</v>
      </c>
      <c r="F159">
        <f>RANK(STAND_ERA[[#This Row],[ERA]],STAND_ERA[ERA],1)</f>
        <v>96</v>
      </c>
      <c r="G159">
        <f t="shared" si="2"/>
        <v>2</v>
      </c>
    </row>
    <row r="160" spans="1:7" x14ac:dyDescent="0.25">
      <c r="A160" t="s">
        <v>52</v>
      </c>
      <c r="B160" t="s">
        <v>100</v>
      </c>
      <c r="C160" t="s">
        <v>113</v>
      </c>
      <c r="D160">
        <v>3.68</v>
      </c>
      <c r="E160">
        <v>10</v>
      </c>
      <c r="F160">
        <f>RANK(STAND_ERA[[#This Row],[ERA]],STAND_ERA[ERA],1)</f>
        <v>116</v>
      </c>
      <c r="G160">
        <f t="shared" si="2"/>
        <v>3</v>
      </c>
    </row>
    <row r="161" spans="1:7" x14ac:dyDescent="0.25">
      <c r="A161" t="s">
        <v>52</v>
      </c>
      <c r="B161" t="s">
        <v>99</v>
      </c>
      <c r="C161" t="s">
        <v>113</v>
      </c>
      <c r="D161">
        <v>3.76</v>
      </c>
      <c r="E161">
        <v>9</v>
      </c>
      <c r="F161">
        <f>RANK(STAND_ERA[[#This Row],[ERA]],STAND_ERA[ERA],1)</f>
        <v>153</v>
      </c>
      <c r="G161">
        <f t="shared" si="2"/>
        <v>4</v>
      </c>
    </row>
    <row r="162" spans="1:7" x14ac:dyDescent="0.25">
      <c r="A162" t="s">
        <v>52</v>
      </c>
      <c r="B162" t="s">
        <v>95</v>
      </c>
      <c r="C162" t="s">
        <v>113</v>
      </c>
      <c r="D162">
        <v>3.87</v>
      </c>
      <c r="E162">
        <v>8</v>
      </c>
      <c r="F162">
        <f>RANK(STAND_ERA[[#This Row],[ERA]],STAND_ERA[ERA],1)</f>
        <v>219</v>
      </c>
      <c r="G162">
        <f t="shared" si="2"/>
        <v>5</v>
      </c>
    </row>
    <row r="163" spans="1:7" x14ac:dyDescent="0.25">
      <c r="A163" t="s">
        <v>52</v>
      </c>
      <c r="B163" t="s">
        <v>96</v>
      </c>
      <c r="C163" t="s">
        <v>113</v>
      </c>
      <c r="D163">
        <v>4.05</v>
      </c>
      <c r="E163">
        <v>7</v>
      </c>
      <c r="F163">
        <f>RANK(STAND_ERA[[#This Row],[ERA]],STAND_ERA[ERA],1)</f>
        <v>336</v>
      </c>
      <c r="G163">
        <f t="shared" si="2"/>
        <v>6</v>
      </c>
    </row>
    <row r="164" spans="1:7" x14ac:dyDescent="0.25">
      <c r="A164" t="s">
        <v>52</v>
      </c>
      <c r="B164" t="s">
        <v>102</v>
      </c>
      <c r="C164" t="s">
        <v>113</v>
      </c>
      <c r="D164">
        <v>4.08</v>
      </c>
      <c r="E164">
        <v>6</v>
      </c>
      <c r="F164">
        <f>RANK(STAND_ERA[[#This Row],[ERA]],STAND_ERA[ERA],1)</f>
        <v>358</v>
      </c>
      <c r="G164">
        <f t="shared" si="2"/>
        <v>7</v>
      </c>
    </row>
    <row r="165" spans="1:7" x14ac:dyDescent="0.25">
      <c r="A165" t="s">
        <v>52</v>
      </c>
      <c r="B165" t="s">
        <v>97</v>
      </c>
      <c r="C165" t="s">
        <v>113</v>
      </c>
      <c r="D165">
        <v>4.16</v>
      </c>
      <c r="E165">
        <v>5</v>
      </c>
      <c r="F165">
        <f>RANK(STAND_ERA[[#This Row],[ERA]],STAND_ERA[ERA],1)</f>
        <v>421</v>
      </c>
      <c r="G165">
        <f t="shared" si="2"/>
        <v>8</v>
      </c>
    </row>
    <row r="166" spans="1:7" x14ac:dyDescent="0.25">
      <c r="A166" t="s">
        <v>52</v>
      </c>
      <c r="B166" t="s">
        <v>101</v>
      </c>
      <c r="C166" t="s">
        <v>113</v>
      </c>
      <c r="D166">
        <v>4.24</v>
      </c>
      <c r="E166">
        <v>4</v>
      </c>
      <c r="F166">
        <f>RANK(STAND_ERA[[#This Row],[ERA]],STAND_ERA[ERA],1)</f>
        <v>465</v>
      </c>
      <c r="G166">
        <f t="shared" si="2"/>
        <v>9</v>
      </c>
    </row>
    <row r="167" spans="1:7" x14ac:dyDescent="0.25">
      <c r="A167" t="s">
        <v>52</v>
      </c>
      <c r="B167" t="s">
        <v>104</v>
      </c>
      <c r="C167" t="s">
        <v>113</v>
      </c>
      <c r="D167">
        <v>4.2699999999999996</v>
      </c>
      <c r="E167">
        <v>3</v>
      </c>
      <c r="F167">
        <f>RANK(STAND_ERA[[#This Row],[ERA]],STAND_ERA[ERA],1)</f>
        <v>491</v>
      </c>
      <c r="G167">
        <f t="shared" si="2"/>
        <v>10</v>
      </c>
    </row>
    <row r="168" spans="1:7" x14ac:dyDescent="0.25">
      <c r="A168" t="s">
        <v>52</v>
      </c>
      <c r="B168" t="s">
        <v>103</v>
      </c>
      <c r="C168" t="s">
        <v>113</v>
      </c>
      <c r="D168">
        <v>4.3499999999999996</v>
      </c>
      <c r="E168">
        <v>2</v>
      </c>
      <c r="F168">
        <f>RANK(STAND_ERA[[#This Row],[ERA]],STAND_ERA[ERA],1)</f>
        <v>527</v>
      </c>
      <c r="G168">
        <f t="shared" si="2"/>
        <v>11</v>
      </c>
    </row>
    <row r="169" spans="1:7" x14ac:dyDescent="0.25">
      <c r="A169" t="s">
        <v>52</v>
      </c>
      <c r="B169" t="s">
        <v>105</v>
      </c>
      <c r="C169" t="s">
        <v>113</v>
      </c>
      <c r="D169">
        <v>4.49</v>
      </c>
      <c r="E169">
        <v>1</v>
      </c>
      <c r="F169">
        <f>RANK(STAND_ERA[[#This Row],[ERA]],STAND_ERA[ERA],1)</f>
        <v>587</v>
      </c>
      <c r="G169">
        <f t="shared" si="2"/>
        <v>12</v>
      </c>
    </row>
    <row r="170" spans="1:7" x14ac:dyDescent="0.25">
      <c r="A170" t="s">
        <v>53</v>
      </c>
      <c r="B170" t="s">
        <v>100</v>
      </c>
      <c r="C170" t="s">
        <v>113</v>
      </c>
      <c r="D170">
        <v>3.7770000000000001</v>
      </c>
      <c r="E170">
        <v>0</v>
      </c>
      <c r="F170">
        <f>RANK(STAND_ERA[[#This Row],[ERA]],STAND_ERA[ERA],1)</f>
        <v>166</v>
      </c>
      <c r="G170">
        <f t="shared" si="2"/>
        <v>1</v>
      </c>
    </row>
    <row r="171" spans="1:7" x14ac:dyDescent="0.25">
      <c r="A171" t="s">
        <v>53</v>
      </c>
      <c r="B171" t="s">
        <v>101</v>
      </c>
      <c r="C171" t="s">
        <v>113</v>
      </c>
      <c r="D171">
        <v>3.79</v>
      </c>
      <c r="E171">
        <v>11</v>
      </c>
      <c r="F171">
        <f>RANK(STAND_ERA[[#This Row],[ERA]],STAND_ERA[ERA],1)</f>
        <v>172</v>
      </c>
      <c r="G171">
        <f t="shared" si="2"/>
        <v>2</v>
      </c>
    </row>
    <row r="172" spans="1:7" x14ac:dyDescent="0.25">
      <c r="A172" t="s">
        <v>53</v>
      </c>
      <c r="B172" t="s">
        <v>95</v>
      </c>
      <c r="C172" t="s">
        <v>113</v>
      </c>
      <c r="D172">
        <v>3.8250000000000002</v>
      </c>
      <c r="E172">
        <v>10</v>
      </c>
      <c r="F172">
        <f>RANK(STAND_ERA[[#This Row],[ERA]],STAND_ERA[ERA],1)</f>
        <v>193</v>
      </c>
      <c r="G172">
        <f t="shared" si="2"/>
        <v>3</v>
      </c>
    </row>
    <row r="173" spans="1:7" x14ac:dyDescent="0.25">
      <c r="A173" t="s">
        <v>53</v>
      </c>
      <c r="B173" t="s">
        <v>105</v>
      </c>
      <c r="C173" t="s">
        <v>113</v>
      </c>
      <c r="D173">
        <v>3.8420000000000001</v>
      </c>
      <c r="E173">
        <v>9</v>
      </c>
      <c r="F173">
        <f>RANK(STAND_ERA[[#This Row],[ERA]],STAND_ERA[ERA],1)</f>
        <v>206</v>
      </c>
      <c r="G173">
        <f t="shared" si="2"/>
        <v>4</v>
      </c>
    </row>
    <row r="174" spans="1:7" x14ac:dyDescent="0.25">
      <c r="A174" t="s">
        <v>53</v>
      </c>
      <c r="B174" t="s">
        <v>102</v>
      </c>
      <c r="C174" t="s">
        <v>113</v>
      </c>
      <c r="D174">
        <v>3.847</v>
      </c>
      <c r="E174">
        <v>8</v>
      </c>
      <c r="F174">
        <f>RANK(STAND_ERA[[#This Row],[ERA]],STAND_ERA[ERA],1)</f>
        <v>207</v>
      </c>
      <c r="G174">
        <f t="shared" si="2"/>
        <v>5</v>
      </c>
    </row>
    <row r="175" spans="1:7" x14ac:dyDescent="0.25">
      <c r="A175" t="s">
        <v>53</v>
      </c>
      <c r="B175" t="s">
        <v>96</v>
      </c>
      <c r="C175" t="s">
        <v>113</v>
      </c>
      <c r="D175">
        <v>4.0279999999999996</v>
      </c>
      <c r="E175">
        <v>7</v>
      </c>
      <c r="F175">
        <f>RANK(STAND_ERA[[#This Row],[ERA]],STAND_ERA[ERA],1)</f>
        <v>325</v>
      </c>
      <c r="G175">
        <f t="shared" si="2"/>
        <v>6</v>
      </c>
    </row>
    <row r="176" spans="1:7" x14ac:dyDescent="0.25">
      <c r="A176" t="s">
        <v>53</v>
      </c>
      <c r="B176" t="s">
        <v>103</v>
      </c>
      <c r="C176" t="s">
        <v>113</v>
      </c>
      <c r="D176">
        <v>4.08</v>
      </c>
      <c r="E176">
        <v>6</v>
      </c>
      <c r="F176">
        <f>RANK(STAND_ERA[[#This Row],[ERA]],STAND_ERA[ERA],1)</f>
        <v>358</v>
      </c>
      <c r="G176">
        <f t="shared" si="2"/>
        <v>7</v>
      </c>
    </row>
    <row r="177" spans="1:7" x14ac:dyDescent="0.25">
      <c r="A177" t="s">
        <v>53</v>
      </c>
      <c r="B177" t="s">
        <v>99</v>
      </c>
      <c r="C177" t="s">
        <v>113</v>
      </c>
      <c r="D177">
        <v>4.0880000000000001</v>
      </c>
      <c r="E177">
        <v>5</v>
      </c>
      <c r="F177">
        <f>RANK(STAND_ERA[[#This Row],[ERA]],STAND_ERA[ERA],1)</f>
        <v>367</v>
      </c>
      <c r="G177">
        <f t="shared" si="2"/>
        <v>8</v>
      </c>
    </row>
    <row r="178" spans="1:7" x14ac:dyDescent="0.25">
      <c r="A178" t="s">
        <v>53</v>
      </c>
      <c r="B178" t="s">
        <v>98</v>
      </c>
      <c r="C178" t="s">
        <v>113</v>
      </c>
      <c r="D178">
        <v>4.1139999999999999</v>
      </c>
      <c r="E178">
        <v>4</v>
      </c>
      <c r="F178">
        <f>RANK(STAND_ERA[[#This Row],[ERA]],STAND_ERA[ERA],1)</f>
        <v>388</v>
      </c>
      <c r="G178">
        <f t="shared" si="2"/>
        <v>9</v>
      </c>
    </row>
    <row r="179" spans="1:7" x14ac:dyDescent="0.25">
      <c r="A179" t="s">
        <v>53</v>
      </c>
      <c r="B179" t="s">
        <v>94</v>
      </c>
      <c r="C179" t="s">
        <v>113</v>
      </c>
      <c r="D179">
        <v>4.202</v>
      </c>
      <c r="E179">
        <v>3</v>
      </c>
      <c r="F179">
        <f>RANK(STAND_ERA[[#This Row],[ERA]],STAND_ERA[ERA],1)</f>
        <v>454</v>
      </c>
      <c r="G179">
        <f t="shared" si="2"/>
        <v>10</v>
      </c>
    </row>
    <row r="180" spans="1:7" x14ac:dyDescent="0.25">
      <c r="A180" t="s">
        <v>53</v>
      </c>
      <c r="B180" t="s">
        <v>104</v>
      </c>
      <c r="C180" t="s">
        <v>113</v>
      </c>
      <c r="D180">
        <v>4.7789999999999999</v>
      </c>
      <c r="E180">
        <v>2</v>
      </c>
      <c r="F180">
        <f>RANK(STAND_ERA[[#This Row],[ERA]],STAND_ERA[ERA],1)</f>
        <v>649</v>
      </c>
      <c r="G180">
        <f t="shared" si="2"/>
        <v>11</v>
      </c>
    </row>
    <row r="181" spans="1:7" x14ac:dyDescent="0.25">
      <c r="A181" t="s">
        <v>53</v>
      </c>
      <c r="B181" t="s">
        <v>97</v>
      </c>
      <c r="C181" t="s">
        <v>113</v>
      </c>
      <c r="D181">
        <v>4.9340000000000002</v>
      </c>
      <c r="E181">
        <v>0</v>
      </c>
      <c r="F181">
        <f>RANK(STAND_ERA[[#This Row],[ERA]],STAND_ERA[ERA],1)</f>
        <v>658</v>
      </c>
      <c r="G181">
        <f t="shared" si="2"/>
        <v>12</v>
      </c>
    </row>
    <row r="182" spans="1:7" x14ac:dyDescent="0.25">
      <c r="A182" t="s">
        <v>54</v>
      </c>
      <c r="B182" t="s">
        <v>94</v>
      </c>
      <c r="C182" t="s">
        <v>113</v>
      </c>
      <c r="D182">
        <v>3.4</v>
      </c>
      <c r="E182">
        <v>12</v>
      </c>
      <c r="F182">
        <f>RANK(STAND_ERA[[#This Row],[ERA]],STAND_ERA[ERA],1)</f>
        <v>27</v>
      </c>
      <c r="G182">
        <f t="shared" si="2"/>
        <v>1</v>
      </c>
    </row>
    <row r="183" spans="1:7" x14ac:dyDescent="0.25">
      <c r="A183" t="s">
        <v>54</v>
      </c>
      <c r="B183" t="s">
        <v>95</v>
      </c>
      <c r="C183" t="s">
        <v>113</v>
      </c>
      <c r="D183">
        <v>3.43</v>
      </c>
      <c r="E183">
        <v>11</v>
      </c>
      <c r="F183">
        <f>RANK(STAND_ERA[[#This Row],[ERA]],STAND_ERA[ERA],1)</f>
        <v>31</v>
      </c>
      <c r="G183">
        <f t="shared" si="2"/>
        <v>2</v>
      </c>
    </row>
    <row r="184" spans="1:7" x14ac:dyDescent="0.25">
      <c r="A184" t="s">
        <v>54</v>
      </c>
      <c r="B184" t="s">
        <v>103</v>
      </c>
      <c r="C184" t="s">
        <v>113</v>
      </c>
      <c r="D184">
        <v>3.52</v>
      </c>
      <c r="E184">
        <v>10</v>
      </c>
      <c r="F184">
        <f>RANK(STAND_ERA[[#This Row],[ERA]],STAND_ERA[ERA],1)</f>
        <v>56</v>
      </c>
      <c r="G184">
        <f t="shared" si="2"/>
        <v>3</v>
      </c>
    </row>
    <row r="185" spans="1:7" x14ac:dyDescent="0.25">
      <c r="A185" t="s">
        <v>54</v>
      </c>
      <c r="B185" t="s">
        <v>105</v>
      </c>
      <c r="C185" t="s">
        <v>113</v>
      </c>
      <c r="D185">
        <v>3.82</v>
      </c>
      <c r="E185">
        <v>9</v>
      </c>
      <c r="F185">
        <f>RANK(STAND_ERA[[#This Row],[ERA]],STAND_ERA[ERA],1)</f>
        <v>187</v>
      </c>
      <c r="G185">
        <f t="shared" si="2"/>
        <v>4</v>
      </c>
    </row>
    <row r="186" spans="1:7" x14ac:dyDescent="0.25">
      <c r="A186" t="s">
        <v>54</v>
      </c>
      <c r="B186" t="s">
        <v>100</v>
      </c>
      <c r="C186" t="s">
        <v>113</v>
      </c>
      <c r="D186">
        <v>3.94</v>
      </c>
      <c r="E186">
        <v>8</v>
      </c>
      <c r="F186">
        <f>RANK(STAND_ERA[[#This Row],[ERA]],STAND_ERA[ERA],1)</f>
        <v>274</v>
      </c>
      <c r="G186">
        <f t="shared" si="2"/>
        <v>5</v>
      </c>
    </row>
    <row r="187" spans="1:7" x14ac:dyDescent="0.25">
      <c r="A187" t="s">
        <v>54</v>
      </c>
      <c r="B187" t="s">
        <v>102</v>
      </c>
      <c r="C187" t="s">
        <v>113</v>
      </c>
      <c r="D187">
        <v>3.99</v>
      </c>
      <c r="E187">
        <v>7</v>
      </c>
      <c r="F187">
        <f>RANK(STAND_ERA[[#This Row],[ERA]],STAND_ERA[ERA],1)</f>
        <v>302</v>
      </c>
      <c r="G187">
        <f t="shared" si="2"/>
        <v>6</v>
      </c>
    </row>
    <row r="188" spans="1:7" x14ac:dyDescent="0.25">
      <c r="A188" t="s">
        <v>54</v>
      </c>
      <c r="B188" t="s">
        <v>98</v>
      </c>
      <c r="C188" t="s">
        <v>113</v>
      </c>
      <c r="D188">
        <v>4.0199999999999996</v>
      </c>
      <c r="E188">
        <v>6</v>
      </c>
      <c r="F188">
        <f>RANK(STAND_ERA[[#This Row],[ERA]],STAND_ERA[ERA],1)</f>
        <v>318</v>
      </c>
      <c r="G188">
        <f t="shared" si="2"/>
        <v>7</v>
      </c>
    </row>
    <row r="189" spans="1:7" x14ac:dyDescent="0.25">
      <c r="A189" t="s">
        <v>54</v>
      </c>
      <c r="B189" t="s">
        <v>101</v>
      </c>
      <c r="C189" t="s">
        <v>113</v>
      </c>
      <c r="D189">
        <v>4.0999999999999996</v>
      </c>
      <c r="E189">
        <v>5</v>
      </c>
      <c r="F189">
        <f>RANK(STAND_ERA[[#This Row],[ERA]],STAND_ERA[ERA],1)</f>
        <v>378</v>
      </c>
      <c r="G189">
        <f t="shared" si="2"/>
        <v>8</v>
      </c>
    </row>
    <row r="190" spans="1:7" x14ac:dyDescent="0.25">
      <c r="A190" t="s">
        <v>54</v>
      </c>
      <c r="B190" t="s">
        <v>99</v>
      </c>
      <c r="C190" t="s">
        <v>113</v>
      </c>
      <c r="D190">
        <v>4.21</v>
      </c>
      <c r="E190">
        <v>4</v>
      </c>
      <c r="F190">
        <f>RANK(STAND_ERA[[#This Row],[ERA]],STAND_ERA[ERA],1)</f>
        <v>457</v>
      </c>
      <c r="G190">
        <f t="shared" si="2"/>
        <v>9</v>
      </c>
    </row>
    <row r="191" spans="1:7" x14ac:dyDescent="0.25">
      <c r="A191" t="s">
        <v>54</v>
      </c>
      <c r="B191" t="s">
        <v>104</v>
      </c>
      <c r="C191" t="s">
        <v>113</v>
      </c>
      <c r="D191">
        <v>4.32</v>
      </c>
      <c r="E191">
        <v>3</v>
      </c>
      <c r="F191">
        <f>RANK(STAND_ERA[[#This Row],[ERA]],STAND_ERA[ERA],1)</f>
        <v>508</v>
      </c>
      <c r="G191">
        <f t="shared" si="2"/>
        <v>10</v>
      </c>
    </row>
    <row r="192" spans="1:7" x14ac:dyDescent="0.25">
      <c r="A192" t="s">
        <v>54</v>
      </c>
      <c r="B192" t="s">
        <v>97</v>
      </c>
      <c r="C192" t="s">
        <v>113</v>
      </c>
      <c r="D192">
        <v>4.62</v>
      </c>
      <c r="E192">
        <v>2</v>
      </c>
      <c r="F192">
        <f>RANK(STAND_ERA[[#This Row],[ERA]],STAND_ERA[ERA],1)</f>
        <v>624</v>
      </c>
      <c r="G192">
        <f t="shared" si="2"/>
        <v>11</v>
      </c>
    </row>
    <row r="193" spans="1:7" x14ac:dyDescent="0.25">
      <c r="A193" t="s">
        <v>54</v>
      </c>
      <c r="B193" t="s">
        <v>96</v>
      </c>
      <c r="C193" t="s">
        <v>113</v>
      </c>
      <c r="D193">
        <v>4.8099999999999996</v>
      </c>
      <c r="E193">
        <v>1</v>
      </c>
      <c r="F193">
        <f>RANK(STAND_ERA[[#This Row],[ERA]],STAND_ERA[ERA],1)</f>
        <v>655</v>
      </c>
      <c r="G193">
        <f t="shared" si="2"/>
        <v>12</v>
      </c>
    </row>
    <row r="194" spans="1:7" x14ac:dyDescent="0.25">
      <c r="A194" t="s">
        <v>55</v>
      </c>
      <c r="B194" t="s">
        <v>95</v>
      </c>
      <c r="C194" t="s">
        <v>113</v>
      </c>
      <c r="D194">
        <v>3.65</v>
      </c>
      <c r="E194">
        <v>12</v>
      </c>
      <c r="F194">
        <f>RANK(STAND_ERA[[#This Row],[ERA]],STAND_ERA[ERA],1)</f>
        <v>101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94</v>
      </c>
      <c r="C195" t="s">
        <v>113</v>
      </c>
      <c r="D195">
        <v>3.73</v>
      </c>
      <c r="E195">
        <v>11</v>
      </c>
      <c r="F195">
        <f>RANK(STAND_ERA[[#This Row],[ERA]],STAND_ERA[ERA],1)</f>
        <v>140</v>
      </c>
      <c r="G195">
        <f t="shared" si="3"/>
        <v>2</v>
      </c>
    </row>
    <row r="196" spans="1:7" x14ac:dyDescent="0.25">
      <c r="A196" t="s">
        <v>55</v>
      </c>
      <c r="B196" t="s">
        <v>99</v>
      </c>
      <c r="C196" t="s">
        <v>113</v>
      </c>
      <c r="D196">
        <v>3.83</v>
      </c>
      <c r="E196">
        <v>10</v>
      </c>
      <c r="F196">
        <f>RANK(STAND_ERA[[#This Row],[ERA]],STAND_ERA[ERA],1)</f>
        <v>194</v>
      </c>
      <c r="G196">
        <f t="shared" si="3"/>
        <v>3</v>
      </c>
    </row>
    <row r="197" spans="1:7" x14ac:dyDescent="0.25">
      <c r="A197" t="s">
        <v>55</v>
      </c>
      <c r="B197" t="s">
        <v>103</v>
      </c>
      <c r="C197" t="s">
        <v>113</v>
      </c>
      <c r="D197">
        <v>3.87</v>
      </c>
      <c r="E197">
        <v>9</v>
      </c>
      <c r="F197">
        <f>RANK(STAND_ERA[[#This Row],[ERA]],STAND_ERA[ERA],1)</f>
        <v>219</v>
      </c>
      <c r="G197">
        <f t="shared" si="3"/>
        <v>4</v>
      </c>
    </row>
    <row r="198" spans="1:7" x14ac:dyDescent="0.25">
      <c r="A198" t="s">
        <v>55</v>
      </c>
      <c r="B198" t="s">
        <v>104</v>
      </c>
      <c r="C198" t="s">
        <v>113</v>
      </c>
      <c r="D198">
        <v>3.88</v>
      </c>
      <c r="E198">
        <v>8</v>
      </c>
      <c r="F198">
        <f>RANK(STAND_ERA[[#This Row],[ERA]],STAND_ERA[ERA],1)</f>
        <v>229</v>
      </c>
      <c r="G198">
        <f t="shared" si="3"/>
        <v>5</v>
      </c>
    </row>
    <row r="199" spans="1:7" x14ac:dyDescent="0.25">
      <c r="A199" t="s">
        <v>55</v>
      </c>
      <c r="B199" t="s">
        <v>100</v>
      </c>
      <c r="C199" t="s">
        <v>113</v>
      </c>
      <c r="D199">
        <v>3.91</v>
      </c>
      <c r="E199">
        <v>7</v>
      </c>
      <c r="F199">
        <f>RANK(STAND_ERA[[#This Row],[ERA]],STAND_ERA[ERA],1)</f>
        <v>253</v>
      </c>
      <c r="G199">
        <f t="shared" si="3"/>
        <v>6</v>
      </c>
    </row>
    <row r="200" spans="1:7" x14ac:dyDescent="0.25">
      <c r="A200" t="s">
        <v>55</v>
      </c>
      <c r="B200" t="s">
        <v>98</v>
      </c>
      <c r="C200" t="s">
        <v>113</v>
      </c>
      <c r="D200">
        <v>4.0999999999999996</v>
      </c>
      <c r="E200">
        <v>6</v>
      </c>
      <c r="F200">
        <f>RANK(STAND_ERA[[#This Row],[ERA]],STAND_ERA[ERA],1)</f>
        <v>378</v>
      </c>
      <c r="G200">
        <f t="shared" si="3"/>
        <v>7</v>
      </c>
    </row>
    <row r="201" spans="1:7" x14ac:dyDescent="0.25">
      <c r="A201" t="s">
        <v>55</v>
      </c>
      <c r="B201" t="s">
        <v>102</v>
      </c>
      <c r="C201" t="s">
        <v>113</v>
      </c>
      <c r="D201">
        <v>4.13</v>
      </c>
      <c r="E201">
        <v>5</v>
      </c>
      <c r="F201">
        <f>RANK(STAND_ERA[[#This Row],[ERA]],STAND_ERA[ERA],1)</f>
        <v>397</v>
      </c>
      <c r="G201">
        <f t="shared" si="3"/>
        <v>8</v>
      </c>
    </row>
    <row r="202" spans="1:7" x14ac:dyDescent="0.25">
      <c r="A202" t="s">
        <v>55</v>
      </c>
      <c r="B202" t="s">
        <v>101</v>
      </c>
      <c r="C202" t="s">
        <v>113</v>
      </c>
      <c r="D202">
        <v>4.17</v>
      </c>
      <c r="E202">
        <v>4</v>
      </c>
      <c r="F202">
        <f>RANK(STAND_ERA[[#This Row],[ERA]],STAND_ERA[ERA],1)</f>
        <v>431</v>
      </c>
      <c r="G202">
        <f t="shared" si="3"/>
        <v>9</v>
      </c>
    </row>
    <row r="203" spans="1:7" x14ac:dyDescent="0.25">
      <c r="A203" t="s">
        <v>55</v>
      </c>
      <c r="B203" t="s">
        <v>97</v>
      </c>
      <c r="C203" t="s">
        <v>113</v>
      </c>
      <c r="D203">
        <v>4.63</v>
      </c>
      <c r="E203">
        <v>3</v>
      </c>
      <c r="F203">
        <f>RANK(STAND_ERA[[#This Row],[ERA]],STAND_ERA[ERA],1)</f>
        <v>630</v>
      </c>
      <c r="G203">
        <f t="shared" si="3"/>
        <v>10</v>
      </c>
    </row>
    <row r="204" spans="1:7" x14ac:dyDescent="0.25">
      <c r="A204" t="s">
        <v>55</v>
      </c>
      <c r="B204" t="s">
        <v>105</v>
      </c>
      <c r="C204" t="s">
        <v>113</v>
      </c>
      <c r="D204">
        <v>4.67</v>
      </c>
      <c r="E204">
        <v>2</v>
      </c>
      <c r="F204">
        <f>RANK(STAND_ERA[[#This Row],[ERA]],STAND_ERA[ERA],1)</f>
        <v>638</v>
      </c>
      <c r="G204">
        <f t="shared" si="3"/>
        <v>11</v>
      </c>
    </row>
    <row r="205" spans="1:7" x14ac:dyDescent="0.25">
      <c r="A205" t="s">
        <v>55</v>
      </c>
      <c r="B205" t="s">
        <v>96</v>
      </c>
      <c r="C205" t="s">
        <v>113</v>
      </c>
      <c r="D205">
        <v>4.72</v>
      </c>
      <c r="E205">
        <v>1</v>
      </c>
      <c r="F205">
        <f>RANK(STAND_ERA[[#This Row],[ERA]],STAND_ERA[ERA],1)</f>
        <v>645</v>
      </c>
      <c r="G205">
        <f t="shared" si="3"/>
        <v>12</v>
      </c>
    </row>
    <row r="206" spans="1:7" x14ac:dyDescent="0.25">
      <c r="A206" t="s">
        <v>56</v>
      </c>
      <c r="B206" t="s">
        <v>94</v>
      </c>
      <c r="C206" t="s">
        <v>113</v>
      </c>
      <c r="D206">
        <v>3.36</v>
      </c>
      <c r="E206">
        <v>12</v>
      </c>
      <c r="F206">
        <f>RANK(STAND_ERA[[#This Row],[ERA]],STAND_ERA[ERA],1)</f>
        <v>20</v>
      </c>
      <c r="G206">
        <f t="shared" si="3"/>
        <v>1</v>
      </c>
    </row>
    <row r="207" spans="1:7" x14ac:dyDescent="0.25">
      <c r="A207" t="s">
        <v>56</v>
      </c>
      <c r="B207" t="s">
        <v>101</v>
      </c>
      <c r="C207" t="s">
        <v>113</v>
      </c>
      <c r="D207">
        <v>3.79</v>
      </c>
      <c r="E207">
        <v>11</v>
      </c>
      <c r="F207">
        <f>RANK(STAND_ERA[[#This Row],[ERA]],STAND_ERA[ERA],1)</f>
        <v>172</v>
      </c>
      <c r="G207">
        <f t="shared" si="3"/>
        <v>2</v>
      </c>
    </row>
    <row r="208" spans="1:7" x14ac:dyDescent="0.25">
      <c r="A208" t="s">
        <v>56</v>
      </c>
      <c r="B208" t="s">
        <v>100</v>
      </c>
      <c r="C208" t="s">
        <v>113</v>
      </c>
      <c r="D208">
        <v>3.85</v>
      </c>
      <c r="E208">
        <v>10</v>
      </c>
      <c r="F208">
        <f>RANK(STAND_ERA[[#This Row],[ERA]],STAND_ERA[ERA],1)</f>
        <v>209</v>
      </c>
      <c r="G208">
        <f t="shared" si="3"/>
        <v>3</v>
      </c>
    </row>
    <row r="209" spans="1:7" x14ac:dyDescent="0.25">
      <c r="A209" t="s">
        <v>56</v>
      </c>
      <c r="B209" t="s">
        <v>95</v>
      </c>
      <c r="C209" t="s">
        <v>113</v>
      </c>
      <c r="D209">
        <v>3.88</v>
      </c>
      <c r="E209">
        <v>9</v>
      </c>
      <c r="F209">
        <f>RANK(STAND_ERA[[#This Row],[ERA]],STAND_ERA[ERA],1)</f>
        <v>229</v>
      </c>
      <c r="G209">
        <f t="shared" si="3"/>
        <v>4</v>
      </c>
    </row>
    <row r="210" spans="1:7" x14ac:dyDescent="0.25">
      <c r="A210" t="s">
        <v>56</v>
      </c>
      <c r="B210" t="s">
        <v>105</v>
      </c>
      <c r="C210" t="s">
        <v>113</v>
      </c>
      <c r="D210">
        <v>3.89</v>
      </c>
      <c r="E210">
        <v>8</v>
      </c>
      <c r="F210">
        <f>RANK(STAND_ERA[[#This Row],[ERA]],STAND_ERA[ERA],1)</f>
        <v>237</v>
      </c>
      <c r="G210">
        <f t="shared" si="3"/>
        <v>5</v>
      </c>
    </row>
    <row r="211" spans="1:7" x14ac:dyDescent="0.25">
      <c r="A211" t="s">
        <v>56</v>
      </c>
      <c r="B211" t="s">
        <v>102</v>
      </c>
      <c r="C211" t="s">
        <v>113</v>
      </c>
      <c r="D211">
        <v>3.93</v>
      </c>
      <c r="E211">
        <v>7</v>
      </c>
      <c r="F211">
        <f>RANK(STAND_ERA[[#This Row],[ERA]],STAND_ERA[ERA],1)</f>
        <v>270</v>
      </c>
      <c r="G211">
        <f t="shared" si="3"/>
        <v>6</v>
      </c>
    </row>
    <row r="212" spans="1:7" x14ac:dyDescent="0.25">
      <c r="A212" t="s">
        <v>56</v>
      </c>
      <c r="B212" t="s">
        <v>98</v>
      </c>
      <c r="C212" t="s">
        <v>113</v>
      </c>
      <c r="D212">
        <v>3.94</v>
      </c>
      <c r="E212">
        <v>6</v>
      </c>
      <c r="F212">
        <f>RANK(STAND_ERA[[#This Row],[ERA]],STAND_ERA[ERA],1)</f>
        <v>274</v>
      </c>
      <c r="G212">
        <f t="shared" si="3"/>
        <v>7</v>
      </c>
    </row>
    <row r="213" spans="1:7" x14ac:dyDescent="0.25">
      <c r="A213" t="s">
        <v>56</v>
      </c>
      <c r="B213" t="s">
        <v>99</v>
      </c>
      <c r="C213" t="s">
        <v>113</v>
      </c>
      <c r="D213">
        <v>4.08</v>
      </c>
      <c r="E213">
        <v>5</v>
      </c>
      <c r="F213">
        <f>RANK(STAND_ERA[[#This Row],[ERA]],STAND_ERA[ERA],1)</f>
        <v>358</v>
      </c>
      <c r="G213">
        <f t="shared" si="3"/>
        <v>8</v>
      </c>
    </row>
    <row r="214" spans="1:7" x14ac:dyDescent="0.25">
      <c r="A214" t="s">
        <v>56</v>
      </c>
      <c r="B214" t="s">
        <v>103</v>
      </c>
      <c r="C214" t="s">
        <v>113</v>
      </c>
      <c r="D214">
        <v>4.1500000000000004</v>
      </c>
      <c r="E214">
        <v>4</v>
      </c>
      <c r="F214">
        <f>RANK(STAND_ERA[[#This Row],[ERA]],STAND_ERA[ERA],1)</f>
        <v>412</v>
      </c>
      <c r="G214">
        <f t="shared" si="3"/>
        <v>9</v>
      </c>
    </row>
    <row r="215" spans="1:7" x14ac:dyDescent="0.25">
      <c r="A215" t="s">
        <v>56</v>
      </c>
      <c r="B215" t="s">
        <v>97</v>
      </c>
      <c r="C215" t="s">
        <v>113</v>
      </c>
      <c r="D215">
        <v>4.2699999999999996</v>
      </c>
      <c r="E215">
        <v>1</v>
      </c>
      <c r="F215">
        <f>RANK(STAND_ERA[[#This Row],[ERA]],STAND_ERA[ERA],1)</f>
        <v>491</v>
      </c>
      <c r="G215">
        <f t="shared" si="3"/>
        <v>10</v>
      </c>
    </row>
    <row r="216" spans="1:7" x14ac:dyDescent="0.25">
      <c r="A216" t="s">
        <v>56</v>
      </c>
      <c r="B216" t="s">
        <v>104</v>
      </c>
      <c r="C216" t="s">
        <v>113</v>
      </c>
      <c r="D216">
        <v>4.2699999999999996</v>
      </c>
      <c r="E216">
        <v>3</v>
      </c>
      <c r="F216">
        <f>RANK(STAND_ERA[[#This Row],[ERA]],STAND_ERA[ERA],1)</f>
        <v>491</v>
      </c>
      <c r="G216">
        <f t="shared" si="3"/>
        <v>11</v>
      </c>
    </row>
    <row r="217" spans="1:7" x14ac:dyDescent="0.25">
      <c r="A217" t="s">
        <v>56</v>
      </c>
      <c r="B217" t="s">
        <v>96</v>
      </c>
      <c r="C217" t="s">
        <v>113</v>
      </c>
      <c r="D217">
        <v>4.4800000000000004</v>
      </c>
      <c r="E217">
        <v>2</v>
      </c>
      <c r="F217">
        <f>RANK(STAND_ERA[[#This Row],[ERA]],STAND_ERA[ERA],1)</f>
        <v>581</v>
      </c>
      <c r="G217">
        <f t="shared" si="3"/>
        <v>12</v>
      </c>
    </row>
    <row r="218" spans="1:7" x14ac:dyDescent="0.25">
      <c r="A218" t="s">
        <v>57</v>
      </c>
      <c r="B218" t="s">
        <v>101</v>
      </c>
      <c r="C218" t="s">
        <v>114</v>
      </c>
      <c r="D218">
        <v>3.7040000000000002</v>
      </c>
      <c r="E218">
        <v>12</v>
      </c>
      <c r="F218">
        <f>RANK(STAND_ERA[[#This Row],[ERA]],STAND_ERA[ERA],1)</f>
        <v>125</v>
      </c>
      <c r="G218">
        <f t="shared" si="3"/>
        <v>1</v>
      </c>
    </row>
    <row r="219" spans="1:7" x14ac:dyDescent="0.25">
      <c r="A219" t="s">
        <v>57</v>
      </c>
      <c r="B219" t="s">
        <v>94</v>
      </c>
      <c r="C219" t="s">
        <v>114</v>
      </c>
      <c r="D219">
        <v>3.7109999999999999</v>
      </c>
      <c r="E219">
        <v>11</v>
      </c>
      <c r="F219">
        <f>RANK(STAND_ERA[[#This Row],[ERA]],STAND_ERA[ERA],1)</f>
        <v>132</v>
      </c>
      <c r="G219">
        <f t="shared" si="3"/>
        <v>2</v>
      </c>
    </row>
    <row r="220" spans="1:7" x14ac:dyDescent="0.25">
      <c r="A220" t="s">
        <v>57</v>
      </c>
      <c r="B220" t="s">
        <v>104</v>
      </c>
      <c r="C220" t="s">
        <v>114</v>
      </c>
      <c r="D220">
        <v>3.72</v>
      </c>
      <c r="E220">
        <v>10</v>
      </c>
      <c r="F220">
        <f>RANK(STAND_ERA[[#This Row],[ERA]],STAND_ERA[ERA],1)</f>
        <v>135</v>
      </c>
      <c r="G220">
        <f t="shared" si="3"/>
        <v>3</v>
      </c>
    </row>
    <row r="221" spans="1:7" x14ac:dyDescent="0.25">
      <c r="A221" t="s">
        <v>57</v>
      </c>
      <c r="B221" t="s">
        <v>99</v>
      </c>
      <c r="C221" t="s">
        <v>114</v>
      </c>
      <c r="D221">
        <v>3.7890000000000001</v>
      </c>
      <c r="E221">
        <v>9</v>
      </c>
      <c r="F221">
        <f>RANK(STAND_ERA[[#This Row],[ERA]],STAND_ERA[ERA],1)</f>
        <v>170</v>
      </c>
      <c r="G221">
        <f t="shared" si="3"/>
        <v>4</v>
      </c>
    </row>
    <row r="222" spans="1:7" x14ac:dyDescent="0.25">
      <c r="A222" t="s">
        <v>57</v>
      </c>
      <c r="B222" t="s">
        <v>97</v>
      </c>
      <c r="C222" t="s">
        <v>114</v>
      </c>
      <c r="D222">
        <v>3.831</v>
      </c>
      <c r="E222">
        <v>8</v>
      </c>
      <c r="F222">
        <f>RANK(STAND_ERA[[#This Row],[ERA]],STAND_ERA[ERA],1)</f>
        <v>198</v>
      </c>
      <c r="G222">
        <f t="shared" si="3"/>
        <v>5</v>
      </c>
    </row>
    <row r="223" spans="1:7" x14ac:dyDescent="0.25">
      <c r="A223" t="s">
        <v>57</v>
      </c>
      <c r="B223" t="s">
        <v>96</v>
      </c>
      <c r="C223" t="s">
        <v>114</v>
      </c>
      <c r="D223">
        <v>3.907</v>
      </c>
      <c r="E223">
        <v>7</v>
      </c>
      <c r="F223">
        <f>RANK(STAND_ERA[[#This Row],[ERA]],STAND_ERA[ERA],1)</f>
        <v>252</v>
      </c>
      <c r="G223">
        <f t="shared" si="3"/>
        <v>6</v>
      </c>
    </row>
    <row r="224" spans="1:7" x14ac:dyDescent="0.25">
      <c r="A224" t="s">
        <v>57</v>
      </c>
      <c r="B224" t="s">
        <v>95</v>
      </c>
      <c r="C224" t="s">
        <v>114</v>
      </c>
      <c r="D224">
        <v>4.0810000000000004</v>
      </c>
      <c r="E224">
        <v>6</v>
      </c>
      <c r="F224">
        <f>RANK(STAND_ERA[[#This Row],[ERA]],STAND_ERA[ERA],1)</f>
        <v>365</v>
      </c>
      <c r="G224">
        <f t="shared" si="3"/>
        <v>7</v>
      </c>
    </row>
    <row r="225" spans="1:7" x14ac:dyDescent="0.25">
      <c r="A225" t="s">
        <v>57</v>
      </c>
      <c r="B225" t="s">
        <v>98</v>
      </c>
      <c r="C225" t="s">
        <v>114</v>
      </c>
      <c r="D225">
        <v>4.1280000000000001</v>
      </c>
      <c r="E225">
        <v>5</v>
      </c>
      <c r="F225">
        <f>RANK(STAND_ERA[[#This Row],[ERA]],STAND_ERA[ERA],1)</f>
        <v>396</v>
      </c>
      <c r="G225">
        <f t="shared" si="3"/>
        <v>8</v>
      </c>
    </row>
    <row r="226" spans="1:7" x14ac:dyDescent="0.25">
      <c r="A226" t="s">
        <v>57</v>
      </c>
      <c r="B226" t="s">
        <v>105</v>
      </c>
      <c r="C226" t="s">
        <v>114</v>
      </c>
      <c r="D226">
        <v>4.1429999999999998</v>
      </c>
      <c r="E226">
        <v>4</v>
      </c>
      <c r="F226">
        <f>RANK(STAND_ERA[[#This Row],[ERA]],STAND_ERA[ERA],1)</f>
        <v>409</v>
      </c>
      <c r="G226">
        <f t="shared" si="3"/>
        <v>9</v>
      </c>
    </row>
    <row r="227" spans="1:7" x14ac:dyDescent="0.25">
      <c r="A227" t="s">
        <v>57</v>
      </c>
      <c r="B227" t="s">
        <v>100</v>
      </c>
      <c r="C227" t="s">
        <v>114</v>
      </c>
      <c r="D227">
        <v>4.1589999999999998</v>
      </c>
      <c r="E227">
        <v>3</v>
      </c>
      <c r="F227">
        <f>RANK(STAND_ERA[[#This Row],[ERA]],STAND_ERA[ERA],1)</f>
        <v>420</v>
      </c>
      <c r="G227">
        <f t="shared" si="3"/>
        <v>10</v>
      </c>
    </row>
    <row r="228" spans="1:7" x14ac:dyDescent="0.25">
      <c r="A228" t="s">
        <v>57</v>
      </c>
      <c r="B228" t="s">
        <v>103</v>
      </c>
      <c r="C228" t="s">
        <v>114</v>
      </c>
      <c r="D228">
        <v>4.2409999999999997</v>
      </c>
      <c r="E228">
        <v>2</v>
      </c>
      <c r="F228">
        <f>RANK(STAND_ERA[[#This Row],[ERA]],STAND_ERA[ERA],1)</f>
        <v>472</v>
      </c>
      <c r="G228">
        <f t="shared" si="3"/>
        <v>11</v>
      </c>
    </row>
    <row r="229" spans="1:7" x14ac:dyDescent="0.25">
      <c r="A229" t="s">
        <v>57</v>
      </c>
      <c r="B229" t="s">
        <v>102</v>
      </c>
      <c r="C229" t="s">
        <v>114</v>
      </c>
      <c r="D229">
        <v>4.7919999999999998</v>
      </c>
      <c r="E229">
        <v>1</v>
      </c>
      <c r="F229">
        <f>RANK(STAND_ERA[[#This Row],[ERA]],STAND_ERA[ERA],1)</f>
        <v>652</v>
      </c>
      <c r="G229">
        <f t="shared" si="3"/>
        <v>12</v>
      </c>
    </row>
    <row r="230" spans="1:7" x14ac:dyDescent="0.25">
      <c r="A230" t="s">
        <v>58</v>
      </c>
      <c r="B230" t="s">
        <v>101</v>
      </c>
      <c r="C230" t="s">
        <v>114</v>
      </c>
      <c r="D230">
        <v>3.7</v>
      </c>
      <c r="E230">
        <v>12</v>
      </c>
      <c r="F230">
        <f>RANK(STAND_ERA[[#This Row],[ERA]],STAND_ERA[ERA],1)</f>
        <v>122</v>
      </c>
      <c r="G230">
        <f t="shared" si="3"/>
        <v>1</v>
      </c>
    </row>
    <row r="231" spans="1:7" x14ac:dyDescent="0.25">
      <c r="A231" t="s">
        <v>58</v>
      </c>
      <c r="B231" t="s">
        <v>95</v>
      </c>
      <c r="C231" t="s">
        <v>114</v>
      </c>
      <c r="D231">
        <v>3.73</v>
      </c>
      <c r="E231">
        <v>11</v>
      </c>
      <c r="F231">
        <f>RANK(STAND_ERA[[#This Row],[ERA]],STAND_ERA[ERA],1)</f>
        <v>140</v>
      </c>
      <c r="G231">
        <f t="shared" si="3"/>
        <v>2</v>
      </c>
    </row>
    <row r="232" spans="1:7" x14ac:dyDescent="0.25">
      <c r="A232" t="s">
        <v>58</v>
      </c>
      <c r="B232" t="s">
        <v>100</v>
      </c>
      <c r="C232" t="s">
        <v>114</v>
      </c>
      <c r="D232">
        <v>3.84</v>
      </c>
      <c r="E232">
        <v>10</v>
      </c>
      <c r="F232">
        <f>RANK(STAND_ERA[[#This Row],[ERA]],STAND_ERA[ERA],1)</f>
        <v>199</v>
      </c>
      <c r="G232">
        <f t="shared" si="3"/>
        <v>3</v>
      </c>
    </row>
    <row r="233" spans="1:7" x14ac:dyDescent="0.25">
      <c r="A233" t="s">
        <v>58</v>
      </c>
      <c r="B233" t="s">
        <v>99</v>
      </c>
      <c r="C233" t="s">
        <v>114</v>
      </c>
      <c r="D233">
        <v>3.91</v>
      </c>
      <c r="E233">
        <v>9</v>
      </c>
      <c r="F233">
        <f>RANK(STAND_ERA[[#This Row],[ERA]],STAND_ERA[ERA],1)</f>
        <v>253</v>
      </c>
      <c r="G233">
        <f t="shared" si="3"/>
        <v>4</v>
      </c>
    </row>
    <row r="234" spans="1:7" x14ac:dyDescent="0.25">
      <c r="A234" t="s">
        <v>58</v>
      </c>
      <c r="B234" t="s">
        <v>94</v>
      </c>
      <c r="C234" t="s">
        <v>114</v>
      </c>
      <c r="D234">
        <v>3.95</v>
      </c>
      <c r="E234">
        <v>8</v>
      </c>
      <c r="F234">
        <f>RANK(STAND_ERA[[#This Row],[ERA]],STAND_ERA[ERA],1)</f>
        <v>279</v>
      </c>
      <c r="G234">
        <f t="shared" si="3"/>
        <v>5</v>
      </c>
    </row>
    <row r="235" spans="1:7" x14ac:dyDescent="0.25">
      <c r="A235" t="s">
        <v>58</v>
      </c>
      <c r="B235" t="s">
        <v>103</v>
      </c>
      <c r="C235" t="s">
        <v>114</v>
      </c>
      <c r="D235">
        <v>4</v>
      </c>
      <c r="E235">
        <v>7</v>
      </c>
      <c r="F235">
        <f>RANK(STAND_ERA[[#This Row],[ERA]],STAND_ERA[ERA],1)</f>
        <v>307</v>
      </c>
      <c r="G235">
        <f t="shared" si="3"/>
        <v>6</v>
      </c>
    </row>
    <row r="236" spans="1:7" x14ac:dyDescent="0.25">
      <c r="A236" t="s">
        <v>58</v>
      </c>
      <c r="B236" t="s">
        <v>96</v>
      </c>
      <c r="C236" t="s">
        <v>114</v>
      </c>
      <c r="D236">
        <v>4.0599999999999996</v>
      </c>
      <c r="E236">
        <v>6</v>
      </c>
      <c r="F236">
        <f>RANK(STAND_ERA[[#This Row],[ERA]],STAND_ERA[ERA],1)</f>
        <v>342</v>
      </c>
      <c r="G236">
        <f t="shared" si="3"/>
        <v>7</v>
      </c>
    </row>
    <row r="237" spans="1:7" x14ac:dyDescent="0.25">
      <c r="A237" t="s">
        <v>58</v>
      </c>
      <c r="B237" t="s">
        <v>98</v>
      </c>
      <c r="C237" t="s">
        <v>114</v>
      </c>
      <c r="D237">
        <v>4.12</v>
      </c>
      <c r="E237">
        <v>5</v>
      </c>
      <c r="F237">
        <f>RANK(STAND_ERA[[#This Row],[ERA]],STAND_ERA[ERA],1)</f>
        <v>389</v>
      </c>
      <c r="G237">
        <f t="shared" si="3"/>
        <v>8</v>
      </c>
    </row>
    <row r="238" spans="1:7" x14ac:dyDescent="0.25">
      <c r="A238" t="s">
        <v>58</v>
      </c>
      <c r="B238" t="s">
        <v>102</v>
      </c>
      <c r="C238" t="s">
        <v>114</v>
      </c>
      <c r="D238">
        <v>4.16</v>
      </c>
      <c r="E238">
        <v>4</v>
      </c>
      <c r="F238">
        <f>RANK(STAND_ERA[[#This Row],[ERA]],STAND_ERA[ERA],1)</f>
        <v>421</v>
      </c>
      <c r="G238">
        <f t="shared" si="3"/>
        <v>9</v>
      </c>
    </row>
    <row r="239" spans="1:7" x14ac:dyDescent="0.25">
      <c r="A239" t="s">
        <v>58</v>
      </c>
      <c r="B239" t="s">
        <v>105</v>
      </c>
      <c r="C239" t="s">
        <v>114</v>
      </c>
      <c r="D239">
        <v>4.1900000000000004</v>
      </c>
      <c r="E239">
        <v>3</v>
      </c>
      <c r="F239">
        <f>RANK(STAND_ERA[[#This Row],[ERA]],STAND_ERA[ERA],1)</f>
        <v>444</v>
      </c>
      <c r="G239">
        <f t="shared" si="3"/>
        <v>10</v>
      </c>
    </row>
    <row r="240" spans="1:7" x14ac:dyDescent="0.25">
      <c r="A240" t="s">
        <v>58</v>
      </c>
      <c r="B240" t="s">
        <v>104</v>
      </c>
      <c r="C240" t="s">
        <v>114</v>
      </c>
      <c r="D240">
        <v>4.3899999999999997</v>
      </c>
      <c r="E240">
        <v>2</v>
      </c>
      <c r="F240">
        <f>RANK(STAND_ERA[[#This Row],[ERA]],STAND_ERA[ERA],1)</f>
        <v>549</v>
      </c>
      <c r="G240">
        <f t="shared" si="3"/>
        <v>11</v>
      </c>
    </row>
    <row r="241" spans="1:7" x14ac:dyDescent="0.25">
      <c r="A241" t="s">
        <v>58</v>
      </c>
      <c r="B241" t="s">
        <v>97</v>
      </c>
      <c r="C241" t="s">
        <v>114</v>
      </c>
      <c r="D241">
        <v>4.6500000000000004</v>
      </c>
      <c r="E241">
        <v>1</v>
      </c>
      <c r="F241">
        <f>RANK(STAND_ERA[[#This Row],[ERA]],STAND_ERA[ERA],1)</f>
        <v>634</v>
      </c>
      <c r="G241">
        <f t="shared" si="3"/>
        <v>12</v>
      </c>
    </row>
    <row r="242" spans="1:7" x14ac:dyDescent="0.25">
      <c r="A242" t="s">
        <v>59</v>
      </c>
      <c r="B242" t="s">
        <v>94</v>
      </c>
      <c r="C242" t="s">
        <v>113</v>
      </c>
      <c r="D242">
        <v>3.49</v>
      </c>
      <c r="E242">
        <v>12</v>
      </c>
      <c r="F242">
        <f>RANK(STAND_ERA[[#This Row],[ERA]],STAND_ERA[ERA],1)</f>
        <v>46</v>
      </c>
      <c r="G242">
        <f t="shared" si="3"/>
        <v>1</v>
      </c>
    </row>
    <row r="243" spans="1:7" x14ac:dyDescent="0.25">
      <c r="A243" t="s">
        <v>59</v>
      </c>
      <c r="B243" t="s">
        <v>100</v>
      </c>
      <c r="C243" t="s">
        <v>113</v>
      </c>
      <c r="D243">
        <v>3.64</v>
      </c>
      <c r="E243">
        <v>11</v>
      </c>
      <c r="F243">
        <f>RANK(STAND_ERA[[#This Row],[ERA]],STAND_ERA[ERA],1)</f>
        <v>96</v>
      </c>
      <c r="G243">
        <f t="shared" si="3"/>
        <v>2</v>
      </c>
    </row>
    <row r="244" spans="1:7" x14ac:dyDescent="0.25">
      <c r="A244" t="s">
        <v>59</v>
      </c>
      <c r="B244" t="s">
        <v>95</v>
      </c>
      <c r="C244" t="s">
        <v>113</v>
      </c>
      <c r="D244">
        <v>3.73</v>
      </c>
      <c r="E244">
        <v>10</v>
      </c>
      <c r="F244">
        <f>RANK(STAND_ERA[[#This Row],[ERA]],STAND_ERA[ERA],1)</f>
        <v>140</v>
      </c>
      <c r="G244">
        <f t="shared" si="3"/>
        <v>3</v>
      </c>
    </row>
    <row r="245" spans="1:7" x14ac:dyDescent="0.25">
      <c r="A245" t="s">
        <v>59</v>
      </c>
      <c r="B245" t="s">
        <v>99</v>
      </c>
      <c r="C245" t="s">
        <v>113</v>
      </c>
      <c r="D245">
        <v>3.8</v>
      </c>
      <c r="E245">
        <v>9</v>
      </c>
      <c r="F245">
        <f>RANK(STAND_ERA[[#This Row],[ERA]],STAND_ERA[ERA],1)</f>
        <v>176</v>
      </c>
      <c r="G245">
        <f t="shared" si="3"/>
        <v>4</v>
      </c>
    </row>
    <row r="246" spans="1:7" x14ac:dyDescent="0.25">
      <c r="A246" t="s">
        <v>59</v>
      </c>
      <c r="B246" t="s">
        <v>98</v>
      </c>
      <c r="C246" t="s">
        <v>113</v>
      </c>
      <c r="D246">
        <v>3.82</v>
      </c>
      <c r="E246">
        <v>8</v>
      </c>
      <c r="F246">
        <f>RANK(STAND_ERA[[#This Row],[ERA]],STAND_ERA[ERA],1)</f>
        <v>187</v>
      </c>
      <c r="G246">
        <f t="shared" si="3"/>
        <v>5</v>
      </c>
    </row>
    <row r="247" spans="1:7" x14ac:dyDescent="0.25">
      <c r="A247" t="s">
        <v>59</v>
      </c>
      <c r="B247" t="s">
        <v>102</v>
      </c>
      <c r="C247" t="s">
        <v>113</v>
      </c>
      <c r="D247">
        <v>3.9</v>
      </c>
      <c r="E247">
        <v>7</v>
      </c>
      <c r="F247">
        <f>RANK(STAND_ERA[[#This Row],[ERA]],STAND_ERA[ERA],1)</f>
        <v>245</v>
      </c>
      <c r="G247">
        <f t="shared" si="3"/>
        <v>6</v>
      </c>
    </row>
    <row r="248" spans="1:7" x14ac:dyDescent="0.25">
      <c r="A248" t="s">
        <v>59</v>
      </c>
      <c r="B248" t="s">
        <v>96</v>
      </c>
      <c r="C248" t="s">
        <v>113</v>
      </c>
      <c r="D248">
        <v>3.95</v>
      </c>
      <c r="E248">
        <v>6</v>
      </c>
      <c r="F248">
        <f>RANK(STAND_ERA[[#This Row],[ERA]],STAND_ERA[ERA],1)</f>
        <v>279</v>
      </c>
      <c r="G248">
        <f t="shared" si="3"/>
        <v>7</v>
      </c>
    </row>
    <row r="249" spans="1:7" x14ac:dyDescent="0.25">
      <c r="A249" t="s">
        <v>59</v>
      </c>
      <c r="B249" t="s">
        <v>101</v>
      </c>
      <c r="C249" t="s">
        <v>113</v>
      </c>
      <c r="D249">
        <v>3.98</v>
      </c>
      <c r="E249">
        <v>5</v>
      </c>
      <c r="F249">
        <f>RANK(STAND_ERA[[#This Row],[ERA]],STAND_ERA[ERA],1)</f>
        <v>293</v>
      </c>
      <c r="G249">
        <f t="shared" si="3"/>
        <v>8</v>
      </c>
    </row>
    <row r="250" spans="1:7" x14ac:dyDescent="0.25">
      <c r="A250" t="s">
        <v>59</v>
      </c>
      <c r="B250" t="s">
        <v>104</v>
      </c>
      <c r="C250" t="s">
        <v>113</v>
      </c>
      <c r="D250">
        <v>4.0599999999999996</v>
      </c>
      <c r="E250">
        <v>4</v>
      </c>
      <c r="F250">
        <f>RANK(STAND_ERA[[#This Row],[ERA]],STAND_ERA[ERA],1)</f>
        <v>342</v>
      </c>
      <c r="G250">
        <f t="shared" si="3"/>
        <v>9</v>
      </c>
    </row>
    <row r="251" spans="1:7" x14ac:dyDescent="0.25">
      <c r="A251" t="s">
        <v>59</v>
      </c>
      <c r="B251" t="s">
        <v>105</v>
      </c>
      <c r="C251" t="s">
        <v>113</v>
      </c>
      <c r="D251">
        <v>4.21</v>
      </c>
      <c r="E251">
        <v>3</v>
      </c>
      <c r="F251">
        <f>RANK(STAND_ERA[[#This Row],[ERA]],STAND_ERA[ERA],1)</f>
        <v>457</v>
      </c>
      <c r="G251">
        <f t="shared" si="3"/>
        <v>10</v>
      </c>
    </row>
    <row r="252" spans="1:7" x14ac:dyDescent="0.25">
      <c r="A252" t="s">
        <v>59</v>
      </c>
      <c r="B252" t="s">
        <v>103</v>
      </c>
      <c r="C252" t="s">
        <v>113</v>
      </c>
      <c r="D252">
        <v>4.24</v>
      </c>
      <c r="E252">
        <v>2</v>
      </c>
      <c r="F252">
        <f>RANK(STAND_ERA[[#This Row],[ERA]],STAND_ERA[ERA],1)</f>
        <v>465</v>
      </c>
      <c r="G252">
        <f t="shared" si="3"/>
        <v>11</v>
      </c>
    </row>
    <row r="253" spans="1:7" x14ac:dyDescent="0.25">
      <c r="A253" t="s">
        <v>59</v>
      </c>
      <c r="B253" t="s">
        <v>97</v>
      </c>
      <c r="C253" t="s">
        <v>113</v>
      </c>
      <c r="D253">
        <v>4.5</v>
      </c>
      <c r="E253">
        <v>1</v>
      </c>
      <c r="F253">
        <f>RANK(STAND_ERA[[#This Row],[ERA]],STAND_ERA[ERA],1)</f>
        <v>596</v>
      </c>
      <c r="G253">
        <f t="shared" si="3"/>
        <v>12</v>
      </c>
    </row>
    <row r="254" spans="1:7" x14ac:dyDescent="0.25">
      <c r="A254" t="s">
        <v>60</v>
      </c>
      <c r="B254" t="s">
        <v>94</v>
      </c>
      <c r="C254" t="s">
        <v>114</v>
      </c>
      <c r="D254">
        <v>3.2080000000000002</v>
      </c>
      <c r="E254">
        <v>12</v>
      </c>
      <c r="F254">
        <f>RANK(STAND_ERA[[#This Row],[ERA]],STAND_ERA[ERA],1)</f>
        <v>5</v>
      </c>
      <c r="G254">
        <f t="shared" si="3"/>
        <v>1</v>
      </c>
    </row>
    <row r="255" spans="1:7" x14ac:dyDescent="0.25">
      <c r="A255" t="s">
        <v>60</v>
      </c>
      <c r="B255" t="s">
        <v>99</v>
      </c>
      <c r="C255" t="s">
        <v>114</v>
      </c>
      <c r="D255">
        <v>3.47</v>
      </c>
      <c r="E255">
        <v>11</v>
      </c>
      <c r="F255">
        <f>RANK(STAND_ERA[[#This Row],[ERA]],STAND_ERA[ERA],1)</f>
        <v>40</v>
      </c>
      <c r="G255">
        <f t="shared" si="3"/>
        <v>2</v>
      </c>
    </row>
    <row r="256" spans="1:7" x14ac:dyDescent="0.25">
      <c r="A256" t="s">
        <v>60</v>
      </c>
      <c r="B256" t="s">
        <v>104</v>
      </c>
      <c r="C256" t="s">
        <v>114</v>
      </c>
      <c r="D256">
        <v>3.7629999999999999</v>
      </c>
      <c r="E256">
        <v>10</v>
      </c>
      <c r="F256">
        <f>RANK(STAND_ERA[[#This Row],[ERA]],STAND_ERA[ERA],1)</f>
        <v>156</v>
      </c>
      <c r="G256">
        <f t="shared" si="3"/>
        <v>3</v>
      </c>
    </row>
    <row r="257" spans="1:7" x14ac:dyDescent="0.25">
      <c r="A257" t="s">
        <v>60</v>
      </c>
      <c r="B257" t="s">
        <v>100</v>
      </c>
      <c r="C257" t="s">
        <v>114</v>
      </c>
      <c r="D257">
        <v>3.8849999999999998</v>
      </c>
      <c r="E257">
        <v>9</v>
      </c>
      <c r="F257">
        <f>RANK(STAND_ERA[[#This Row],[ERA]],STAND_ERA[ERA],1)</f>
        <v>236</v>
      </c>
      <c r="G257">
        <f t="shared" si="3"/>
        <v>4</v>
      </c>
    </row>
    <row r="258" spans="1:7" x14ac:dyDescent="0.25">
      <c r="A258" t="s">
        <v>60</v>
      </c>
      <c r="B258" t="s">
        <v>101</v>
      </c>
      <c r="C258" t="s">
        <v>114</v>
      </c>
      <c r="D258">
        <v>3.8959999999999999</v>
      </c>
      <c r="E258">
        <v>8</v>
      </c>
      <c r="F258">
        <f>RANK(STAND_ERA[[#This Row],[ERA]],STAND_ERA[ERA],1)</f>
        <v>244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98</v>
      </c>
      <c r="C259" t="s">
        <v>114</v>
      </c>
      <c r="D259">
        <v>3.9039999999999999</v>
      </c>
      <c r="E259">
        <v>7</v>
      </c>
      <c r="F259">
        <f>RANK(STAND_ERA[[#This Row],[ERA]],STAND_ERA[ERA],1)</f>
        <v>251</v>
      </c>
      <c r="G259">
        <f t="shared" si="4"/>
        <v>6</v>
      </c>
    </row>
    <row r="260" spans="1:7" x14ac:dyDescent="0.25">
      <c r="A260" t="s">
        <v>60</v>
      </c>
      <c r="B260" t="s">
        <v>95</v>
      </c>
      <c r="C260" t="s">
        <v>114</v>
      </c>
      <c r="D260">
        <v>3.9689999999999999</v>
      </c>
      <c r="E260">
        <v>6</v>
      </c>
      <c r="F260">
        <f>RANK(STAND_ERA[[#This Row],[ERA]],STAND_ERA[ERA],1)</f>
        <v>288</v>
      </c>
      <c r="G260">
        <f t="shared" si="4"/>
        <v>7</v>
      </c>
    </row>
    <row r="261" spans="1:7" x14ac:dyDescent="0.25">
      <c r="A261" t="s">
        <v>60</v>
      </c>
      <c r="B261" t="s">
        <v>105</v>
      </c>
      <c r="C261" t="s">
        <v>114</v>
      </c>
      <c r="D261">
        <v>4.056</v>
      </c>
      <c r="E261">
        <v>1</v>
      </c>
      <c r="F261">
        <f>RANK(STAND_ERA[[#This Row],[ERA]],STAND_ERA[ERA],1)</f>
        <v>341</v>
      </c>
      <c r="G261">
        <f t="shared" si="4"/>
        <v>8</v>
      </c>
    </row>
    <row r="262" spans="1:7" x14ac:dyDescent="0.25">
      <c r="A262" t="s">
        <v>60</v>
      </c>
      <c r="B262" t="s">
        <v>102</v>
      </c>
      <c r="C262" t="s">
        <v>114</v>
      </c>
      <c r="D262">
        <v>4.141</v>
      </c>
      <c r="E262">
        <v>5</v>
      </c>
      <c r="F262">
        <f>RANK(STAND_ERA[[#This Row],[ERA]],STAND_ERA[ERA],1)</f>
        <v>405</v>
      </c>
      <c r="G262">
        <f t="shared" si="4"/>
        <v>9</v>
      </c>
    </row>
    <row r="263" spans="1:7" x14ac:dyDescent="0.25">
      <c r="A263" t="s">
        <v>60</v>
      </c>
      <c r="B263" t="s">
        <v>96</v>
      </c>
      <c r="C263" t="s">
        <v>114</v>
      </c>
      <c r="D263">
        <v>4.1609999999999996</v>
      </c>
      <c r="E263">
        <v>4</v>
      </c>
      <c r="F263">
        <f>RANK(STAND_ERA[[#This Row],[ERA]],STAND_ERA[ERA],1)</f>
        <v>428</v>
      </c>
      <c r="G263">
        <f t="shared" si="4"/>
        <v>10</v>
      </c>
    </row>
    <row r="264" spans="1:7" x14ac:dyDescent="0.25">
      <c r="A264" t="s">
        <v>60</v>
      </c>
      <c r="B264" t="s">
        <v>103</v>
      </c>
      <c r="C264" t="s">
        <v>114</v>
      </c>
      <c r="D264">
        <v>4.367</v>
      </c>
      <c r="E264">
        <v>3</v>
      </c>
      <c r="F264">
        <f>RANK(STAND_ERA[[#This Row],[ERA]],STAND_ERA[ERA],1)</f>
        <v>535</v>
      </c>
      <c r="G264">
        <f t="shared" si="4"/>
        <v>11</v>
      </c>
    </row>
    <row r="265" spans="1:7" x14ac:dyDescent="0.25">
      <c r="A265" t="s">
        <v>60</v>
      </c>
      <c r="B265" t="s">
        <v>97</v>
      </c>
      <c r="C265" t="s">
        <v>114</v>
      </c>
      <c r="D265">
        <v>4.55</v>
      </c>
      <c r="E265">
        <v>2</v>
      </c>
      <c r="F265">
        <f>RANK(STAND_ERA[[#This Row],[ERA]],STAND_ERA[ERA],1)</f>
        <v>611</v>
      </c>
      <c r="G265">
        <f t="shared" si="4"/>
        <v>12</v>
      </c>
    </row>
    <row r="266" spans="1:7" x14ac:dyDescent="0.25">
      <c r="A266" t="s">
        <v>61</v>
      </c>
      <c r="B266" t="s">
        <v>94</v>
      </c>
      <c r="C266" t="s">
        <v>113</v>
      </c>
      <c r="D266">
        <v>3.2269999999999999</v>
      </c>
      <c r="E266">
        <v>12</v>
      </c>
      <c r="F266">
        <f>RANK(STAND_ERA[[#This Row],[ERA]],STAND_ERA[ERA],1)</f>
        <v>7</v>
      </c>
      <c r="G266">
        <f t="shared" si="4"/>
        <v>1</v>
      </c>
    </row>
    <row r="267" spans="1:7" x14ac:dyDescent="0.25">
      <c r="A267" t="s">
        <v>61</v>
      </c>
      <c r="B267" t="s">
        <v>103</v>
      </c>
      <c r="C267" t="s">
        <v>113</v>
      </c>
      <c r="D267">
        <v>3.552</v>
      </c>
      <c r="E267">
        <v>11</v>
      </c>
      <c r="F267">
        <f>RANK(STAND_ERA[[#This Row],[ERA]],STAND_ERA[ERA],1)</f>
        <v>63</v>
      </c>
      <c r="G267">
        <f t="shared" si="4"/>
        <v>2</v>
      </c>
    </row>
    <row r="268" spans="1:7" x14ac:dyDescent="0.25">
      <c r="A268" t="s">
        <v>61</v>
      </c>
      <c r="B268" t="s">
        <v>98</v>
      </c>
      <c r="C268" t="s">
        <v>113</v>
      </c>
      <c r="D268">
        <v>3.6859999999999999</v>
      </c>
      <c r="E268">
        <v>10</v>
      </c>
      <c r="F268">
        <f>RANK(STAND_ERA[[#This Row],[ERA]],STAND_ERA[ERA],1)</f>
        <v>118</v>
      </c>
      <c r="G268">
        <f t="shared" si="4"/>
        <v>3</v>
      </c>
    </row>
    <row r="269" spans="1:7" x14ac:dyDescent="0.25">
      <c r="A269" t="s">
        <v>61</v>
      </c>
      <c r="B269" t="s">
        <v>100</v>
      </c>
      <c r="C269" t="s">
        <v>113</v>
      </c>
      <c r="D269">
        <v>3.77</v>
      </c>
      <c r="E269">
        <v>9</v>
      </c>
      <c r="F269">
        <f>RANK(STAND_ERA[[#This Row],[ERA]],STAND_ERA[ERA],1)</f>
        <v>158</v>
      </c>
      <c r="G269">
        <f t="shared" si="4"/>
        <v>4</v>
      </c>
    </row>
    <row r="270" spans="1:7" x14ac:dyDescent="0.25">
      <c r="A270" t="s">
        <v>61</v>
      </c>
      <c r="B270" t="s">
        <v>95</v>
      </c>
      <c r="C270" t="s">
        <v>113</v>
      </c>
      <c r="D270">
        <v>3.8050000000000002</v>
      </c>
      <c r="E270">
        <v>8</v>
      </c>
      <c r="F270">
        <f>RANK(STAND_ERA[[#This Row],[ERA]],STAND_ERA[ERA],1)</f>
        <v>180</v>
      </c>
      <c r="G270">
        <f t="shared" si="4"/>
        <v>5</v>
      </c>
    </row>
    <row r="271" spans="1:7" x14ac:dyDescent="0.25">
      <c r="A271" t="s">
        <v>61</v>
      </c>
      <c r="B271" t="s">
        <v>99</v>
      </c>
      <c r="C271" t="s">
        <v>113</v>
      </c>
      <c r="D271">
        <v>3.9140000000000001</v>
      </c>
      <c r="E271">
        <v>7</v>
      </c>
      <c r="F271">
        <f>RANK(STAND_ERA[[#This Row],[ERA]],STAND_ERA[ERA],1)</f>
        <v>262</v>
      </c>
      <c r="G271">
        <f t="shared" si="4"/>
        <v>6</v>
      </c>
    </row>
    <row r="272" spans="1:7" x14ac:dyDescent="0.25">
      <c r="A272" t="s">
        <v>61</v>
      </c>
      <c r="B272" t="s">
        <v>105</v>
      </c>
      <c r="C272" t="s">
        <v>113</v>
      </c>
      <c r="D272">
        <v>4.2949999999999999</v>
      </c>
      <c r="E272">
        <v>0</v>
      </c>
      <c r="F272">
        <f>RANK(STAND_ERA[[#This Row],[ERA]],STAND_ERA[ERA],1)</f>
        <v>501</v>
      </c>
      <c r="G272">
        <f t="shared" si="4"/>
        <v>7</v>
      </c>
    </row>
    <row r="273" spans="1:7" x14ac:dyDescent="0.25">
      <c r="A273" t="s">
        <v>61</v>
      </c>
      <c r="B273" t="s">
        <v>104</v>
      </c>
      <c r="C273" t="s">
        <v>113</v>
      </c>
      <c r="D273">
        <v>4.3079999999999998</v>
      </c>
      <c r="E273">
        <v>5</v>
      </c>
      <c r="F273">
        <f>RANK(STAND_ERA[[#This Row],[ERA]],STAND_ERA[ERA],1)</f>
        <v>505</v>
      </c>
      <c r="G273">
        <f t="shared" si="4"/>
        <v>8</v>
      </c>
    </row>
    <row r="274" spans="1:7" x14ac:dyDescent="0.25">
      <c r="A274" t="s">
        <v>61</v>
      </c>
      <c r="B274" t="s">
        <v>101</v>
      </c>
      <c r="C274" t="s">
        <v>113</v>
      </c>
      <c r="D274">
        <v>4.327</v>
      </c>
      <c r="E274">
        <v>4</v>
      </c>
      <c r="F274">
        <f>RANK(STAND_ERA[[#This Row],[ERA]],STAND_ERA[ERA],1)</f>
        <v>511</v>
      </c>
      <c r="G274">
        <f t="shared" si="4"/>
        <v>9</v>
      </c>
    </row>
    <row r="275" spans="1:7" x14ac:dyDescent="0.25">
      <c r="A275" t="s">
        <v>61</v>
      </c>
      <c r="B275" t="s">
        <v>102</v>
      </c>
      <c r="C275" t="s">
        <v>113</v>
      </c>
      <c r="D275">
        <v>4.3470000000000004</v>
      </c>
      <c r="E275">
        <v>3</v>
      </c>
      <c r="F275">
        <f>RANK(STAND_ERA[[#This Row],[ERA]],STAND_ERA[ERA],1)</f>
        <v>524</v>
      </c>
      <c r="G275">
        <f t="shared" si="4"/>
        <v>10</v>
      </c>
    </row>
    <row r="276" spans="1:7" x14ac:dyDescent="0.25">
      <c r="A276" t="s">
        <v>61</v>
      </c>
      <c r="B276" t="s">
        <v>97</v>
      </c>
      <c r="C276" t="s">
        <v>113</v>
      </c>
      <c r="D276">
        <v>4.383</v>
      </c>
      <c r="E276">
        <v>0</v>
      </c>
      <c r="F276">
        <f>RANK(STAND_ERA[[#This Row],[ERA]],STAND_ERA[ERA],1)</f>
        <v>546</v>
      </c>
      <c r="G276">
        <f t="shared" si="4"/>
        <v>11</v>
      </c>
    </row>
    <row r="277" spans="1:7" x14ac:dyDescent="0.25">
      <c r="A277" t="s">
        <v>61</v>
      </c>
      <c r="B277" t="s">
        <v>96</v>
      </c>
      <c r="C277" t="s">
        <v>113</v>
      </c>
      <c r="D277">
        <v>4.6580000000000004</v>
      </c>
      <c r="E277">
        <v>1</v>
      </c>
      <c r="F277">
        <f>RANK(STAND_ERA[[#This Row],[ERA]],STAND_ERA[ERA],1)</f>
        <v>636</v>
      </c>
      <c r="G277">
        <f t="shared" si="4"/>
        <v>12</v>
      </c>
    </row>
    <row r="278" spans="1:7" x14ac:dyDescent="0.25">
      <c r="A278" t="s">
        <v>62</v>
      </c>
      <c r="B278" t="s">
        <v>94</v>
      </c>
      <c r="C278" t="s">
        <v>113</v>
      </c>
      <c r="D278">
        <v>3.488</v>
      </c>
      <c r="E278">
        <v>12</v>
      </c>
      <c r="F278">
        <f>RANK(STAND_ERA[[#This Row],[ERA]],STAND_ERA[ERA],1)</f>
        <v>45</v>
      </c>
      <c r="G278">
        <f t="shared" si="4"/>
        <v>1</v>
      </c>
    </row>
    <row r="279" spans="1:7" x14ac:dyDescent="0.25">
      <c r="A279" t="s">
        <v>62</v>
      </c>
      <c r="B279" t="s">
        <v>103</v>
      </c>
      <c r="C279" t="s">
        <v>113</v>
      </c>
      <c r="D279">
        <v>3.6139999999999999</v>
      </c>
      <c r="E279">
        <v>0</v>
      </c>
      <c r="F279">
        <f>RANK(STAND_ERA[[#This Row],[ERA]],STAND_ERA[ERA],1)</f>
        <v>86</v>
      </c>
      <c r="G279">
        <f t="shared" si="4"/>
        <v>2</v>
      </c>
    </row>
    <row r="280" spans="1:7" x14ac:dyDescent="0.25">
      <c r="A280" t="s">
        <v>62</v>
      </c>
      <c r="B280" t="s">
        <v>100</v>
      </c>
      <c r="C280" t="s">
        <v>113</v>
      </c>
      <c r="D280">
        <v>3.71</v>
      </c>
      <c r="E280">
        <v>10</v>
      </c>
      <c r="F280">
        <f>RANK(STAND_ERA[[#This Row],[ERA]],STAND_ERA[ERA],1)</f>
        <v>129</v>
      </c>
      <c r="G280">
        <f t="shared" si="4"/>
        <v>3</v>
      </c>
    </row>
    <row r="281" spans="1:7" x14ac:dyDescent="0.25">
      <c r="A281" t="s">
        <v>62</v>
      </c>
      <c r="B281" t="s">
        <v>98</v>
      </c>
      <c r="C281" t="s">
        <v>113</v>
      </c>
      <c r="D281">
        <v>3.895</v>
      </c>
      <c r="E281">
        <v>9</v>
      </c>
      <c r="F281">
        <f>RANK(STAND_ERA[[#This Row],[ERA]],STAND_ERA[ERA],1)</f>
        <v>243</v>
      </c>
      <c r="G281">
        <f t="shared" si="4"/>
        <v>4</v>
      </c>
    </row>
    <row r="282" spans="1:7" x14ac:dyDescent="0.25">
      <c r="A282" t="s">
        <v>62</v>
      </c>
      <c r="B282" t="s">
        <v>95</v>
      </c>
      <c r="C282" t="s">
        <v>113</v>
      </c>
      <c r="D282">
        <v>3.9180000000000001</v>
      </c>
      <c r="E282">
        <v>8</v>
      </c>
      <c r="F282">
        <f>RANK(STAND_ERA[[#This Row],[ERA]],STAND_ERA[ERA],1)</f>
        <v>265</v>
      </c>
      <c r="G282">
        <f t="shared" si="4"/>
        <v>5</v>
      </c>
    </row>
    <row r="283" spans="1:7" x14ac:dyDescent="0.25">
      <c r="A283" t="s">
        <v>62</v>
      </c>
      <c r="B283" t="s">
        <v>99</v>
      </c>
      <c r="C283" t="s">
        <v>113</v>
      </c>
      <c r="D283">
        <v>3.976</v>
      </c>
      <c r="E283">
        <v>7</v>
      </c>
      <c r="F283">
        <f>RANK(STAND_ERA[[#This Row],[ERA]],STAND_ERA[ERA],1)</f>
        <v>291</v>
      </c>
      <c r="G283">
        <f t="shared" si="4"/>
        <v>6</v>
      </c>
    </row>
    <row r="284" spans="1:7" x14ac:dyDescent="0.25">
      <c r="A284" t="s">
        <v>62</v>
      </c>
      <c r="B284" t="s">
        <v>104</v>
      </c>
      <c r="C284" t="s">
        <v>113</v>
      </c>
      <c r="D284">
        <v>4.0410000000000004</v>
      </c>
      <c r="E284">
        <v>6</v>
      </c>
      <c r="F284">
        <f>RANK(STAND_ERA[[#This Row],[ERA]],STAND_ERA[ERA],1)</f>
        <v>333</v>
      </c>
      <c r="G284">
        <f t="shared" si="4"/>
        <v>7</v>
      </c>
    </row>
    <row r="285" spans="1:7" x14ac:dyDescent="0.25">
      <c r="A285" t="s">
        <v>62</v>
      </c>
      <c r="B285" t="s">
        <v>97</v>
      </c>
      <c r="C285" t="s">
        <v>113</v>
      </c>
      <c r="D285">
        <v>4.0880000000000001</v>
      </c>
      <c r="E285">
        <v>5</v>
      </c>
      <c r="F285">
        <f>RANK(STAND_ERA[[#This Row],[ERA]],STAND_ERA[ERA],1)</f>
        <v>367</v>
      </c>
      <c r="G285">
        <f t="shared" si="4"/>
        <v>8</v>
      </c>
    </row>
    <row r="286" spans="1:7" x14ac:dyDescent="0.25">
      <c r="A286" t="s">
        <v>62</v>
      </c>
      <c r="B286" t="s">
        <v>101</v>
      </c>
      <c r="C286" t="s">
        <v>113</v>
      </c>
      <c r="D286">
        <v>4.1719999999999997</v>
      </c>
      <c r="E286">
        <v>4</v>
      </c>
      <c r="F286">
        <f>RANK(STAND_ERA[[#This Row],[ERA]],STAND_ERA[ERA],1)</f>
        <v>436</v>
      </c>
      <c r="G286">
        <f t="shared" si="4"/>
        <v>9</v>
      </c>
    </row>
    <row r="287" spans="1:7" x14ac:dyDescent="0.25">
      <c r="A287" t="s">
        <v>62</v>
      </c>
      <c r="B287" t="s">
        <v>102</v>
      </c>
      <c r="C287" t="s">
        <v>113</v>
      </c>
      <c r="D287">
        <v>4.2069999999999999</v>
      </c>
      <c r="E287">
        <v>3</v>
      </c>
      <c r="F287">
        <f>RANK(STAND_ERA[[#This Row],[ERA]],STAND_ERA[ERA],1)</f>
        <v>456</v>
      </c>
      <c r="G287">
        <f t="shared" si="4"/>
        <v>10</v>
      </c>
    </row>
    <row r="288" spans="1:7" x14ac:dyDescent="0.25">
      <c r="A288" t="s">
        <v>62</v>
      </c>
      <c r="B288" t="s">
        <v>105</v>
      </c>
      <c r="C288" t="s">
        <v>113</v>
      </c>
      <c r="D288">
        <v>4.282</v>
      </c>
      <c r="E288">
        <v>2</v>
      </c>
      <c r="F288">
        <f>RANK(STAND_ERA[[#This Row],[ERA]],STAND_ERA[ERA],1)</f>
        <v>498</v>
      </c>
      <c r="G288">
        <f t="shared" si="4"/>
        <v>11</v>
      </c>
    </row>
    <row r="289" spans="1:7" x14ac:dyDescent="0.25">
      <c r="A289" t="s">
        <v>62</v>
      </c>
      <c r="B289" t="s">
        <v>96</v>
      </c>
      <c r="C289" t="s">
        <v>113</v>
      </c>
      <c r="D289">
        <v>4.6280000000000001</v>
      </c>
      <c r="E289">
        <v>1</v>
      </c>
      <c r="F289">
        <f>RANK(STAND_ERA[[#This Row],[ERA]],STAND_ERA[ERA],1)</f>
        <v>629</v>
      </c>
      <c r="G289">
        <f t="shared" si="4"/>
        <v>12</v>
      </c>
    </row>
    <row r="290" spans="1:7" x14ac:dyDescent="0.25">
      <c r="A290" t="s">
        <v>63</v>
      </c>
      <c r="B290" t="s">
        <v>94</v>
      </c>
      <c r="C290" t="s">
        <v>114</v>
      </c>
      <c r="D290">
        <v>3.5139999999999998</v>
      </c>
      <c r="E290">
        <v>12</v>
      </c>
      <c r="F290">
        <f>RANK(STAND_ERA[[#This Row],[ERA]],STAND_ERA[ERA],1)</f>
        <v>54</v>
      </c>
      <c r="G290">
        <f t="shared" si="4"/>
        <v>1</v>
      </c>
    </row>
    <row r="291" spans="1:7" x14ac:dyDescent="0.25">
      <c r="A291" t="s">
        <v>63</v>
      </c>
      <c r="B291" t="s">
        <v>95</v>
      </c>
      <c r="C291" t="s">
        <v>114</v>
      </c>
      <c r="D291">
        <v>3.5840000000000001</v>
      </c>
      <c r="E291">
        <v>11</v>
      </c>
      <c r="F291">
        <f>RANK(STAND_ERA[[#This Row],[ERA]],STAND_ERA[ERA],1)</f>
        <v>74</v>
      </c>
      <c r="G291">
        <f t="shared" si="4"/>
        <v>2</v>
      </c>
    </row>
    <row r="292" spans="1:7" x14ac:dyDescent="0.25">
      <c r="A292" t="s">
        <v>63</v>
      </c>
      <c r="B292" t="s">
        <v>104</v>
      </c>
      <c r="C292" t="s">
        <v>114</v>
      </c>
      <c r="D292">
        <v>3.7040000000000002</v>
      </c>
      <c r="E292">
        <v>10</v>
      </c>
      <c r="F292">
        <f>RANK(STAND_ERA[[#This Row],[ERA]],STAND_ERA[ERA],1)</f>
        <v>125</v>
      </c>
      <c r="G292">
        <f t="shared" si="4"/>
        <v>3</v>
      </c>
    </row>
    <row r="293" spans="1:7" x14ac:dyDescent="0.25">
      <c r="A293" t="s">
        <v>63</v>
      </c>
      <c r="B293" t="s">
        <v>100</v>
      </c>
      <c r="C293" t="s">
        <v>114</v>
      </c>
      <c r="D293">
        <v>3.9790000000000001</v>
      </c>
      <c r="E293">
        <v>9</v>
      </c>
      <c r="F293">
        <f>RANK(STAND_ERA[[#This Row],[ERA]],STAND_ERA[ERA],1)</f>
        <v>292</v>
      </c>
      <c r="G293">
        <f t="shared" si="4"/>
        <v>4</v>
      </c>
    </row>
    <row r="294" spans="1:7" x14ac:dyDescent="0.25">
      <c r="A294" t="s">
        <v>63</v>
      </c>
      <c r="B294" t="s">
        <v>96</v>
      </c>
      <c r="C294" t="s">
        <v>114</v>
      </c>
      <c r="D294">
        <v>3.996</v>
      </c>
      <c r="E294">
        <v>8</v>
      </c>
      <c r="F294">
        <f>RANK(STAND_ERA[[#This Row],[ERA]],STAND_ERA[ERA],1)</f>
        <v>306</v>
      </c>
      <c r="G294">
        <f t="shared" si="4"/>
        <v>5</v>
      </c>
    </row>
    <row r="295" spans="1:7" x14ac:dyDescent="0.25">
      <c r="A295" t="s">
        <v>63</v>
      </c>
      <c r="B295" t="s">
        <v>99</v>
      </c>
      <c r="C295" t="s">
        <v>114</v>
      </c>
      <c r="D295">
        <v>4.0350000000000001</v>
      </c>
      <c r="E295">
        <v>7</v>
      </c>
      <c r="F295">
        <f>RANK(STAND_ERA[[#This Row],[ERA]],STAND_ERA[ERA],1)</f>
        <v>328</v>
      </c>
      <c r="G295">
        <f t="shared" si="4"/>
        <v>6</v>
      </c>
    </row>
    <row r="296" spans="1:7" x14ac:dyDescent="0.25">
      <c r="A296" t="s">
        <v>63</v>
      </c>
      <c r="B296" t="s">
        <v>98</v>
      </c>
      <c r="C296" t="s">
        <v>114</v>
      </c>
      <c r="D296">
        <v>4.0659999999999998</v>
      </c>
      <c r="E296">
        <v>6</v>
      </c>
      <c r="F296">
        <f>RANK(STAND_ERA[[#This Row],[ERA]],STAND_ERA[ERA],1)</f>
        <v>348</v>
      </c>
      <c r="G296">
        <f t="shared" si="4"/>
        <v>7</v>
      </c>
    </row>
    <row r="297" spans="1:7" x14ac:dyDescent="0.25">
      <c r="A297" t="s">
        <v>63</v>
      </c>
      <c r="B297" t="s">
        <v>102</v>
      </c>
      <c r="C297" t="s">
        <v>114</v>
      </c>
      <c r="D297">
        <v>4.1559999999999997</v>
      </c>
      <c r="E297">
        <v>5</v>
      </c>
      <c r="F297">
        <f>RANK(STAND_ERA[[#This Row],[ERA]],STAND_ERA[ERA],1)</f>
        <v>418</v>
      </c>
      <c r="G297">
        <f t="shared" si="4"/>
        <v>8</v>
      </c>
    </row>
    <row r="298" spans="1:7" x14ac:dyDescent="0.25">
      <c r="A298" t="s">
        <v>63</v>
      </c>
      <c r="B298" t="s">
        <v>103</v>
      </c>
      <c r="C298" t="s">
        <v>114</v>
      </c>
      <c r="D298">
        <v>4.1769999999999996</v>
      </c>
      <c r="E298">
        <v>4</v>
      </c>
      <c r="F298">
        <f>RANK(STAND_ERA[[#This Row],[ERA]],STAND_ERA[ERA],1)</f>
        <v>437</v>
      </c>
      <c r="G298">
        <f t="shared" si="4"/>
        <v>9</v>
      </c>
    </row>
    <row r="299" spans="1:7" x14ac:dyDescent="0.25">
      <c r="A299" t="s">
        <v>63</v>
      </c>
      <c r="B299" t="s">
        <v>101</v>
      </c>
      <c r="C299" t="s">
        <v>114</v>
      </c>
      <c r="D299">
        <v>4.258</v>
      </c>
      <c r="E299">
        <v>3</v>
      </c>
      <c r="F299">
        <f>RANK(STAND_ERA[[#This Row],[ERA]],STAND_ERA[ERA],1)</f>
        <v>486</v>
      </c>
      <c r="G299">
        <f t="shared" si="4"/>
        <v>10</v>
      </c>
    </row>
    <row r="300" spans="1:7" x14ac:dyDescent="0.25">
      <c r="A300" t="s">
        <v>63</v>
      </c>
      <c r="B300" t="s">
        <v>97</v>
      </c>
      <c r="C300" t="s">
        <v>114</v>
      </c>
      <c r="D300">
        <v>4.4539999999999997</v>
      </c>
      <c r="E300">
        <v>2</v>
      </c>
      <c r="F300">
        <f>RANK(STAND_ERA[[#This Row],[ERA]],STAND_ERA[ERA],1)</f>
        <v>576</v>
      </c>
      <c r="G300">
        <f t="shared" si="4"/>
        <v>11</v>
      </c>
    </row>
    <row r="301" spans="1:7" x14ac:dyDescent="0.25">
      <c r="A301" t="s">
        <v>63</v>
      </c>
      <c r="B301" t="s">
        <v>105</v>
      </c>
      <c r="C301" t="s">
        <v>114</v>
      </c>
      <c r="D301">
        <v>4.609</v>
      </c>
      <c r="E301">
        <v>1</v>
      </c>
      <c r="F301">
        <f>RANK(STAND_ERA[[#This Row],[ERA]],STAND_ERA[ERA],1)</f>
        <v>623</v>
      </c>
      <c r="G301">
        <f t="shared" si="4"/>
        <v>12</v>
      </c>
    </row>
    <row r="302" spans="1:7" x14ac:dyDescent="0.25">
      <c r="A302" t="s">
        <v>64</v>
      </c>
      <c r="B302" t="s">
        <v>99</v>
      </c>
      <c r="C302" t="s">
        <v>114</v>
      </c>
      <c r="D302">
        <v>3.5</v>
      </c>
      <c r="E302">
        <v>12</v>
      </c>
      <c r="F302">
        <f>RANK(STAND_ERA[[#This Row],[ERA]],STAND_ERA[ERA],1)</f>
        <v>48</v>
      </c>
      <c r="G302">
        <f t="shared" si="4"/>
        <v>1</v>
      </c>
    </row>
    <row r="303" spans="1:7" x14ac:dyDescent="0.25">
      <c r="A303" t="s">
        <v>64</v>
      </c>
      <c r="B303" t="s">
        <v>98</v>
      </c>
      <c r="C303" t="s">
        <v>114</v>
      </c>
      <c r="D303">
        <v>3.55</v>
      </c>
      <c r="E303">
        <v>11</v>
      </c>
      <c r="F303">
        <f>RANK(STAND_ERA[[#This Row],[ERA]],STAND_ERA[ERA],1)</f>
        <v>60</v>
      </c>
      <c r="G303">
        <f t="shared" si="4"/>
        <v>2</v>
      </c>
    </row>
    <row r="304" spans="1:7" x14ac:dyDescent="0.25">
      <c r="A304" t="s">
        <v>64</v>
      </c>
      <c r="B304" t="s">
        <v>94</v>
      </c>
      <c r="C304" t="s">
        <v>114</v>
      </c>
      <c r="D304">
        <v>3.76</v>
      </c>
      <c r="E304">
        <v>10</v>
      </c>
      <c r="F304">
        <f>RANK(STAND_ERA[[#This Row],[ERA]],STAND_ERA[ERA],1)</f>
        <v>153</v>
      </c>
      <c r="G304">
        <f t="shared" si="4"/>
        <v>3</v>
      </c>
    </row>
    <row r="305" spans="1:7" x14ac:dyDescent="0.25">
      <c r="A305" t="s">
        <v>64</v>
      </c>
      <c r="B305" t="s">
        <v>100</v>
      </c>
      <c r="C305" t="s">
        <v>114</v>
      </c>
      <c r="D305">
        <v>3.85</v>
      </c>
      <c r="E305">
        <v>9</v>
      </c>
      <c r="F305">
        <f>RANK(STAND_ERA[[#This Row],[ERA]],STAND_ERA[ERA],1)</f>
        <v>209</v>
      </c>
      <c r="G305">
        <f t="shared" si="4"/>
        <v>4</v>
      </c>
    </row>
    <row r="306" spans="1:7" x14ac:dyDescent="0.25">
      <c r="A306" t="s">
        <v>64</v>
      </c>
      <c r="B306" t="s">
        <v>104</v>
      </c>
      <c r="C306" t="s">
        <v>114</v>
      </c>
      <c r="D306">
        <v>3.89</v>
      </c>
      <c r="E306">
        <v>8</v>
      </c>
      <c r="F306">
        <f>RANK(STAND_ERA[[#This Row],[ERA]],STAND_ERA[ERA],1)</f>
        <v>237</v>
      </c>
      <c r="G306">
        <f t="shared" si="4"/>
        <v>5</v>
      </c>
    </row>
    <row r="307" spans="1:7" x14ac:dyDescent="0.25">
      <c r="A307" t="s">
        <v>64</v>
      </c>
      <c r="B307" t="s">
        <v>102</v>
      </c>
      <c r="C307" t="s">
        <v>114</v>
      </c>
      <c r="D307">
        <v>3.98</v>
      </c>
      <c r="E307">
        <v>7</v>
      </c>
      <c r="F307">
        <f>RANK(STAND_ERA[[#This Row],[ERA]],STAND_ERA[ERA],1)</f>
        <v>293</v>
      </c>
      <c r="G307">
        <f t="shared" si="4"/>
        <v>6</v>
      </c>
    </row>
    <row r="308" spans="1:7" x14ac:dyDescent="0.25">
      <c r="A308" t="s">
        <v>64</v>
      </c>
      <c r="B308" t="s">
        <v>103</v>
      </c>
      <c r="C308" t="s">
        <v>114</v>
      </c>
      <c r="D308">
        <v>3.98</v>
      </c>
      <c r="E308">
        <v>6</v>
      </c>
      <c r="F308">
        <f>RANK(STAND_ERA[[#This Row],[ERA]],STAND_ERA[ERA],1)</f>
        <v>293</v>
      </c>
      <c r="G308">
        <f t="shared" si="4"/>
        <v>7</v>
      </c>
    </row>
    <row r="309" spans="1:7" x14ac:dyDescent="0.25">
      <c r="A309" t="s">
        <v>64</v>
      </c>
      <c r="B309" t="s">
        <v>105</v>
      </c>
      <c r="C309" t="s">
        <v>114</v>
      </c>
      <c r="D309">
        <v>3.99</v>
      </c>
      <c r="E309">
        <v>5</v>
      </c>
      <c r="F309">
        <f>RANK(STAND_ERA[[#This Row],[ERA]],STAND_ERA[ERA],1)</f>
        <v>302</v>
      </c>
      <c r="G309">
        <f t="shared" si="4"/>
        <v>8</v>
      </c>
    </row>
    <row r="310" spans="1:7" x14ac:dyDescent="0.25">
      <c r="A310" t="s">
        <v>64</v>
      </c>
      <c r="B310" t="s">
        <v>95</v>
      </c>
      <c r="C310" t="s">
        <v>114</v>
      </c>
      <c r="D310">
        <v>4.09</v>
      </c>
      <c r="E310">
        <v>4</v>
      </c>
      <c r="F310">
        <f>RANK(STAND_ERA[[#This Row],[ERA]],STAND_ERA[ERA],1)</f>
        <v>370</v>
      </c>
      <c r="G310">
        <f t="shared" si="4"/>
        <v>9</v>
      </c>
    </row>
    <row r="311" spans="1:7" x14ac:dyDescent="0.25">
      <c r="A311" t="s">
        <v>64</v>
      </c>
      <c r="B311" t="s">
        <v>101</v>
      </c>
      <c r="C311" t="s">
        <v>114</v>
      </c>
      <c r="D311">
        <v>4.41</v>
      </c>
      <c r="E311">
        <v>3</v>
      </c>
      <c r="F311">
        <f>RANK(STAND_ERA[[#This Row],[ERA]],STAND_ERA[ERA],1)</f>
        <v>554</v>
      </c>
      <c r="G311">
        <f t="shared" si="4"/>
        <v>10</v>
      </c>
    </row>
    <row r="312" spans="1:7" x14ac:dyDescent="0.25">
      <c r="A312" t="s">
        <v>64</v>
      </c>
      <c r="B312" t="s">
        <v>96</v>
      </c>
      <c r="C312" t="s">
        <v>114</v>
      </c>
      <c r="D312">
        <v>4.54</v>
      </c>
      <c r="E312">
        <v>2</v>
      </c>
      <c r="F312">
        <f>RANK(STAND_ERA[[#This Row],[ERA]],STAND_ERA[ERA],1)</f>
        <v>608</v>
      </c>
      <c r="G312">
        <f t="shared" si="4"/>
        <v>11</v>
      </c>
    </row>
    <row r="313" spans="1:7" x14ac:dyDescent="0.25">
      <c r="A313" t="s">
        <v>64</v>
      </c>
      <c r="B313" t="s">
        <v>97</v>
      </c>
      <c r="C313" t="s">
        <v>114</v>
      </c>
      <c r="D313">
        <v>4.67</v>
      </c>
      <c r="E313">
        <v>1</v>
      </c>
      <c r="F313">
        <f>RANK(STAND_ERA[[#This Row],[ERA]],STAND_ERA[ERA],1)</f>
        <v>638</v>
      </c>
      <c r="G313">
        <f t="shared" si="4"/>
        <v>12</v>
      </c>
    </row>
    <row r="314" spans="1:7" x14ac:dyDescent="0.25">
      <c r="A314" t="s">
        <v>65</v>
      </c>
      <c r="B314" t="s">
        <v>101</v>
      </c>
      <c r="C314" t="s">
        <v>114</v>
      </c>
      <c r="D314">
        <v>3.7</v>
      </c>
      <c r="E314">
        <v>12</v>
      </c>
      <c r="F314">
        <f>RANK(STAND_ERA[[#This Row],[ERA]],STAND_ERA[ERA],1)</f>
        <v>122</v>
      </c>
      <c r="G314">
        <f t="shared" si="4"/>
        <v>1</v>
      </c>
    </row>
    <row r="315" spans="1:7" x14ac:dyDescent="0.25">
      <c r="A315" t="s">
        <v>65</v>
      </c>
      <c r="B315" t="s">
        <v>95</v>
      </c>
      <c r="C315" t="s">
        <v>114</v>
      </c>
      <c r="D315">
        <v>3.73</v>
      </c>
      <c r="E315">
        <v>11</v>
      </c>
      <c r="F315">
        <f>RANK(STAND_ERA[[#This Row],[ERA]],STAND_ERA[ERA],1)</f>
        <v>140</v>
      </c>
      <c r="G315">
        <f t="shared" si="4"/>
        <v>2</v>
      </c>
    </row>
    <row r="316" spans="1:7" x14ac:dyDescent="0.25">
      <c r="A316" t="s">
        <v>65</v>
      </c>
      <c r="B316" t="s">
        <v>100</v>
      </c>
      <c r="C316" t="s">
        <v>114</v>
      </c>
      <c r="D316">
        <v>3.84</v>
      </c>
      <c r="E316">
        <v>10</v>
      </c>
      <c r="F316">
        <f>RANK(STAND_ERA[[#This Row],[ERA]],STAND_ERA[ERA],1)</f>
        <v>199</v>
      </c>
      <c r="G316">
        <f t="shared" si="4"/>
        <v>3</v>
      </c>
    </row>
    <row r="317" spans="1:7" x14ac:dyDescent="0.25">
      <c r="A317" t="s">
        <v>65</v>
      </c>
      <c r="B317" t="s">
        <v>99</v>
      </c>
      <c r="C317" t="s">
        <v>114</v>
      </c>
      <c r="D317">
        <v>3.91</v>
      </c>
      <c r="E317">
        <v>9</v>
      </c>
      <c r="F317">
        <f>RANK(STAND_ERA[[#This Row],[ERA]],STAND_ERA[ERA],1)</f>
        <v>253</v>
      </c>
      <c r="G317">
        <f t="shared" si="4"/>
        <v>4</v>
      </c>
    </row>
    <row r="318" spans="1:7" x14ac:dyDescent="0.25">
      <c r="A318" t="s">
        <v>65</v>
      </c>
      <c r="B318" t="s">
        <v>94</v>
      </c>
      <c r="C318" t="s">
        <v>114</v>
      </c>
      <c r="D318">
        <v>3.95</v>
      </c>
      <c r="E318">
        <v>8</v>
      </c>
      <c r="F318">
        <f>RANK(STAND_ERA[[#This Row],[ERA]],STAND_ERA[ERA],1)</f>
        <v>279</v>
      </c>
      <c r="G318">
        <f t="shared" si="4"/>
        <v>5</v>
      </c>
    </row>
    <row r="319" spans="1:7" x14ac:dyDescent="0.25">
      <c r="A319" t="s">
        <v>65</v>
      </c>
      <c r="B319" t="s">
        <v>103</v>
      </c>
      <c r="C319" t="s">
        <v>114</v>
      </c>
      <c r="D319">
        <v>4</v>
      </c>
      <c r="E319">
        <v>7</v>
      </c>
      <c r="F319">
        <f>RANK(STAND_ERA[[#This Row],[ERA]],STAND_ERA[ERA],1)</f>
        <v>307</v>
      </c>
      <c r="G319">
        <f t="shared" si="4"/>
        <v>6</v>
      </c>
    </row>
    <row r="320" spans="1:7" x14ac:dyDescent="0.25">
      <c r="A320" t="s">
        <v>65</v>
      </c>
      <c r="B320" t="s">
        <v>96</v>
      </c>
      <c r="C320" t="s">
        <v>114</v>
      </c>
      <c r="D320">
        <v>4.0599999999999996</v>
      </c>
      <c r="E320">
        <v>6</v>
      </c>
      <c r="F320">
        <f>RANK(STAND_ERA[[#This Row],[ERA]],STAND_ERA[ERA],1)</f>
        <v>342</v>
      </c>
      <c r="G320">
        <f t="shared" si="4"/>
        <v>7</v>
      </c>
    </row>
    <row r="321" spans="1:7" x14ac:dyDescent="0.25">
      <c r="A321" t="s">
        <v>65</v>
      </c>
      <c r="B321" t="s">
        <v>98</v>
      </c>
      <c r="C321" t="s">
        <v>114</v>
      </c>
      <c r="D321">
        <v>4.12</v>
      </c>
      <c r="E321">
        <v>5</v>
      </c>
      <c r="F321">
        <f>RANK(STAND_ERA[[#This Row],[ERA]],STAND_ERA[ERA],1)</f>
        <v>389</v>
      </c>
      <c r="G321">
        <f t="shared" si="4"/>
        <v>8</v>
      </c>
    </row>
    <row r="322" spans="1:7" x14ac:dyDescent="0.25">
      <c r="A322" t="s">
        <v>65</v>
      </c>
      <c r="B322" t="s">
        <v>102</v>
      </c>
      <c r="C322" t="s">
        <v>114</v>
      </c>
      <c r="D322">
        <v>4.16</v>
      </c>
      <c r="E322">
        <v>4</v>
      </c>
      <c r="F322">
        <f>RANK(STAND_ERA[[#This Row],[ERA]],STAND_ERA[ERA],1)</f>
        <v>421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105</v>
      </c>
      <c r="C323" t="s">
        <v>114</v>
      </c>
      <c r="D323">
        <v>4.1900000000000004</v>
      </c>
      <c r="E323">
        <v>3</v>
      </c>
      <c r="F323">
        <f>RANK(STAND_ERA[[#This Row],[ERA]],STAND_ERA[ERA],1)</f>
        <v>444</v>
      </c>
      <c r="G323">
        <f t="shared" si="5"/>
        <v>10</v>
      </c>
    </row>
    <row r="324" spans="1:7" x14ac:dyDescent="0.25">
      <c r="A324" t="s">
        <v>65</v>
      </c>
      <c r="B324" t="s">
        <v>104</v>
      </c>
      <c r="C324" t="s">
        <v>114</v>
      </c>
      <c r="D324">
        <v>4.3899999999999997</v>
      </c>
      <c r="E324">
        <v>2</v>
      </c>
      <c r="F324">
        <f>RANK(STAND_ERA[[#This Row],[ERA]],STAND_ERA[ERA],1)</f>
        <v>549</v>
      </c>
      <c r="G324">
        <f t="shared" si="5"/>
        <v>11</v>
      </c>
    </row>
    <row r="325" spans="1:7" x14ac:dyDescent="0.25">
      <c r="A325" t="s">
        <v>65</v>
      </c>
      <c r="B325" t="s">
        <v>97</v>
      </c>
      <c r="C325" t="s">
        <v>114</v>
      </c>
      <c r="D325">
        <v>4.6500000000000004</v>
      </c>
      <c r="E325">
        <v>1</v>
      </c>
      <c r="F325">
        <f>RANK(STAND_ERA[[#This Row],[ERA]],STAND_ERA[ERA],1)</f>
        <v>634</v>
      </c>
      <c r="G325">
        <f t="shared" si="5"/>
        <v>12</v>
      </c>
    </row>
    <row r="326" spans="1:7" x14ac:dyDescent="0.25">
      <c r="A326" t="s">
        <v>66</v>
      </c>
      <c r="B326" t="s">
        <v>94</v>
      </c>
      <c r="C326" t="s">
        <v>114</v>
      </c>
      <c r="D326">
        <v>3.593</v>
      </c>
      <c r="E326">
        <v>12</v>
      </c>
      <c r="F326">
        <f>RANK(STAND_ERA[[#This Row],[ERA]],STAND_ERA[ERA],1)</f>
        <v>75</v>
      </c>
      <c r="G326">
        <f t="shared" si="5"/>
        <v>1</v>
      </c>
    </row>
    <row r="327" spans="1:7" x14ac:dyDescent="0.25">
      <c r="A327" t="s">
        <v>66</v>
      </c>
      <c r="B327" t="s">
        <v>103</v>
      </c>
      <c r="C327" t="s">
        <v>114</v>
      </c>
      <c r="D327">
        <v>3.6320000000000001</v>
      </c>
      <c r="E327">
        <v>1</v>
      </c>
      <c r="F327">
        <f>RANK(STAND_ERA[[#This Row],[ERA]],STAND_ERA[ERA],1)</f>
        <v>93</v>
      </c>
      <c r="G327">
        <f t="shared" si="5"/>
        <v>2</v>
      </c>
    </row>
    <row r="328" spans="1:7" x14ac:dyDescent="0.25">
      <c r="A328" t="s">
        <v>66</v>
      </c>
      <c r="B328" t="s">
        <v>104</v>
      </c>
      <c r="C328" t="s">
        <v>114</v>
      </c>
      <c r="D328">
        <v>3.6709999999999998</v>
      </c>
      <c r="E328">
        <v>1</v>
      </c>
      <c r="F328">
        <f>RANK(STAND_ERA[[#This Row],[ERA]],STAND_ERA[ERA],1)</f>
        <v>113</v>
      </c>
      <c r="G328">
        <f t="shared" si="5"/>
        <v>3</v>
      </c>
    </row>
    <row r="329" spans="1:7" x14ac:dyDescent="0.25">
      <c r="A329" t="s">
        <v>66</v>
      </c>
      <c r="B329" t="s">
        <v>105</v>
      </c>
      <c r="C329" t="s">
        <v>114</v>
      </c>
      <c r="D329">
        <v>3.7040000000000002</v>
      </c>
      <c r="E329">
        <v>1</v>
      </c>
      <c r="F329">
        <f>RANK(STAND_ERA[[#This Row],[ERA]],STAND_ERA[ERA],1)</f>
        <v>125</v>
      </c>
      <c r="G329">
        <f t="shared" si="5"/>
        <v>4</v>
      </c>
    </row>
    <row r="330" spans="1:7" x14ac:dyDescent="0.25">
      <c r="A330" t="s">
        <v>66</v>
      </c>
      <c r="B330" t="s">
        <v>98</v>
      </c>
      <c r="C330" t="s">
        <v>114</v>
      </c>
      <c r="D330">
        <v>3.891</v>
      </c>
      <c r="E330">
        <v>11</v>
      </c>
      <c r="F330">
        <f>RANK(STAND_ERA[[#This Row],[ERA]],STAND_ERA[ERA],1)</f>
        <v>241</v>
      </c>
      <c r="G330">
        <f t="shared" si="5"/>
        <v>5</v>
      </c>
    </row>
    <row r="331" spans="1:7" x14ac:dyDescent="0.25">
      <c r="A331" t="s">
        <v>66</v>
      </c>
      <c r="B331" t="s">
        <v>95</v>
      </c>
      <c r="C331" t="s">
        <v>114</v>
      </c>
      <c r="D331">
        <v>3.927</v>
      </c>
      <c r="E331">
        <v>10</v>
      </c>
      <c r="F331">
        <f>RANK(STAND_ERA[[#This Row],[ERA]],STAND_ERA[ERA],1)</f>
        <v>268</v>
      </c>
      <c r="G331">
        <f t="shared" si="5"/>
        <v>6</v>
      </c>
    </row>
    <row r="332" spans="1:7" x14ac:dyDescent="0.25">
      <c r="A332" t="s">
        <v>66</v>
      </c>
      <c r="B332" t="s">
        <v>102</v>
      </c>
      <c r="C332" t="s">
        <v>114</v>
      </c>
      <c r="D332">
        <v>4.1509999999999998</v>
      </c>
      <c r="E332">
        <v>1</v>
      </c>
      <c r="F332">
        <f>RANK(STAND_ERA[[#This Row],[ERA]],STAND_ERA[ERA],1)</f>
        <v>416</v>
      </c>
      <c r="G332">
        <f t="shared" si="5"/>
        <v>7</v>
      </c>
    </row>
    <row r="333" spans="1:7" x14ac:dyDescent="0.25">
      <c r="A333" t="s">
        <v>66</v>
      </c>
      <c r="B333" t="s">
        <v>96</v>
      </c>
      <c r="C333" t="s">
        <v>114</v>
      </c>
      <c r="D333">
        <v>4.1639999999999997</v>
      </c>
      <c r="E333">
        <v>1</v>
      </c>
      <c r="F333">
        <f>RANK(STAND_ERA[[#This Row],[ERA]],STAND_ERA[ERA],1)</f>
        <v>429</v>
      </c>
      <c r="G333">
        <f t="shared" si="5"/>
        <v>8</v>
      </c>
    </row>
    <row r="334" spans="1:7" x14ac:dyDescent="0.25">
      <c r="A334" t="s">
        <v>66</v>
      </c>
      <c r="B334" t="s">
        <v>100</v>
      </c>
      <c r="C334" t="s">
        <v>114</v>
      </c>
      <c r="D334">
        <v>4.2539999999999996</v>
      </c>
      <c r="E334">
        <v>9</v>
      </c>
      <c r="F334">
        <f>RANK(STAND_ERA[[#This Row],[ERA]],STAND_ERA[ERA],1)</f>
        <v>483</v>
      </c>
      <c r="G334">
        <f t="shared" si="5"/>
        <v>9</v>
      </c>
    </row>
    <row r="335" spans="1:7" x14ac:dyDescent="0.25">
      <c r="A335" t="s">
        <v>66</v>
      </c>
      <c r="B335" t="s">
        <v>99</v>
      </c>
      <c r="C335" t="s">
        <v>114</v>
      </c>
      <c r="D335">
        <v>4.383</v>
      </c>
      <c r="E335">
        <v>8</v>
      </c>
      <c r="F335">
        <f>RANK(STAND_ERA[[#This Row],[ERA]],STAND_ERA[ERA],1)</f>
        <v>546</v>
      </c>
      <c r="G335">
        <f t="shared" si="5"/>
        <v>10</v>
      </c>
    </row>
    <row r="336" spans="1:7" x14ac:dyDescent="0.25">
      <c r="A336" t="s">
        <v>66</v>
      </c>
      <c r="B336" t="s">
        <v>101</v>
      </c>
      <c r="C336" t="s">
        <v>114</v>
      </c>
      <c r="D336">
        <v>4.444</v>
      </c>
      <c r="E336">
        <v>7</v>
      </c>
      <c r="F336">
        <f>RANK(STAND_ERA[[#This Row],[ERA]],STAND_ERA[ERA],1)</f>
        <v>571</v>
      </c>
      <c r="G336">
        <f t="shared" si="5"/>
        <v>11</v>
      </c>
    </row>
    <row r="337" spans="1:7" x14ac:dyDescent="0.25">
      <c r="A337" t="s">
        <v>66</v>
      </c>
      <c r="B337" t="s">
        <v>97</v>
      </c>
      <c r="C337" t="s">
        <v>114</v>
      </c>
      <c r="D337">
        <v>4.5</v>
      </c>
      <c r="E337">
        <v>1</v>
      </c>
      <c r="F337">
        <f>RANK(STAND_ERA[[#This Row],[ERA]],STAND_ERA[ERA],1)</f>
        <v>596</v>
      </c>
      <c r="G337">
        <f t="shared" si="5"/>
        <v>12</v>
      </c>
    </row>
    <row r="338" spans="1:7" x14ac:dyDescent="0.25">
      <c r="A338" t="s">
        <v>67</v>
      </c>
      <c r="B338" t="s">
        <v>95</v>
      </c>
      <c r="C338" t="s">
        <v>113</v>
      </c>
      <c r="D338">
        <v>3.19</v>
      </c>
      <c r="E338">
        <v>12</v>
      </c>
      <c r="F338">
        <f>RANK(STAND_ERA[[#This Row],[ERA]],STAND_ERA[ERA],1)</f>
        <v>3</v>
      </c>
      <c r="G338">
        <f t="shared" si="5"/>
        <v>1</v>
      </c>
    </row>
    <row r="339" spans="1:7" x14ac:dyDescent="0.25">
      <c r="A339" t="s">
        <v>67</v>
      </c>
      <c r="B339" t="s">
        <v>98</v>
      </c>
      <c r="C339" t="s">
        <v>113</v>
      </c>
      <c r="D339">
        <v>3.37</v>
      </c>
      <c r="E339">
        <v>11</v>
      </c>
      <c r="F339">
        <f>RANK(STAND_ERA[[#This Row],[ERA]],STAND_ERA[ERA],1)</f>
        <v>21</v>
      </c>
      <c r="G339">
        <f t="shared" si="5"/>
        <v>2</v>
      </c>
    </row>
    <row r="340" spans="1:7" x14ac:dyDescent="0.25">
      <c r="A340" t="s">
        <v>67</v>
      </c>
      <c r="B340" t="s">
        <v>94</v>
      </c>
      <c r="C340" t="s">
        <v>113</v>
      </c>
      <c r="D340">
        <v>3.48</v>
      </c>
      <c r="E340">
        <v>10</v>
      </c>
      <c r="F340">
        <f>RANK(STAND_ERA[[#This Row],[ERA]],STAND_ERA[ERA],1)</f>
        <v>41</v>
      </c>
      <c r="G340">
        <f t="shared" si="5"/>
        <v>3</v>
      </c>
    </row>
    <row r="341" spans="1:7" x14ac:dyDescent="0.25">
      <c r="A341" t="s">
        <v>67</v>
      </c>
      <c r="B341" t="s">
        <v>99</v>
      </c>
      <c r="C341" t="s">
        <v>113</v>
      </c>
      <c r="D341">
        <v>3.56</v>
      </c>
      <c r="E341">
        <v>9</v>
      </c>
      <c r="F341">
        <f>RANK(STAND_ERA[[#This Row],[ERA]],STAND_ERA[ERA],1)</f>
        <v>64</v>
      </c>
      <c r="G341">
        <f t="shared" si="5"/>
        <v>4</v>
      </c>
    </row>
    <row r="342" spans="1:7" x14ac:dyDescent="0.25">
      <c r="A342" t="s">
        <v>67</v>
      </c>
      <c r="B342" t="s">
        <v>105</v>
      </c>
      <c r="C342" t="s">
        <v>113</v>
      </c>
      <c r="D342">
        <v>3.77</v>
      </c>
      <c r="E342">
        <v>8</v>
      </c>
      <c r="F342">
        <f>RANK(STAND_ERA[[#This Row],[ERA]],STAND_ERA[ERA],1)</f>
        <v>158</v>
      </c>
      <c r="G342">
        <f t="shared" si="5"/>
        <v>5</v>
      </c>
    </row>
    <row r="343" spans="1:7" x14ac:dyDescent="0.25">
      <c r="A343" t="s">
        <v>67</v>
      </c>
      <c r="B343" t="s">
        <v>103</v>
      </c>
      <c r="C343" t="s">
        <v>113</v>
      </c>
      <c r="D343">
        <v>3.98</v>
      </c>
      <c r="E343">
        <v>7</v>
      </c>
      <c r="F343">
        <f>RANK(STAND_ERA[[#This Row],[ERA]],STAND_ERA[ERA],1)</f>
        <v>293</v>
      </c>
      <c r="G343">
        <f t="shared" si="5"/>
        <v>6</v>
      </c>
    </row>
    <row r="344" spans="1:7" x14ac:dyDescent="0.25">
      <c r="A344" t="s">
        <v>67</v>
      </c>
      <c r="B344" t="s">
        <v>100</v>
      </c>
      <c r="C344" t="s">
        <v>113</v>
      </c>
      <c r="D344">
        <v>4</v>
      </c>
      <c r="E344">
        <v>6</v>
      </c>
      <c r="F344">
        <f>RANK(STAND_ERA[[#This Row],[ERA]],STAND_ERA[ERA],1)</f>
        <v>307</v>
      </c>
      <c r="G344">
        <f t="shared" si="5"/>
        <v>7</v>
      </c>
    </row>
    <row r="345" spans="1:7" x14ac:dyDescent="0.25">
      <c r="A345" t="s">
        <v>67</v>
      </c>
      <c r="B345" t="s">
        <v>97</v>
      </c>
      <c r="C345" t="s">
        <v>113</v>
      </c>
      <c r="D345">
        <v>4.33</v>
      </c>
      <c r="E345">
        <v>5</v>
      </c>
      <c r="F345">
        <f>RANK(STAND_ERA[[#This Row],[ERA]],STAND_ERA[ERA],1)</f>
        <v>512</v>
      </c>
      <c r="G345">
        <f t="shared" si="5"/>
        <v>8</v>
      </c>
    </row>
    <row r="346" spans="1:7" x14ac:dyDescent="0.25">
      <c r="A346" t="s">
        <v>67</v>
      </c>
      <c r="B346" t="s">
        <v>96</v>
      </c>
      <c r="C346" t="s">
        <v>113</v>
      </c>
      <c r="D346">
        <v>4.42</v>
      </c>
      <c r="E346">
        <v>3</v>
      </c>
      <c r="F346">
        <f>RANK(STAND_ERA[[#This Row],[ERA]],STAND_ERA[ERA],1)</f>
        <v>555</v>
      </c>
      <c r="G346">
        <f t="shared" si="5"/>
        <v>9</v>
      </c>
    </row>
    <row r="347" spans="1:7" x14ac:dyDescent="0.25">
      <c r="A347" t="s">
        <v>67</v>
      </c>
      <c r="B347" t="s">
        <v>104</v>
      </c>
      <c r="C347" t="s">
        <v>113</v>
      </c>
      <c r="D347">
        <v>4.42</v>
      </c>
      <c r="E347">
        <v>4</v>
      </c>
      <c r="F347">
        <f>RANK(STAND_ERA[[#This Row],[ERA]],STAND_ERA[ERA],1)</f>
        <v>555</v>
      </c>
      <c r="G347">
        <f t="shared" si="5"/>
        <v>10</v>
      </c>
    </row>
    <row r="348" spans="1:7" x14ac:dyDescent="0.25">
      <c r="A348" t="s">
        <v>67</v>
      </c>
      <c r="B348" t="s">
        <v>102</v>
      </c>
      <c r="C348" t="s">
        <v>113</v>
      </c>
      <c r="D348">
        <v>4.53</v>
      </c>
      <c r="E348">
        <v>2</v>
      </c>
      <c r="F348">
        <f>RANK(STAND_ERA[[#This Row],[ERA]],STAND_ERA[ERA],1)</f>
        <v>602</v>
      </c>
      <c r="G348">
        <f t="shared" si="5"/>
        <v>11</v>
      </c>
    </row>
    <row r="349" spans="1:7" x14ac:dyDescent="0.25">
      <c r="A349" t="s">
        <v>67</v>
      </c>
      <c r="B349" t="s">
        <v>101</v>
      </c>
      <c r="C349" t="s">
        <v>113</v>
      </c>
      <c r="D349">
        <v>4.6399999999999997</v>
      </c>
      <c r="E349">
        <v>1</v>
      </c>
      <c r="F349">
        <f>RANK(STAND_ERA[[#This Row],[ERA]],STAND_ERA[ERA],1)</f>
        <v>632</v>
      </c>
      <c r="G349">
        <f t="shared" si="5"/>
        <v>12</v>
      </c>
    </row>
    <row r="350" spans="1:7" x14ac:dyDescent="0.25">
      <c r="A350" t="s">
        <v>68</v>
      </c>
      <c r="B350" t="s">
        <v>101</v>
      </c>
      <c r="C350" t="s">
        <v>113</v>
      </c>
      <c r="D350">
        <v>3.51</v>
      </c>
      <c r="E350">
        <v>12</v>
      </c>
      <c r="F350">
        <f>RANK(STAND_ERA[[#This Row],[ERA]],STAND_ERA[ERA],1)</f>
        <v>51</v>
      </c>
      <c r="G350">
        <f t="shared" si="5"/>
        <v>1</v>
      </c>
    </row>
    <row r="351" spans="1:7" x14ac:dyDescent="0.25">
      <c r="A351" t="s">
        <v>68</v>
      </c>
      <c r="B351" t="s">
        <v>94</v>
      </c>
      <c r="C351" t="s">
        <v>113</v>
      </c>
      <c r="D351">
        <v>3.61</v>
      </c>
      <c r="E351">
        <v>11</v>
      </c>
      <c r="F351">
        <f>RANK(STAND_ERA[[#This Row],[ERA]],STAND_ERA[ERA],1)</f>
        <v>84</v>
      </c>
      <c r="G351">
        <f t="shared" si="5"/>
        <v>2</v>
      </c>
    </row>
    <row r="352" spans="1:7" x14ac:dyDescent="0.25">
      <c r="A352" t="s">
        <v>68</v>
      </c>
      <c r="B352" t="s">
        <v>99</v>
      </c>
      <c r="C352" t="s">
        <v>113</v>
      </c>
      <c r="D352">
        <v>3.82</v>
      </c>
      <c r="E352">
        <v>10</v>
      </c>
      <c r="F352">
        <f>RANK(STAND_ERA[[#This Row],[ERA]],STAND_ERA[ERA],1)</f>
        <v>187</v>
      </c>
      <c r="G352">
        <f t="shared" si="5"/>
        <v>3</v>
      </c>
    </row>
    <row r="353" spans="1:7" x14ac:dyDescent="0.25">
      <c r="A353" t="s">
        <v>68</v>
      </c>
      <c r="B353" t="s">
        <v>95</v>
      </c>
      <c r="C353" t="s">
        <v>113</v>
      </c>
      <c r="D353">
        <v>3.84</v>
      </c>
      <c r="E353">
        <v>9</v>
      </c>
      <c r="F353">
        <f>RANK(STAND_ERA[[#This Row],[ERA]],STAND_ERA[ERA],1)</f>
        <v>199</v>
      </c>
      <c r="G353">
        <f t="shared" si="5"/>
        <v>4</v>
      </c>
    </row>
    <row r="354" spans="1:7" x14ac:dyDescent="0.25">
      <c r="A354" t="s">
        <v>68</v>
      </c>
      <c r="B354" t="s">
        <v>96</v>
      </c>
      <c r="C354" t="s">
        <v>113</v>
      </c>
      <c r="D354">
        <v>3.85</v>
      </c>
      <c r="E354">
        <v>1</v>
      </c>
      <c r="F354">
        <f>RANK(STAND_ERA[[#This Row],[ERA]],STAND_ERA[ERA],1)</f>
        <v>209</v>
      </c>
      <c r="G354">
        <f t="shared" si="5"/>
        <v>5</v>
      </c>
    </row>
    <row r="355" spans="1:7" x14ac:dyDescent="0.25">
      <c r="A355" t="s">
        <v>68</v>
      </c>
      <c r="B355" t="s">
        <v>98</v>
      </c>
      <c r="C355" t="s">
        <v>113</v>
      </c>
      <c r="D355">
        <v>3.91</v>
      </c>
      <c r="E355">
        <v>8</v>
      </c>
      <c r="F355">
        <f>RANK(STAND_ERA[[#This Row],[ERA]],STAND_ERA[ERA],1)</f>
        <v>253</v>
      </c>
      <c r="G355">
        <f t="shared" si="5"/>
        <v>6</v>
      </c>
    </row>
    <row r="356" spans="1:7" x14ac:dyDescent="0.25">
      <c r="A356" t="s">
        <v>68</v>
      </c>
      <c r="B356" t="s">
        <v>102</v>
      </c>
      <c r="C356" t="s">
        <v>113</v>
      </c>
      <c r="D356">
        <v>4.05</v>
      </c>
      <c r="E356">
        <v>7</v>
      </c>
      <c r="F356">
        <f>RANK(STAND_ERA[[#This Row],[ERA]],STAND_ERA[ERA],1)</f>
        <v>336</v>
      </c>
      <c r="G356">
        <f t="shared" si="5"/>
        <v>7</v>
      </c>
    </row>
    <row r="357" spans="1:7" x14ac:dyDescent="0.25">
      <c r="A357" t="s">
        <v>68</v>
      </c>
      <c r="B357" t="s">
        <v>100</v>
      </c>
      <c r="C357" t="s">
        <v>113</v>
      </c>
      <c r="D357">
        <v>4.12</v>
      </c>
      <c r="E357">
        <v>6</v>
      </c>
      <c r="F357">
        <f>RANK(STAND_ERA[[#This Row],[ERA]],STAND_ERA[ERA],1)</f>
        <v>389</v>
      </c>
      <c r="G357">
        <f t="shared" si="5"/>
        <v>8</v>
      </c>
    </row>
    <row r="358" spans="1:7" x14ac:dyDescent="0.25">
      <c r="A358" t="s">
        <v>68</v>
      </c>
      <c r="B358" t="s">
        <v>97</v>
      </c>
      <c r="C358" t="s">
        <v>113</v>
      </c>
      <c r="D358">
        <v>4.1900000000000004</v>
      </c>
      <c r="E358">
        <v>1</v>
      </c>
      <c r="F358">
        <f>RANK(STAND_ERA[[#This Row],[ERA]],STAND_ERA[ERA],1)</f>
        <v>444</v>
      </c>
      <c r="G358">
        <f t="shared" si="5"/>
        <v>9</v>
      </c>
    </row>
    <row r="359" spans="1:7" x14ac:dyDescent="0.25">
      <c r="A359" t="s">
        <v>68</v>
      </c>
      <c r="B359" t="s">
        <v>103</v>
      </c>
      <c r="C359" t="s">
        <v>113</v>
      </c>
      <c r="D359">
        <v>4.2</v>
      </c>
      <c r="E359">
        <v>5</v>
      </c>
      <c r="F359">
        <f>RANK(STAND_ERA[[#This Row],[ERA]],STAND_ERA[ERA],1)</f>
        <v>450</v>
      </c>
      <c r="G359">
        <f t="shared" si="5"/>
        <v>10</v>
      </c>
    </row>
    <row r="360" spans="1:7" x14ac:dyDescent="0.25">
      <c r="A360" t="s">
        <v>68</v>
      </c>
      <c r="B360" t="s">
        <v>105</v>
      </c>
      <c r="C360" t="s">
        <v>113</v>
      </c>
      <c r="D360">
        <v>4.55</v>
      </c>
      <c r="E360">
        <v>4</v>
      </c>
      <c r="F360">
        <f>RANK(STAND_ERA[[#This Row],[ERA]],STAND_ERA[ERA],1)</f>
        <v>611</v>
      </c>
      <c r="G360">
        <f t="shared" si="5"/>
        <v>11</v>
      </c>
    </row>
    <row r="361" spans="1:7" x14ac:dyDescent="0.25">
      <c r="A361" t="s">
        <v>68</v>
      </c>
      <c r="B361" t="s">
        <v>104</v>
      </c>
      <c r="C361" t="s">
        <v>113</v>
      </c>
      <c r="D361">
        <v>4.6900000000000004</v>
      </c>
      <c r="E361">
        <v>3</v>
      </c>
      <c r="F361">
        <f>RANK(STAND_ERA[[#This Row],[ERA]],STAND_ERA[ERA],1)</f>
        <v>643</v>
      </c>
      <c r="G361">
        <f t="shared" si="5"/>
        <v>12</v>
      </c>
    </row>
    <row r="362" spans="1:7" x14ac:dyDescent="0.25">
      <c r="A362" t="s">
        <v>69</v>
      </c>
      <c r="B362" t="s">
        <v>95</v>
      </c>
      <c r="C362" t="s">
        <v>113</v>
      </c>
      <c r="D362">
        <v>3.3959999999999999</v>
      </c>
      <c r="E362">
        <v>12</v>
      </c>
      <c r="F362">
        <f>RANK(STAND_ERA[[#This Row],[ERA]],STAND_ERA[ERA],1)</f>
        <v>24</v>
      </c>
      <c r="G362">
        <f t="shared" si="5"/>
        <v>1</v>
      </c>
    </row>
    <row r="363" spans="1:7" x14ac:dyDescent="0.25">
      <c r="A363" t="s">
        <v>69</v>
      </c>
      <c r="B363" t="s">
        <v>94</v>
      </c>
      <c r="C363" t="s">
        <v>113</v>
      </c>
      <c r="D363">
        <v>3.4359999999999999</v>
      </c>
      <c r="E363">
        <v>11</v>
      </c>
      <c r="F363">
        <f>RANK(STAND_ERA[[#This Row],[ERA]],STAND_ERA[ERA],1)</f>
        <v>36</v>
      </c>
      <c r="G363">
        <f t="shared" si="5"/>
        <v>2</v>
      </c>
    </row>
    <row r="364" spans="1:7" x14ac:dyDescent="0.25">
      <c r="A364" t="s">
        <v>69</v>
      </c>
      <c r="B364" t="s">
        <v>99</v>
      </c>
      <c r="C364" t="s">
        <v>113</v>
      </c>
      <c r="D364">
        <v>3.6059999999999999</v>
      </c>
      <c r="E364">
        <v>10</v>
      </c>
      <c r="F364">
        <f>RANK(STAND_ERA[[#This Row],[ERA]],STAND_ERA[ERA],1)</f>
        <v>81</v>
      </c>
      <c r="G364">
        <f t="shared" si="5"/>
        <v>3</v>
      </c>
    </row>
    <row r="365" spans="1:7" x14ac:dyDescent="0.25">
      <c r="A365" t="s">
        <v>69</v>
      </c>
      <c r="B365" t="s">
        <v>103</v>
      </c>
      <c r="C365" t="s">
        <v>113</v>
      </c>
      <c r="D365">
        <v>3.782</v>
      </c>
      <c r="E365">
        <v>9</v>
      </c>
      <c r="F365">
        <f>RANK(STAND_ERA[[#This Row],[ERA]],STAND_ERA[ERA],1)</f>
        <v>167</v>
      </c>
      <c r="G365">
        <f t="shared" si="5"/>
        <v>4</v>
      </c>
    </row>
    <row r="366" spans="1:7" x14ac:dyDescent="0.25">
      <c r="A366" t="s">
        <v>69</v>
      </c>
      <c r="B366" t="s">
        <v>96</v>
      </c>
      <c r="C366" t="s">
        <v>113</v>
      </c>
      <c r="D366">
        <v>4.0069999999999997</v>
      </c>
      <c r="E366">
        <v>8</v>
      </c>
      <c r="F366">
        <f>RANK(STAND_ERA[[#This Row],[ERA]],STAND_ERA[ERA],1)</f>
        <v>313</v>
      </c>
      <c r="G366">
        <f t="shared" si="5"/>
        <v>5</v>
      </c>
    </row>
    <row r="367" spans="1:7" x14ac:dyDescent="0.25">
      <c r="A367" t="s">
        <v>69</v>
      </c>
      <c r="B367" t="s">
        <v>97</v>
      </c>
      <c r="C367" t="s">
        <v>113</v>
      </c>
      <c r="D367">
        <v>4.0949999999999998</v>
      </c>
      <c r="E367">
        <v>7</v>
      </c>
      <c r="F367">
        <f>RANK(STAND_ERA[[#This Row],[ERA]],STAND_ERA[ERA],1)</f>
        <v>375</v>
      </c>
      <c r="G367">
        <f t="shared" si="5"/>
        <v>6</v>
      </c>
    </row>
    <row r="368" spans="1:7" x14ac:dyDescent="0.25">
      <c r="A368" t="s">
        <v>69</v>
      </c>
      <c r="B368" t="s">
        <v>98</v>
      </c>
      <c r="C368" t="s">
        <v>113</v>
      </c>
      <c r="D368">
        <v>4.1420000000000003</v>
      </c>
      <c r="E368">
        <v>6</v>
      </c>
      <c r="F368">
        <f>RANK(STAND_ERA[[#This Row],[ERA]],STAND_ERA[ERA],1)</f>
        <v>406</v>
      </c>
      <c r="G368">
        <f t="shared" si="5"/>
        <v>7</v>
      </c>
    </row>
    <row r="369" spans="1:7" x14ac:dyDescent="0.25">
      <c r="A369" t="s">
        <v>69</v>
      </c>
      <c r="B369" t="s">
        <v>101</v>
      </c>
      <c r="C369" t="s">
        <v>113</v>
      </c>
      <c r="D369">
        <v>4.26</v>
      </c>
      <c r="E369">
        <v>5</v>
      </c>
      <c r="F369">
        <f>RANK(STAND_ERA[[#This Row],[ERA]],STAND_ERA[ERA],1)</f>
        <v>488</v>
      </c>
      <c r="G369">
        <f t="shared" si="5"/>
        <v>8</v>
      </c>
    </row>
    <row r="370" spans="1:7" x14ac:dyDescent="0.25">
      <c r="A370" t="s">
        <v>69</v>
      </c>
      <c r="B370" t="s">
        <v>100</v>
      </c>
      <c r="C370" t="s">
        <v>113</v>
      </c>
      <c r="D370">
        <v>4.34</v>
      </c>
      <c r="E370">
        <v>4</v>
      </c>
      <c r="F370">
        <f>RANK(STAND_ERA[[#This Row],[ERA]],STAND_ERA[ERA],1)</f>
        <v>517</v>
      </c>
      <c r="G370">
        <f t="shared" si="5"/>
        <v>9</v>
      </c>
    </row>
    <row r="371" spans="1:7" x14ac:dyDescent="0.25">
      <c r="A371" t="s">
        <v>69</v>
      </c>
      <c r="B371" t="s">
        <v>105</v>
      </c>
      <c r="C371" t="s">
        <v>113</v>
      </c>
      <c r="D371">
        <v>4.4859999999999998</v>
      </c>
      <c r="E371">
        <v>3</v>
      </c>
      <c r="F371">
        <f>RANK(STAND_ERA[[#This Row],[ERA]],STAND_ERA[ERA],1)</f>
        <v>584</v>
      </c>
      <c r="G371">
        <f t="shared" si="5"/>
        <v>10</v>
      </c>
    </row>
    <row r="372" spans="1:7" x14ac:dyDescent="0.25">
      <c r="A372" t="s">
        <v>69</v>
      </c>
      <c r="B372" t="s">
        <v>104</v>
      </c>
      <c r="C372" t="s">
        <v>113</v>
      </c>
      <c r="D372">
        <v>4.4989999999999997</v>
      </c>
      <c r="E372">
        <v>2</v>
      </c>
      <c r="F372">
        <f>RANK(STAND_ERA[[#This Row],[ERA]],STAND_ERA[ERA],1)</f>
        <v>593</v>
      </c>
      <c r="G372">
        <f t="shared" si="5"/>
        <v>11</v>
      </c>
    </row>
    <row r="373" spans="1:7" x14ac:dyDescent="0.25">
      <c r="A373" t="s">
        <v>69</v>
      </c>
      <c r="B373" t="s">
        <v>102</v>
      </c>
      <c r="C373" t="s">
        <v>113</v>
      </c>
      <c r="D373">
        <v>4.5739999999999998</v>
      </c>
      <c r="E373">
        <v>1</v>
      </c>
      <c r="F373">
        <f>RANK(STAND_ERA[[#This Row],[ERA]],STAND_ERA[ERA],1)</f>
        <v>617</v>
      </c>
      <c r="G373">
        <f t="shared" si="5"/>
        <v>12</v>
      </c>
    </row>
    <row r="374" spans="1:7" x14ac:dyDescent="0.25">
      <c r="A374" t="s">
        <v>70</v>
      </c>
      <c r="B374" t="s">
        <v>95</v>
      </c>
      <c r="C374" t="s">
        <v>113</v>
      </c>
      <c r="D374">
        <v>3.52</v>
      </c>
      <c r="E374">
        <v>12</v>
      </c>
      <c r="F374">
        <f>RANK(STAND_ERA[[#This Row],[ERA]],STAND_ERA[ERA],1)</f>
        <v>56</v>
      </c>
      <c r="G374">
        <f t="shared" si="5"/>
        <v>1</v>
      </c>
    </row>
    <row r="375" spans="1:7" x14ac:dyDescent="0.25">
      <c r="A375" t="s">
        <v>70</v>
      </c>
      <c r="B375" t="s">
        <v>101</v>
      </c>
      <c r="C375" t="s">
        <v>113</v>
      </c>
      <c r="D375">
        <v>3.64</v>
      </c>
      <c r="E375">
        <v>11</v>
      </c>
      <c r="F375">
        <f>RANK(STAND_ERA[[#This Row],[ERA]],STAND_ERA[ERA],1)</f>
        <v>96</v>
      </c>
      <c r="G375">
        <f t="shared" si="5"/>
        <v>2</v>
      </c>
    </row>
    <row r="376" spans="1:7" x14ac:dyDescent="0.25">
      <c r="A376" t="s">
        <v>70</v>
      </c>
      <c r="B376" t="s">
        <v>104</v>
      </c>
      <c r="C376" t="s">
        <v>113</v>
      </c>
      <c r="D376">
        <v>3.82</v>
      </c>
      <c r="E376">
        <v>10</v>
      </c>
      <c r="F376">
        <f>RANK(STAND_ERA[[#This Row],[ERA]],STAND_ERA[ERA],1)</f>
        <v>187</v>
      </c>
      <c r="G376">
        <f t="shared" si="5"/>
        <v>3</v>
      </c>
    </row>
    <row r="377" spans="1:7" x14ac:dyDescent="0.25">
      <c r="A377" t="s">
        <v>70</v>
      </c>
      <c r="B377" t="s">
        <v>103</v>
      </c>
      <c r="C377" t="s">
        <v>113</v>
      </c>
      <c r="D377">
        <v>3.95</v>
      </c>
      <c r="E377">
        <v>9</v>
      </c>
      <c r="F377">
        <f>RANK(STAND_ERA[[#This Row],[ERA]],STAND_ERA[ERA],1)</f>
        <v>279</v>
      </c>
      <c r="G377">
        <f t="shared" si="5"/>
        <v>4</v>
      </c>
    </row>
    <row r="378" spans="1:7" x14ac:dyDescent="0.25">
      <c r="A378" t="s">
        <v>70</v>
      </c>
      <c r="B378" t="s">
        <v>98</v>
      </c>
      <c r="C378" t="s">
        <v>113</v>
      </c>
      <c r="D378">
        <v>4.05</v>
      </c>
      <c r="E378">
        <v>8</v>
      </c>
      <c r="F378">
        <f>RANK(STAND_ERA[[#This Row],[ERA]],STAND_ERA[ERA],1)</f>
        <v>336</v>
      </c>
      <c r="G378">
        <f t="shared" si="5"/>
        <v>5</v>
      </c>
    </row>
    <row r="379" spans="1:7" x14ac:dyDescent="0.25">
      <c r="A379" t="s">
        <v>70</v>
      </c>
      <c r="B379" t="s">
        <v>102</v>
      </c>
      <c r="C379" t="s">
        <v>113</v>
      </c>
      <c r="D379">
        <v>4.1100000000000003</v>
      </c>
      <c r="E379">
        <v>7</v>
      </c>
      <c r="F379">
        <f>RANK(STAND_ERA[[#This Row],[ERA]],STAND_ERA[ERA],1)</f>
        <v>384</v>
      </c>
      <c r="G379">
        <f t="shared" si="5"/>
        <v>6</v>
      </c>
    </row>
    <row r="380" spans="1:7" x14ac:dyDescent="0.25">
      <c r="A380" t="s">
        <v>70</v>
      </c>
      <c r="B380" t="s">
        <v>99</v>
      </c>
      <c r="C380" t="s">
        <v>113</v>
      </c>
      <c r="D380">
        <v>4.16</v>
      </c>
      <c r="E380">
        <v>6</v>
      </c>
      <c r="F380">
        <f>RANK(STAND_ERA[[#This Row],[ERA]],STAND_ERA[ERA],1)</f>
        <v>421</v>
      </c>
      <c r="G380">
        <f t="shared" si="5"/>
        <v>7</v>
      </c>
    </row>
    <row r="381" spans="1:7" x14ac:dyDescent="0.25">
      <c r="A381" t="s">
        <v>70</v>
      </c>
      <c r="B381" t="s">
        <v>105</v>
      </c>
      <c r="C381" t="s">
        <v>113</v>
      </c>
      <c r="D381">
        <v>4.18</v>
      </c>
      <c r="E381">
        <v>5</v>
      </c>
      <c r="F381">
        <f>RANK(STAND_ERA[[#This Row],[ERA]],STAND_ERA[ERA],1)</f>
        <v>438</v>
      </c>
      <c r="G381">
        <f t="shared" si="5"/>
        <v>8</v>
      </c>
    </row>
    <row r="382" spans="1:7" x14ac:dyDescent="0.25">
      <c r="A382" t="s">
        <v>70</v>
      </c>
      <c r="B382" t="s">
        <v>100</v>
      </c>
      <c r="C382" t="s">
        <v>113</v>
      </c>
      <c r="D382">
        <v>4.2</v>
      </c>
      <c r="E382">
        <v>4</v>
      </c>
      <c r="F382">
        <f>RANK(STAND_ERA[[#This Row],[ERA]],STAND_ERA[ERA],1)</f>
        <v>450</v>
      </c>
      <c r="G382">
        <f t="shared" si="5"/>
        <v>9</v>
      </c>
    </row>
    <row r="383" spans="1:7" x14ac:dyDescent="0.25">
      <c r="A383" t="s">
        <v>70</v>
      </c>
      <c r="B383" t="s">
        <v>94</v>
      </c>
      <c r="C383" t="s">
        <v>113</v>
      </c>
      <c r="D383">
        <v>4.42</v>
      </c>
      <c r="E383">
        <v>3</v>
      </c>
      <c r="F383">
        <f>RANK(STAND_ERA[[#This Row],[ERA]],STAND_ERA[ERA],1)</f>
        <v>555</v>
      </c>
      <c r="G383">
        <f t="shared" si="5"/>
        <v>10</v>
      </c>
    </row>
    <row r="384" spans="1:7" x14ac:dyDescent="0.25">
      <c r="A384" t="s">
        <v>70</v>
      </c>
      <c r="B384" t="s">
        <v>96</v>
      </c>
      <c r="C384" t="s">
        <v>113</v>
      </c>
      <c r="D384">
        <v>4.47</v>
      </c>
      <c r="E384">
        <v>2</v>
      </c>
      <c r="F384">
        <f>RANK(STAND_ERA[[#This Row],[ERA]],STAND_ERA[ERA],1)</f>
        <v>579</v>
      </c>
      <c r="G384">
        <f t="shared" si="5"/>
        <v>11</v>
      </c>
    </row>
    <row r="385" spans="1:7" x14ac:dyDescent="0.25">
      <c r="A385" t="s">
        <v>70</v>
      </c>
      <c r="B385" t="s">
        <v>97</v>
      </c>
      <c r="C385" t="s">
        <v>113</v>
      </c>
      <c r="D385">
        <v>4.5199999999999996</v>
      </c>
      <c r="E385">
        <v>1</v>
      </c>
      <c r="F385">
        <f>RANK(STAND_ERA[[#This Row],[ERA]],STAND_ERA[ERA],1)</f>
        <v>599</v>
      </c>
      <c r="G385">
        <f t="shared" si="5"/>
        <v>12</v>
      </c>
    </row>
    <row r="386" spans="1:7" x14ac:dyDescent="0.25">
      <c r="A386" t="s">
        <v>71</v>
      </c>
      <c r="B386" t="s">
        <v>94</v>
      </c>
      <c r="C386" t="s">
        <v>113</v>
      </c>
      <c r="D386">
        <v>3.38</v>
      </c>
      <c r="E386">
        <v>12</v>
      </c>
      <c r="F386">
        <f>RANK(STAND_ERA[[#This Row],[ERA]],STAND_ERA[ERA],1)</f>
        <v>23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96</v>
      </c>
      <c r="C387" t="s">
        <v>113</v>
      </c>
      <c r="D387">
        <v>3.67</v>
      </c>
      <c r="E387">
        <v>11</v>
      </c>
      <c r="F387">
        <f>RANK(STAND_ERA[[#This Row],[ERA]],STAND_ERA[ERA],1)</f>
        <v>111</v>
      </c>
      <c r="G387">
        <f t="shared" si="6"/>
        <v>2</v>
      </c>
    </row>
    <row r="388" spans="1:7" x14ac:dyDescent="0.25">
      <c r="A388" t="s">
        <v>71</v>
      </c>
      <c r="B388" t="s">
        <v>97</v>
      </c>
      <c r="C388" t="s">
        <v>113</v>
      </c>
      <c r="D388">
        <v>3.7</v>
      </c>
      <c r="E388">
        <v>10</v>
      </c>
      <c r="F388">
        <f>RANK(STAND_ERA[[#This Row],[ERA]],STAND_ERA[ERA],1)</f>
        <v>122</v>
      </c>
      <c r="G388">
        <f t="shared" si="6"/>
        <v>3</v>
      </c>
    </row>
    <row r="389" spans="1:7" x14ac:dyDescent="0.25">
      <c r="A389" t="s">
        <v>71</v>
      </c>
      <c r="B389" t="s">
        <v>101</v>
      </c>
      <c r="C389" t="s">
        <v>113</v>
      </c>
      <c r="D389">
        <v>3.92</v>
      </c>
      <c r="E389">
        <v>9</v>
      </c>
      <c r="F389">
        <f>RANK(STAND_ERA[[#This Row],[ERA]],STAND_ERA[ERA],1)</f>
        <v>266</v>
      </c>
      <c r="G389">
        <f t="shared" si="6"/>
        <v>4</v>
      </c>
    </row>
    <row r="390" spans="1:7" x14ac:dyDescent="0.25">
      <c r="A390" t="s">
        <v>71</v>
      </c>
      <c r="B390" t="s">
        <v>99</v>
      </c>
      <c r="C390" t="s">
        <v>113</v>
      </c>
      <c r="D390">
        <v>3.97</v>
      </c>
      <c r="E390">
        <v>8</v>
      </c>
      <c r="F390">
        <f>RANK(STAND_ERA[[#This Row],[ERA]],STAND_ERA[ERA],1)</f>
        <v>289</v>
      </c>
      <c r="G390">
        <f t="shared" si="6"/>
        <v>5</v>
      </c>
    </row>
    <row r="391" spans="1:7" x14ac:dyDescent="0.25">
      <c r="A391" t="s">
        <v>71</v>
      </c>
      <c r="B391" t="s">
        <v>100</v>
      </c>
      <c r="C391" t="s">
        <v>113</v>
      </c>
      <c r="D391">
        <v>4.09</v>
      </c>
      <c r="E391">
        <v>7</v>
      </c>
      <c r="F391">
        <f>RANK(STAND_ERA[[#This Row],[ERA]],STAND_ERA[ERA],1)</f>
        <v>370</v>
      </c>
      <c r="G391">
        <f t="shared" si="6"/>
        <v>6</v>
      </c>
    </row>
    <row r="392" spans="1:7" x14ac:dyDescent="0.25">
      <c r="A392" t="s">
        <v>71</v>
      </c>
      <c r="B392" t="s">
        <v>104</v>
      </c>
      <c r="C392" t="s">
        <v>113</v>
      </c>
      <c r="D392">
        <v>4.1100000000000003</v>
      </c>
      <c r="E392">
        <v>6</v>
      </c>
      <c r="F392">
        <f>RANK(STAND_ERA[[#This Row],[ERA]],STAND_ERA[ERA],1)</f>
        <v>384</v>
      </c>
      <c r="G392">
        <f t="shared" si="6"/>
        <v>7</v>
      </c>
    </row>
    <row r="393" spans="1:7" x14ac:dyDescent="0.25">
      <c r="A393" t="s">
        <v>71</v>
      </c>
      <c r="B393" t="s">
        <v>95</v>
      </c>
      <c r="C393" t="s">
        <v>113</v>
      </c>
      <c r="D393">
        <v>4.12</v>
      </c>
      <c r="E393">
        <v>5</v>
      </c>
      <c r="F393">
        <f>RANK(STAND_ERA[[#This Row],[ERA]],STAND_ERA[ERA],1)</f>
        <v>389</v>
      </c>
      <c r="G393">
        <f t="shared" si="6"/>
        <v>8</v>
      </c>
    </row>
    <row r="394" spans="1:7" x14ac:dyDescent="0.25">
      <c r="A394" t="s">
        <v>71</v>
      </c>
      <c r="B394" t="s">
        <v>98</v>
      </c>
      <c r="C394" t="s">
        <v>113</v>
      </c>
      <c r="D394">
        <v>4.1500000000000004</v>
      </c>
      <c r="E394">
        <v>4</v>
      </c>
      <c r="F394">
        <f>RANK(STAND_ERA[[#This Row],[ERA]],STAND_ERA[ERA],1)</f>
        <v>412</v>
      </c>
      <c r="G394">
        <f t="shared" si="6"/>
        <v>9</v>
      </c>
    </row>
    <row r="395" spans="1:7" x14ac:dyDescent="0.25">
      <c r="A395" t="s">
        <v>71</v>
      </c>
      <c r="B395" t="s">
        <v>102</v>
      </c>
      <c r="C395" t="s">
        <v>113</v>
      </c>
      <c r="D395">
        <v>4.38</v>
      </c>
      <c r="E395">
        <v>3</v>
      </c>
      <c r="F395">
        <f>RANK(STAND_ERA[[#This Row],[ERA]],STAND_ERA[ERA],1)</f>
        <v>537</v>
      </c>
      <c r="G395">
        <f t="shared" si="6"/>
        <v>10</v>
      </c>
    </row>
    <row r="396" spans="1:7" x14ac:dyDescent="0.25">
      <c r="A396" t="s">
        <v>71</v>
      </c>
      <c r="B396" t="s">
        <v>105</v>
      </c>
      <c r="C396" t="s">
        <v>113</v>
      </c>
      <c r="D396">
        <v>4.45</v>
      </c>
      <c r="E396">
        <v>2</v>
      </c>
      <c r="F396">
        <f>RANK(STAND_ERA[[#This Row],[ERA]],STAND_ERA[ERA],1)</f>
        <v>573</v>
      </c>
      <c r="G396">
        <f t="shared" si="6"/>
        <v>11</v>
      </c>
    </row>
    <row r="397" spans="1:7" x14ac:dyDescent="0.25">
      <c r="A397" t="s">
        <v>71</v>
      </c>
      <c r="B397" t="s">
        <v>103</v>
      </c>
      <c r="C397" t="s">
        <v>113</v>
      </c>
      <c r="D397">
        <v>4.78</v>
      </c>
      <c r="E397">
        <v>1</v>
      </c>
      <c r="F397">
        <f>RANK(STAND_ERA[[#This Row],[ERA]],STAND_ERA[ERA],1)</f>
        <v>650</v>
      </c>
      <c r="G397">
        <f t="shared" si="6"/>
        <v>12</v>
      </c>
    </row>
    <row r="398" spans="1:7" x14ac:dyDescent="0.25">
      <c r="A398" t="s">
        <v>72</v>
      </c>
      <c r="B398" t="s">
        <v>94</v>
      </c>
      <c r="C398" t="s">
        <v>113</v>
      </c>
      <c r="D398">
        <v>3.5150000000000001</v>
      </c>
      <c r="E398">
        <v>12</v>
      </c>
      <c r="F398">
        <f>RANK(STAND_ERA[[#This Row],[ERA]],STAND_ERA[ERA],1)</f>
        <v>55</v>
      </c>
      <c r="G398">
        <f t="shared" si="6"/>
        <v>1</v>
      </c>
    </row>
    <row r="399" spans="1:7" x14ac:dyDescent="0.25">
      <c r="A399" t="s">
        <v>72</v>
      </c>
      <c r="B399" t="s">
        <v>100</v>
      </c>
      <c r="C399" t="s">
        <v>113</v>
      </c>
      <c r="D399">
        <v>3.71</v>
      </c>
      <c r="E399">
        <v>11</v>
      </c>
      <c r="F399">
        <f>RANK(STAND_ERA[[#This Row],[ERA]],STAND_ERA[ERA],1)</f>
        <v>129</v>
      </c>
      <c r="G399">
        <f t="shared" si="6"/>
        <v>2</v>
      </c>
    </row>
    <row r="400" spans="1:7" x14ac:dyDescent="0.25">
      <c r="A400" t="s">
        <v>72</v>
      </c>
      <c r="B400" t="s">
        <v>103</v>
      </c>
      <c r="C400" t="s">
        <v>113</v>
      </c>
      <c r="D400">
        <v>3.7759999999999998</v>
      </c>
      <c r="E400">
        <v>10</v>
      </c>
      <c r="F400">
        <f>RANK(STAND_ERA[[#This Row],[ERA]],STAND_ERA[ERA],1)</f>
        <v>165</v>
      </c>
      <c r="G400">
        <f t="shared" si="6"/>
        <v>3</v>
      </c>
    </row>
    <row r="401" spans="1:7" x14ac:dyDescent="0.25">
      <c r="A401" t="s">
        <v>72</v>
      </c>
      <c r="B401" t="s">
        <v>98</v>
      </c>
      <c r="C401" t="s">
        <v>113</v>
      </c>
      <c r="D401">
        <v>3.7890000000000001</v>
      </c>
      <c r="E401">
        <v>9</v>
      </c>
      <c r="F401">
        <f>RANK(STAND_ERA[[#This Row],[ERA]],STAND_ERA[ERA],1)</f>
        <v>170</v>
      </c>
      <c r="G401">
        <f t="shared" si="6"/>
        <v>4</v>
      </c>
    </row>
    <row r="402" spans="1:7" x14ac:dyDescent="0.25">
      <c r="A402" t="s">
        <v>72</v>
      </c>
      <c r="B402" t="s">
        <v>105</v>
      </c>
      <c r="C402" t="s">
        <v>113</v>
      </c>
      <c r="D402">
        <v>3.823</v>
      </c>
      <c r="E402">
        <v>8</v>
      </c>
      <c r="F402">
        <f>RANK(STAND_ERA[[#This Row],[ERA]],STAND_ERA[ERA],1)</f>
        <v>191</v>
      </c>
      <c r="G402">
        <f t="shared" si="6"/>
        <v>5</v>
      </c>
    </row>
    <row r="403" spans="1:7" x14ac:dyDescent="0.25">
      <c r="A403" t="s">
        <v>72</v>
      </c>
      <c r="B403" t="s">
        <v>102</v>
      </c>
      <c r="C403" t="s">
        <v>113</v>
      </c>
      <c r="D403">
        <v>4.0650000000000004</v>
      </c>
      <c r="E403">
        <v>7</v>
      </c>
      <c r="F403">
        <f>RANK(STAND_ERA[[#This Row],[ERA]],STAND_ERA[ERA],1)</f>
        <v>346</v>
      </c>
      <c r="G403">
        <f t="shared" si="6"/>
        <v>6</v>
      </c>
    </row>
    <row r="404" spans="1:7" x14ac:dyDescent="0.25">
      <c r="A404" t="s">
        <v>72</v>
      </c>
      <c r="B404" t="s">
        <v>95</v>
      </c>
      <c r="C404" t="s">
        <v>113</v>
      </c>
      <c r="D404">
        <v>4.069</v>
      </c>
      <c r="E404">
        <v>6</v>
      </c>
      <c r="F404">
        <f>RANK(STAND_ERA[[#This Row],[ERA]],STAND_ERA[ERA],1)</f>
        <v>349</v>
      </c>
      <c r="G404">
        <f t="shared" si="6"/>
        <v>7</v>
      </c>
    </row>
    <row r="405" spans="1:7" x14ac:dyDescent="0.25">
      <c r="A405" t="s">
        <v>72</v>
      </c>
      <c r="B405" t="s">
        <v>104</v>
      </c>
      <c r="C405" t="s">
        <v>113</v>
      </c>
      <c r="D405">
        <v>4.1879999999999997</v>
      </c>
      <c r="E405">
        <v>5</v>
      </c>
      <c r="F405">
        <f>RANK(STAND_ERA[[#This Row],[ERA]],STAND_ERA[ERA],1)</f>
        <v>442</v>
      </c>
      <c r="G405">
        <f t="shared" si="6"/>
        <v>8</v>
      </c>
    </row>
    <row r="406" spans="1:7" x14ac:dyDescent="0.25">
      <c r="A406" t="s">
        <v>72</v>
      </c>
      <c r="B406" t="s">
        <v>99</v>
      </c>
      <c r="C406" t="s">
        <v>113</v>
      </c>
      <c r="D406">
        <v>4.1920000000000002</v>
      </c>
      <c r="E406">
        <v>4</v>
      </c>
      <c r="F406">
        <f>RANK(STAND_ERA[[#This Row],[ERA]],STAND_ERA[ERA],1)</f>
        <v>449</v>
      </c>
      <c r="G406">
        <f t="shared" si="6"/>
        <v>9</v>
      </c>
    </row>
    <row r="407" spans="1:7" x14ac:dyDescent="0.25">
      <c r="A407" t="s">
        <v>72</v>
      </c>
      <c r="B407" t="s">
        <v>96</v>
      </c>
      <c r="C407" t="s">
        <v>113</v>
      </c>
      <c r="D407">
        <v>4.3079999999999998</v>
      </c>
      <c r="E407">
        <v>3</v>
      </c>
      <c r="F407">
        <f>RANK(STAND_ERA[[#This Row],[ERA]],STAND_ERA[ERA],1)</f>
        <v>505</v>
      </c>
      <c r="G407">
        <f t="shared" si="6"/>
        <v>10</v>
      </c>
    </row>
    <row r="408" spans="1:7" x14ac:dyDescent="0.25">
      <c r="A408" t="s">
        <v>72</v>
      </c>
      <c r="B408" t="s">
        <v>97</v>
      </c>
      <c r="C408" t="s">
        <v>113</v>
      </c>
      <c r="D408">
        <v>4.3339999999999996</v>
      </c>
      <c r="E408">
        <v>2</v>
      </c>
      <c r="F408">
        <f>RANK(STAND_ERA[[#This Row],[ERA]],STAND_ERA[ERA],1)</f>
        <v>515</v>
      </c>
      <c r="G408">
        <f t="shared" si="6"/>
        <v>11</v>
      </c>
    </row>
    <row r="409" spans="1:7" x14ac:dyDescent="0.25">
      <c r="A409" t="s">
        <v>72</v>
      </c>
      <c r="B409" t="s">
        <v>101</v>
      </c>
      <c r="C409" t="s">
        <v>113</v>
      </c>
      <c r="D409">
        <v>4.3520000000000003</v>
      </c>
      <c r="E409">
        <v>1</v>
      </c>
      <c r="F409">
        <f>RANK(STAND_ERA[[#This Row],[ERA]],STAND_ERA[ERA],1)</f>
        <v>531</v>
      </c>
      <c r="G409">
        <f t="shared" si="6"/>
        <v>12</v>
      </c>
    </row>
    <row r="410" spans="1:7" x14ac:dyDescent="0.25">
      <c r="A410" t="s">
        <v>73</v>
      </c>
      <c r="B410" t="s">
        <v>98</v>
      </c>
      <c r="C410" t="s">
        <v>113</v>
      </c>
      <c r="D410">
        <v>3.51</v>
      </c>
      <c r="E410">
        <v>12</v>
      </c>
      <c r="F410">
        <f>RANK(STAND_ERA[[#This Row],[ERA]],STAND_ERA[ERA],1)</f>
        <v>51</v>
      </c>
      <c r="G410">
        <f t="shared" si="6"/>
        <v>1</v>
      </c>
    </row>
    <row r="411" spans="1:7" x14ac:dyDescent="0.25">
      <c r="A411" t="s">
        <v>73</v>
      </c>
      <c r="B411" t="s">
        <v>94</v>
      </c>
      <c r="C411" t="s">
        <v>113</v>
      </c>
      <c r="D411">
        <v>3.61</v>
      </c>
      <c r="E411">
        <v>11</v>
      </c>
      <c r="F411">
        <f>RANK(STAND_ERA[[#This Row],[ERA]],STAND_ERA[ERA],1)</f>
        <v>84</v>
      </c>
      <c r="G411">
        <f t="shared" si="6"/>
        <v>2</v>
      </c>
    </row>
    <row r="412" spans="1:7" x14ac:dyDescent="0.25">
      <c r="A412" t="s">
        <v>73</v>
      </c>
      <c r="B412" t="s">
        <v>95</v>
      </c>
      <c r="C412" t="s">
        <v>113</v>
      </c>
      <c r="D412">
        <v>3.81</v>
      </c>
      <c r="E412">
        <v>10</v>
      </c>
      <c r="F412">
        <f>RANK(STAND_ERA[[#This Row],[ERA]],STAND_ERA[ERA],1)</f>
        <v>181</v>
      </c>
      <c r="G412">
        <f t="shared" si="6"/>
        <v>3</v>
      </c>
    </row>
    <row r="413" spans="1:7" x14ac:dyDescent="0.25">
      <c r="A413" t="s">
        <v>73</v>
      </c>
      <c r="B413" t="s">
        <v>102</v>
      </c>
      <c r="C413" t="s">
        <v>113</v>
      </c>
      <c r="D413">
        <v>3.83</v>
      </c>
      <c r="E413">
        <v>9</v>
      </c>
      <c r="F413">
        <f>RANK(STAND_ERA[[#This Row],[ERA]],STAND_ERA[ERA],1)</f>
        <v>194</v>
      </c>
      <c r="G413">
        <f t="shared" si="6"/>
        <v>4</v>
      </c>
    </row>
    <row r="414" spans="1:7" x14ac:dyDescent="0.25">
      <c r="A414" t="s">
        <v>73</v>
      </c>
      <c r="B414" t="s">
        <v>103</v>
      </c>
      <c r="C414" t="s">
        <v>113</v>
      </c>
      <c r="D414">
        <v>3.89</v>
      </c>
      <c r="E414">
        <v>8</v>
      </c>
      <c r="F414">
        <f>RANK(STAND_ERA[[#This Row],[ERA]],STAND_ERA[ERA],1)</f>
        <v>237</v>
      </c>
      <c r="G414">
        <f t="shared" si="6"/>
        <v>5</v>
      </c>
    </row>
    <row r="415" spans="1:7" x14ac:dyDescent="0.25">
      <c r="A415" t="s">
        <v>73</v>
      </c>
      <c r="B415" t="s">
        <v>105</v>
      </c>
      <c r="C415" t="s">
        <v>113</v>
      </c>
      <c r="D415">
        <v>3.93</v>
      </c>
      <c r="E415">
        <v>7</v>
      </c>
      <c r="F415">
        <f>RANK(STAND_ERA[[#This Row],[ERA]],STAND_ERA[ERA],1)</f>
        <v>270</v>
      </c>
      <c r="G415">
        <f t="shared" si="6"/>
        <v>6</v>
      </c>
    </row>
    <row r="416" spans="1:7" x14ac:dyDescent="0.25">
      <c r="A416" t="s">
        <v>73</v>
      </c>
      <c r="B416" t="s">
        <v>99</v>
      </c>
      <c r="C416" t="s">
        <v>113</v>
      </c>
      <c r="D416">
        <v>4.07</v>
      </c>
      <c r="E416">
        <v>6</v>
      </c>
      <c r="F416">
        <f>RANK(STAND_ERA[[#This Row],[ERA]],STAND_ERA[ERA],1)</f>
        <v>350</v>
      </c>
      <c r="G416">
        <f t="shared" si="6"/>
        <v>7</v>
      </c>
    </row>
    <row r="417" spans="1:7" x14ac:dyDescent="0.25">
      <c r="A417" t="s">
        <v>73</v>
      </c>
      <c r="B417" t="s">
        <v>100</v>
      </c>
      <c r="C417" t="s">
        <v>113</v>
      </c>
      <c r="D417">
        <v>4.08</v>
      </c>
      <c r="E417">
        <v>5</v>
      </c>
      <c r="F417">
        <f>RANK(STAND_ERA[[#This Row],[ERA]],STAND_ERA[ERA],1)</f>
        <v>358</v>
      </c>
      <c r="G417">
        <f t="shared" si="6"/>
        <v>8</v>
      </c>
    </row>
    <row r="418" spans="1:7" x14ac:dyDescent="0.25">
      <c r="A418" t="s">
        <v>73</v>
      </c>
      <c r="B418" t="s">
        <v>97</v>
      </c>
      <c r="C418" t="s">
        <v>113</v>
      </c>
      <c r="D418">
        <v>4.16</v>
      </c>
      <c r="E418">
        <v>4</v>
      </c>
      <c r="F418">
        <f>RANK(STAND_ERA[[#This Row],[ERA]],STAND_ERA[ERA],1)</f>
        <v>421</v>
      </c>
      <c r="G418">
        <f t="shared" si="6"/>
        <v>9</v>
      </c>
    </row>
    <row r="419" spans="1:7" x14ac:dyDescent="0.25">
      <c r="A419" t="s">
        <v>73</v>
      </c>
      <c r="B419" t="s">
        <v>104</v>
      </c>
      <c r="C419" t="s">
        <v>113</v>
      </c>
      <c r="D419">
        <v>4.25</v>
      </c>
      <c r="E419">
        <v>3</v>
      </c>
      <c r="F419">
        <f>RANK(STAND_ERA[[#This Row],[ERA]],STAND_ERA[ERA],1)</f>
        <v>476</v>
      </c>
      <c r="G419">
        <f t="shared" si="6"/>
        <v>10</v>
      </c>
    </row>
    <row r="420" spans="1:7" x14ac:dyDescent="0.25">
      <c r="A420" t="s">
        <v>73</v>
      </c>
      <c r="B420" t="s">
        <v>96</v>
      </c>
      <c r="C420" t="s">
        <v>113</v>
      </c>
      <c r="D420">
        <v>4.46</v>
      </c>
      <c r="E420">
        <v>2</v>
      </c>
      <c r="F420">
        <f>RANK(STAND_ERA[[#This Row],[ERA]],STAND_ERA[ERA],1)</f>
        <v>577</v>
      </c>
      <c r="G420">
        <f t="shared" si="6"/>
        <v>11</v>
      </c>
    </row>
    <row r="421" spans="1:7" x14ac:dyDescent="0.25">
      <c r="A421" t="s">
        <v>73</v>
      </c>
      <c r="B421" t="s">
        <v>101</v>
      </c>
      <c r="C421" t="s">
        <v>113</v>
      </c>
      <c r="D421">
        <v>4.49</v>
      </c>
      <c r="E421">
        <v>1</v>
      </c>
      <c r="F421">
        <f>RANK(STAND_ERA[[#This Row],[ERA]],STAND_ERA[ERA],1)</f>
        <v>587</v>
      </c>
      <c r="G421">
        <f t="shared" si="6"/>
        <v>12</v>
      </c>
    </row>
    <row r="422" spans="1:7" x14ac:dyDescent="0.25">
      <c r="A422" t="s">
        <v>74</v>
      </c>
      <c r="B422" t="s">
        <v>94</v>
      </c>
      <c r="C422" t="s">
        <v>113</v>
      </c>
      <c r="D422">
        <v>3.27</v>
      </c>
      <c r="E422">
        <v>12</v>
      </c>
      <c r="F422">
        <f>RANK(STAND_ERA[[#This Row],[ERA]],STAND_ERA[ERA],1)</f>
        <v>11</v>
      </c>
      <c r="G422">
        <f t="shared" si="6"/>
        <v>1</v>
      </c>
    </row>
    <row r="423" spans="1:7" x14ac:dyDescent="0.25">
      <c r="A423" t="s">
        <v>74</v>
      </c>
      <c r="B423" t="s">
        <v>99</v>
      </c>
      <c r="C423" t="s">
        <v>113</v>
      </c>
      <c r="D423">
        <v>3.77</v>
      </c>
      <c r="E423">
        <v>11</v>
      </c>
      <c r="F423">
        <f>RANK(STAND_ERA[[#This Row],[ERA]],STAND_ERA[ERA],1)</f>
        <v>158</v>
      </c>
      <c r="G423">
        <f t="shared" si="6"/>
        <v>2</v>
      </c>
    </row>
    <row r="424" spans="1:7" x14ac:dyDescent="0.25">
      <c r="A424" t="s">
        <v>74</v>
      </c>
      <c r="B424" t="s">
        <v>102</v>
      </c>
      <c r="C424" t="s">
        <v>113</v>
      </c>
      <c r="D424">
        <v>3.79</v>
      </c>
      <c r="E424">
        <v>10</v>
      </c>
      <c r="F424">
        <f>RANK(STAND_ERA[[#This Row],[ERA]],STAND_ERA[ERA],1)</f>
        <v>172</v>
      </c>
      <c r="G424">
        <f t="shared" si="6"/>
        <v>3</v>
      </c>
    </row>
    <row r="425" spans="1:7" x14ac:dyDescent="0.25">
      <c r="A425" t="s">
        <v>74</v>
      </c>
      <c r="B425" t="s">
        <v>105</v>
      </c>
      <c r="C425" t="s">
        <v>113</v>
      </c>
      <c r="D425">
        <v>3.81</v>
      </c>
      <c r="E425">
        <v>9</v>
      </c>
      <c r="F425">
        <f>RANK(STAND_ERA[[#This Row],[ERA]],STAND_ERA[ERA],1)</f>
        <v>181</v>
      </c>
      <c r="G425">
        <f t="shared" si="6"/>
        <v>4</v>
      </c>
    </row>
    <row r="426" spans="1:7" x14ac:dyDescent="0.25">
      <c r="A426" t="s">
        <v>74</v>
      </c>
      <c r="B426" t="s">
        <v>95</v>
      </c>
      <c r="C426" t="s">
        <v>113</v>
      </c>
      <c r="D426">
        <v>3.94</v>
      </c>
      <c r="E426">
        <v>8</v>
      </c>
      <c r="F426">
        <f>RANK(STAND_ERA[[#This Row],[ERA]],STAND_ERA[ERA],1)</f>
        <v>274</v>
      </c>
      <c r="G426">
        <f t="shared" si="6"/>
        <v>5</v>
      </c>
    </row>
    <row r="427" spans="1:7" x14ac:dyDescent="0.25">
      <c r="A427" t="s">
        <v>74</v>
      </c>
      <c r="B427" t="s">
        <v>97</v>
      </c>
      <c r="C427" t="s">
        <v>113</v>
      </c>
      <c r="D427">
        <v>4</v>
      </c>
      <c r="E427">
        <v>7</v>
      </c>
      <c r="F427">
        <f>RANK(STAND_ERA[[#This Row],[ERA]],STAND_ERA[ERA],1)</f>
        <v>307</v>
      </c>
      <c r="G427">
        <f t="shared" si="6"/>
        <v>6</v>
      </c>
    </row>
    <row r="428" spans="1:7" x14ac:dyDescent="0.25">
      <c r="A428" t="s">
        <v>74</v>
      </c>
      <c r="B428" t="s">
        <v>103</v>
      </c>
      <c r="C428" t="s">
        <v>113</v>
      </c>
      <c r="D428">
        <v>4.01</v>
      </c>
      <c r="E428">
        <v>6</v>
      </c>
      <c r="F428">
        <f>RANK(STAND_ERA[[#This Row],[ERA]],STAND_ERA[ERA],1)</f>
        <v>316</v>
      </c>
      <c r="G428">
        <f t="shared" si="6"/>
        <v>7</v>
      </c>
    </row>
    <row r="429" spans="1:7" x14ac:dyDescent="0.25">
      <c r="A429" t="s">
        <v>74</v>
      </c>
      <c r="B429" t="s">
        <v>98</v>
      </c>
      <c r="C429" t="s">
        <v>113</v>
      </c>
      <c r="D429">
        <v>4.0199999999999996</v>
      </c>
      <c r="E429">
        <v>5</v>
      </c>
      <c r="F429">
        <f>RANK(STAND_ERA[[#This Row],[ERA]],STAND_ERA[ERA],1)</f>
        <v>318</v>
      </c>
      <c r="G429">
        <f t="shared" si="6"/>
        <v>8</v>
      </c>
    </row>
    <row r="430" spans="1:7" x14ac:dyDescent="0.25">
      <c r="A430" t="s">
        <v>74</v>
      </c>
      <c r="B430" t="s">
        <v>104</v>
      </c>
      <c r="C430" t="s">
        <v>113</v>
      </c>
      <c r="D430">
        <v>4.13</v>
      </c>
      <c r="E430">
        <v>4</v>
      </c>
      <c r="F430">
        <f>RANK(STAND_ERA[[#This Row],[ERA]],STAND_ERA[ERA],1)</f>
        <v>397</v>
      </c>
      <c r="G430">
        <f t="shared" si="6"/>
        <v>9</v>
      </c>
    </row>
    <row r="431" spans="1:7" x14ac:dyDescent="0.25">
      <c r="A431" t="s">
        <v>74</v>
      </c>
      <c r="B431" t="s">
        <v>101</v>
      </c>
      <c r="C431" t="s">
        <v>113</v>
      </c>
      <c r="D431">
        <v>4.1500000000000004</v>
      </c>
      <c r="E431">
        <v>3</v>
      </c>
      <c r="F431">
        <f>RANK(STAND_ERA[[#This Row],[ERA]],STAND_ERA[ERA],1)</f>
        <v>412</v>
      </c>
      <c r="G431">
        <f t="shared" si="6"/>
        <v>10</v>
      </c>
    </row>
    <row r="432" spans="1:7" x14ac:dyDescent="0.25">
      <c r="A432" t="s">
        <v>74</v>
      </c>
      <c r="B432" t="s">
        <v>96</v>
      </c>
      <c r="C432" t="s">
        <v>113</v>
      </c>
      <c r="D432">
        <v>4.28</v>
      </c>
      <c r="E432">
        <v>2</v>
      </c>
      <c r="F432">
        <f>RANK(STAND_ERA[[#This Row],[ERA]],STAND_ERA[ERA],1)</f>
        <v>497</v>
      </c>
      <c r="G432">
        <f t="shared" si="6"/>
        <v>11</v>
      </c>
    </row>
    <row r="433" spans="1:7" x14ac:dyDescent="0.25">
      <c r="A433" t="s">
        <v>74</v>
      </c>
      <c r="B433" t="s">
        <v>100</v>
      </c>
      <c r="C433" t="s">
        <v>113</v>
      </c>
      <c r="D433">
        <v>5.17</v>
      </c>
      <c r="E433">
        <v>1</v>
      </c>
      <c r="F433">
        <f>RANK(STAND_ERA[[#This Row],[ERA]],STAND_ERA[ERA],1)</f>
        <v>660</v>
      </c>
      <c r="G433">
        <f t="shared" si="6"/>
        <v>12</v>
      </c>
    </row>
    <row r="434" spans="1:7" x14ac:dyDescent="0.25">
      <c r="A434" t="s">
        <v>75</v>
      </c>
      <c r="B434" t="s">
        <v>99</v>
      </c>
      <c r="C434" t="s">
        <v>113</v>
      </c>
      <c r="D434">
        <v>3.5</v>
      </c>
      <c r="E434">
        <v>12</v>
      </c>
      <c r="F434">
        <f>RANK(STAND_ERA[[#This Row],[ERA]],STAND_ERA[ERA],1)</f>
        <v>48</v>
      </c>
      <c r="G434">
        <f t="shared" si="6"/>
        <v>1</v>
      </c>
    </row>
    <row r="435" spans="1:7" x14ac:dyDescent="0.25">
      <c r="A435" t="s">
        <v>75</v>
      </c>
      <c r="B435" t="s">
        <v>101</v>
      </c>
      <c r="C435" t="s">
        <v>113</v>
      </c>
      <c r="D435">
        <v>3.58</v>
      </c>
      <c r="E435">
        <v>11</v>
      </c>
      <c r="F435">
        <f>RANK(STAND_ERA[[#This Row],[ERA]],STAND_ERA[ERA],1)</f>
        <v>72</v>
      </c>
      <c r="G435">
        <f t="shared" si="6"/>
        <v>2</v>
      </c>
    </row>
    <row r="436" spans="1:7" x14ac:dyDescent="0.25">
      <c r="A436" t="s">
        <v>75</v>
      </c>
      <c r="B436" t="s">
        <v>98</v>
      </c>
      <c r="C436" t="s">
        <v>113</v>
      </c>
      <c r="D436">
        <v>3.73</v>
      </c>
      <c r="E436">
        <v>10</v>
      </c>
      <c r="F436">
        <f>RANK(STAND_ERA[[#This Row],[ERA]],STAND_ERA[ERA],1)</f>
        <v>140</v>
      </c>
      <c r="G436">
        <f t="shared" si="6"/>
        <v>3</v>
      </c>
    </row>
    <row r="437" spans="1:7" x14ac:dyDescent="0.25">
      <c r="A437" t="s">
        <v>75</v>
      </c>
      <c r="B437" t="s">
        <v>97</v>
      </c>
      <c r="C437" t="s">
        <v>113</v>
      </c>
      <c r="D437">
        <v>3.83</v>
      </c>
      <c r="E437">
        <v>0</v>
      </c>
      <c r="F437">
        <f>RANK(STAND_ERA[[#This Row],[ERA]],STAND_ERA[ERA],1)</f>
        <v>194</v>
      </c>
      <c r="G437">
        <f t="shared" si="6"/>
        <v>4</v>
      </c>
    </row>
    <row r="438" spans="1:7" x14ac:dyDescent="0.25">
      <c r="A438" t="s">
        <v>75</v>
      </c>
      <c r="B438" t="s">
        <v>94</v>
      </c>
      <c r="C438" t="s">
        <v>113</v>
      </c>
      <c r="D438">
        <v>3.93</v>
      </c>
      <c r="E438">
        <v>7</v>
      </c>
      <c r="F438">
        <f>RANK(STAND_ERA[[#This Row],[ERA]],STAND_ERA[ERA],1)</f>
        <v>270</v>
      </c>
      <c r="G438">
        <f t="shared" si="6"/>
        <v>5</v>
      </c>
    </row>
    <row r="439" spans="1:7" x14ac:dyDescent="0.25">
      <c r="A439" t="s">
        <v>75</v>
      </c>
      <c r="B439" t="s">
        <v>100</v>
      </c>
      <c r="C439" t="s">
        <v>113</v>
      </c>
      <c r="D439">
        <v>3.93</v>
      </c>
      <c r="E439">
        <v>8</v>
      </c>
      <c r="F439">
        <f>RANK(STAND_ERA[[#This Row],[ERA]],STAND_ERA[ERA],1)</f>
        <v>270</v>
      </c>
      <c r="G439">
        <f t="shared" si="6"/>
        <v>6</v>
      </c>
    </row>
    <row r="440" spans="1:7" x14ac:dyDescent="0.25">
      <c r="A440" t="s">
        <v>75</v>
      </c>
      <c r="B440" t="s">
        <v>95</v>
      </c>
      <c r="C440" t="s">
        <v>113</v>
      </c>
      <c r="D440">
        <v>4.18</v>
      </c>
      <c r="E440">
        <v>6</v>
      </c>
      <c r="F440">
        <f>RANK(STAND_ERA[[#This Row],[ERA]],STAND_ERA[ERA],1)</f>
        <v>438</v>
      </c>
      <c r="G440">
        <f t="shared" si="6"/>
        <v>7</v>
      </c>
    </row>
    <row r="441" spans="1:7" x14ac:dyDescent="0.25">
      <c r="A441" t="s">
        <v>75</v>
      </c>
      <c r="B441" t="s">
        <v>103</v>
      </c>
      <c r="C441" t="s">
        <v>113</v>
      </c>
      <c r="D441">
        <v>4.25</v>
      </c>
      <c r="E441">
        <v>5</v>
      </c>
      <c r="F441">
        <f>RANK(STAND_ERA[[#This Row],[ERA]],STAND_ERA[ERA],1)</f>
        <v>476</v>
      </c>
      <c r="G441">
        <f t="shared" si="6"/>
        <v>8</v>
      </c>
    </row>
    <row r="442" spans="1:7" x14ac:dyDescent="0.25">
      <c r="A442" t="s">
        <v>75</v>
      </c>
      <c r="B442" t="s">
        <v>96</v>
      </c>
      <c r="C442" t="s">
        <v>113</v>
      </c>
      <c r="D442">
        <v>4.33</v>
      </c>
      <c r="E442">
        <v>0</v>
      </c>
      <c r="F442">
        <f>RANK(STAND_ERA[[#This Row],[ERA]],STAND_ERA[ERA],1)</f>
        <v>512</v>
      </c>
      <c r="G442">
        <f t="shared" si="6"/>
        <v>9</v>
      </c>
    </row>
    <row r="443" spans="1:7" x14ac:dyDescent="0.25">
      <c r="A443" t="s">
        <v>75</v>
      </c>
      <c r="B443" t="s">
        <v>104</v>
      </c>
      <c r="C443" t="s">
        <v>113</v>
      </c>
      <c r="D443">
        <v>4.37</v>
      </c>
      <c r="E443">
        <v>3</v>
      </c>
      <c r="F443">
        <f>RANK(STAND_ERA[[#This Row],[ERA]],STAND_ERA[ERA],1)</f>
        <v>536</v>
      </c>
      <c r="G443">
        <f t="shared" si="6"/>
        <v>10</v>
      </c>
    </row>
    <row r="444" spans="1:7" x14ac:dyDescent="0.25">
      <c r="A444" t="s">
        <v>75</v>
      </c>
      <c r="B444" t="s">
        <v>102</v>
      </c>
      <c r="C444" t="s">
        <v>113</v>
      </c>
      <c r="D444">
        <v>4.42</v>
      </c>
      <c r="E444">
        <v>2</v>
      </c>
      <c r="F444">
        <f>RANK(STAND_ERA[[#This Row],[ERA]],STAND_ERA[ERA],1)</f>
        <v>555</v>
      </c>
      <c r="G444">
        <f t="shared" si="6"/>
        <v>11</v>
      </c>
    </row>
    <row r="445" spans="1:7" x14ac:dyDescent="0.25">
      <c r="A445" t="s">
        <v>75</v>
      </c>
      <c r="B445" t="s">
        <v>105</v>
      </c>
      <c r="C445" t="s">
        <v>113</v>
      </c>
      <c r="D445">
        <v>4.68</v>
      </c>
      <c r="E445">
        <v>1</v>
      </c>
      <c r="F445">
        <f>RANK(STAND_ERA[[#This Row],[ERA]],STAND_ERA[ERA],1)</f>
        <v>642</v>
      </c>
      <c r="G445">
        <f t="shared" si="6"/>
        <v>12</v>
      </c>
    </row>
    <row r="446" spans="1:7" x14ac:dyDescent="0.25">
      <c r="A446" t="s">
        <v>76</v>
      </c>
      <c r="B446" t="s">
        <v>94</v>
      </c>
      <c r="C446" t="s">
        <v>113</v>
      </c>
      <c r="D446">
        <v>3.508</v>
      </c>
      <c r="E446">
        <v>12</v>
      </c>
      <c r="F446">
        <f>RANK(STAND_ERA[[#This Row],[ERA]],STAND_ERA[ERA],1)</f>
        <v>50</v>
      </c>
      <c r="G446">
        <f t="shared" si="6"/>
        <v>1</v>
      </c>
    </row>
    <row r="447" spans="1:7" x14ac:dyDescent="0.25">
      <c r="A447" t="s">
        <v>76</v>
      </c>
      <c r="B447" t="s">
        <v>98</v>
      </c>
      <c r="C447" t="s">
        <v>113</v>
      </c>
      <c r="D447">
        <v>3.7210000000000001</v>
      </c>
      <c r="E447">
        <v>11</v>
      </c>
      <c r="F447">
        <f>RANK(STAND_ERA[[#This Row],[ERA]],STAND_ERA[ERA],1)</f>
        <v>137</v>
      </c>
      <c r="G447">
        <f t="shared" si="6"/>
        <v>2</v>
      </c>
    </row>
    <row r="448" spans="1:7" x14ac:dyDescent="0.25">
      <c r="A448" t="s">
        <v>76</v>
      </c>
      <c r="B448" t="s">
        <v>100</v>
      </c>
      <c r="C448" t="s">
        <v>113</v>
      </c>
      <c r="D448">
        <v>3.85</v>
      </c>
      <c r="E448">
        <v>10</v>
      </c>
      <c r="F448">
        <f>RANK(STAND_ERA[[#This Row],[ERA]],STAND_ERA[ERA],1)</f>
        <v>209</v>
      </c>
      <c r="G448">
        <f t="shared" si="6"/>
        <v>3</v>
      </c>
    </row>
    <row r="449" spans="1:7" x14ac:dyDescent="0.25">
      <c r="A449" t="s">
        <v>76</v>
      </c>
      <c r="B449" t="s">
        <v>103</v>
      </c>
      <c r="C449" t="s">
        <v>113</v>
      </c>
      <c r="D449">
        <v>3.8570000000000002</v>
      </c>
      <c r="E449">
        <v>9</v>
      </c>
      <c r="F449">
        <f>RANK(STAND_ERA[[#This Row],[ERA]],STAND_ERA[ERA],1)</f>
        <v>213</v>
      </c>
      <c r="G449">
        <f t="shared" si="6"/>
        <v>4</v>
      </c>
    </row>
    <row r="450" spans="1:7" x14ac:dyDescent="0.25">
      <c r="A450" t="s">
        <v>76</v>
      </c>
      <c r="B450" t="s">
        <v>95</v>
      </c>
      <c r="C450" t="s">
        <v>113</v>
      </c>
      <c r="D450">
        <v>3.8820000000000001</v>
      </c>
      <c r="E450">
        <v>8</v>
      </c>
      <c r="F450">
        <f>RANK(STAND_ERA[[#This Row],[ERA]],STAND_ERA[ERA],1)</f>
        <v>235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102</v>
      </c>
      <c r="C451" t="s">
        <v>113</v>
      </c>
      <c r="D451">
        <v>3.9660000000000002</v>
      </c>
      <c r="E451">
        <v>7</v>
      </c>
      <c r="F451">
        <f>RANK(STAND_ERA[[#This Row],[ERA]],STAND_ERA[ERA],1)</f>
        <v>287</v>
      </c>
      <c r="G451">
        <f t="shared" si="7"/>
        <v>6</v>
      </c>
    </row>
    <row r="452" spans="1:7" x14ac:dyDescent="0.25">
      <c r="A452" t="s">
        <v>76</v>
      </c>
      <c r="B452" t="s">
        <v>99</v>
      </c>
      <c r="C452" t="s">
        <v>113</v>
      </c>
      <c r="D452">
        <v>4.17</v>
      </c>
      <c r="E452">
        <v>6</v>
      </c>
      <c r="F452">
        <f>RANK(STAND_ERA[[#This Row],[ERA]],STAND_ERA[ERA],1)</f>
        <v>431</v>
      </c>
      <c r="G452">
        <f t="shared" si="7"/>
        <v>7</v>
      </c>
    </row>
    <row r="453" spans="1:7" x14ac:dyDescent="0.25">
      <c r="A453" t="s">
        <v>76</v>
      </c>
      <c r="B453" t="s">
        <v>104</v>
      </c>
      <c r="C453" t="s">
        <v>113</v>
      </c>
      <c r="D453">
        <v>4.2539999999999996</v>
      </c>
      <c r="E453">
        <v>5</v>
      </c>
      <c r="F453">
        <f>RANK(STAND_ERA[[#This Row],[ERA]],STAND_ERA[ERA],1)</f>
        <v>483</v>
      </c>
      <c r="G453">
        <f t="shared" si="7"/>
        <v>8</v>
      </c>
    </row>
    <row r="454" spans="1:7" x14ac:dyDescent="0.25">
      <c r="A454" t="s">
        <v>76</v>
      </c>
      <c r="B454" t="s">
        <v>105</v>
      </c>
      <c r="C454" t="s">
        <v>113</v>
      </c>
      <c r="D454">
        <v>4.3470000000000004</v>
      </c>
      <c r="E454">
        <v>4</v>
      </c>
      <c r="F454">
        <f>RANK(STAND_ERA[[#This Row],[ERA]],STAND_ERA[ERA],1)</f>
        <v>524</v>
      </c>
      <c r="G454">
        <f t="shared" si="7"/>
        <v>9</v>
      </c>
    </row>
    <row r="455" spans="1:7" x14ac:dyDescent="0.25">
      <c r="A455" t="s">
        <v>76</v>
      </c>
      <c r="B455" t="s">
        <v>96</v>
      </c>
      <c r="C455" t="s">
        <v>113</v>
      </c>
      <c r="D455">
        <v>4.3819999999999997</v>
      </c>
      <c r="E455">
        <v>3</v>
      </c>
      <c r="F455">
        <f>RANK(STAND_ERA[[#This Row],[ERA]],STAND_ERA[ERA],1)</f>
        <v>545</v>
      </c>
      <c r="G455">
        <f t="shared" si="7"/>
        <v>10</v>
      </c>
    </row>
    <row r="456" spans="1:7" x14ac:dyDescent="0.25">
      <c r="A456" t="s">
        <v>76</v>
      </c>
      <c r="B456" t="s">
        <v>97</v>
      </c>
      <c r="C456" t="s">
        <v>113</v>
      </c>
      <c r="D456">
        <v>4.4240000000000004</v>
      </c>
      <c r="E456">
        <v>0</v>
      </c>
      <c r="F456">
        <f>RANK(STAND_ERA[[#This Row],[ERA]],STAND_ERA[ERA],1)</f>
        <v>564</v>
      </c>
      <c r="G456">
        <f t="shared" si="7"/>
        <v>11</v>
      </c>
    </row>
    <row r="457" spans="1:7" x14ac:dyDescent="0.25">
      <c r="A457" t="s">
        <v>76</v>
      </c>
      <c r="B457" t="s">
        <v>101</v>
      </c>
      <c r="C457" t="s">
        <v>113</v>
      </c>
      <c r="D457">
        <v>4.4800000000000004</v>
      </c>
      <c r="E457">
        <v>1</v>
      </c>
      <c r="F457">
        <f>RANK(STAND_ERA[[#This Row],[ERA]],STAND_ERA[ERA],1)</f>
        <v>581</v>
      </c>
      <c r="G457">
        <f t="shared" si="7"/>
        <v>12</v>
      </c>
    </row>
    <row r="458" spans="1:7" x14ac:dyDescent="0.25">
      <c r="A458" t="s">
        <v>77</v>
      </c>
      <c r="B458" t="s">
        <v>99</v>
      </c>
      <c r="C458" t="s">
        <v>113</v>
      </c>
      <c r="D458">
        <v>3.51</v>
      </c>
      <c r="E458">
        <v>12</v>
      </c>
      <c r="F458">
        <f>RANK(STAND_ERA[[#This Row],[ERA]],STAND_ERA[ERA],1)</f>
        <v>51</v>
      </c>
      <c r="G458">
        <f t="shared" si="7"/>
        <v>1</v>
      </c>
    </row>
    <row r="459" spans="1:7" x14ac:dyDescent="0.25">
      <c r="A459" t="s">
        <v>77</v>
      </c>
      <c r="B459" t="s">
        <v>104</v>
      </c>
      <c r="C459" t="s">
        <v>113</v>
      </c>
      <c r="D459">
        <v>3.5510000000000002</v>
      </c>
      <c r="E459">
        <v>11</v>
      </c>
      <c r="F459">
        <f>RANK(STAND_ERA[[#This Row],[ERA]],STAND_ERA[ERA],1)</f>
        <v>62</v>
      </c>
      <c r="G459">
        <f t="shared" si="7"/>
        <v>2</v>
      </c>
    </row>
    <row r="460" spans="1:7" x14ac:dyDescent="0.25">
      <c r="A460" t="s">
        <v>77</v>
      </c>
      <c r="B460" t="s">
        <v>102</v>
      </c>
      <c r="C460" t="s">
        <v>113</v>
      </c>
      <c r="D460">
        <v>3.621</v>
      </c>
      <c r="E460">
        <v>10</v>
      </c>
      <c r="F460">
        <f>RANK(STAND_ERA[[#This Row],[ERA]],STAND_ERA[ERA],1)</f>
        <v>90</v>
      </c>
      <c r="G460">
        <f t="shared" si="7"/>
        <v>3</v>
      </c>
    </row>
    <row r="461" spans="1:7" x14ac:dyDescent="0.25">
      <c r="A461" t="s">
        <v>77</v>
      </c>
      <c r="B461" t="s">
        <v>94</v>
      </c>
      <c r="C461" t="s">
        <v>113</v>
      </c>
      <c r="D461">
        <v>3.722</v>
      </c>
      <c r="E461">
        <v>9</v>
      </c>
      <c r="F461">
        <f>RANK(STAND_ERA[[#This Row],[ERA]],STAND_ERA[ERA],1)</f>
        <v>138</v>
      </c>
      <c r="G461">
        <f t="shared" si="7"/>
        <v>4</v>
      </c>
    </row>
    <row r="462" spans="1:7" x14ac:dyDescent="0.25">
      <c r="A462" t="s">
        <v>77</v>
      </c>
      <c r="B462" t="s">
        <v>100</v>
      </c>
      <c r="C462" t="s">
        <v>113</v>
      </c>
      <c r="D462">
        <v>3.7490000000000001</v>
      </c>
      <c r="E462">
        <v>8</v>
      </c>
      <c r="F462">
        <f>RANK(STAND_ERA[[#This Row],[ERA]],STAND_ERA[ERA],1)</f>
        <v>151</v>
      </c>
      <c r="G462">
        <f t="shared" si="7"/>
        <v>5</v>
      </c>
    </row>
    <row r="463" spans="1:7" x14ac:dyDescent="0.25">
      <c r="A463" t="s">
        <v>77</v>
      </c>
      <c r="B463" t="s">
        <v>103</v>
      </c>
      <c r="C463" t="s">
        <v>113</v>
      </c>
      <c r="D463">
        <v>3.847</v>
      </c>
      <c r="E463">
        <v>7</v>
      </c>
      <c r="F463">
        <f>RANK(STAND_ERA[[#This Row],[ERA]],STAND_ERA[ERA],1)</f>
        <v>207</v>
      </c>
      <c r="G463">
        <f t="shared" si="7"/>
        <v>6</v>
      </c>
    </row>
    <row r="464" spans="1:7" x14ac:dyDescent="0.25">
      <c r="A464" t="s">
        <v>77</v>
      </c>
      <c r="B464" t="s">
        <v>98</v>
      </c>
      <c r="C464" t="s">
        <v>113</v>
      </c>
      <c r="D464">
        <v>4.0339999999999998</v>
      </c>
      <c r="E464">
        <v>6</v>
      </c>
      <c r="F464">
        <f>RANK(STAND_ERA[[#This Row],[ERA]],STAND_ERA[ERA],1)</f>
        <v>327</v>
      </c>
      <c r="G464">
        <f t="shared" si="7"/>
        <v>7</v>
      </c>
    </row>
    <row r="465" spans="1:7" x14ac:dyDescent="0.25">
      <c r="A465" t="s">
        <v>77</v>
      </c>
      <c r="B465" t="s">
        <v>95</v>
      </c>
      <c r="C465" t="s">
        <v>113</v>
      </c>
      <c r="D465">
        <v>4.07</v>
      </c>
      <c r="E465">
        <v>5</v>
      </c>
      <c r="F465">
        <f>RANK(STAND_ERA[[#This Row],[ERA]],STAND_ERA[ERA],1)</f>
        <v>350</v>
      </c>
      <c r="G465">
        <f t="shared" si="7"/>
        <v>8</v>
      </c>
    </row>
    <row r="466" spans="1:7" x14ac:dyDescent="0.25">
      <c r="A466" t="s">
        <v>77</v>
      </c>
      <c r="B466" t="s">
        <v>105</v>
      </c>
      <c r="C466" t="s">
        <v>113</v>
      </c>
      <c r="D466">
        <v>4.3479999999999999</v>
      </c>
      <c r="E466">
        <v>4</v>
      </c>
      <c r="F466">
        <f>RANK(STAND_ERA[[#This Row],[ERA]],STAND_ERA[ERA],1)</f>
        <v>526</v>
      </c>
      <c r="G466">
        <f t="shared" si="7"/>
        <v>9</v>
      </c>
    </row>
    <row r="467" spans="1:7" x14ac:dyDescent="0.25">
      <c r="A467" t="s">
        <v>77</v>
      </c>
      <c r="B467" t="s">
        <v>97</v>
      </c>
      <c r="C467" t="s">
        <v>113</v>
      </c>
      <c r="D467">
        <v>4.351</v>
      </c>
      <c r="E467">
        <v>3</v>
      </c>
      <c r="F467">
        <f>RANK(STAND_ERA[[#This Row],[ERA]],STAND_ERA[ERA],1)</f>
        <v>530</v>
      </c>
      <c r="G467">
        <f t="shared" si="7"/>
        <v>10</v>
      </c>
    </row>
    <row r="468" spans="1:7" x14ac:dyDescent="0.25">
      <c r="A468" t="s">
        <v>77</v>
      </c>
      <c r="B468" t="s">
        <v>96</v>
      </c>
      <c r="C468" t="s">
        <v>113</v>
      </c>
      <c r="D468">
        <v>4.45</v>
      </c>
      <c r="E468">
        <v>2</v>
      </c>
      <c r="F468">
        <f>RANK(STAND_ERA[[#This Row],[ERA]],STAND_ERA[ERA],1)</f>
        <v>573</v>
      </c>
      <c r="G468">
        <f t="shared" si="7"/>
        <v>11</v>
      </c>
    </row>
    <row r="469" spans="1:7" x14ac:dyDescent="0.25">
      <c r="A469" t="s">
        <v>77</v>
      </c>
      <c r="B469" t="s">
        <v>101</v>
      </c>
      <c r="C469" t="s">
        <v>113</v>
      </c>
      <c r="D469">
        <v>4.4800000000000004</v>
      </c>
      <c r="E469">
        <v>1</v>
      </c>
      <c r="F469">
        <f>RANK(STAND_ERA[[#This Row],[ERA]],STAND_ERA[ERA],1)</f>
        <v>581</v>
      </c>
      <c r="G469">
        <f t="shared" si="7"/>
        <v>12</v>
      </c>
    </row>
    <row r="470" spans="1:7" x14ac:dyDescent="0.25">
      <c r="A470" t="s">
        <v>78</v>
      </c>
      <c r="B470" t="s">
        <v>94</v>
      </c>
      <c r="C470" t="s">
        <v>113</v>
      </c>
      <c r="D470">
        <v>3.3410000000000002</v>
      </c>
      <c r="E470">
        <v>12</v>
      </c>
      <c r="F470">
        <f>RANK(STAND_ERA[[#This Row],[ERA]],STAND_ERA[ERA],1)</f>
        <v>18</v>
      </c>
      <c r="G470">
        <f t="shared" si="7"/>
        <v>1</v>
      </c>
    </row>
    <row r="471" spans="1:7" x14ac:dyDescent="0.25">
      <c r="A471" t="s">
        <v>78</v>
      </c>
      <c r="B471" t="s">
        <v>103</v>
      </c>
      <c r="C471" t="s">
        <v>113</v>
      </c>
      <c r="D471">
        <v>3.6739999999999999</v>
      </c>
      <c r="E471">
        <v>11</v>
      </c>
      <c r="F471">
        <f>RANK(STAND_ERA[[#This Row],[ERA]],STAND_ERA[ERA],1)</f>
        <v>115</v>
      </c>
      <c r="G471">
        <f t="shared" si="7"/>
        <v>2</v>
      </c>
    </row>
    <row r="472" spans="1:7" x14ac:dyDescent="0.25">
      <c r="A472" t="s">
        <v>78</v>
      </c>
      <c r="B472" t="s">
        <v>99</v>
      </c>
      <c r="C472" t="s">
        <v>113</v>
      </c>
      <c r="D472">
        <v>3.6930000000000001</v>
      </c>
      <c r="E472">
        <v>10</v>
      </c>
      <c r="F472">
        <f>RANK(STAND_ERA[[#This Row],[ERA]],STAND_ERA[ERA],1)</f>
        <v>121</v>
      </c>
      <c r="G472">
        <f t="shared" si="7"/>
        <v>3</v>
      </c>
    </row>
    <row r="473" spans="1:7" x14ac:dyDescent="0.25">
      <c r="A473" t="s">
        <v>78</v>
      </c>
      <c r="B473" t="s">
        <v>98</v>
      </c>
      <c r="C473" t="s">
        <v>113</v>
      </c>
      <c r="D473">
        <v>3.8679999999999999</v>
      </c>
      <c r="E473">
        <v>9</v>
      </c>
      <c r="F473">
        <f>RANK(STAND_ERA[[#This Row],[ERA]],STAND_ERA[ERA],1)</f>
        <v>217</v>
      </c>
      <c r="G473">
        <f t="shared" si="7"/>
        <v>4</v>
      </c>
    </row>
    <row r="474" spans="1:7" x14ac:dyDescent="0.25">
      <c r="A474" t="s">
        <v>78</v>
      </c>
      <c r="B474" t="s">
        <v>105</v>
      </c>
      <c r="C474" t="s">
        <v>113</v>
      </c>
      <c r="D474">
        <v>3.988</v>
      </c>
      <c r="E474">
        <v>8</v>
      </c>
      <c r="F474">
        <f>RANK(STAND_ERA[[#This Row],[ERA]],STAND_ERA[ERA],1)</f>
        <v>301</v>
      </c>
      <c r="G474">
        <f t="shared" si="7"/>
        <v>5</v>
      </c>
    </row>
    <row r="475" spans="1:7" x14ac:dyDescent="0.25">
      <c r="A475" t="s">
        <v>78</v>
      </c>
      <c r="B475" t="s">
        <v>95</v>
      </c>
      <c r="C475" t="s">
        <v>113</v>
      </c>
      <c r="D475">
        <v>4.0220000000000002</v>
      </c>
      <c r="E475">
        <v>7</v>
      </c>
      <c r="F475">
        <f>RANK(STAND_ERA[[#This Row],[ERA]],STAND_ERA[ERA],1)</f>
        <v>322</v>
      </c>
      <c r="G475">
        <f t="shared" si="7"/>
        <v>6</v>
      </c>
    </row>
    <row r="476" spans="1:7" x14ac:dyDescent="0.25">
      <c r="A476" t="s">
        <v>78</v>
      </c>
      <c r="B476" t="s">
        <v>102</v>
      </c>
      <c r="C476" t="s">
        <v>113</v>
      </c>
      <c r="D476">
        <v>4.0439999999999996</v>
      </c>
      <c r="E476">
        <v>6</v>
      </c>
      <c r="F476">
        <f>RANK(STAND_ERA[[#This Row],[ERA]],STAND_ERA[ERA],1)</f>
        <v>334</v>
      </c>
      <c r="G476">
        <f t="shared" si="7"/>
        <v>7</v>
      </c>
    </row>
    <row r="477" spans="1:7" x14ac:dyDescent="0.25">
      <c r="A477" t="s">
        <v>78</v>
      </c>
      <c r="B477" t="s">
        <v>96</v>
      </c>
      <c r="C477" t="s">
        <v>113</v>
      </c>
      <c r="D477">
        <v>4.0490000000000004</v>
      </c>
      <c r="E477">
        <v>5</v>
      </c>
      <c r="F477">
        <f>RANK(STAND_ERA[[#This Row],[ERA]],STAND_ERA[ERA],1)</f>
        <v>335</v>
      </c>
      <c r="G477">
        <f t="shared" si="7"/>
        <v>8</v>
      </c>
    </row>
    <row r="478" spans="1:7" x14ac:dyDescent="0.25">
      <c r="A478" t="s">
        <v>78</v>
      </c>
      <c r="B478" t="s">
        <v>101</v>
      </c>
      <c r="C478" t="s">
        <v>113</v>
      </c>
      <c r="D478">
        <v>4.0780000000000003</v>
      </c>
      <c r="E478">
        <v>4</v>
      </c>
      <c r="F478">
        <f>RANK(STAND_ERA[[#This Row],[ERA]],STAND_ERA[ERA],1)</f>
        <v>357</v>
      </c>
      <c r="G478">
        <f t="shared" si="7"/>
        <v>9</v>
      </c>
    </row>
    <row r="479" spans="1:7" x14ac:dyDescent="0.25">
      <c r="A479" t="s">
        <v>78</v>
      </c>
      <c r="B479" t="s">
        <v>97</v>
      </c>
      <c r="C479" t="s">
        <v>113</v>
      </c>
      <c r="D479">
        <v>4.3179999999999996</v>
      </c>
      <c r="E479">
        <v>3</v>
      </c>
      <c r="F479">
        <f>RANK(STAND_ERA[[#This Row],[ERA]],STAND_ERA[ERA],1)</f>
        <v>507</v>
      </c>
      <c r="G479">
        <f t="shared" si="7"/>
        <v>10</v>
      </c>
    </row>
    <row r="480" spans="1:7" x14ac:dyDescent="0.25">
      <c r="A480" t="s">
        <v>78</v>
      </c>
      <c r="B480" t="s">
        <v>100</v>
      </c>
      <c r="C480" t="s">
        <v>113</v>
      </c>
      <c r="D480">
        <v>4.3499999999999996</v>
      </c>
      <c r="E480">
        <v>2</v>
      </c>
      <c r="F480">
        <f>RANK(STAND_ERA[[#This Row],[ERA]],STAND_ERA[ERA],1)</f>
        <v>527</v>
      </c>
      <c r="G480">
        <f t="shared" si="7"/>
        <v>11</v>
      </c>
    </row>
    <row r="481" spans="1:7" x14ac:dyDescent="0.25">
      <c r="A481" t="s">
        <v>78</v>
      </c>
      <c r="B481" t="s">
        <v>104</v>
      </c>
      <c r="C481" t="s">
        <v>113</v>
      </c>
      <c r="D481">
        <v>4.5449999999999999</v>
      </c>
      <c r="E481">
        <v>1</v>
      </c>
      <c r="F481">
        <f>RANK(STAND_ERA[[#This Row],[ERA]],STAND_ERA[ERA],1)</f>
        <v>610</v>
      </c>
      <c r="G481">
        <f t="shared" si="7"/>
        <v>12</v>
      </c>
    </row>
    <row r="482" spans="1:7" x14ac:dyDescent="0.25">
      <c r="A482" t="s">
        <v>79</v>
      </c>
      <c r="B482" t="s">
        <v>94</v>
      </c>
      <c r="C482" t="s">
        <v>114</v>
      </c>
      <c r="D482">
        <v>3.57</v>
      </c>
      <c r="E482">
        <v>12</v>
      </c>
      <c r="F482">
        <f>RANK(STAND_ERA[[#This Row],[ERA]],STAND_ERA[ERA],1)</f>
        <v>67</v>
      </c>
      <c r="G482">
        <f t="shared" si="7"/>
        <v>1</v>
      </c>
    </row>
    <row r="483" spans="1:7" x14ac:dyDescent="0.25">
      <c r="A483" t="s">
        <v>79</v>
      </c>
      <c r="B483" t="s">
        <v>98</v>
      </c>
      <c r="C483" t="s">
        <v>114</v>
      </c>
      <c r="D483">
        <v>3.64</v>
      </c>
      <c r="E483">
        <v>11</v>
      </c>
      <c r="F483">
        <f>RANK(STAND_ERA[[#This Row],[ERA]],STAND_ERA[ERA],1)</f>
        <v>96</v>
      </c>
      <c r="G483">
        <f t="shared" si="7"/>
        <v>2</v>
      </c>
    </row>
    <row r="484" spans="1:7" x14ac:dyDescent="0.25">
      <c r="A484" t="s">
        <v>79</v>
      </c>
      <c r="B484" t="s">
        <v>100</v>
      </c>
      <c r="C484" t="s">
        <v>114</v>
      </c>
      <c r="D484">
        <v>3.68</v>
      </c>
      <c r="E484">
        <v>10</v>
      </c>
      <c r="F484">
        <f>RANK(STAND_ERA[[#This Row],[ERA]],STAND_ERA[ERA],1)</f>
        <v>116</v>
      </c>
      <c r="G484">
        <f t="shared" si="7"/>
        <v>3</v>
      </c>
    </row>
    <row r="485" spans="1:7" x14ac:dyDescent="0.25">
      <c r="A485" t="s">
        <v>79</v>
      </c>
      <c r="B485" t="s">
        <v>99</v>
      </c>
      <c r="C485" t="s">
        <v>114</v>
      </c>
      <c r="D485">
        <v>3.76</v>
      </c>
      <c r="E485">
        <v>9</v>
      </c>
      <c r="F485">
        <f>RANK(STAND_ERA[[#This Row],[ERA]],STAND_ERA[ERA],1)</f>
        <v>153</v>
      </c>
      <c r="G485">
        <f t="shared" si="7"/>
        <v>4</v>
      </c>
    </row>
    <row r="486" spans="1:7" x14ac:dyDescent="0.25">
      <c r="A486" t="s">
        <v>79</v>
      </c>
      <c r="B486" t="s">
        <v>95</v>
      </c>
      <c r="C486" t="s">
        <v>114</v>
      </c>
      <c r="D486">
        <v>3.87</v>
      </c>
      <c r="E486">
        <v>8</v>
      </c>
      <c r="F486">
        <f>RANK(STAND_ERA[[#This Row],[ERA]],STAND_ERA[ERA],1)</f>
        <v>219</v>
      </c>
      <c r="G486">
        <f t="shared" si="7"/>
        <v>5</v>
      </c>
    </row>
    <row r="487" spans="1:7" x14ac:dyDescent="0.25">
      <c r="A487" t="s">
        <v>79</v>
      </c>
      <c r="B487" t="s">
        <v>96</v>
      </c>
      <c r="C487" t="s">
        <v>114</v>
      </c>
      <c r="D487">
        <v>4.05</v>
      </c>
      <c r="E487">
        <v>7</v>
      </c>
      <c r="F487">
        <f>RANK(STAND_ERA[[#This Row],[ERA]],STAND_ERA[ERA],1)</f>
        <v>336</v>
      </c>
      <c r="G487">
        <f t="shared" si="7"/>
        <v>6</v>
      </c>
    </row>
    <row r="488" spans="1:7" x14ac:dyDescent="0.25">
      <c r="A488" t="s">
        <v>79</v>
      </c>
      <c r="B488" t="s">
        <v>102</v>
      </c>
      <c r="C488" t="s">
        <v>114</v>
      </c>
      <c r="D488">
        <v>4.08</v>
      </c>
      <c r="E488">
        <v>6</v>
      </c>
      <c r="F488">
        <f>RANK(STAND_ERA[[#This Row],[ERA]],STAND_ERA[ERA],1)</f>
        <v>358</v>
      </c>
      <c r="G488">
        <f t="shared" si="7"/>
        <v>7</v>
      </c>
    </row>
    <row r="489" spans="1:7" x14ac:dyDescent="0.25">
      <c r="A489" t="s">
        <v>79</v>
      </c>
      <c r="B489" t="s">
        <v>97</v>
      </c>
      <c r="C489" t="s">
        <v>114</v>
      </c>
      <c r="D489">
        <v>4.16</v>
      </c>
      <c r="E489">
        <v>5</v>
      </c>
      <c r="F489">
        <f>RANK(STAND_ERA[[#This Row],[ERA]],STAND_ERA[ERA],1)</f>
        <v>421</v>
      </c>
      <c r="G489">
        <f t="shared" si="7"/>
        <v>8</v>
      </c>
    </row>
    <row r="490" spans="1:7" x14ac:dyDescent="0.25">
      <c r="A490" t="s">
        <v>79</v>
      </c>
      <c r="B490" t="s">
        <v>101</v>
      </c>
      <c r="C490" t="s">
        <v>114</v>
      </c>
      <c r="D490">
        <v>4.24</v>
      </c>
      <c r="E490">
        <v>4</v>
      </c>
      <c r="F490">
        <f>RANK(STAND_ERA[[#This Row],[ERA]],STAND_ERA[ERA],1)</f>
        <v>465</v>
      </c>
      <c r="G490">
        <f t="shared" si="7"/>
        <v>9</v>
      </c>
    </row>
    <row r="491" spans="1:7" x14ac:dyDescent="0.25">
      <c r="A491" t="s">
        <v>79</v>
      </c>
      <c r="B491" t="s">
        <v>104</v>
      </c>
      <c r="C491" t="s">
        <v>114</v>
      </c>
      <c r="D491">
        <v>4.2699999999999996</v>
      </c>
      <c r="E491">
        <v>3</v>
      </c>
      <c r="F491">
        <f>RANK(STAND_ERA[[#This Row],[ERA]],STAND_ERA[ERA],1)</f>
        <v>491</v>
      </c>
      <c r="G491">
        <f t="shared" si="7"/>
        <v>10</v>
      </c>
    </row>
    <row r="492" spans="1:7" x14ac:dyDescent="0.25">
      <c r="A492" t="s">
        <v>79</v>
      </c>
      <c r="B492" t="s">
        <v>103</v>
      </c>
      <c r="C492" t="s">
        <v>114</v>
      </c>
      <c r="D492">
        <v>4.3499999999999996</v>
      </c>
      <c r="E492">
        <v>2</v>
      </c>
      <c r="F492">
        <f>RANK(STAND_ERA[[#This Row],[ERA]],STAND_ERA[ERA],1)</f>
        <v>527</v>
      </c>
      <c r="G492">
        <f t="shared" si="7"/>
        <v>11</v>
      </c>
    </row>
    <row r="493" spans="1:7" x14ac:dyDescent="0.25">
      <c r="A493" t="s">
        <v>79</v>
      </c>
      <c r="B493" t="s">
        <v>105</v>
      </c>
      <c r="C493" t="s">
        <v>114</v>
      </c>
      <c r="D493">
        <v>4.49</v>
      </c>
      <c r="E493">
        <v>1</v>
      </c>
      <c r="F493">
        <f>RANK(STAND_ERA[[#This Row],[ERA]],STAND_ERA[ERA],1)</f>
        <v>587</v>
      </c>
      <c r="G493">
        <f t="shared" si="7"/>
        <v>12</v>
      </c>
    </row>
    <row r="494" spans="1:7" x14ac:dyDescent="0.25">
      <c r="A494" t="s">
        <v>80</v>
      </c>
      <c r="B494" t="s">
        <v>94</v>
      </c>
      <c r="C494" t="s">
        <v>113</v>
      </c>
      <c r="D494">
        <v>3.48</v>
      </c>
      <c r="E494">
        <v>12</v>
      </c>
      <c r="F494">
        <f>RANK(STAND_ERA[[#This Row],[ERA]],STAND_ERA[ERA],1)</f>
        <v>41</v>
      </c>
      <c r="G494">
        <f t="shared" si="7"/>
        <v>1</v>
      </c>
    </row>
    <row r="495" spans="1:7" x14ac:dyDescent="0.25">
      <c r="A495" t="s">
        <v>80</v>
      </c>
      <c r="B495" t="s">
        <v>96</v>
      </c>
      <c r="C495" t="s">
        <v>113</v>
      </c>
      <c r="D495">
        <v>3.87</v>
      </c>
      <c r="E495">
        <v>11</v>
      </c>
      <c r="F495">
        <f>RANK(STAND_ERA[[#This Row],[ERA]],STAND_ERA[ERA],1)</f>
        <v>219</v>
      </c>
      <c r="G495">
        <f t="shared" si="7"/>
        <v>2</v>
      </c>
    </row>
    <row r="496" spans="1:7" x14ac:dyDescent="0.25">
      <c r="A496" t="s">
        <v>80</v>
      </c>
      <c r="B496" t="s">
        <v>98</v>
      </c>
      <c r="C496" t="s">
        <v>113</v>
      </c>
      <c r="D496">
        <v>3.88</v>
      </c>
      <c r="E496">
        <v>10</v>
      </c>
      <c r="F496">
        <f>RANK(STAND_ERA[[#This Row],[ERA]],STAND_ERA[ERA],1)</f>
        <v>229</v>
      </c>
      <c r="G496">
        <f t="shared" si="7"/>
        <v>3</v>
      </c>
    </row>
    <row r="497" spans="1:7" x14ac:dyDescent="0.25">
      <c r="A497" t="s">
        <v>80</v>
      </c>
      <c r="B497" t="s">
        <v>101</v>
      </c>
      <c r="C497" t="s">
        <v>113</v>
      </c>
      <c r="D497">
        <v>4.0199999999999996</v>
      </c>
      <c r="E497">
        <v>9</v>
      </c>
      <c r="F497">
        <f>RANK(STAND_ERA[[#This Row],[ERA]],STAND_ERA[ERA],1)</f>
        <v>318</v>
      </c>
      <c r="G497">
        <f t="shared" si="7"/>
        <v>4</v>
      </c>
    </row>
    <row r="498" spans="1:7" x14ac:dyDescent="0.25">
      <c r="A498" t="s">
        <v>80</v>
      </c>
      <c r="B498" t="s">
        <v>104</v>
      </c>
      <c r="C498" t="s">
        <v>113</v>
      </c>
      <c r="D498">
        <v>4.04</v>
      </c>
      <c r="E498">
        <v>8</v>
      </c>
      <c r="F498">
        <f>RANK(STAND_ERA[[#This Row],[ERA]],STAND_ERA[ERA],1)</f>
        <v>329</v>
      </c>
      <c r="G498">
        <f t="shared" si="7"/>
        <v>5</v>
      </c>
    </row>
    <row r="499" spans="1:7" x14ac:dyDescent="0.25">
      <c r="A499" t="s">
        <v>80</v>
      </c>
      <c r="B499" t="s">
        <v>100</v>
      </c>
      <c r="C499" t="s">
        <v>113</v>
      </c>
      <c r="D499">
        <v>4.05</v>
      </c>
      <c r="E499">
        <v>7</v>
      </c>
      <c r="F499">
        <f>RANK(STAND_ERA[[#This Row],[ERA]],STAND_ERA[ERA],1)</f>
        <v>336</v>
      </c>
      <c r="G499">
        <f t="shared" si="7"/>
        <v>6</v>
      </c>
    </row>
    <row r="500" spans="1:7" x14ac:dyDescent="0.25">
      <c r="A500" t="s">
        <v>80</v>
      </c>
      <c r="B500" t="s">
        <v>95</v>
      </c>
      <c r="C500" t="s">
        <v>113</v>
      </c>
      <c r="D500">
        <v>4.07</v>
      </c>
      <c r="E500">
        <v>6</v>
      </c>
      <c r="F500">
        <f>RANK(STAND_ERA[[#This Row],[ERA]],STAND_ERA[ERA],1)</f>
        <v>350</v>
      </c>
      <c r="G500">
        <f t="shared" si="7"/>
        <v>7</v>
      </c>
    </row>
    <row r="501" spans="1:7" x14ac:dyDescent="0.25">
      <c r="A501" t="s">
        <v>80</v>
      </c>
      <c r="B501" t="s">
        <v>99</v>
      </c>
      <c r="C501" t="s">
        <v>113</v>
      </c>
      <c r="D501">
        <v>4.08</v>
      </c>
      <c r="E501">
        <v>5</v>
      </c>
      <c r="F501">
        <f>RANK(STAND_ERA[[#This Row],[ERA]],STAND_ERA[ERA],1)</f>
        <v>358</v>
      </c>
      <c r="G501">
        <f t="shared" si="7"/>
        <v>8</v>
      </c>
    </row>
    <row r="502" spans="1:7" x14ac:dyDescent="0.25">
      <c r="A502" t="s">
        <v>80</v>
      </c>
      <c r="B502" t="s">
        <v>97</v>
      </c>
      <c r="C502" t="s">
        <v>113</v>
      </c>
      <c r="D502">
        <v>4.1100000000000003</v>
      </c>
      <c r="E502">
        <v>4</v>
      </c>
      <c r="F502">
        <f>RANK(STAND_ERA[[#This Row],[ERA]],STAND_ERA[ERA],1)</f>
        <v>384</v>
      </c>
      <c r="G502">
        <f t="shared" si="7"/>
        <v>9</v>
      </c>
    </row>
    <row r="503" spans="1:7" x14ac:dyDescent="0.25">
      <c r="A503" t="s">
        <v>80</v>
      </c>
      <c r="B503" t="s">
        <v>103</v>
      </c>
      <c r="C503" t="s">
        <v>113</v>
      </c>
      <c r="D503">
        <v>4.21</v>
      </c>
      <c r="E503">
        <v>3</v>
      </c>
      <c r="F503">
        <f>RANK(STAND_ERA[[#This Row],[ERA]],STAND_ERA[ERA],1)</f>
        <v>457</v>
      </c>
      <c r="G503">
        <f t="shared" si="7"/>
        <v>10</v>
      </c>
    </row>
    <row r="504" spans="1:7" x14ac:dyDescent="0.25">
      <c r="A504" t="s">
        <v>80</v>
      </c>
      <c r="B504" t="s">
        <v>102</v>
      </c>
      <c r="C504" t="s">
        <v>113</v>
      </c>
      <c r="D504">
        <v>4.22</v>
      </c>
      <c r="E504">
        <v>2</v>
      </c>
      <c r="F504">
        <f>RANK(STAND_ERA[[#This Row],[ERA]],STAND_ERA[ERA],1)</f>
        <v>461</v>
      </c>
      <c r="G504">
        <f t="shared" si="7"/>
        <v>11</v>
      </c>
    </row>
    <row r="505" spans="1:7" x14ac:dyDescent="0.25">
      <c r="A505" t="s">
        <v>80</v>
      </c>
      <c r="B505" t="s">
        <v>105</v>
      </c>
      <c r="C505" t="s">
        <v>113</v>
      </c>
      <c r="D505">
        <v>4.34</v>
      </c>
      <c r="E505">
        <v>1</v>
      </c>
      <c r="F505">
        <f>RANK(STAND_ERA[[#This Row],[ERA]],STAND_ERA[ERA],1)</f>
        <v>517</v>
      </c>
      <c r="G505">
        <f t="shared" si="7"/>
        <v>12</v>
      </c>
    </row>
    <row r="506" spans="1:7" x14ac:dyDescent="0.25">
      <c r="A506" t="s">
        <v>81</v>
      </c>
      <c r="B506" t="s">
        <v>95</v>
      </c>
      <c r="C506" t="s">
        <v>113</v>
      </c>
      <c r="D506">
        <v>3.3959999999999999</v>
      </c>
      <c r="E506">
        <v>12</v>
      </c>
      <c r="F506">
        <f>RANK(STAND_ERA[[#This Row],[ERA]],STAND_ERA[ERA],1)</f>
        <v>24</v>
      </c>
      <c r="G506">
        <f t="shared" si="7"/>
        <v>1</v>
      </c>
    </row>
    <row r="507" spans="1:7" x14ac:dyDescent="0.25">
      <c r="A507" t="s">
        <v>81</v>
      </c>
      <c r="B507" t="s">
        <v>94</v>
      </c>
      <c r="C507" t="s">
        <v>113</v>
      </c>
      <c r="D507">
        <v>3.4359999999999999</v>
      </c>
      <c r="E507">
        <v>11</v>
      </c>
      <c r="F507">
        <f>RANK(STAND_ERA[[#This Row],[ERA]],STAND_ERA[ERA],1)</f>
        <v>36</v>
      </c>
      <c r="G507">
        <f t="shared" si="7"/>
        <v>2</v>
      </c>
    </row>
    <row r="508" spans="1:7" x14ac:dyDescent="0.25">
      <c r="A508" t="s">
        <v>81</v>
      </c>
      <c r="B508" t="s">
        <v>99</v>
      </c>
      <c r="C508" t="s">
        <v>113</v>
      </c>
      <c r="D508">
        <v>3.6059999999999999</v>
      </c>
      <c r="E508">
        <v>10</v>
      </c>
      <c r="F508">
        <f>RANK(STAND_ERA[[#This Row],[ERA]],STAND_ERA[ERA],1)</f>
        <v>81</v>
      </c>
      <c r="G508">
        <f t="shared" si="7"/>
        <v>3</v>
      </c>
    </row>
    <row r="509" spans="1:7" x14ac:dyDescent="0.25">
      <c r="A509" t="s">
        <v>81</v>
      </c>
      <c r="B509" t="s">
        <v>103</v>
      </c>
      <c r="C509" t="s">
        <v>113</v>
      </c>
      <c r="D509">
        <v>3.782</v>
      </c>
      <c r="E509">
        <v>9</v>
      </c>
      <c r="F509">
        <f>RANK(STAND_ERA[[#This Row],[ERA]],STAND_ERA[ERA],1)</f>
        <v>167</v>
      </c>
      <c r="G509">
        <f t="shared" si="7"/>
        <v>4</v>
      </c>
    </row>
    <row r="510" spans="1:7" x14ac:dyDescent="0.25">
      <c r="A510" t="s">
        <v>81</v>
      </c>
      <c r="B510" t="s">
        <v>96</v>
      </c>
      <c r="C510" t="s">
        <v>113</v>
      </c>
      <c r="D510">
        <v>4.0069999999999997</v>
      </c>
      <c r="E510">
        <v>8</v>
      </c>
      <c r="F510">
        <f>RANK(STAND_ERA[[#This Row],[ERA]],STAND_ERA[ERA],1)</f>
        <v>313</v>
      </c>
      <c r="G510">
        <f t="shared" si="7"/>
        <v>5</v>
      </c>
    </row>
    <row r="511" spans="1:7" x14ac:dyDescent="0.25">
      <c r="A511" t="s">
        <v>81</v>
      </c>
      <c r="B511" t="s">
        <v>97</v>
      </c>
      <c r="C511" t="s">
        <v>113</v>
      </c>
      <c r="D511">
        <v>4.0949999999999998</v>
      </c>
      <c r="E511">
        <v>7</v>
      </c>
      <c r="F511">
        <f>RANK(STAND_ERA[[#This Row],[ERA]],STAND_ERA[ERA],1)</f>
        <v>375</v>
      </c>
      <c r="G511">
        <f t="shared" si="7"/>
        <v>6</v>
      </c>
    </row>
    <row r="512" spans="1:7" x14ac:dyDescent="0.25">
      <c r="A512" t="s">
        <v>81</v>
      </c>
      <c r="B512" t="s">
        <v>98</v>
      </c>
      <c r="C512" t="s">
        <v>113</v>
      </c>
      <c r="D512">
        <v>4.1420000000000003</v>
      </c>
      <c r="E512">
        <v>6</v>
      </c>
      <c r="F512">
        <f>RANK(STAND_ERA[[#This Row],[ERA]],STAND_ERA[ERA],1)</f>
        <v>406</v>
      </c>
      <c r="G512">
        <f t="shared" si="7"/>
        <v>7</v>
      </c>
    </row>
    <row r="513" spans="1:7" x14ac:dyDescent="0.25">
      <c r="A513" t="s">
        <v>81</v>
      </c>
      <c r="B513" t="s">
        <v>101</v>
      </c>
      <c r="C513" t="s">
        <v>113</v>
      </c>
      <c r="D513">
        <v>4.26</v>
      </c>
      <c r="E513">
        <v>5</v>
      </c>
      <c r="F513">
        <f>RANK(STAND_ERA[[#This Row],[ERA]],STAND_ERA[ERA],1)</f>
        <v>488</v>
      </c>
      <c r="G513">
        <f t="shared" si="7"/>
        <v>8</v>
      </c>
    </row>
    <row r="514" spans="1:7" x14ac:dyDescent="0.25">
      <c r="A514" t="s">
        <v>81</v>
      </c>
      <c r="B514" t="s">
        <v>100</v>
      </c>
      <c r="C514" t="s">
        <v>113</v>
      </c>
      <c r="D514">
        <v>4.34</v>
      </c>
      <c r="E514">
        <v>4</v>
      </c>
      <c r="F514">
        <f>RANK(STAND_ERA[[#This Row],[ERA]],STAND_ERA[ERA],1)</f>
        <v>517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105</v>
      </c>
      <c r="C515" t="s">
        <v>113</v>
      </c>
      <c r="D515">
        <v>4.4859999999999998</v>
      </c>
      <c r="E515">
        <v>3</v>
      </c>
      <c r="F515">
        <f>RANK(STAND_ERA[[#This Row],[ERA]],STAND_ERA[ERA],1)</f>
        <v>584</v>
      </c>
      <c r="G515">
        <f t="shared" si="8"/>
        <v>10</v>
      </c>
    </row>
    <row r="516" spans="1:7" x14ac:dyDescent="0.25">
      <c r="A516" t="s">
        <v>81</v>
      </c>
      <c r="B516" t="s">
        <v>104</v>
      </c>
      <c r="C516" t="s">
        <v>113</v>
      </c>
      <c r="D516">
        <v>4.4989999999999997</v>
      </c>
      <c r="E516">
        <v>2</v>
      </c>
      <c r="F516">
        <f>RANK(STAND_ERA[[#This Row],[ERA]],STAND_ERA[ERA],1)</f>
        <v>593</v>
      </c>
      <c r="G516">
        <f t="shared" si="8"/>
        <v>11</v>
      </c>
    </row>
    <row r="517" spans="1:7" x14ac:dyDescent="0.25">
      <c r="A517" t="s">
        <v>81</v>
      </c>
      <c r="B517" t="s">
        <v>102</v>
      </c>
      <c r="C517" t="s">
        <v>113</v>
      </c>
      <c r="D517">
        <v>4.5739999999999998</v>
      </c>
      <c r="E517">
        <v>1</v>
      </c>
      <c r="F517">
        <f>RANK(STAND_ERA[[#This Row],[ERA]],STAND_ERA[ERA],1)</f>
        <v>617</v>
      </c>
      <c r="G517">
        <f t="shared" si="8"/>
        <v>12</v>
      </c>
    </row>
    <row r="518" spans="1:7" x14ac:dyDescent="0.25">
      <c r="A518" t="s">
        <v>82</v>
      </c>
      <c r="B518" t="s">
        <v>95</v>
      </c>
      <c r="C518" t="s">
        <v>113</v>
      </c>
      <c r="D518">
        <v>3.41</v>
      </c>
      <c r="E518">
        <v>12</v>
      </c>
      <c r="F518">
        <f>RANK(STAND_ERA[[#This Row],[ERA]],STAND_ERA[ERA],1)</f>
        <v>28</v>
      </c>
      <c r="G518">
        <f t="shared" si="8"/>
        <v>1</v>
      </c>
    </row>
    <row r="519" spans="1:7" x14ac:dyDescent="0.25">
      <c r="A519" t="s">
        <v>82</v>
      </c>
      <c r="B519" t="s">
        <v>101</v>
      </c>
      <c r="C519" t="s">
        <v>113</v>
      </c>
      <c r="D519">
        <v>3.43</v>
      </c>
      <c r="E519">
        <v>11</v>
      </c>
      <c r="F519">
        <f>RANK(STAND_ERA[[#This Row],[ERA]],STAND_ERA[ERA],1)</f>
        <v>31</v>
      </c>
      <c r="G519">
        <f t="shared" si="8"/>
        <v>2</v>
      </c>
    </row>
    <row r="520" spans="1:7" x14ac:dyDescent="0.25">
      <c r="A520" t="s">
        <v>82</v>
      </c>
      <c r="B520" t="s">
        <v>94</v>
      </c>
      <c r="C520" t="s">
        <v>113</v>
      </c>
      <c r="D520">
        <v>3.65</v>
      </c>
      <c r="E520">
        <v>10</v>
      </c>
      <c r="F520">
        <f>RANK(STAND_ERA[[#This Row],[ERA]],STAND_ERA[ERA],1)</f>
        <v>101</v>
      </c>
      <c r="G520">
        <f t="shared" si="8"/>
        <v>3</v>
      </c>
    </row>
    <row r="521" spans="1:7" x14ac:dyDescent="0.25">
      <c r="A521" t="s">
        <v>82</v>
      </c>
      <c r="B521" t="s">
        <v>102</v>
      </c>
      <c r="C521" t="s">
        <v>113</v>
      </c>
      <c r="D521">
        <v>3.73</v>
      </c>
      <c r="E521">
        <v>9</v>
      </c>
      <c r="F521">
        <f>RANK(STAND_ERA[[#This Row],[ERA]],STAND_ERA[ERA],1)</f>
        <v>140</v>
      </c>
      <c r="G521">
        <f t="shared" si="8"/>
        <v>4</v>
      </c>
    </row>
    <row r="522" spans="1:7" x14ac:dyDescent="0.25">
      <c r="A522" t="s">
        <v>82</v>
      </c>
      <c r="B522" t="s">
        <v>98</v>
      </c>
      <c r="C522" t="s">
        <v>113</v>
      </c>
      <c r="D522">
        <v>4.04</v>
      </c>
      <c r="E522">
        <v>8</v>
      </c>
      <c r="F522">
        <f>RANK(STAND_ERA[[#This Row],[ERA]],STAND_ERA[ERA],1)</f>
        <v>329</v>
      </c>
      <c r="G522">
        <f t="shared" si="8"/>
        <v>5</v>
      </c>
    </row>
    <row r="523" spans="1:7" x14ac:dyDescent="0.25">
      <c r="A523" t="s">
        <v>82</v>
      </c>
      <c r="B523" t="s">
        <v>103</v>
      </c>
      <c r="C523" t="s">
        <v>113</v>
      </c>
      <c r="D523">
        <v>4.13</v>
      </c>
      <c r="E523">
        <v>7</v>
      </c>
      <c r="F523">
        <f>RANK(STAND_ERA[[#This Row],[ERA]],STAND_ERA[ERA],1)</f>
        <v>397</v>
      </c>
      <c r="G523">
        <f t="shared" si="8"/>
        <v>6</v>
      </c>
    </row>
    <row r="524" spans="1:7" x14ac:dyDescent="0.25">
      <c r="A524" t="s">
        <v>82</v>
      </c>
      <c r="B524" t="s">
        <v>100</v>
      </c>
      <c r="C524" t="s">
        <v>113</v>
      </c>
      <c r="D524">
        <v>4.24</v>
      </c>
      <c r="E524">
        <v>6</v>
      </c>
      <c r="F524">
        <f>RANK(STAND_ERA[[#This Row],[ERA]],STAND_ERA[ERA],1)</f>
        <v>465</v>
      </c>
      <c r="G524">
        <f t="shared" si="8"/>
        <v>7</v>
      </c>
    </row>
    <row r="525" spans="1:7" x14ac:dyDescent="0.25">
      <c r="A525" t="s">
        <v>82</v>
      </c>
      <c r="B525" t="s">
        <v>104</v>
      </c>
      <c r="C525" t="s">
        <v>113</v>
      </c>
      <c r="D525">
        <v>4.38</v>
      </c>
      <c r="E525">
        <v>5</v>
      </c>
      <c r="F525">
        <f>RANK(STAND_ERA[[#This Row],[ERA]],STAND_ERA[ERA],1)</f>
        <v>537</v>
      </c>
      <c r="G525">
        <f t="shared" si="8"/>
        <v>8</v>
      </c>
    </row>
    <row r="526" spans="1:7" x14ac:dyDescent="0.25">
      <c r="A526" t="s">
        <v>82</v>
      </c>
      <c r="B526" t="s">
        <v>96</v>
      </c>
      <c r="C526" t="s">
        <v>113</v>
      </c>
      <c r="D526">
        <v>4.42</v>
      </c>
      <c r="E526">
        <v>4</v>
      </c>
      <c r="F526">
        <f>RANK(STAND_ERA[[#This Row],[ERA]],STAND_ERA[ERA],1)</f>
        <v>555</v>
      </c>
      <c r="G526">
        <f t="shared" si="8"/>
        <v>9</v>
      </c>
    </row>
    <row r="527" spans="1:7" x14ac:dyDescent="0.25">
      <c r="A527" t="s">
        <v>82</v>
      </c>
      <c r="B527" t="s">
        <v>99</v>
      </c>
      <c r="C527" t="s">
        <v>113</v>
      </c>
      <c r="D527">
        <v>4.4400000000000004</v>
      </c>
      <c r="E527">
        <v>3</v>
      </c>
      <c r="F527">
        <f>RANK(STAND_ERA[[#This Row],[ERA]],STAND_ERA[ERA],1)</f>
        <v>567</v>
      </c>
      <c r="G527">
        <f t="shared" si="8"/>
        <v>10</v>
      </c>
    </row>
    <row r="528" spans="1:7" x14ac:dyDescent="0.25">
      <c r="A528" t="s">
        <v>82</v>
      </c>
      <c r="B528" t="s">
        <v>105</v>
      </c>
      <c r="C528" t="s">
        <v>113</v>
      </c>
      <c r="D528">
        <v>4.53</v>
      </c>
      <c r="E528">
        <v>2</v>
      </c>
      <c r="F528">
        <f>RANK(STAND_ERA[[#This Row],[ERA]],STAND_ERA[ERA],1)</f>
        <v>602</v>
      </c>
      <c r="G528">
        <f t="shared" si="8"/>
        <v>11</v>
      </c>
    </row>
    <row r="529" spans="1:7" x14ac:dyDescent="0.25">
      <c r="A529" t="s">
        <v>82</v>
      </c>
      <c r="B529" t="s">
        <v>97</v>
      </c>
      <c r="C529" t="s">
        <v>113</v>
      </c>
      <c r="D529">
        <v>4.62</v>
      </c>
      <c r="E529">
        <v>1</v>
      </c>
      <c r="F529">
        <f>RANK(STAND_ERA[[#This Row],[ERA]],STAND_ERA[ERA],1)</f>
        <v>624</v>
      </c>
      <c r="G529">
        <f t="shared" si="8"/>
        <v>12</v>
      </c>
    </row>
    <row r="530" spans="1:7" x14ac:dyDescent="0.25">
      <c r="A530" t="s">
        <v>83</v>
      </c>
      <c r="B530" t="s">
        <v>99</v>
      </c>
      <c r="C530" t="s">
        <v>113</v>
      </c>
      <c r="D530">
        <v>3.3</v>
      </c>
      <c r="E530">
        <v>12</v>
      </c>
      <c r="F530">
        <f>RANK(STAND_ERA[[#This Row],[ERA]],STAND_ERA[ERA],1)</f>
        <v>14</v>
      </c>
      <c r="G530">
        <f t="shared" si="8"/>
        <v>1</v>
      </c>
    </row>
    <row r="531" spans="1:7" x14ac:dyDescent="0.25">
      <c r="A531" t="s">
        <v>83</v>
      </c>
      <c r="B531" t="s">
        <v>94</v>
      </c>
      <c r="C531" t="s">
        <v>113</v>
      </c>
      <c r="D531">
        <v>3.48</v>
      </c>
      <c r="E531">
        <v>11</v>
      </c>
      <c r="F531">
        <f>RANK(STAND_ERA[[#This Row],[ERA]],STAND_ERA[ERA],1)</f>
        <v>41</v>
      </c>
      <c r="G531">
        <f t="shared" si="8"/>
        <v>2</v>
      </c>
    </row>
    <row r="532" spans="1:7" x14ac:dyDescent="0.25">
      <c r="A532" t="s">
        <v>83</v>
      </c>
      <c r="B532" t="s">
        <v>100</v>
      </c>
      <c r="C532" t="s">
        <v>113</v>
      </c>
      <c r="D532">
        <v>3.66</v>
      </c>
      <c r="E532">
        <v>10</v>
      </c>
      <c r="F532">
        <f>RANK(STAND_ERA[[#This Row],[ERA]],STAND_ERA[ERA],1)</f>
        <v>108</v>
      </c>
      <c r="G532">
        <f t="shared" si="8"/>
        <v>3</v>
      </c>
    </row>
    <row r="533" spans="1:7" x14ac:dyDescent="0.25">
      <c r="A533" t="s">
        <v>83</v>
      </c>
      <c r="B533" t="s">
        <v>95</v>
      </c>
      <c r="C533" t="s">
        <v>113</v>
      </c>
      <c r="D533">
        <v>3.8</v>
      </c>
      <c r="E533">
        <v>9</v>
      </c>
      <c r="F533">
        <f>RANK(STAND_ERA[[#This Row],[ERA]],STAND_ERA[ERA],1)</f>
        <v>176</v>
      </c>
      <c r="G533">
        <f t="shared" si="8"/>
        <v>4</v>
      </c>
    </row>
    <row r="534" spans="1:7" x14ac:dyDescent="0.25">
      <c r="A534" t="s">
        <v>83</v>
      </c>
      <c r="B534" t="s">
        <v>103</v>
      </c>
      <c r="C534" t="s">
        <v>113</v>
      </c>
      <c r="D534">
        <v>3.92</v>
      </c>
      <c r="E534">
        <v>8</v>
      </c>
      <c r="F534">
        <f>RANK(STAND_ERA[[#This Row],[ERA]],STAND_ERA[ERA],1)</f>
        <v>266</v>
      </c>
      <c r="G534">
        <f t="shared" si="8"/>
        <v>5</v>
      </c>
    </row>
    <row r="535" spans="1:7" x14ac:dyDescent="0.25">
      <c r="A535" t="s">
        <v>83</v>
      </c>
      <c r="B535" t="s">
        <v>97</v>
      </c>
      <c r="C535" t="s">
        <v>113</v>
      </c>
      <c r="D535">
        <v>4</v>
      </c>
      <c r="E535">
        <v>0</v>
      </c>
      <c r="F535">
        <f>RANK(STAND_ERA[[#This Row],[ERA]],STAND_ERA[ERA],1)</f>
        <v>307</v>
      </c>
      <c r="G535">
        <f t="shared" si="8"/>
        <v>6</v>
      </c>
    </row>
    <row r="536" spans="1:7" x14ac:dyDescent="0.25">
      <c r="A536" t="s">
        <v>83</v>
      </c>
      <c r="B536" t="s">
        <v>102</v>
      </c>
      <c r="C536" t="s">
        <v>113</v>
      </c>
      <c r="D536">
        <v>4.03</v>
      </c>
      <c r="E536">
        <v>6</v>
      </c>
      <c r="F536">
        <f>RANK(STAND_ERA[[#This Row],[ERA]],STAND_ERA[ERA],1)</f>
        <v>326</v>
      </c>
      <c r="G536">
        <f t="shared" si="8"/>
        <v>7</v>
      </c>
    </row>
    <row r="537" spans="1:7" x14ac:dyDescent="0.25">
      <c r="A537" t="s">
        <v>83</v>
      </c>
      <c r="B537" t="s">
        <v>96</v>
      </c>
      <c r="C537" t="s">
        <v>113</v>
      </c>
      <c r="D537">
        <v>4.0999999999999996</v>
      </c>
      <c r="E537">
        <v>0</v>
      </c>
      <c r="F537">
        <f>RANK(STAND_ERA[[#This Row],[ERA]],STAND_ERA[ERA],1)</f>
        <v>378</v>
      </c>
      <c r="G537">
        <f t="shared" si="8"/>
        <v>8</v>
      </c>
    </row>
    <row r="538" spans="1:7" x14ac:dyDescent="0.25">
      <c r="A538" t="s">
        <v>83</v>
      </c>
      <c r="B538" t="s">
        <v>105</v>
      </c>
      <c r="C538" t="s">
        <v>113</v>
      </c>
      <c r="D538">
        <v>4.13</v>
      </c>
      <c r="E538">
        <v>0</v>
      </c>
      <c r="F538">
        <f>RANK(STAND_ERA[[#This Row],[ERA]],STAND_ERA[ERA],1)</f>
        <v>397</v>
      </c>
      <c r="G538">
        <f t="shared" si="8"/>
        <v>9</v>
      </c>
    </row>
    <row r="539" spans="1:7" x14ac:dyDescent="0.25">
      <c r="A539" t="s">
        <v>83</v>
      </c>
      <c r="B539" t="s">
        <v>101</v>
      </c>
      <c r="C539" t="s">
        <v>113</v>
      </c>
      <c r="D539">
        <v>4.24</v>
      </c>
      <c r="E539">
        <v>3</v>
      </c>
      <c r="F539">
        <f>RANK(STAND_ERA[[#This Row],[ERA]],STAND_ERA[ERA],1)</f>
        <v>465</v>
      </c>
      <c r="G539">
        <f t="shared" si="8"/>
        <v>10</v>
      </c>
    </row>
    <row r="540" spans="1:7" x14ac:dyDescent="0.25">
      <c r="A540" t="s">
        <v>83</v>
      </c>
      <c r="B540" t="s">
        <v>104</v>
      </c>
      <c r="C540" t="s">
        <v>113</v>
      </c>
      <c r="D540">
        <v>4.34</v>
      </c>
      <c r="E540">
        <v>2</v>
      </c>
      <c r="F540">
        <f>RANK(STAND_ERA[[#This Row],[ERA]],STAND_ERA[ERA],1)</f>
        <v>517</v>
      </c>
      <c r="G540">
        <f t="shared" si="8"/>
        <v>11</v>
      </c>
    </row>
    <row r="541" spans="1:7" x14ac:dyDescent="0.25">
      <c r="A541" t="s">
        <v>83</v>
      </c>
      <c r="B541" t="s">
        <v>98</v>
      </c>
      <c r="C541" t="s">
        <v>113</v>
      </c>
      <c r="D541">
        <v>4.43</v>
      </c>
      <c r="E541">
        <v>1</v>
      </c>
      <c r="F541">
        <f>RANK(STAND_ERA[[#This Row],[ERA]],STAND_ERA[ERA],1)</f>
        <v>565</v>
      </c>
      <c r="G541">
        <f t="shared" si="8"/>
        <v>12</v>
      </c>
    </row>
    <row r="542" spans="1:7" x14ac:dyDescent="0.25">
      <c r="A542" t="s">
        <v>84</v>
      </c>
      <c r="B542" t="s">
        <v>100</v>
      </c>
      <c r="C542" t="s">
        <v>113</v>
      </c>
      <c r="D542">
        <v>3.35</v>
      </c>
      <c r="E542">
        <v>12</v>
      </c>
      <c r="F542">
        <f>RANK(STAND_ERA[[#This Row],[ERA]],STAND_ERA[ERA],1)</f>
        <v>19</v>
      </c>
      <c r="G542">
        <f t="shared" si="8"/>
        <v>1</v>
      </c>
    </row>
    <row r="543" spans="1:7" x14ac:dyDescent="0.25">
      <c r="A543" t="s">
        <v>84</v>
      </c>
      <c r="B543" t="s">
        <v>94</v>
      </c>
      <c r="C543" t="s">
        <v>113</v>
      </c>
      <c r="D543">
        <v>3.54</v>
      </c>
      <c r="E543">
        <v>11</v>
      </c>
      <c r="F543">
        <f>RANK(STAND_ERA[[#This Row],[ERA]],STAND_ERA[ERA],1)</f>
        <v>58</v>
      </c>
      <c r="G543">
        <f t="shared" si="8"/>
        <v>2</v>
      </c>
    </row>
    <row r="544" spans="1:7" x14ac:dyDescent="0.25">
      <c r="A544" t="s">
        <v>84</v>
      </c>
      <c r="B544" t="s">
        <v>95</v>
      </c>
      <c r="C544" t="s">
        <v>113</v>
      </c>
      <c r="D544">
        <v>3.58</v>
      </c>
      <c r="E544">
        <v>10</v>
      </c>
      <c r="F544">
        <f>RANK(STAND_ERA[[#This Row],[ERA]],STAND_ERA[ERA],1)</f>
        <v>72</v>
      </c>
      <c r="G544">
        <f t="shared" si="8"/>
        <v>3</v>
      </c>
    </row>
    <row r="545" spans="1:7" x14ac:dyDescent="0.25">
      <c r="A545" t="s">
        <v>84</v>
      </c>
      <c r="B545" t="s">
        <v>101</v>
      </c>
      <c r="C545" t="s">
        <v>113</v>
      </c>
      <c r="D545">
        <v>3.84</v>
      </c>
      <c r="E545">
        <v>9</v>
      </c>
      <c r="F545">
        <f>RANK(STAND_ERA[[#This Row],[ERA]],STAND_ERA[ERA],1)</f>
        <v>199</v>
      </c>
      <c r="G545">
        <f t="shared" si="8"/>
        <v>4</v>
      </c>
    </row>
    <row r="546" spans="1:7" x14ac:dyDescent="0.25">
      <c r="A546" t="s">
        <v>84</v>
      </c>
      <c r="B546" t="s">
        <v>99</v>
      </c>
      <c r="C546" t="s">
        <v>113</v>
      </c>
      <c r="D546">
        <v>3.88</v>
      </c>
      <c r="E546">
        <v>8</v>
      </c>
      <c r="F546">
        <f>RANK(STAND_ERA[[#This Row],[ERA]],STAND_ERA[ERA],1)</f>
        <v>229</v>
      </c>
      <c r="G546">
        <f t="shared" si="8"/>
        <v>5</v>
      </c>
    </row>
    <row r="547" spans="1:7" x14ac:dyDescent="0.25">
      <c r="A547" t="s">
        <v>84</v>
      </c>
      <c r="B547" t="s">
        <v>98</v>
      </c>
      <c r="C547" t="s">
        <v>113</v>
      </c>
      <c r="D547">
        <v>4.07</v>
      </c>
      <c r="E547">
        <v>7</v>
      </c>
      <c r="F547">
        <f>RANK(STAND_ERA[[#This Row],[ERA]],STAND_ERA[ERA],1)</f>
        <v>350</v>
      </c>
      <c r="G547">
        <f t="shared" si="8"/>
        <v>6</v>
      </c>
    </row>
    <row r="548" spans="1:7" x14ac:dyDescent="0.25">
      <c r="A548" t="s">
        <v>84</v>
      </c>
      <c r="B548" t="s">
        <v>104</v>
      </c>
      <c r="C548" t="s">
        <v>113</v>
      </c>
      <c r="D548">
        <v>4.09</v>
      </c>
      <c r="E548">
        <v>6</v>
      </c>
      <c r="F548">
        <f>RANK(STAND_ERA[[#This Row],[ERA]],STAND_ERA[ERA],1)</f>
        <v>370</v>
      </c>
      <c r="G548">
        <f t="shared" si="8"/>
        <v>7</v>
      </c>
    </row>
    <row r="549" spans="1:7" x14ac:dyDescent="0.25">
      <c r="A549" t="s">
        <v>84</v>
      </c>
      <c r="B549" t="s">
        <v>97</v>
      </c>
      <c r="C549" t="s">
        <v>113</v>
      </c>
      <c r="D549">
        <v>4.22</v>
      </c>
      <c r="E549">
        <v>5</v>
      </c>
      <c r="F549">
        <f>RANK(STAND_ERA[[#This Row],[ERA]],STAND_ERA[ERA],1)</f>
        <v>461</v>
      </c>
      <c r="G549">
        <f t="shared" si="8"/>
        <v>8</v>
      </c>
    </row>
    <row r="550" spans="1:7" x14ac:dyDescent="0.25">
      <c r="A550" t="s">
        <v>84</v>
      </c>
      <c r="B550" t="s">
        <v>105</v>
      </c>
      <c r="C550" t="s">
        <v>113</v>
      </c>
      <c r="D550">
        <v>4.2300000000000004</v>
      </c>
      <c r="E550">
        <v>4</v>
      </c>
      <c r="F550">
        <f>RANK(STAND_ERA[[#This Row],[ERA]],STAND_ERA[ERA],1)</f>
        <v>463</v>
      </c>
      <c r="G550">
        <f t="shared" si="8"/>
        <v>9</v>
      </c>
    </row>
    <row r="551" spans="1:7" x14ac:dyDescent="0.25">
      <c r="A551" t="s">
        <v>84</v>
      </c>
      <c r="B551" t="s">
        <v>103</v>
      </c>
      <c r="C551" t="s">
        <v>113</v>
      </c>
      <c r="D551">
        <v>4.38</v>
      </c>
      <c r="E551">
        <v>3</v>
      </c>
      <c r="F551">
        <f>RANK(STAND_ERA[[#This Row],[ERA]],STAND_ERA[ERA],1)</f>
        <v>537</v>
      </c>
      <c r="G551">
        <f t="shared" si="8"/>
        <v>10</v>
      </c>
    </row>
    <row r="552" spans="1:7" x14ac:dyDescent="0.25">
      <c r="A552" t="s">
        <v>84</v>
      </c>
      <c r="B552" t="s">
        <v>102</v>
      </c>
      <c r="C552" t="s">
        <v>113</v>
      </c>
      <c r="D552">
        <v>4.49</v>
      </c>
      <c r="E552">
        <v>2</v>
      </c>
      <c r="F552">
        <f>RANK(STAND_ERA[[#This Row],[ERA]],STAND_ERA[ERA],1)</f>
        <v>587</v>
      </c>
      <c r="G552">
        <f t="shared" si="8"/>
        <v>11</v>
      </c>
    </row>
    <row r="553" spans="1:7" x14ac:dyDescent="0.25">
      <c r="A553" t="s">
        <v>84</v>
      </c>
      <c r="B553" t="s">
        <v>96</v>
      </c>
      <c r="C553" t="s">
        <v>113</v>
      </c>
      <c r="D553">
        <v>4.62</v>
      </c>
      <c r="E553">
        <v>1</v>
      </c>
      <c r="F553">
        <f>RANK(STAND_ERA[[#This Row],[ERA]],STAND_ERA[ERA],1)</f>
        <v>624</v>
      </c>
      <c r="G553">
        <f t="shared" si="8"/>
        <v>12</v>
      </c>
    </row>
    <row r="554" spans="1:7" x14ac:dyDescent="0.25">
      <c r="A554" t="s">
        <v>85</v>
      </c>
      <c r="B554" t="s">
        <v>95</v>
      </c>
      <c r="C554" t="s">
        <v>114</v>
      </c>
      <c r="D554">
        <v>3.41</v>
      </c>
      <c r="E554">
        <v>12</v>
      </c>
      <c r="F554">
        <f>RANK(STAND_ERA[[#This Row],[ERA]],STAND_ERA[ERA],1)</f>
        <v>28</v>
      </c>
      <c r="G554">
        <f t="shared" si="8"/>
        <v>1</v>
      </c>
    </row>
    <row r="555" spans="1:7" x14ac:dyDescent="0.25">
      <c r="A555" t="s">
        <v>85</v>
      </c>
      <c r="B555" t="s">
        <v>101</v>
      </c>
      <c r="C555" t="s">
        <v>114</v>
      </c>
      <c r="D555">
        <v>3.43</v>
      </c>
      <c r="E555">
        <v>11</v>
      </c>
      <c r="F555">
        <f>RANK(STAND_ERA[[#This Row],[ERA]],STAND_ERA[ERA],1)</f>
        <v>31</v>
      </c>
      <c r="G555">
        <f t="shared" si="8"/>
        <v>2</v>
      </c>
    </row>
    <row r="556" spans="1:7" x14ac:dyDescent="0.25">
      <c r="A556" t="s">
        <v>85</v>
      </c>
      <c r="B556" t="s">
        <v>94</v>
      </c>
      <c r="C556" t="s">
        <v>114</v>
      </c>
      <c r="D556">
        <v>3.65</v>
      </c>
      <c r="E556">
        <v>10</v>
      </c>
      <c r="F556">
        <f>RANK(STAND_ERA[[#This Row],[ERA]],STAND_ERA[ERA],1)</f>
        <v>101</v>
      </c>
      <c r="G556">
        <f t="shared" si="8"/>
        <v>3</v>
      </c>
    </row>
    <row r="557" spans="1:7" x14ac:dyDescent="0.25">
      <c r="A557" t="s">
        <v>85</v>
      </c>
      <c r="B557" t="s">
        <v>102</v>
      </c>
      <c r="C557" t="s">
        <v>114</v>
      </c>
      <c r="D557">
        <v>3.73</v>
      </c>
      <c r="E557">
        <v>9</v>
      </c>
      <c r="F557">
        <f>RANK(STAND_ERA[[#This Row],[ERA]],STAND_ERA[ERA],1)</f>
        <v>140</v>
      </c>
      <c r="G557">
        <f t="shared" si="8"/>
        <v>4</v>
      </c>
    </row>
    <row r="558" spans="1:7" x14ac:dyDescent="0.25">
      <c r="A558" t="s">
        <v>85</v>
      </c>
      <c r="B558" t="s">
        <v>98</v>
      </c>
      <c r="C558" t="s">
        <v>114</v>
      </c>
      <c r="D558">
        <v>4.04</v>
      </c>
      <c r="E558">
        <v>8</v>
      </c>
      <c r="F558">
        <f>RANK(STAND_ERA[[#This Row],[ERA]],STAND_ERA[ERA],1)</f>
        <v>329</v>
      </c>
      <c r="G558">
        <f t="shared" si="8"/>
        <v>5</v>
      </c>
    </row>
    <row r="559" spans="1:7" x14ac:dyDescent="0.25">
      <c r="A559" t="s">
        <v>85</v>
      </c>
      <c r="B559" t="s">
        <v>103</v>
      </c>
      <c r="C559" t="s">
        <v>114</v>
      </c>
      <c r="D559">
        <v>4.13</v>
      </c>
      <c r="E559">
        <v>7</v>
      </c>
      <c r="F559">
        <f>RANK(STAND_ERA[[#This Row],[ERA]],STAND_ERA[ERA],1)</f>
        <v>397</v>
      </c>
      <c r="G559">
        <f t="shared" si="8"/>
        <v>6</v>
      </c>
    </row>
    <row r="560" spans="1:7" x14ac:dyDescent="0.25">
      <c r="A560" t="s">
        <v>85</v>
      </c>
      <c r="B560" t="s">
        <v>100</v>
      </c>
      <c r="C560" t="s">
        <v>114</v>
      </c>
      <c r="D560">
        <v>4.24</v>
      </c>
      <c r="E560">
        <v>6</v>
      </c>
      <c r="F560">
        <f>RANK(STAND_ERA[[#This Row],[ERA]],STAND_ERA[ERA],1)</f>
        <v>465</v>
      </c>
      <c r="G560">
        <f t="shared" si="8"/>
        <v>7</v>
      </c>
    </row>
    <row r="561" spans="1:7" x14ac:dyDescent="0.25">
      <c r="A561" t="s">
        <v>85</v>
      </c>
      <c r="B561" t="s">
        <v>104</v>
      </c>
      <c r="C561" t="s">
        <v>114</v>
      </c>
      <c r="D561">
        <v>4.38</v>
      </c>
      <c r="E561">
        <v>5</v>
      </c>
      <c r="F561">
        <f>RANK(STAND_ERA[[#This Row],[ERA]],STAND_ERA[ERA],1)</f>
        <v>537</v>
      </c>
      <c r="G561">
        <f t="shared" si="8"/>
        <v>8</v>
      </c>
    </row>
    <row r="562" spans="1:7" x14ac:dyDescent="0.25">
      <c r="A562" t="s">
        <v>85</v>
      </c>
      <c r="B562" t="s">
        <v>96</v>
      </c>
      <c r="C562" t="s">
        <v>114</v>
      </c>
      <c r="D562">
        <v>4.42</v>
      </c>
      <c r="E562">
        <v>4</v>
      </c>
      <c r="F562">
        <f>RANK(STAND_ERA[[#This Row],[ERA]],STAND_ERA[ERA],1)</f>
        <v>555</v>
      </c>
      <c r="G562">
        <f t="shared" si="8"/>
        <v>9</v>
      </c>
    </row>
    <row r="563" spans="1:7" x14ac:dyDescent="0.25">
      <c r="A563" t="s">
        <v>85</v>
      </c>
      <c r="B563" t="s">
        <v>99</v>
      </c>
      <c r="C563" t="s">
        <v>114</v>
      </c>
      <c r="D563">
        <v>4.4400000000000004</v>
      </c>
      <c r="E563">
        <v>3</v>
      </c>
      <c r="F563">
        <f>RANK(STAND_ERA[[#This Row],[ERA]],STAND_ERA[ERA],1)</f>
        <v>567</v>
      </c>
      <c r="G563">
        <f t="shared" si="8"/>
        <v>10</v>
      </c>
    </row>
    <row r="564" spans="1:7" x14ac:dyDescent="0.25">
      <c r="A564" t="s">
        <v>85</v>
      </c>
      <c r="B564" t="s">
        <v>105</v>
      </c>
      <c r="C564" t="s">
        <v>114</v>
      </c>
      <c r="D564">
        <v>4.53</v>
      </c>
      <c r="E564">
        <v>2</v>
      </c>
      <c r="F564">
        <f>RANK(STAND_ERA[[#This Row],[ERA]],STAND_ERA[ERA],1)</f>
        <v>602</v>
      </c>
      <c r="G564">
        <f t="shared" si="8"/>
        <v>11</v>
      </c>
    </row>
    <row r="565" spans="1:7" x14ac:dyDescent="0.25">
      <c r="A565" t="s">
        <v>85</v>
      </c>
      <c r="B565" t="s">
        <v>97</v>
      </c>
      <c r="C565" t="s">
        <v>114</v>
      </c>
      <c r="D565">
        <v>4.62</v>
      </c>
      <c r="E565">
        <v>1</v>
      </c>
      <c r="F565">
        <f>RANK(STAND_ERA[[#This Row],[ERA]],STAND_ERA[ERA],1)</f>
        <v>624</v>
      </c>
      <c r="G565">
        <f t="shared" si="8"/>
        <v>12</v>
      </c>
    </row>
    <row r="566" spans="1:7" x14ac:dyDescent="0.25">
      <c r="A566" t="s">
        <v>86</v>
      </c>
      <c r="B566" t="s">
        <v>94</v>
      </c>
      <c r="C566" t="s">
        <v>113</v>
      </c>
      <c r="D566">
        <v>3.2170000000000001</v>
      </c>
      <c r="E566">
        <v>12</v>
      </c>
      <c r="F566">
        <f>RANK(STAND_ERA[[#This Row],[ERA]],STAND_ERA[ERA],1)</f>
        <v>6</v>
      </c>
      <c r="G566">
        <f t="shared" si="8"/>
        <v>1</v>
      </c>
    </row>
    <row r="567" spans="1:7" x14ac:dyDescent="0.25">
      <c r="A567" t="s">
        <v>86</v>
      </c>
      <c r="B567" t="s">
        <v>102</v>
      </c>
      <c r="C567" t="s">
        <v>113</v>
      </c>
      <c r="D567">
        <v>3.597</v>
      </c>
      <c r="E567">
        <v>11</v>
      </c>
      <c r="F567">
        <f>RANK(STAND_ERA[[#This Row],[ERA]],STAND_ERA[ERA],1)</f>
        <v>78</v>
      </c>
      <c r="G567">
        <f t="shared" si="8"/>
        <v>2</v>
      </c>
    </row>
    <row r="568" spans="1:7" x14ac:dyDescent="0.25">
      <c r="A568" t="s">
        <v>86</v>
      </c>
      <c r="B568" t="s">
        <v>97</v>
      </c>
      <c r="C568" t="s">
        <v>113</v>
      </c>
      <c r="D568">
        <v>3.714</v>
      </c>
      <c r="E568">
        <v>0</v>
      </c>
      <c r="F568">
        <f>RANK(STAND_ERA[[#This Row],[ERA]],STAND_ERA[ERA],1)</f>
        <v>133</v>
      </c>
      <c r="G568">
        <f t="shared" si="8"/>
        <v>3</v>
      </c>
    </row>
    <row r="569" spans="1:7" x14ac:dyDescent="0.25">
      <c r="A569" t="s">
        <v>86</v>
      </c>
      <c r="B569" t="s">
        <v>99</v>
      </c>
      <c r="C569" t="s">
        <v>113</v>
      </c>
      <c r="D569">
        <v>3.8239999999999998</v>
      </c>
      <c r="E569">
        <v>9</v>
      </c>
      <c r="F569">
        <f>RANK(STAND_ERA[[#This Row],[ERA]],STAND_ERA[ERA],1)</f>
        <v>192</v>
      </c>
      <c r="G569">
        <f t="shared" si="8"/>
        <v>4</v>
      </c>
    </row>
    <row r="570" spans="1:7" x14ac:dyDescent="0.25">
      <c r="A570" t="s">
        <v>86</v>
      </c>
      <c r="B570" t="s">
        <v>100</v>
      </c>
      <c r="C570" t="s">
        <v>113</v>
      </c>
      <c r="D570">
        <v>3.8679999999999999</v>
      </c>
      <c r="E570">
        <v>8</v>
      </c>
      <c r="F570">
        <f>RANK(STAND_ERA[[#This Row],[ERA]],STAND_ERA[ERA],1)</f>
        <v>217</v>
      </c>
      <c r="G570">
        <f t="shared" si="8"/>
        <v>5</v>
      </c>
    </row>
    <row r="571" spans="1:7" x14ac:dyDescent="0.25">
      <c r="A571" t="s">
        <v>86</v>
      </c>
      <c r="B571" t="s">
        <v>98</v>
      </c>
      <c r="C571" t="s">
        <v>113</v>
      </c>
      <c r="D571">
        <v>4.0220000000000002</v>
      </c>
      <c r="E571">
        <v>7</v>
      </c>
      <c r="F571">
        <f>RANK(STAND_ERA[[#This Row],[ERA]],STAND_ERA[ERA],1)</f>
        <v>322</v>
      </c>
      <c r="G571">
        <f t="shared" si="8"/>
        <v>6</v>
      </c>
    </row>
    <row r="572" spans="1:7" x14ac:dyDescent="0.25">
      <c r="A572" t="s">
        <v>86</v>
      </c>
      <c r="B572" t="s">
        <v>103</v>
      </c>
      <c r="C572" t="s">
        <v>113</v>
      </c>
      <c r="D572">
        <v>4.157</v>
      </c>
      <c r="E572">
        <v>6</v>
      </c>
      <c r="F572">
        <f>RANK(STAND_ERA[[#This Row],[ERA]],STAND_ERA[ERA],1)</f>
        <v>419</v>
      </c>
      <c r="G572">
        <f t="shared" si="8"/>
        <v>7</v>
      </c>
    </row>
    <row r="573" spans="1:7" x14ac:dyDescent="0.25">
      <c r="A573" t="s">
        <v>86</v>
      </c>
      <c r="B573" t="s">
        <v>101</v>
      </c>
      <c r="C573" t="s">
        <v>113</v>
      </c>
      <c r="D573">
        <v>4.2990000000000004</v>
      </c>
      <c r="E573">
        <v>5</v>
      </c>
      <c r="F573">
        <f>RANK(STAND_ERA[[#This Row],[ERA]],STAND_ERA[ERA],1)</f>
        <v>502</v>
      </c>
      <c r="G573">
        <f t="shared" si="8"/>
        <v>8</v>
      </c>
    </row>
    <row r="574" spans="1:7" x14ac:dyDescent="0.25">
      <c r="A574" t="s">
        <v>86</v>
      </c>
      <c r="B574" t="s">
        <v>95</v>
      </c>
      <c r="C574" t="s">
        <v>113</v>
      </c>
      <c r="D574">
        <v>4.3369999999999997</v>
      </c>
      <c r="E574">
        <v>4</v>
      </c>
      <c r="F574">
        <f>RANK(STAND_ERA[[#This Row],[ERA]],STAND_ERA[ERA],1)</f>
        <v>516</v>
      </c>
      <c r="G574">
        <f t="shared" si="8"/>
        <v>9</v>
      </c>
    </row>
    <row r="575" spans="1:7" x14ac:dyDescent="0.25">
      <c r="A575" t="s">
        <v>86</v>
      </c>
      <c r="B575" t="s">
        <v>104</v>
      </c>
      <c r="C575" t="s">
        <v>113</v>
      </c>
      <c r="D575">
        <v>4.4029999999999996</v>
      </c>
      <c r="E575">
        <v>3</v>
      </c>
      <c r="F575">
        <f>RANK(STAND_ERA[[#This Row],[ERA]],STAND_ERA[ERA],1)</f>
        <v>553</v>
      </c>
      <c r="G575">
        <f t="shared" si="8"/>
        <v>10</v>
      </c>
    </row>
    <row r="576" spans="1:7" x14ac:dyDescent="0.25">
      <c r="A576" t="s">
        <v>86</v>
      </c>
      <c r="B576" t="s">
        <v>105</v>
      </c>
      <c r="C576" t="s">
        <v>113</v>
      </c>
      <c r="D576">
        <v>4.5199999999999996</v>
      </c>
      <c r="E576">
        <v>2</v>
      </c>
      <c r="F576">
        <f>RANK(STAND_ERA[[#This Row],[ERA]],STAND_ERA[ERA],1)</f>
        <v>599</v>
      </c>
      <c r="G576">
        <f t="shared" si="8"/>
        <v>11</v>
      </c>
    </row>
    <row r="577" spans="1:7" x14ac:dyDescent="0.25">
      <c r="A577" t="s">
        <v>86</v>
      </c>
      <c r="B577" t="s">
        <v>96</v>
      </c>
      <c r="C577" t="s">
        <v>113</v>
      </c>
      <c r="D577">
        <v>4.851</v>
      </c>
      <c r="E577">
        <v>1</v>
      </c>
      <c r="F577">
        <f>RANK(STAND_ERA[[#This Row],[ERA]],STAND_ERA[ERA],1)</f>
        <v>657</v>
      </c>
      <c r="G577">
        <f t="shared" si="8"/>
        <v>12</v>
      </c>
    </row>
    <row r="578" spans="1:7" x14ac:dyDescent="0.25">
      <c r="A578" t="s">
        <v>87</v>
      </c>
      <c r="B578" t="s">
        <v>103</v>
      </c>
      <c r="C578" t="s">
        <v>113</v>
      </c>
      <c r="D578">
        <v>3.66</v>
      </c>
      <c r="E578">
        <v>12</v>
      </c>
      <c r="F578">
        <f>RANK(STAND_ERA[[#This Row],[ERA]],STAND_ERA[ERA],1)</f>
        <v>108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104</v>
      </c>
      <c r="C579" t="s">
        <v>113</v>
      </c>
      <c r="D579">
        <v>3.665</v>
      </c>
      <c r="E579">
        <v>11</v>
      </c>
      <c r="F579">
        <f>RANK(STAND_ERA[[#This Row],[ERA]],STAND_ERA[ERA],1)</f>
        <v>110</v>
      </c>
      <c r="G579">
        <f t="shared" si="9"/>
        <v>2</v>
      </c>
    </row>
    <row r="580" spans="1:7" x14ac:dyDescent="0.25">
      <c r="A580" t="s">
        <v>87</v>
      </c>
      <c r="B580" t="s">
        <v>102</v>
      </c>
      <c r="C580" t="s">
        <v>113</v>
      </c>
      <c r="D580">
        <v>3.7170000000000001</v>
      </c>
      <c r="E580">
        <v>10</v>
      </c>
      <c r="F580">
        <f>RANK(STAND_ERA[[#This Row],[ERA]],STAND_ERA[ERA],1)</f>
        <v>134</v>
      </c>
      <c r="G580">
        <f t="shared" si="9"/>
        <v>3</v>
      </c>
    </row>
    <row r="581" spans="1:7" x14ac:dyDescent="0.25">
      <c r="A581" t="s">
        <v>87</v>
      </c>
      <c r="B581" t="s">
        <v>94</v>
      </c>
      <c r="C581" t="s">
        <v>113</v>
      </c>
      <c r="D581">
        <v>3.875</v>
      </c>
      <c r="E581">
        <v>9</v>
      </c>
      <c r="F581">
        <f>RANK(STAND_ERA[[#This Row],[ERA]],STAND_ERA[ERA],1)</f>
        <v>227</v>
      </c>
      <c r="G581">
        <f t="shared" si="9"/>
        <v>4</v>
      </c>
    </row>
    <row r="582" spans="1:7" x14ac:dyDescent="0.25">
      <c r="A582" t="s">
        <v>87</v>
      </c>
      <c r="B582" t="s">
        <v>95</v>
      </c>
      <c r="C582" t="s">
        <v>113</v>
      </c>
      <c r="D582">
        <v>3.875</v>
      </c>
      <c r="E582">
        <v>8</v>
      </c>
      <c r="F582">
        <f>RANK(STAND_ERA[[#This Row],[ERA]],STAND_ERA[ERA],1)</f>
        <v>227</v>
      </c>
      <c r="G582">
        <f t="shared" si="9"/>
        <v>5</v>
      </c>
    </row>
    <row r="583" spans="1:7" x14ac:dyDescent="0.25">
      <c r="A583" t="s">
        <v>87</v>
      </c>
      <c r="B583" t="s">
        <v>99</v>
      </c>
      <c r="C583" t="s">
        <v>113</v>
      </c>
      <c r="D583">
        <v>3.96</v>
      </c>
      <c r="E583">
        <v>7</v>
      </c>
      <c r="F583">
        <f>RANK(STAND_ERA[[#This Row],[ERA]],STAND_ERA[ERA],1)</f>
        <v>283</v>
      </c>
      <c r="G583">
        <f t="shared" si="9"/>
        <v>6</v>
      </c>
    </row>
    <row r="584" spans="1:7" x14ac:dyDescent="0.25">
      <c r="A584" t="s">
        <v>87</v>
      </c>
      <c r="B584" t="s">
        <v>105</v>
      </c>
      <c r="C584" t="s">
        <v>113</v>
      </c>
      <c r="D584">
        <v>3.9870000000000001</v>
      </c>
      <c r="E584">
        <v>6</v>
      </c>
      <c r="F584">
        <f>RANK(STAND_ERA[[#This Row],[ERA]],STAND_ERA[ERA],1)</f>
        <v>300</v>
      </c>
      <c r="G584">
        <f t="shared" si="9"/>
        <v>7</v>
      </c>
    </row>
    <row r="585" spans="1:7" x14ac:dyDescent="0.25">
      <c r="A585" t="s">
        <v>87</v>
      </c>
      <c r="B585" t="s">
        <v>100</v>
      </c>
      <c r="C585" t="s">
        <v>113</v>
      </c>
      <c r="D585">
        <v>4.0650000000000004</v>
      </c>
      <c r="E585">
        <v>5</v>
      </c>
      <c r="F585">
        <f>RANK(STAND_ERA[[#This Row],[ERA]],STAND_ERA[ERA],1)</f>
        <v>346</v>
      </c>
      <c r="G585">
        <f t="shared" si="9"/>
        <v>8</v>
      </c>
    </row>
    <row r="586" spans="1:7" x14ac:dyDescent="0.25">
      <c r="A586" t="s">
        <v>87</v>
      </c>
      <c r="B586" t="s">
        <v>98</v>
      </c>
      <c r="C586" t="s">
        <v>113</v>
      </c>
      <c r="D586">
        <v>4.0759999999999996</v>
      </c>
      <c r="E586">
        <v>4</v>
      </c>
      <c r="F586">
        <f>RANK(STAND_ERA[[#This Row],[ERA]],STAND_ERA[ERA],1)</f>
        <v>356</v>
      </c>
      <c r="G586">
        <f t="shared" si="9"/>
        <v>9</v>
      </c>
    </row>
    <row r="587" spans="1:7" x14ac:dyDescent="0.25">
      <c r="A587" t="s">
        <v>87</v>
      </c>
      <c r="B587" t="s">
        <v>96</v>
      </c>
      <c r="C587" t="s">
        <v>113</v>
      </c>
      <c r="D587">
        <v>4.0890000000000004</v>
      </c>
      <c r="E587">
        <v>3</v>
      </c>
      <c r="F587">
        <f>RANK(STAND_ERA[[#This Row],[ERA]],STAND_ERA[ERA],1)</f>
        <v>369</v>
      </c>
      <c r="G587">
        <f t="shared" si="9"/>
        <v>10</v>
      </c>
    </row>
    <row r="588" spans="1:7" x14ac:dyDescent="0.25">
      <c r="A588" t="s">
        <v>87</v>
      </c>
      <c r="B588" t="s">
        <v>101</v>
      </c>
      <c r="C588" t="s">
        <v>113</v>
      </c>
      <c r="D588">
        <v>4.1020000000000003</v>
      </c>
      <c r="E588">
        <v>2</v>
      </c>
      <c r="F588">
        <f>RANK(STAND_ERA[[#This Row],[ERA]],STAND_ERA[ERA],1)</f>
        <v>383</v>
      </c>
      <c r="G588">
        <f t="shared" si="9"/>
        <v>11</v>
      </c>
    </row>
    <row r="589" spans="1:7" x14ac:dyDescent="0.25">
      <c r="A589" t="s">
        <v>87</v>
      </c>
      <c r="B589" t="s">
        <v>97</v>
      </c>
      <c r="C589" t="s">
        <v>113</v>
      </c>
      <c r="D589">
        <v>4.79</v>
      </c>
      <c r="E589">
        <v>1</v>
      </c>
      <c r="F589">
        <f>RANK(STAND_ERA[[#This Row],[ERA]],STAND_ERA[ERA],1)</f>
        <v>651</v>
      </c>
      <c r="G589">
        <f t="shared" si="9"/>
        <v>12</v>
      </c>
    </row>
    <row r="590" spans="1:7" x14ac:dyDescent="0.25">
      <c r="A590" t="s">
        <v>88</v>
      </c>
      <c r="B590" t="s">
        <v>100</v>
      </c>
      <c r="C590" t="s">
        <v>113</v>
      </c>
      <c r="D590">
        <v>3.09</v>
      </c>
      <c r="E590">
        <v>12</v>
      </c>
      <c r="F590">
        <f>RANK(STAND_ERA[[#This Row],[ERA]],STAND_ERA[ERA],1)</f>
        <v>1</v>
      </c>
      <c r="G590">
        <f t="shared" si="9"/>
        <v>1</v>
      </c>
    </row>
    <row r="591" spans="1:7" x14ac:dyDescent="0.25">
      <c r="A591" t="s">
        <v>88</v>
      </c>
      <c r="B591" t="s">
        <v>95</v>
      </c>
      <c r="C591" t="s">
        <v>113</v>
      </c>
      <c r="D591">
        <v>3.72</v>
      </c>
      <c r="E591">
        <v>11</v>
      </c>
      <c r="F591">
        <f>RANK(STAND_ERA[[#This Row],[ERA]],STAND_ERA[ERA],1)</f>
        <v>135</v>
      </c>
      <c r="G591">
        <f t="shared" si="9"/>
        <v>2</v>
      </c>
    </row>
    <row r="592" spans="1:7" x14ac:dyDescent="0.25">
      <c r="A592" t="s">
        <v>88</v>
      </c>
      <c r="B592" t="s">
        <v>94</v>
      </c>
      <c r="C592" t="s">
        <v>113</v>
      </c>
      <c r="D592">
        <v>3.77</v>
      </c>
      <c r="E592">
        <v>10</v>
      </c>
      <c r="F592">
        <f>RANK(STAND_ERA[[#This Row],[ERA]],STAND_ERA[ERA],1)</f>
        <v>158</v>
      </c>
      <c r="G592">
        <f t="shared" si="9"/>
        <v>3</v>
      </c>
    </row>
    <row r="593" spans="1:7" x14ac:dyDescent="0.25">
      <c r="A593" t="s">
        <v>88</v>
      </c>
      <c r="B593" t="s">
        <v>102</v>
      </c>
      <c r="C593" t="s">
        <v>113</v>
      </c>
      <c r="D593">
        <v>3.9</v>
      </c>
      <c r="E593">
        <v>9</v>
      </c>
      <c r="F593">
        <f>RANK(STAND_ERA[[#This Row],[ERA]],STAND_ERA[ERA],1)</f>
        <v>245</v>
      </c>
      <c r="G593">
        <f t="shared" si="9"/>
        <v>4</v>
      </c>
    </row>
    <row r="594" spans="1:7" x14ac:dyDescent="0.25">
      <c r="A594" t="s">
        <v>88</v>
      </c>
      <c r="B594" t="s">
        <v>104</v>
      </c>
      <c r="C594" t="s">
        <v>113</v>
      </c>
      <c r="D594">
        <v>3.9</v>
      </c>
      <c r="E594">
        <v>8</v>
      </c>
      <c r="F594">
        <f>RANK(STAND_ERA[[#This Row],[ERA]],STAND_ERA[ERA],1)</f>
        <v>245</v>
      </c>
      <c r="G594">
        <f t="shared" si="9"/>
        <v>5</v>
      </c>
    </row>
    <row r="595" spans="1:7" x14ac:dyDescent="0.25">
      <c r="A595" t="s">
        <v>88</v>
      </c>
      <c r="B595" t="s">
        <v>99</v>
      </c>
      <c r="C595" t="s">
        <v>113</v>
      </c>
      <c r="D595">
        <v>3.91</v>
      </c>
      <c r="E595">
        <v>7</v>
      </c>
      <c r="F595">
        <f>RANK(STAND_ERA[[#This Row],[ERA]],STAND_ERA[ERA],1)</f>
        <v>253</v>
      </c>
      <c r="G595">
        <f t="shared" si="9"/>
        <v>6</v>
      </c>
    </row>
    <row r="596" spans="1:7" x14ac:dyDescent="0.25">
      <c r="A596" t="s">
        <v>88</v>
      </c>
      <c r="B596" t="s">
        <v>103</v>
      </c>
      <c r="C596" t="s">
        <v>113</v>
      </c>
      <c r="D596">
        <v>3.98</v>
      </c>
      <c r="E596">
        <v>6</v>
      </c>
      <c r="F596">
        <f>RANK(STAND_ERA[[#This Row],[ERA]],STAND_ERA[ERA],1)</f>
        <v>293</v>
      </c>
      <c r="G596">
        <f t="shared" si="9"/>
        <v>7</v>
      </c>
    </row>
    <row r="597" spans="1:7" x14ac:dyDescent="0.25">
      <c r="A597" t="s">
        <v>88</v>
      </c>
      <c r="B597" t="s">
        <v>97</v>
      </c>
      <c r="C597" t="s">
        <v>113</v>
      </c>
      <c r="D597">
        <v>3.99</v>
      </c>
      <c r="E597">
        <v>5</v>
      </c>
      <c r="F597">
        <f>RANK(STAND_ERA[[#This Row],[ERA]],STAND_ERA[ERA],1)</f>
        <v>302</v>
      </c>
      <c r="G597">
        <f t="shared" si="9"/>
        <v>8</v>
      </c>
    </row>
    <row r="598" spans="1:7" x14ac:dyDescent="0.25">
      <c r="A598" t="s">
        <v>88</v>
      </c>
      <c r="B598" t="s">
        <v>101</v>
      </c>
      <c r="C598" t="s">
        <v>113</v>
      </c>
      <c r="D598">
        <v>4.2</v>
      </c>
      <c r="E598">
        <v>4</v>
      </c>
      <c r="F598">
        <f>RANK(STAND_ERA[[#This Row],[ERA]],STAND_ERA[ERA],1)</f>
        <v>450</v>
      </c>
      <c r="G598">
        <f t="shared" si="9"/>
        <v>9</v>
      </c>
    </row>
    <row r="599" spans="1:7" x14ac:dyDescent="0.25">
      <c r="A599" t="s">
        <v>88</v>
      </c>
      <c r="B599" t="s">
        <v>98</v>
      </c>
      <c r="C599" t="s">
        <v>113</v>
      </c>
      <c r="D599">
        <v>4.32</v>
      </c>
      <c r="E599">
        <v>3</v>
      </c>
      <c r="F599">
        <f>RANK(STAND_ERA[[#This Row],[ERA]],STAND_ERA[ERA],1)</f>
        <v>508</v>
      </c>
      <c r="G599">
        <f t="shared" si="9"/>
        <v>10</v>
      </c>
    </row>
    <row r="600" spans="1:7" x14ac:dyDescent="0.25">
      <c r="A600" t="s">
        <v>88</v>
      </c>
      <c r="B600" t="s">
        <v>105</v>
      </c>
      <c r="C600" t="s">
        <v>113</v>
      </c>
      <c r="D600">
        <v>4.54</v>
      </c>
      <c r="E600">
        <v>2</v>
      </c>
      <c r="F600">
        <f>RANK(STAND_ERA[[#This Row],[ERA]],STAND_ERA[ERA],1)</f>
        <v>608</v>
      </c>
      <c r="G600">
        <f t="shared" si="9"/>
        <v>11</v>
      </c>
    </row>
    <row r="601" spans="1:7" x14ac:dyDescent="0.25">
      <c r="A601" t="s">
        <v>88</v>
      </c>
      <c r="B601" t="s">
        <v>96</v>
      </c>
      <c r="C601" t="s">
        <v>113</v>
      </c>
      <c r="D601">
        <v>4.7300000000000004</v>
      </c>
      <c r="E601">
        <v>1</v>
      </c>
      <c r="F601">
        <f>RANK(STAND_ERA[[#This Row],[ERA]],STAND_ERA[ERA],1)</f>
        <v>647</v>
      </c>
      <c r="G601">
        <f t="shared" si="9"/>
        <v>12</v>
      </c>
    </row>
    <row r="602" spans="1:7" x14ac:dyDescent="0.25">
      <c r="A602" t="s">
        <v>89</v>
      </c>
      <c r="B602" t="s">
        <v>99</v>
      </c>
      <c r="C602" t="s">
        <v>113</v>
      </c>
      <c r="D602">
        <v>3.121</v>
      </c>
      <c r="E602">
        <v>12</v>
      </c>
      <c r="F602">
        <f>RANK(STAND_ERA[[#This Row],[ERA]],STAND_ERA[ERA],1)</f>
        <v>2</v>
      </c>
      <c r="G602">
        <f t="shared" si="9"/>
        <v>1</v>
      </c>
    </row>
    <row r="603" spans="1:7" x14ac:dyDescent="0.25">
      <c r="A603" t="s">
        <v>89</v>
      </c>
      <c r="B603" t="s">
        <v>98</v>
      </c>
      <c r="C603" t="s">
        <v>113</v>
      </c>
      <c r="D603">
        <v>3.3279999999999998</v>
      </c>
      <c r="E603">
        <v>11</v>
      </c>
      <c r="F603">
        <f>RANK(STAND_ERA[[#This Row],[ERA]],STAND_ERA[ERA],1)</f>
        <v>15</v>
      </c>
      <c r="G603">
        <f t="shared" si="9"/>
        <v>2</v>
      </c>
    </row>
    <row r="604" spans="1:7" x14ac:dyDescent="0.25">
      <c r="A604" t="s">
        <v>89</v>
      </c>
      <c r="B604" t="s">
        <v>103</v>
      </c>
      <c r="C604" t="s">
        <v>113</v>
      </c>
      <c r="D604">
        <v>3.5990000000000002</v>
      </c>
      <c r="E604">
        <v>10</v>
      </c>
      <c r="F604">
        <f>RANK(STAND_ERA[[#This Row],[ERA]],STAND_ERA[ERA],1)</f>
        <v>79</v>
      </c>
      <c r="G604">
        <f t="shared" si="9"/>
        <v>3</v>
      </c>
    </row>
    <row r="605" spans="1:7" x14ac:dyDescent="0.25">
      <c r="A605" t="s">
        <v>89</v>
      </c>
      <c r="B605" t="s">
        <v>95</v>
      </c>
      <c r="C605" t="s">
        <v>113</v>
      </c>
      <c r="D605">
        <v>3.6179999999999999</v>
      </c>
      <c r="E605">
        <v>9</v>
      </c>
      <c r="F605">
        <f>RANK(STAND_ERA[[#This Row],[ERA]],STAND_ERA[ERA],1)</f>
        <v>88</v>
      </c>
      <c r="G605">
        <f t="shared" si="9"/>
        <v>4</v>
      </c>
    </row>
    <row r="606" spans="1:7" x14ac:dyDescent="0.25">
      <c r="A606" t="s">
        <v>89</v>
      </c>
      <c r="B606" t="s">
        <v>100</v>
      </c>
      <c r="C606" t="s">
        <v>113</v>
      </c>
      <c r="D606">
        <v>4.0119999999999996</v>
      </c>
      <c r="E606">
        <v>8</v>
      </c>
      <c r="F606">
        <f>RANK(STAND_ERA[[#This Row],[ERA]],STAND_ERA[ERA],1)</f>
        <v>317</v>
      </c>
      <c r="G606">
        <f t="shared" si="9"/>
        <v>5</v>
      </c>
    </row>
    <row r="607" spans="1:7" x14ac:dyDescent="0.25">
      <c r="A607" t="s">
        <v>89</v>
      </c>
      <c r="B607" t="s">
        <v>94</v>
      </c>
      <c r="C607" t="s">
        <v>113</v>
      </c>
      <c r="D607">
        <v>4.0220000000000002</v>
      </c>
      <c r="E607">
        <v>7</v>
      </c>
      <c r="F607">
        <f>RANK(STAND_ERA[[#This Row],[ERA]],STAND_ERA[ERA],1)</f>
        <v>322</v>
      </c>
      <c r="G607">
        <f t="shared" si="9"/>
        <v>6</v>
      </c>
    </row>
    <row r="608" spans="1:7" x14ac:dyDescent="0.25">
      <c r="A608" t="s">
        <v>89</v>
      </c>
      <c r="B608" t="s">
        <v>96</v>
      </c>
      <c r="C608" t="s">
        <v>113</v>
      </c>
      <c r="D608">
        <v>4.1459999999999999</v>
      </c>
      <c r="E608">
        <v>6</v>
      </c>
      <c r="F608">
        <f>RANK(STAND_ERA[[#This Row],[ERA]],STAND_ERA[ERA],1)</f>
        <v>410</v>
      </c>
      <c r="G608">
        <f t="shared" si="9"/>
        <v>7</v>
      </c>
    </row>
    <row r="609" spans="1:7" x14ac:dyDescent="0.25">
      <c r="A609" t="s">
        <v>89</v>
      </c>
      <c r="B609" t="s">
        <v>104</v>
      </c>
      <c r="C609" t="s">
        <v>113</v>
      </c>
      <c r="D609">
        <v>4.2430000000000003</v>
      </c>
      <c r="E609">
        <v>5</v>
      </c>
      <c r="F609">
        <f>RANK(STAND_ERA[[#This Row],[ERA]],STAND_ERA[ERA],1)</f>
        <v>473</v>
      </c>
      <c r="G609">
        <f t="shared" si="9"/>
        <v>8</v>
      </c>
    </row>
    <row r="610" spans="1:7" x14ac:dyDescent="0.25">
      <c r="A610" t="s">
        <v>89</v>
      </c>
      <c r="B610" t="s">
        <v>105</v>
      </c>
      <c r="C610" t="s">
        <v>113</v>
      </c>
      <c r="D610">
        <v>4.343</v>
      </c>
      <c r="E610">
        <v>4</v>
      </c>
      <c r="F610">
        <f>RANK(STAND_ERA[[#This Row],[ERA]],STAND_ERA[ERA],1)</f>
        <v>523</v>
      </c>
      <c r="G610">
        <f t="shared" si="9"/>
        <v>9</v>
      </c>
    </row>
    <row r="611" spans="1:7" x14ac:dyDescent="0.25">
      <c r="A611" t="s">
        <v>89</v>
      </c>
      <c r="B611" t="s">
        <v>101</v>
      </c>
      <c r="C611" t="s">
        <v>113</v>
      </c>
      <c r="D611">
        <v>4.5540000000000003</v>
      </c>
      <c r="E611">
        <v>3</v>
      </c>
      <c r="F611">
        <f>RANK(STAND_ERA[[#This Row],[ERA]],STAND_ERA[ERA],1)</f>
        <v>614</v>
      </c>
      <c r="G611">
        <f t="shared" si="9"/>
        <v>10</v>
      </c>
    </row>
    <row r="612" spans="1:7" x14ac:dyDescent="0.25">
      <c r="A612" t="s">
        <v>89</v>
      </c>
      <c r="B612" t="s">
        <v>102</v>
      </c>
      <c r="C612" t="s">
        <v>113</v>
      </c>
      <c r="D612">
        <v>4.5869999999999997</v>
      </c>
      <c r="E612">
        <v>2</v>
      </c>
      <c r="F612">
        <f>RANK(STAND_ERA[[#This Row],[ERA]],STAND_ERA[ERA],1)</f>
        <v>622</v>
      </c>
      <c r="G612">
        <f t="shared" si="9"/>
        <v>11</v>
      </c>
    </row>
    <row r="613" spans="1:7" x14ac:dyDescent="0.25">
      <c r="A613" t="s">
        <v>89</v>
      </c>
      <c r="B613" t="s">
        <v>97</v>
      </c>
      <c r="C613" t="s">
        <v>113</v>
      </c>
      <c r="D613">
        <v>4.7110000000000003</v>
      </c>
      <c r="E613">
        <v>1</v>
      </c>
      <c r="F613">
        <f>RANK(STAND_ERA[[#This Row],[ERA]],STAND_ERA[ERA],1)</f>
        <v>644</v>
      </c>
      <c r="G613">
        <f t="shared" si="9"/>
        <v>12</v>
      </c>
    </row>
    <row r="614" spans="1:7" x14ac:dyDescent="0.25">
      <c r="A614" t="s">
        <v>90</v>
      </c>
      <c r="B614" t="s">
        <v>98</v>
      </c>
      <c r="C614" t="s">
        <v>113</v>
      </c>
      <c r="D614">
        <v>3.28</v>
      </c>
      <c r="E614">
        <v>12</v>
      </c>
      <c r="F614">
        <f>RANK(STAND_ERA[[#This Row],[ERA]],STAND_ERA[ERA],1)</f>
        <v>12</v>
      </c>
      <c r="G614">
        <f t="shared" si="9"/>
        <v>1</v>
      </c>
    </row>
    <row r="615" spans="1:7" x14ac:dyDescent="0.25">
      <c r="A615" t="s">
        <v>90</v>
      </c>
      <c r="B615" t="s">
        <v>103</v>
      </c>
      <c r="C615" t="s">
        <v>113</v>
      </c>
      <c r="D615">
        <v>3.57</v>
      </c>
      <c r="E615">
        <v>11</v>
      </c>
      <c r="F615">
        <f>RANK(STAND_ERA[[#This Row],[ERA]],STAND_ERA[ERA],1)</f>
        <v>67</v>
      </c>
      <c r="G615">
        <f t="shared" si="9"/>
        <v>2</v>
      </c>
    </row>
    <row r="616" spans="1:7" x14ac:dyDescent="0.25">
      <c r="A616" t="s">
        <v>90</v>
      </c>
      <c r="B616" t="s">
        <v>96</v>
      </c>
      <c r="C616" t="s">
        <v>113</v>
      </c>
      <c r="D616">
        <v>3.81</v>
      </c>
      <c r="E616">
        <v>10</v>
      </c>
      <c r="F616">
        <f>RANK(STAND_ERA[[#This Row],[ERA]],STAND_ERA[ERA],1)</f>
        <v>181</v>
      </c>
      <c r="G616">
        <f t="shared" si="9"/>
        <v>3</v>
      </c>
    </row>
    <row r="617" spans="1:7" x14ac:dyDescent="0.25">
      <c r="A617" t="s">
        <v>90</v>
      </c>
      <c r="B617" t="s">
        <v>99</v>
      </c>
      <c r="C617" t="s">
        <v>113</v>
      </c>
      <c r="D617">
        <v>3.84</v>
      </c>
      <c r="E617">
        <v>9</v>
      </c>
      <c r="F617">
        <f>RANK(STAND_ERA[[#This Row],[ERA]],STAND_ERA[ERA],1)</f>
        <v>199</v>
      </c>
      <c r="G617">
        <f t="shared" si="9"/>
        <v>4</v>
      </c>
    </row>
    <row r="618" spans="1:7" x14ac:dyDescent="0.25">
      <c r="A618" t="s">
        <v>90</v>
      </c>
      <c r="B618" t="s">
        <v>94</v>
      </c>
      <c r="C618" t="s">
        <v>113</v>
      </c>
      <c r="D618">
        <v>3.9</v>
      </c>
      <c r="E618">
        <v>8</v>
      </c>
      <c r="F618">
        <f>RANK(STAND_ERA[[#This Row],[ERA]],STAND_ERA[ERA],1)</f>
        <v>245</v>
      </c>
      <c r="G618">
        <f t="shared" si="9"/>
        <v>5</v>
      </c>
    </row>
    <row r="619" spans="1:7" x14ac:dyDescent="0.25">
      <c r="A619" t="s">
        <v>90</v>
      </c>
      <c r="B619" t="s">
        <v>104</v>
      </c>
      <c r="C619" t="s">
        <v>113</v>
      </c>
      <c r="D619">
        <v>3.91</v>
      </c>
      <c r="E619">
        <v>7</v>
      </c>
      <c r="F619">
        <f>RANK(STAND_ERA[[#This Row],[ERA]],STAND_ERA[ERA],1)</f>
        <v>253</v>
      </c>
      <c r="G619">
        <f t="shared" si="9"/>
        <v>6</v>
      </c>
    </row>
    <row r="620" spans="1:7" x14ac:dyDescent="0.25">
      <c r="A620" t="s">
        <v>90</v>
      </c>
      <c r="B620" t="s">
        <v>101</v>
      </c>
      <c r="C620" t="s">
        <v>113</v>
      </c>
      <c r="D620">
        <v>3.96</v>
      </c>
      <c r="E620">
        <v>6</v>
      </c>
      <c r="F620">
        <f>RANK(STAND_ERA[[#This Row],[ERA]],STAND_ERA[ERA],1)</f>
        <v>283</v>
      </c>
      <c r="G620">
        <f t="shared" si="9"/>
        <v>7</v>
      </c>
    </row>
    <row r="621" spans="1:7" x14ac:dyDescent="0.25">
      <c r="A621" t="s">
        <v>90</v>
      </c>
      <c r="B621" t="s">
        <v>100</v>
      </c>
      <c r="C621" t="s">
        <v>113</v>
      </c>
      <c r="D621">
        <v>4.17</v>
      </c>
      <c r="E621">
        <v>5</v>
      </c>
      <c r="F621">
        <f>RANK(STAND_ERA[[#This Row],[ERA]],STAND_ERA[ERA],1)</f>
        <v>431</v>
      </c>
      <c r="G621">
        <f t="shared" si="9"/>
        <v>8</v>
      </c>
    </row>
    <row r="622" spans="1:7" x14ac:dyDescent="0.25">
      <c r="A622" t="s">
        <v>90</v>
      </c>
      <c r="B622" t="s">
        <v>97</v>
      </c>
      <c r="C622" t="s">
        <v>113</v>
      </c>
      <c r="D622">
        <v>4.18</v>
      </c>
      <c r="E622">
        <v>4</v>
      </c>
      <c r="F622">
        <f>RANK(STAND_ERA[[#This Row],[ERA]],STAND_ERA[ERA],1)</f>
        <v>438</v>
      </c>
      <c r="G622">
        <f t="shared" si="9"/>
        <v>9</v>
      </c>
    </row>
    <row r="623" spans="1:7" x14ac:dyDescent="0.25">
      <c r="A623" t="s">
        <v>90</v>
      </c>
      <c r="B623" t="s">
        <v>95</v>
      </c>
      <c r="C623" t="s">
        <v>113</v>
      </c>
      <c r="D623">
        <v>4.4000000000000004</v>
      </c>
      <c r="E623">
        <v>3</v>
      </c>
      <c r="F623">
        <f>RANK(STAND_ERA[[#This Row],[ERA]],STAND_ERA[ERA],1)</f>
        <v>551</v>
      </c>
      <c r="G623">
        <f t="shared" si="9"/>
        <v>10</v>
      </c>
    </row>
    <row r="624" spans="1:7" x14ac:dyDescent="0.25">
      <c r="A624" t="s">
        <v>90</v>
      </c>
      <c r="B624" t="s">
        <v>102</v>
      </c>
      <c r="C624" t="s">
        <v>113</v>
      </c>
      <c r="D624">
        <v>4.57</v>
      </c>
      <c r="E624">
        <v>2</v>
      </c>
      <c r="F624">
        <f>RANK(STAND_ERA[[#This Row],[ERA]],STAND_ERA[ERA],1)</f>
        <v>615</v>
      </c>
      <c r="G624">
        <f t="shared" si="9"/>
        <v>11</v>
      </c>
    </row>
    <row r="625" spans="1:7" x14ac:dyDescent="0.25">
      <c r="A625" t="s">
        <v>90</v>
      </c>
      <c r="B625" t="s">
        <v>105</v>
      </c>
      <c r="C625" t="s">
        <v>113</v>
      </c>
      <c r="D625">
        <v>4.8</v>
      </c>
      <c r="E625">
        <v>1</v>
      </c>
      <c r="F625">
        <f>RANK(STAND_ERA[[#This Row],[ERA]],STAND_ERA[ERA],1)</f>
        <v>653</v>
      </c>
      <c r="G625">
        <f t="shared" si="9"/>
        <v>12</v>
      </c>
    </row>
    <row r="626" spans="1:7" x14ac:dyDescent="0.25">
      <c r="A626" t="s">
        <v>91</v>
      </c>
      <c r="B626" t="s">
        <v>99</v>
      </c>
      <c r="C626" t="s">
        <v>114</v>
      </c>
      <c r="D626">
        <v>3.33</v>
      </c>
      <c r="E626">
        <v>12</v>
      </c>
      <c r="F626">
        <f>RANK(STAND_ERA[[#This Row],[ERA]],STAND_ERA[ERA],1)</f>
        <v>16</v>
      </c>
      <c r="G626">
        <f t="shared" si="9"/>
        <v>1</v>
      </c>
    </row>
    <row r="627" spans="1:7" x14ac:dyDescent="0.25">
      <c r="A627" t="s">
        <v>91</v>
      </c>
      <c r="B627" t="s">
        <v>95</v>
      </c>
      <c r="C627" t="s">
        <v>114</v>
      </c>
      <c r="D627">
        <v>3.5609999999999999</v>
      </c>
      <c r="E627">
        <v>11</v>
      </c>
      <c r="F627">
        <f>RANK(STAND_ERA[[#This Row],[ERA]],STAND_ERA[ERA],1)</f>
        <v>66</v>
      </c>
      <c r="G627">
        <f t="shared" si="9"/>
        <v>2</v>
      </c>
    </row>
    <row r="628" spans="1:7" x14ac:dyDescent="0.25">
      <c r="A628" t="s">
        <v>91</v>
      </c>
      <c r="B628" t="s">
        <v>100</v>
      </c>
      <c r="C628" t="s">
        <v>114</v>
      </c>
      <c r="D628">
        <v>3.6139999999999999</v>
      </c>
      <c r="E628">
        <v>10</v>
      </c>
      <c r="F628">
        <f>RANK(STAND_ERA[[#This Row],[ERA]],STAND_ERA[ERA],1)</f>
        <v>86</v>
      </c>
      <c r="G628">
        <f t="shared" si="9"/>
        <v>3</v>
      </c>
    </row>
    <row r="629" spans="1:7" x14ac:dyDescent="0.25">
      <c r="A629" t="s">
        <v>91</v>
      </c>
      <c r="B629" t="s">
        <v>94</v>
      </c>
      <c r="C629" t="s">
        <v>114</v>
      </c>
      <c r="D629">
        <v>3.7629999999999999</v>
      </c>
      <c r="E629">
        <v>9</v>
      </c>
      <c r="F629">
        <f>RANK(STAND_ERA[[#This Row],[ERA]],STAND_ERA[ERA],1)</f>
        <v>156</v>
      </c>
      <c r="G629">
        <f t="shared" si="9"/>
        <v>4</v>
      </c>
    </row>
    <row r="630" spans="1:7" x14ac:dyDescent="0.25">
      <c r="A630" t="s">
        <v>91</v>
      </c>
      <c r="B630" t="s">
        <v>105</v>
      </c>
      <c r="C630" t="s">
        <v>114</v>
      </c>
      <c r="D630">
        <v>3.9159999999999999</v>
      </c>
      <c r="E630">
        <v>8</v>
      </c>
      <c r="F630">
        <f>RANK(STAND_ERA[[#This Row],[ERA]],STAND_ERA[ERA],1)</f>
        <v>263</v>
      </c>
      <c r="G630">
        <f t="shared" si="9"/>
        <v>5</v>
      </c>
    </row>
    <row r="631" spans="1:7" x14ac:dyDescent="0.25">
      <c r="A631" t="s">
        <v>91</v>
      </c>
      <c r="B631" t="s">
        <v>98</v>
      </c>
      <c r="C631" t="s">
        <v>114</v>
      </c>
      <c r="D631">
        <v>4.07</v>
      </c>
      <c r="E631">
        <v>7</v>
      </c>
      <c r="F631">
        <f>RANK(STAND_ERA[[#This Row],[ERA]],STAND_ERA[ERA],1)</f>
        <v>350</v>
      </c>
      <c r="G631">
        <f t="shared" si="9"/>
        <v>6</v>
      </c>
    </row>
    <row r="632" spans="1:7" x14ac:dyDescent="0.25">
      <c r="A632" t="s">
        <v>91</v>
      </c>
      <c r="B632" t="s">
        <v>102</v>
      </c>
      <c r="C632" t="s">
        <v>114</v>
      </c>
      <c r="D632">
        <v>4.125</v>
      </c>
      <c r="E632">
        <v>6</v>
      </c>
      <c r="F632">
        <f>RANK(STAND_ERA[[#This Row],[ERA]],STAND_ERA[ERA],1)</f>
        <v>395</v>
      </c>
      <c r="G632">
        <f t="shared" si="9"/>
        <v>7</v>
      </c>
    </row>
    <row r="633" spans="1:7" x14ac:dyDescent="0.25">
      <c r="A633" t="s">
        <v>91</v>
      </c>
      <c r="B633" t="s">
        <v>103</v>
      </c>
      <c r="C633" t="s">
        <v>114</v>
      </c>
      <c r="D633">
        <v>4.1500000000000004</v>
      </c>
      <c r="E633">
        <v>5</v>
      </c>
      <c r="F633">
        <f>RANK(STAND_ERA[[#This Row],[ERA]],STAND_ERA[ERA],1)</f>
        <v>412</v>
      </c>
      <c r="G633">
        <f t="shared" si="9"/>
        <v>8</v>
      </c>
    </row>
    <row r="634" spans="1:7" x14ac:dyDescent="0.25">
      <c r="A634" t="s">
        <v>91</v>
      </c>
      <c r="B634" t="s">
        <v>104</v>
      </c>
      <c r="C634" t="s">
        <v>114</v>
      </c>
      <c r="D634">
        <v>4.25</v>
      </c>
      <c r="E634">
        <v>4</v>
      </c>
      <c r="F634">
        <f>RANK(STAND_ERA[[#This Row],[ERA]],STAND_ERA[ERA],1)</f>
        <v>476</v>
      </c>
      <c r="G634">
        <f t="shared" si="9"/>
        <v>9</v>
      </c>
    </row>
    <row r="635" spans="1:7" x14ac:dyDescent="0.25">
      <c r="A635" t="s">
        <v>91</v>
      </c>
      <c r="B635" t="s">
        <v>96</v>
      </c>
      <c r="C635" t="s">
        <v>114</v>
      </c>
      <c r="D635">
        <v>4.2530000000000001</v>
      </c>
      <c r="E635">
        <v>3</v>
      </c>
      <c r="F635">
        <f>RANK(STAND_ERA[[#This Row],[ERA]],STAND_ERA[ERA],1)</f>
        <v>482</v>
      </c>
      <c r="G635">
        <f t="shared" si="9"/>
        <v>10</v>
      </c>
    </row>
    <row r="636" spans="1:7" x14ac:dyDescent="0.25">
      <c r="A636" t="s">
        <v>91</v>
      </c>
      <c r="B636" t="s">
        <v>101</v>
      </c>
      <c r="C636" t="s">
        <v>114</v>
      </c>
      <c r="D636">
        <v>4.2709999999999999</v>
      </c>
      <c r="E636">
        <v>2</v>
      </c>
      <c r="F636">
        <f>RANK(STAND_ERA[[#This Row],[ERA]],STAND_ERA[ERA],1)</f>
        <v>496</v>
      </c>
      <c r="G636">
        <f t="shared" si="9"/>
        <v>11</v>
      </c>
    </row>
    <row r="637" spans="1:7" x14ac:dyDescent="0.25">
      <c r="A637" t="s">
        <v>91</v>
      </c>
      <c r="B637" t="s">
        <v>97</v>
      </c>
      <c r="C637" t="s">
        <v>114</v>
      </c>
      <c r="D637">
        <v>4.585</v>
      </c>
      <c r="E637">
        <v>1</v>
      </c>
      <c r="F637">
        <f>RANK(STAND_ERA[[#This Row],[ERA]],STAND_ERA[ERA],1)</f>
        <v>621</v>
      </c>
      <c r="G637">
        <f t="shared" si="9"/>
        <v>12</v>
      </c>
    </row>
    <row r="638" spans="1:7" x14ac:dyDescent="0.25">
      <c r="A638" t="s">
        <v>92</v>
      </c>
      <c r="B638" t="s">
        <v>98</v>
      </c>
      <c r="C638" t="s">
        <v>113</v>
      </c>
      <c r="D638">
        <v>3.49</v>
      </c>
      <c r="E638">
        <v>12</v>
      </c>
      <c r="F638">
        <f>RANK(STAND_ERA[[#This Row],[ERA]],STAND_ERA[ERA],1)</f>
        <v>46</v>
      </c>
      <c r="G638">
        <f t="shared" si="9"/>
        <v>1</v>
      </c>
    </row>
    <row r="639" spans="1:7" x14ac:dyDescent="0.25">
      <c r="A639" t="s">
        <v>92</v>
      </c>
      <c r="B639" t="s">
        <v>102</v>
      </c>
      <c r="C639" t="s">
        <v>113</v>
      </c>
      <c r="D639">
        <v>3.63</v>
      </c>
      <c r="E639">
        <v>11</v>
      </c>
      <c r="F639">
        <f>RANK(STAND_ERA[[#This Row],[ERA]],STAND_ERA[ERA],1)</f>
        <v>91</v>
      </c>
      <c r="G639">
        <f t="shared" si="9"/>
        <v>2</v>
      </c>
    </row>
    <row r="640" spans="1:7" x14ac:dyDescent="0.25">
      <c r="A640" t="s">
        <v>92</v>
      </c>
      <c r="B640" t="s">
        <v>95</v>
      </c>
      <c r="C640" t="s">
        <v>113</v>
      </c>
      <c r="D640">
        <v>3.67</v>
      </c>
      <c r="E640">
        <v>10</v>
      </c>
      <c r="F640">
        <f>RANK(STAND_ERA[[#This Row],[ERA]],STAND_ERA[ERA],1)</f>
        <v>111</v>
      </c>
      <c r="G640">
        <f t="shared" si="9"/>
        <v>3</v>
      </c>
    </row>
    <row r="641" spans="1:7" x14ac:dyDescent="0.25">
      <c r="A641" t="s">
        <v>92</v>
      </c>
      <c r="B641" t="s">
        <v>103</v>
      </c>
      <c r="C641" t="s">
        <v>113</v>
      </c>
      <c r="D641">
        <v>3.84</v>
      </c>
      <c r="E641">
        <v>9</v>
      </c>
      <c r="F641">
        <f>RANK(STAND_ERA[[#This Row],[ERA]],STAND_ERA[ERA],1)</f>
        <v>199</v>
      </c>
      <c r="G641">
        <f t="shared" si="9"/>
        <v>4</v>
      </c>
    </row>
    <row r="642" spans="1:7" x14ac:dyDescent="0.25">
      <c r="A642" t="s">
        <v>92</v>
      </c>
      <c r="B642" t="s">
        <v>99</v>
      </c>
      <c r="C642" t="s">
        <v>113</v>
      </c>
      <c r="D642">
        <v>3.87</v>
      </c>
      <c r="E642">
        <v>8</v>
      </c>
      <c r="F642">
        <f>RANK(STAND_ERA[[#This Row],[ERA]],STAND_ERA[ERA],1)</f>
        <v>219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101</v>
      </c>
      <c r="C643" t="s">
        <v>113</v>
      </c>
      <c r="D643">
        <v>3.87</v>
      </c>
      <c r="E643">
        <v>7</v>
      </c>
      <c r="F643">
        <f>RANK(STAND_ERA[[#This Row],[ERA]],STAND_ERA[ERA],1)</f>
        <v>219</v>
      </c>
      <c r="G643">
        <f t="shared" si="10"/>
        <v>6</v>
      </c>
    </row>
    <row r="644" spans="1:7" x14ac:dyDescent="0.25">
      <c r="A644" t="s">
        <v>92</v>
      </c>
      <c r="B644" t="s">
        <v>94</v>
      </c>
      <c r="C644" t="s">
        <v>113</v>
      </c>
      <c r="D644">
        <v>3.98</v>
      </c>
      <c r="E644">
        <v>6</v>
      </c>
      <c r="F644">
        <f>RANK(STAND_ERA[[#This Row],[ERA]],STAND_ERA[ERA],1)</f>
        <v>293</v>
      </c>
      <c r="G644">
        <f t="shared" si="10"/>
        <v>7</v>
      </c>
    </row>
    <row r="645" spans="1:7" x14ac:dyDescent="0.25">
      <c r="A645" t="s">
        <v>92</v>
      </c>
      <c r="B645" t="s">
        <v>100</v>
      </c>
      <c r="C645" t="s">
        <v>113</v>
      </c>
      <c r="D645">
        <v>4.1100000000000003</v>
      </c>
      <c r="E645">
        <v>5</v>
      </c>
      <c r="F645">
        <f>RANK(STAND_ERA[[#This Row],[ERA]],STAND_ERA[ERA],1)</f>
        <v>384</v>
      </c>
      <c r="G645">
        <f t="shared" si="10"/>
        <v>8</v>
      </c>
    </row>
    <row r="646" spans="1:7" x14ac:dyDescent="0.25">
      <c r="A646" t="s">
        <v>92</v>
      </c>
      <c r="B646" t="s">
        <v>104</v>
      </c>
      <c r="C646" t="s">
        <v>113</v>
      </c>
      <c r="D646">
        <v>4.1399999999999997</v>
      </c>
      <c r="E646">
        <v>4</v>
      </c>
      <c r="F646">
        <f>RANK(STAND_ERA[[#This Row],[ERA]],STAND_ERA[ERA],1)</f>
        <v>404</v>
      </c>
      <c r="G646">
        <f t="shared" si="10"/>
        <v>9</v>
      </c>
    </row>
    <row r="647" spans="1:7" x14ac:dyDescent="0.25">
      <c r="A647" t="s">
        <v>92</v>
      </c>
      <c r="B647" t="s">
        <v>96</v>
      </c>
      <c r="C647" t="s">
        <v>113</v>
      </c>
      <c r="D647">
        <v>4.3600000000000003</v>
      </c>
      <c r="E647">
        <v>3</v>
      </c>
      <c r="F647">
        <f>RANK(STAND_ERA[[#This Row],[ERA]],STAND_ERA[ERA],1)</f>
        <v>532</v>
      </c>
      <c r="G647">
        <f t="shared" si="10"/>
        <v>10</v>
      </c>
    </row>
    <row r="648" spans="1:7" x14ac:dyDescent="0.25">
      <c r="A648" t="s">
        <v>92</v>
      </c>
      <c r="B648" t="s">
        <v>105</v>
      </c>
      <c r="C648" t="s">
        <v>113</v>
      </c>
      <c r="D648">
        <v>4.38</v>
      </c>
      <c r="E648">
        <v>2</v>
      </c>
      <c r="F648">
        <f>RANK(STAND_ERA[[#This Row],[ERA]],STAND_ERA[ERA],1)</f>
        <v>537</v>
      </c>
      <c r="G648">
        <f t="shared" si="10"/>
        <v>11</v>
      </c>
    </row>
    <row r="649" spans="1:7" x14ac:dyDescent="0.25">
      <c r="A649" t="s">
        <v>92</v>
      </c>
      <c r="B649" t="s">
        <v>97</v>
      </c>
      <c r="C649" t="s">
        <v>113</v>
      </c>
      <c r="D649">
        <v>4.49</v>
      </c>
      <c r="E649">
        <v>1</v>
      </c>
      <c r="F649">
        <f>RANK(STAND_ERA[[#This Row],[ERA]],STAND_ERA[ERA],1)</f>
        <v>587</v>
      </c>
      <c r="G649">
        <f t="shared" si="10"/>
        <v>12</v>
      </c>
    </row>
    <row r="650" spans="1:7" x14ac:dyDescent="0.25">
      <c r="A650" t="s">
        <v>93</v>
      </c>
      <c r="B650" t="s">
        <v>95</v>
      </c>
      <c r="C650" t="s">
        <v>113</v>
      </c>
      <c r="D650">
        <v>3.3959999999999999</v>
      </c>
      <c r="E650">
        <v>12</v>
      </c>
      <c r="F650">
        <f>RANK(STAND_ERA[[#This Row],[ERA]],STAND_ERA[ERA],1)</f>
        <v>24</v>
      </c>
      <c r="G650">
        <f t="shared" si="10"/>
        <v>1</v>
      </c>
    </row>
    <row r="651" spans="1:7" x14ac:dyDescent="0.25">
      <c r="A651" t="s">
        <v>93</v>
      </c>
      <c r="B651" t="s">
        <v>94</v>
      </c>
      <c r="C651" t="s">
        <v>113</v>
      </c>
      <c r="D651">
        <v>3.4359999999999999</v>
      </c>
      <c r="E651">
        <v>11</v>
      </c>
      <c r="F651">
        <f>RANK(STAND_ERA[[#This Row],[ERA]],STAND_ERA[ERA],1)</f>
        <v>36</v>
      </c>
      <c r="G651">
        <f t="shared" si="10"/>
        <v>2</v>
      </c>
    </row>
    <row r="652" spans="1:7" x14ac:dyDescent="0.25">
      <c r="A652" t="s">
        <v>93</v>
      </c>
      <c r="B652" t="s">
        <v>99</v>
      </c>
      <c r="C652" t="s">
        <v>113</v>
      </c>
      <c r="D652">
        <v>3.6059999999999999</v>
      </c>
      <c r="E652">
        <v>10</v>
      </c>
      <c r="F652">
        <f>RANK(STAND_ERA[[#This Row],[ERA]],STAND_ERA[ERA],1)</f>
        <v>81</v>
      </c>
      <c r="G652">
        <f t="shared" si="10"/>
        <v>3</v>
      </c>
    </row>
    <row r="653" spans="1:7" x14ac:dyDescent="0.25">
      <c r="A653" t="s">
        <v>93</v>
      </c>
      <c r="B653" t="s">
        <v>103</v>
      </c>
      <c r="C653" t="s">
        <v>113</v>
      </c>
      <c r="D653">
        <v>3.782</v>
      </c>
      <c r="E653">
        <v>9</v>
      </c>
      <c r="F653">
        <f>RANK(STAND_ERA[[#This Row],[ERA]],STAND_ERA[ERA],1)</f>
        <v>167</v>
      </c>
      <c r="G653">
        <f t="shared" si="10"/>
        <v>4</v>
      </c>
    </row>
    <row r="654" spans="1:7" x14ac:dyDescent="0.25">
      <c r="A654" t="s">
        <v>93</v>
      </c>
      <c r="B654" t="s">
        <v>96</v>
      </c>
      <c r="C654" t="s">
        <v>113</v>
      </c>
      <c r="D654">
        <v>4.0069999999999997</v>
      </c>
      <c r="E654">
        <v>8</v>
      </c>
      <c r="F654">
        <f>RANK(STAND_ERA[[#This Row],[ERA]],STAND_ERA[ERA],1)</f>
        <v>313</v>
      </c>
      <c r="G654">
        <f t="shared" si="10"/>
        <v>5</v>
      </c>
    </row>
    <row r="655" spans="1:7" x14ac:dyDescent="0.25">
      <c r="A655" t="s">
        <v>93</v>
      </c>
      <c r="B655" t="s">
        <v>97</v>
      </c>
      <c r="C655" t="s">
        <v>113</v>
      </c>
      <c r="D655">
        <v>4.0949999999999998</v>
      </c>
      <c r="E655">
        <v>7</v>
      </c>
      <c r="F655">
        <f>RANK(STAND_ERA[[#This Row],[ERA]],STAND_ERA[ERA],1)</f>
        <v>375</v>
      </c>
      <c r="G655">
        <f t="shared" si="10"/>
        <v>6</v>
      </c>
    </row>
    <row r="656" spans="1:7" x14ac:dyDescent="0.25">
      <c r="A656" t="s">
        <v>93</v>
      </c>
      <c r="B656" t="s">
        <v>98</v>
      </c>
      <c r="C656" t="s">
        <v>113</v>
      </c>
      <c r="D656">
        <v>4.1420000000000003</v>
      </c>
      <c r="E656">
        <v>6</v>
      </c>
      <c r="F656">
        <f>RANK(STAND_ERA[[#This Row],[ERA]],STAND_ERA[ERA],1)</f>
        <v>406</v>
      </c>
      <c r="G656">
        <f t="shared" si="10"/>
        <v>7</v>
      </c>
    </row>
    <row r="657" spans="1:7" x14ac:dyDescent="0.25">
      <c r="A657" t="s">
        <v>93</v>
      </c>
      <c r="B657" t="s">
        <v>101</v>
      </c>
      <c r="C657" t="s">
        <v>113</v>
      </c>
      <c r="D657">
        <v>4.26</v>
      </c>
      <c r="E657">
        <v>5</v>
      </c>
      <c r="F657">
        <f>RANK(STAND_ERA[[#This Row],[ERA]],STAND_ERA[ERA],1)</f>
        <v>488</v>
      </c>
      <c r="G657">
        <f t="shared" si="10"/>
        <v>8</v>
      </c>
    </row>
    <row r="658" spans="1:7" x14ac:dyDescent="0.25">
      <c r="A658" t="s">
        <v>93</v>
      </c>
      <c r="B658" t="s">
        <v>100</v>
      </c>
      <c r="C658" t="s">
        <v>113</v>
      </c>
      <c r="D658">
        <v>4.34</v>
      </c>
      <c r="E658">
        <v>4</v>
      </c>
      <c r="F658">
        <f>RANK(STAND_ERA[[#This Row],[ERA]],STAND_ERA[ERA],1)</f>
        <v>517</v>
      </c>
      <c r="G658">
        <f t="shared" si="10"/>
        <v>9</v>
      </c>
    </row>
    <row r="659" spans="1:7" x14ac:dyDescent="0.25">
      <c r="A659" t="s">
        <v>93</v>
      </c>
      <c r="B659" t="s">
        <v>105</v>
      </c>
      <c r="C659" t="s">
        <v>113</v>
      </c>
      <c r="D659">
        <v>4.4859999999999998</v>
      </c>
      <c r="E659">
        <v>3</v>
      </c>
      <c r="F659">
        <f>RANK(STAND_ERA[[#This Row],[ERA]],STAND_ERA[ERA],1)</f>
        <v>584</v>
      </c>
      <c r="G659">
        <f t="shared" si="10"/>
        <v>10</v>
      </c>
    </row>
    <row r="660" spans="1:7" x14ac:dyDescent="0.25">
      <c r="A660" t="s">
        <v>93</v>
      </c>
      <c r="B660" t="s">
        <v>104</v>
      </c>
      <c r="C660" t="s">
        <v>113</v>
      </c>
      <c r="D660">
        <v>4.4989999999999997</v>
      </c>
      <c r="E660">
        <v>2</v>
      </c>
      <c r="F660">
        <f>RANK(STAND_ERA[[#This Row],[ERA]],STAND_ERA[ERA],1)</f>
        <v>593</v>
      </c>
      <c r="G660">
        <f t="shared" si="10"/>
        <v>11</v>
      </c>
    </row>
    <row r="661" spans="1:7" x14ac:dyDescent="0.25">
      <c r="A661" t="s">
        <v>93</v>
      </c>
      <c r="B661" t="s">
        <v>102</v>
      </c>
      <c r="C661" t="s">
        <v>113</v>
      </c>
      <c r="D661">
        <v>4.5739999999999998</v>
      </c>
      <c r="E661">
        <v>1</v>
      </c>
      <c r="F661">
        <f>RANK(STAND_ERA[[#This Row],[ERA]],STAND_ERA[ERA],1)</f>
        <v>617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G3" sqref="G3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126</v>
      </c>
      <c r="E1" t="s">
        <v>18</v>
      </c>
      <c r="F1" t="s">
        <v>115</v>
      </c>
      <c r="G1" t="s">
        <v>116</v>
      </c>
    </row>
    <row r="2" spans="1:7" x14ac:dyDescent="0.25">
      <c r="A2" t="s">
        <v>39</v>
      </c>
      <c r="B2" t="s">
        <v>95</v>
      </c>
      <c r="C2" t="s">
        <v>113</v>
      </c>
      <c r="D2">
        <v>1.1989000000000001</v>
      </c>
      <c r="E2">
        <v>12</v>
      </c>
      <c r="F2">
        <f>RANK(STAND_WHIP[[#This Row],[WHIP]],STAND_WHIP[WHIP],1)</f>
        <v>45</v>
      </c>
      <c r="G2">
        <f t="shared" ref="G2:G65" si="0">IF(A2=A1,G1+1,1)</f>
        <v>1</v>
      </c>
    </row>
    <row r="3" spans="1:7" x14ac:dyDescent="0.25">
      <c r="A3" t="s">
        <v>39</v>
      </c>
      <c r="B3" t="s">
        <v>94</v>
      </c>
      <c r="C3" t="s">
        <v>113</v>
      </c>
      <c r="D3">
        <v>1.2297</v>
      </c>
      <c r="E3">
        <v>11</v>
      </c>
      <c r="F3">
        <f>RANK(STAND_WHIP[[#This Row],[WHIP]],STAND_WHIP[WHIP],1)</f>
        <v>117</v>
      </c>
      <c r="G3">
        <f t="shared" si="0"/>
        <v>2</v>
      </c>
    </row>
    <row r="4" spans="1:7" x14ac:dyDescent="0.25">
      <c r="A4" t="s">
        <v>39</v>
      </c>
      <c r="B4" t="s">
        <v>99</v>
      </c>
      <c r="C4" t="s">
        <v>113</v>
      </c>
      <c r="D4">
        <v>1.2323</v>
      </c>
      <c r="E4">
        <v>10</v>
      </c>
      <c r="F4">
        <f>RANK(STAND_WHIP[[#This Row],[WHIP]],STAND_WHIP[WHIP],1)</f>
        <v>133</v>
      </c>
      <c r="G4">
        <f t="shared" si="0"/>
        <v>3</v>
      </c>
    </row>
    <row r="5" spans="1:7" x14ac:dyDescent="0.25">
      <c r="A5" t="s">
        <v>39</v>
      </c>
      <c r="B5" t="s">
        <v>100</v>
      </c>
      <c r="C5" t="s">
        <v>113</v>
      </c>
      <c r="D5">
        <v>1.2399</v>
      </c>
      <c r="E5">
        <v>9</v>
      </c>
      <c r="F5">
        <f>RANK(STAND_WHIP[[#This Row],[WHIP]],STAND_WHIP[WHIP],1)</f>
        <v>148</v>
      </c>
      <c r="G5">
        <f t="shared" si="0"/>
        <v>4</v>
      </c>
    </row>
    <row r="6" spans="1:7" x14ac:dyDescent="0.25">
      <c r="A6" t="s">
        <v>39</v>
      </c>
      <c r="B6" t="s">
        <v>104</v>
      </c>
      <c r="C6" t="s">
        <v>113</v>
      </c>
      <c r="D6">
        <v>1.2509999999999999</v>
      </c>
      <c r="E6">
        <v>8</v>
      </c>
      <c r="F6">
        <f>RANK(STAND_WHIP[[#This Row],[WHIP]],STAND_WHIP[WHIP],1)</f>
        <v>186</v>
      </c>
      <c r="G6">
        <f t="shared" si="0"/>
        <v>5</v>
      </c>
    </row>
    <row r="7" spans="1:7" x14ac:dyDescent="0.25">
      <c r="A7" t="s">
        <v>39</v>
      </c>
      <c r="B7" t="s">
        <v>103</v>
      </c>
      <c r="C7" t="s">
        <v>113</v>
      </c>
      <c r="D7">
        <v>1.2584</v>
      </c>
      <c r="E7">
        <v>7</v>
      </c>
      <c r="F7">
        <f>RANK(STAND_WHIP[[#This Row],[WHIP]],STAND_WHIP[WHIP],1)</f>
        <v>211</v>
      </c>
      <c r="G7">
        <f t="shared" si="0"/>
        <v>6</v>
      </c>
    </row>
    <row r="8" spans="1:7" x14ac:dyDescent="0.25">
      <c r="A8" t="s">
        <v>39</v>
      </c>
      <c r="B8" t="s">
        <v>98</v>
      </c>
      <c r="C8" t="s">
        <v>113</v>
      </c>
      <c r="D8">
        <v>1.3057000000000001</v>
      </c>
      <c r="E8">
        <v>6</v>
      </c>
      <c r="F8">
        <f>RANK(STAND_WHIP[[#This Row],[WHIP]],STAND_WHIP[WHIP],1)</f>
        <v>392</v>
      </c>
      <c r="G8">
        <f t="shared" si="0"/>
        <v>7</v>
      </c>
    </row>
    <row r="9" spans="1:7" x14ac:dyDescent="0.25">
      <c r="A9" t="s">
        <v>39</v>
      </c>
      <c r="B9" t="s">
        <v>101</v>
      </c>
      <c r="C9" t="s">
        <v>113</v>
      </c>
      <c r="D9">
        <v>1.3216000000000001</v>
      </c>
      <c r="E9">
        <v>5</v>
      </c>
      <c r="F9">
        <f>RANK(STAND_WHIP[[#This Row],[WHIP]],STAND_WHIP[WHIP],1)</f>
        <v>442</v>
      </c>
      <c r="G9">
        <f t="shared" si="0"/>
        <v>8</v>
      </c>
    </row>
    <row r="10" spans="1:7" x14ac:dyDescent="0.25">
      <c r="A10" t="s">
        <v>39</v>
      </c>
      <c r="B10" t="s">
        <v>97</v>
      </c>
      <c r="C10" t="s">
        <v>113</v>
      </c>
      <c r="D10">
        <v>1.3325</v>
      </c>
      <c r="E10">
        <v>4</v>
      </c>
      <c r="F10">
        <f>RANK(STAND_WHIP[[#This Row],[WHIP]],STAND_WHIP[WHIP],1)</f>
        <v>470</v>
      </c>
      <c r="G10">
        <f t="shared" si="0"/>
        <v>9</v>
      </c>
    </row>
    <row r="11" spans="1:7" x14ac:dyDescent="0.25">
      <c r="A11" t="s">
        <v>39</v>
      </c>
      <c r="B11" t="s">
        <v>105</v>
      </c>
      <c r="C11" t="s">
        <v>113</v>
      </c>
      <c r="D11">
        <v>1.345</v>
      </c>
      <c r="E11">
        <v>3</v>
      </c>
      <c r="F11">
        <f>RANK(STAND_WHIP[[#This Row],[WHIP]],STAND_WHIP[WHIP],1)</f>
        <v>516</v>
      </c>
      <c r="G11">
        <f t="shared" si="0"/>
        <v>10</v>
      </c>
    </row>
    <row r="12" spans="1:7" x14ac:dyDescent="0.25">
      <c r="A12" t="s">
        <v>39</v>
      </c>
      <c r="B12" t="s">
        <v>96</v>
      </c>
      <c r="C12" t="s">
        <v>113</v>
      </c>
      <c r="D12">
        <v>1.3843000000000001</v>
      </c>
      <c r="E12">
        <v>2</v>
      </c>
      <c r="F12">
        <f>RANK(STAND_WHIP[[#This Row],[WHIP]],STAND_WHIP[WHIP],1)</f>
        <v>611</v>
      </c>
      <c r="G12">
        <f t="shared" si="0"/>
        <v>11</v>
      </c>
    </row>
    <row r="13" spans="1:7" x14ac:dyDescent="0.25">
      <c r="A13" t="s">
        <v>39</v>
      </c>
      <c r="B13" t="s">
        <v>102</v>
      </c>
      <c r="C13" t="s">
        <v>113</v>
      </c>
      <c r="D13">
        <v>1.4131</v>
      </c>
      <c r="E13">
        <v>1</v>
      </c>
      <c r="F13">
        <f>RANK(STAND_WHIP[[#This Row],[WHIP]],STAND_WHIP[WHIP],1)</f>
        <v>640</v>
      </c>
      <c r="G13">
        <f t="shared" si="0"/>
        <v>12</v>
      </c>
    </row>
    <row r="14" spans="1:7" x14ac:dyDescent="0.25">
      <c r="A14" t="s">
        <v>40</v>
      </c>
      <c r="B14" t="s">
        <v>95</v>
      </c>
      <c r="C14" t="s">
        <v>113</v>
      </c>
      <c r="D14">
        <v>1.129</v>
      </c>
      <c r="E14">
        <v>12</v>
      </c>
      <c r="F14">
        <f>RANK(STAND_WHIP[[#This Row],[WHIP]],STAND_WHIP[WHIP],1)</f>
        <v>2</v>
      </c>
      <c r="G14">
        <f t="shared" si="0"/>
        <v>1</v>
      </c>
    </row>
    <row r="15" spans="1:7" x14ac:dyDescent="0.25">
      <c r="A15" t="s">
        <v>40</v>
      </c>
      <c r="B15" t="s">
        <v>94</v>
      </c>
      <c r="C15" t="s">
        <v>113</v>
      </c>
      <c r="D15">
        <v>1.1639999999999999</v>
      </c>
      <c r="E15">
        <v>11</v>
      </c>
      <c r="F15">
        <f>RANK(STAND_WHIP[[#This Row],[WHIP]],STAND_WHIP[WHIP],1)</f>
        <v>14</v>
      </c>
      <c r="G15">
        <f t="shared" si="0"/>
        <v>2</v>
      </c>
    </row>
    <row r="16" spans="1:7" x14ac:dyDescent="0.25">
      <c r="A16" t="s">
        <v>40</v>
      </c>
      <c r="B16" t="s">
        <v>99</v>
      </c>
      <c r="C16" t="s">
        <v>113</v>
      </c>
      <c r="D16">
        <v>1.1850000000000001</v>
      </c>
      <c r="E16">
        <v>10</v>
      </c>
      <c r="F16">
        <f>RANK(STAND_WHIP[[#This Row],[WHIP]],STAND_WHIP[WHIP],1)</f>
        <v>26</v>
      </c>
      <c r="G16">
        <f t="shared" si="0"/>
        <v>3</v>
      </c>
    </row>
    <row r="17" spans="1:7" x14ac:dyDescent="0.25">
      <c r="A17" t="s">
        <v>40</v>
      </c>
      <c r="B17" t="s">
        <v>98</v>
      </c>
      <c r="C17" t="s">
        <v>113</v>
      </c>
      <c r="D17">
        <v>1.2090000000000001</v>
      </c>
      <c r="E17">
        <v>9</v>
      </c>
      <c r="F17">
        <f>RANK(STAND_WHIP[[#This Row],[WHIP]],STAND_WHIP[WHIP],1)</f>
        <v>62</v>
      </c>
      <c r="G17">
        <f t="shared" si="0"/>
        <v>4</v>
      </c>
    </row>
    <row r="18" spans="1:7" x14ac:dyDescent="0.25">
      <c r="A18" t="s">
        <v>40</v>
      </c>
      <c r="B18" t="s">
        <v>105</v>
      </c>
      <c r="C18" t="s">
        <v>113</v>
      </c>
      <c r="D18">
        <v>1.2709999999999999</v>
      </c>
      <c r="E18">
        <v>8</v>
      </c>
      <c r="F18">
        <f>RANK(STAND_WHIP[[#This Row],[WHIP]],STAND_WHIP[WHIP],1)</f>
        <v>252</v>
      </c>
      <c r="G18">
        <f t="shared" si="0"/>
        <v>5</v>
      </c>
    </row>
    <row r="19" spans="1:7" x14ac:dyDescent="0.25">
      <c r="A19" t="s">
        <v>40</v>
      </c>
      <c r="B19" t="s">
        <v>100</v>
      </c>
      <c r="C19" t="s">
        <v>113</v>
      </c>
      <c r="D19">
        <v>1.2729999999999999</v>
      </c>
      <c r="E19">
        <v>7</v>
      </c>
      <c r="F19">
        <f>RANK(STAND_WHIP[[#This Row],[WHIP]],STAND_WHIP[WHIP],1)</f>
        <v>264</v>
      </c>
      <c r="G19">
        <f t="shared" si="0"/>
        <v>6</v>
      </c>
    </row>
    <row r="20" spans="1:7" x14ac:dyDescent="0.25">
      <c r="A20" t="s">
        <v>40</v>
      </c>
      <c r="B20" t="s">
        <v>103</v>
      </c>
      <c r="C20" t="s">
        <v>113</v>
      </c>
      <c r="D20">
        <v>1.2889999999999999</v>
      </c>
      <c r="E20">
        <v>6</v>
      </c>
      <c r="F20">
        <f>RANK(STAND_WHIP[[#This Row],[WHIP]],STAND_WHIP[WHIP],1)</f>
        <v>321</v>
      </c>
      <c r="G20">
        <f t="shared" si="0"/>
        <v>7</v>
      </c>
    </row>
    <row r="21" spans="1:7" x14ac:dyDescent="0.25">
      <c r="A21" t="s">
        <v>40</v>
      </c>
      <c r="B21" t="s">
        <v>104</v>
      </c>
      <c r="C21" t="s">
        <v>113</v>
      </c>
      <c r="D21">
        <v>1.3480000000000001</v>
      </c>
      <c r="E21">
        <v>5</v>
      </c>
      <c r="F21">
        <f>RANK(STAND_WHIP[[#This Row],[WHIP]],STAND_WHIP[WHIP],1)</f>
        <v>525</v>
      </c>
      <c r="G21">
        <f t="shared" si="0"/>
        <v>8</v>
      </c>
    </row>
    <row r="22" spans="1:7" x14ac:dyDescent="0.25">
      <c r="A22" t="s">
        <v>40</v>
      </c>
      <c r="B22" t="s">
        <v>96</v>
      </c>
      <c r="C22" t="s">
        <v>113</v>
      </c>
      <c r="D22">
        <v>1.3560000000000001</v>
      </c>
      <c r="E22">
        <v>4</v>
      </c>
      <c r="F22">
        <f>RANK(STAND_WHIP[[#This Row],[WHIP]],STAND_WHIP[WHIP],1)</f>
        <v>548</v>
      </c>
      <c r="G22">
        <f t="shared" si="0"/>
        <v>9</v>
      </c>
    </row>
    <row r="23" spans="1:7" x14ac:dyDescent="0.25">
      <c r="A23" t="s">
        <v>40</v>
      </c>
      <c r="B23" t="s">
        <v>97</v>
      </c>
      <c r="C23" t="s">
        <v>113</v>
      </c>
      <c r="D23">
        <v>1.377</v>
      </c>
      <c r="E23">
        <v>3</v>
      </c>
      <c r="F23">
        <f>RANK(STAND_WHIP[[#This Row],[WHIP]],STAND_WHIP[WHIP],1)</f>
        <v>595</v>
      </c>
      <c r="G23">
        <f t="shared" si="0"/>
        <v>10</v>
      </c>
    </row>
    <row r="24" spans="1:7" x14ac:dyDescent="0.25">
      <c r="A24" t="s">
        <v>40</v>
      </c>
      <c r="B24" t="s">
        <v>101</v>
      </c>
      <c r="C24" t="s">
        <v>113</v>
      </c>
      <c r="D24">
        <v>1.385</v>
      </c>
      <c r="E24">
        <v>2</v>
      </c>
      <c r="F24">
        <f>RANK(STAND_WHIP[[#This Row],[WHIP]],STAND_WHIP[WHIP],1)</f>
        <v>613</v>
      </c>
      <c r="G24">
        <f t="shared" si="0"/>
        <v>11</v>
      </c>
    </row>
    <row r="25" spans="1:7" x14ac:dyDescent="0.25">
      <c r="A25" t="s">
        <v>40</v>
      </c>
      <c r="B25" t="s">
        <v>102</v>
      </c>
      <c r="C25" t="s">
        <v>113</v>
      </c>
      <c r="D25">
        <v>1.454</v>
      </c>
      <c r="E25">
        <v>1</v>
      </c>
      <c r="F25">
        <f>RANK(STAND_WHIP[[#This Row],[WHIP]],STAND_WHIP[WHIP],1)</f>
        <v>655</v>
      </c>
      <c r="G25">
        <f t="shared" si="0"/>
        <v>12</v>
      </c>
    </row>
    <row r="26" spans="1:7" x14ac:dyDescent="0.25">
      <c r="A26" t="s">
        <v>41</v>
      </c>
      <c r="B26" t="s">
        <v>98</v>
      </c>
      <c r="C26" t="s">
        <v>113</v>
      </c>
      <c r="D26">
        <v>1.129</v>
      </c>
      <c r="E26">
        <v>12</v>
      </c>
      <c r="F26">
        <f>RANK(STAND_WHIP[[#This Row],[WHIP]],STAND_WHIP[WHIP],1)</f>
        <v>2</v>
      </c>
      <c r="G26">
        <f t="shared" si="0"/>
        <v>1</v>
      </c>
    </row>
    <row r="27" spans="1:7" x14ac:dyDescent="0.25">
      <c r="A27" t="s">
        <v>41</v>
      </c>
      <c r="B27" t="s">
        <v>94</v>
      </c>
      <c r="C27" t="s">
        <v>113</v>
      </c>
      <c r="D27">
        <v>1.22</v>
      </c>
      <c r="E27">
        <v>11</v>
      </c>
      <c r="F27">
        <f>RANK(STAND_WHIP[[#This Row],[WHIP]],STAND_WHIP[WHIP],1)</f>
        <v>88</v>
      </c>
      <c r="G27">
        <f t="shared" si="0"/>
        <v>2</v>
      </c>
    </row>
    <row r="28" spans="1:7" x14ac:dyDescent="0.25">
      <c r="A28" t="s">
        <v>41</v>
      </c>
      <c r="B28" t="s">
        <v>96</v>
      </c>
      <c r="C28" t="s">
        <v>113</v>
      </c>
      <c r="D28">
        <v>1.26</v>
      </c>
      <c r="E28">
        <v>10</v>
      </c>
      <c r="F28">
        <f>RANK(STAND_WHIP[[#This Row],[WHIP]],STAND_WHIP[WHIP],1)</f>
        <v>218</v>
      </c>
      <c r="G28">
        <f t="shared" si="0"/>
        <v>3</v>
      </c>
    </row>
    <row r="29" spans="1:7" x14ac:dyDescent="0.25">
      <c r="A29" t="s">
        <v>41</v>
      </c>
      <c r="B29" t="s">
        <v>95</v>
      </c>
      <c r="C29" t="s">
        <v>113</v>
      </c>
      <c r="D29">
        <v>1.274</v>
      </c>
      <c r="E29">
        <v>9</v>
      </c>
      <c r="F29">
        <f>RANK(STAND_WHIP[[#This Row],[WHIP]],STAND_WHIP[WHIP],1)</f>
        <v>270</v>
      </c>
      <c r="G29">
        <f t="shared" si="0"/>
        <v>4</v>
      </c>
    </row>
    <row r="30" spans="1:7" x14ac:dyDescent="0.25">
      <c r="A30" t="s">
        <v>41</v>
      </c>
      <c r="B30" t="s">
        <v>101</v>
      </c>
      <c r="C30" t="s">
        <v>113</v>
      </c>
      <c r="D30">
        <v>1.294</v>
      </c>
      <c r="E30">
        <v>8</v>
      </c>
      <c r="F30">
        <f>RANK(STAND_WHIP[[#This Row],[WHIP]],STAND_WHIP[WHIP],1)</f>
        <v>342</v>
      </c>
      <c r="G30">
        <f t="shared" si="0"/>
        <v>5</v>
      </c>
    </row>
    <row r="31" spans="1:7" x14ac:dyDescent="0.25">
      <c r="A31" t="s">
        <v>41</v>
      </c>
      <c r="B31" t="s">
        <v>103</v>
      </c>
      <c r="C31" t="s">
        <v>113</v>
      </c>
      <c r="D31">
        <v>1.296</v>
      </c>
      <c r="E31">
        <v>7</v>
      </c>
      <c r="F31">
        <f>RANK(STAND_WHIP[[#This Row],[WHIP]],STAND_WHIP[WHIP],1)</f>
        <v>345</v>
      </c>
      <c r="G31">
        <f t="shared" si="0"/>
        <v>6</v>
      </c>
    </row>
    <row r="32" spans="1:7" x14ac:dyDescent="0.25">
      <c r="A32" t="s">
        <v>41</v>
      </c>
      <c r="B32" t="s">
        <v>99</v>
      </c>
      <c r="C32" t="s">
        <v>113</v>
      </c>
      <c r="D32">
        <v>1.298</v>
      </c>
      <c r="E32">
        <v>6</v>
      </c>
      <c r="F32">
        <f>RANK(STAND_WHIP[[#This Row],[WHIP]],STAND_WHIP[WHIP],1)</f>
        <v>353</v>
      </c>
      <c r="G32">
        <f t="shared" si="0"/>
        <v>7</v>
      </c>
    </row>
    <row r="33" spans="1:7" x14ac:dyDescent="0.25">
      <c r="A33" t="s">
        <v>41</v>
      </c>
      <c r="B33" t="s">
        <v>104</v>
      </c>
      <c r="C33" t="s">
        <v>113</v>
      </c>
      <c r="D33">
        <v>1.331</v>
      </c>
      <c r="E33">
        <v>5</v>
      </c>
      <c r="F33">
        <f>RANK(STAND_WHIP[[#This Row],[WHIP]],STAND_WHIP[WHIP],1)</f>
        <v>462</v>
      </c>
      <c r="G33">
        <f t="shared" si="0"/>
        <v>8</v>
      </c>
    </row>
    <row r="34" spans="1:7" x14ac:dyDescent="0.25">
      <c r="A34" t="s">
        <v>41</v>
      </c>
      <c r="B34" t="s">
        <v>102</v>
      </c>
      <c r="C34" t="s">
        <v>113</v>
      </c>
      <c r="D34">
        <v>1.343</v>
      </c>
      <c r="E34">
        <v>4</v>
      </c>
      <c r="F34">
        <f>RANK(STAND_WHIP[[#This Row],[WHIP]],STAND_WHIP[WHIP],1)</f>
        <v>513</v>
      </c>
      <c r="G34">
        <f t="shared" si="0"/>
        <v>9</v>
      </c>
    </row>
    <row r="35" spans="1:7" x14ac:dyDescent="0.25">
      <c r="A35" t="s">
        <v>41</v>
      </c>
      <c r="B35" t="s">
        <v>105</v>
      </c>
      <c r="C35" t="s">
        <v>113</v>
      </c>
      <c r="D35">
        <v>1.349</v>
      </c>
      <c r="E35">
        <v>3</v>
      </c>
      <c r="F35">
        <f>RANK(STAND_WHIP[[#This Row],[WHIP]],STAND_WHIP[WHIP],1)</f>
        <v>528</v>
      </c>
      <c r="G35">
        <f t="shared" si="0"/>
        <v>10</v>
      </c>
    </row>
    <row r="36" spans="1:7" x14ac:dyDescent="0.25">
      <c r="A36" t="s">
        <v>41</v>
      </c>
      <c r="B36" t="s">
        <v>100</v>
      </c>
      <c r="C36" t="s">
        <v>113</v>
      </c>
      <c r="D36">
        <v>1.3560000000000001</v>
      </c>
      <c r="E36">
        <v>2</v>
      </c>
      <c r="F36">
        <f>RANK(STAND_WHIP[[#This Row],[WHIP]],STAND_WHIP[WHIP],1)</f>
        <v>548</v>
      </c>
      <c r="G36">
        <f t="shared" si="0"/>
        <v>11</v>
      </c>
    </row>
    <row r="37" spans="1:7" x14ac:dyDescent="0.25">
      <c r="A37" t="s">
        <v>41</v>
      </c>
      <c r="B37" t="s">
        <v>97</v>
      </c>
      <c r="C37" t="s">
        <v>113</v>
      </c>
      <c r="D37">
        <v>1.37</v>
      </c>
      <c r="E37">
        <v>1</v>
      </c>
      <c r="F37">
        <f>RANK(STAND_WHIP[[#This Row],[WHIP]],STAND_WHIP[WHIP],1)</f>
        <v>585</v>
      </c>
      <c r="G37">
        <f t="shared" si="0"/>
        <v>12</v>
      </c>
    </row>
    <row r="38" spans="1:7" x14ac:dyDescent="0.25">
      <c r="A38" t="s">
        <v>42</v>
      </c>
      <c r="B38" t="s">
        <v>95</v>
      </c>
      <c r="C38" t="s">
        <v>113</v>
      </c>
      <c r="D38">
        <v>1.1474</v>
      </c>
      <c r="E38">
        <v>12</v>
      </c>
      <c r="F38">
        <f>RANK(STAND_WHIP[[#This Row],[WHIP]],STAND_WHIP[WHIP],1)</f>
        <v>6</v>
      </c>
      <c r="G38">
        <f t="shared" si="0"/>
        <v>1</v>
      </c>
    </row>
    <row r="39" spans="1:7" x14ac:dyDescent="0.25">
      <c r="A39" t="s">
        <v>42</v>
      </c>
      <c r="B39" t="s">
        <v>94</v>
      </c>
      <c r="C39" t="s">
        <v>113</v>
      </c>
      <c r="D39">
        <v>1.2169000000000001</v>
      </c>
      <c r="E39">
        <v>11</v>
      </c>
      <c r="F39">
        <f>RANK(STAND_WHIP[[#This Row],[WHIP]],STAND_WHIP[WHIP],1)</f>
        <v>72</v>
      </c>
      <c r="G39">
        <f t="shared" si="0"/>
        <v>2</v>
      </c>
    </row>
    <row r="40" spans="1:7" x14ac:dyDescent="0.25">
      <c r="A40" t="s">
        <v>42</v>
      </c>
      <c r="B40" t="s">
        <v>103</v>
      </c>
      <c r="C40" t="s">
        <v>113</v>
      </c>
      <c r="D40">
        <v>1.224</v>
      </c>
      <c r="E40">
        <v>10</v>
      </c>
      <c r="F40">
        <f>RANK(STAND_WHIP[[#This Row],[WHIP]],STAND_WHIP[WHIP],1)</f>
        <v>100</v>
      </c>
      <c r="G40">
        <f t="shared" si="0"/>
        <v>3</v>
      </c>
    </row>
    <row r="41" spans="1:7" x14ac:dyDescent="0.25">
      <c r="A41" t="s">
        <v>42</v>
      </c>
      <c r="B41" t="s">
        <v>99</v>
      </c>
      <c r="C41" t="s">
        <v>113</v>
      </c>
      <c r="D41">
        <v>1.2574000000000001</v>
      </c>
      <c r="E41">
        <v>9</v>
      </c>
      <c r="F41">
        <f>RANK(STAND_WHIP[[#This Row],[WHIP]],STAND_WHIP[WHIP],1)</f>
        <v>207</v>
      </c>
      <c r="G41">
        <f t="shared" si="0"/>
        <v>4</v>
      </c>
    </row>
    <row r="42" spans="1:7" x14ac:dyDescent="0.25">
      <c r="A42" t="s">
        <v>42</v>
      </c>
      <c r="B42" t="s">
        <v>101</v>
      </c>
      <c r="C42" t="s">
        <v>113</v>
      </c>
      <c r="D42">
        <v>1.2690999999999999</v>
      </c>
      <c r="E42">
        <v>8</v>
      </c>
      <c r="F42">
        <f>RANK(STAND_WHIP[[#This Row],[WHIP]],STAND_WHIP[WHIP],1)</f>
        <v>250</v>
      </c>
      <c r="G42">
        <f t="shared" si="0"/>
        <v>5</v>
      </c>
    </row>
    <row r="43" spans="1:7" x14ac:dyDescent="0.25">
      <c r="A43" t="s">
        <v>42</v>
      </c>
      <c r="B43" t="s">
        <v>98</v>
      </c>
      <c r="C43" t="s">
        <v>113</v>
      </c>
      <c r="D43">
        <v>1.2710999999999999</v>
      </c>
      <c r="E43">
        <v>7</v>
      </c>
      <c r="F43">
        <f>RANK(STAND_WHIP[[#This Row],[WHIP]],STAND_WHIP[WHIP],1)</f>
        <v>255</v>
      </c>
      <c r="G43">
        <f t="shared" si="0"/>
        <v>6</v>
      </c>
    </row>
    <row r="44" spans="1:7" x14ac:dyDescent="0.25">
      <c r="A44" t="s">
        <v>42</v>
      </c>
      <c r="B44" t="s">
        <v>96</v>
      </c>
      <c r="C44" t="s">
        <v>113</v>
      </c>
      <c r="D44">
        <v>1.3122</v>
      </c>
      <c r="E44">
        <v>6</v>
      </c>
      <c r="F44">
        <f>RANK(STAND_WHIP[[#This Row],[WHIP]],STAND_WHIP[WHIP],1)</f>
        <v>412</v>
      </c>
      <c r="G44">
        <f t="shared" si="0"/>
        <v>7</v>
      </c>
    </row>
    <row r="45" spans="1:7" x14ac:dyDescent="0.25">
      <c r="A45" t="s">
        <v>42</v>
      </c>
      <c r="B45" t="s">
        <v>100</v>
      </c>
      <c r="C45" t="s">
        <v>113</v>
      </c>
      <c r="D45">
        <v>1.3126</v>
      </c>
      <c r="E45">
        <v>5</v>
      </c>
      <c r="F45">
        <f>RANK(STAND_WHIP[[#This Row],[WHIP]],STAND_WHIP[WHIP],1)</f>
        <v>413</v>
      </c>
      <c r="G45">
        <f t="shared" si="0"/>
        <v>8</v>
      </c>
    </row>
    <row r="46" spans="1:7" x14ac:dyDescent="0.25">
      <c r="A46" t="s">
        <v>42</v>
      </c>
      <c r="B46" t="s">
        <v>104</v>
      </c>
      <c r="C46" t="s">
        <v>113</v>
      </c>
      <c r="D46">
        <v>1.3299000000000001</v>
      </c>
      <c r="E46">
        <v>4</v>
      </c>
      <c r="F46">
        <f>RANK(STAND_WHIP[[#This Row],[WHIP]],STAND_WHIP[WHIP],1)</f>
        <v>459</v>
      </c>
      <c r="G46">
        <f t="shared" si="0"/>
        <v>9</v>
      </c>
    </row>
    <row r="47" spans="1:7" x14ac:dyDescent="0.25">
      <c r="A47" t="s">
        <v>42</v>
      </c>
      <c r="B47" t="s">
        <v>97</v>
      </c>
      <c r="C47" t="s">
        <v>113</v>
      </c>
      <c r="D47">
        <v>1.3444</v>
      </c>
      <c r="E47">
        <v>3</v>
      </c>
      <c r="F47">
        <f>RANK(STAND_WHIP[[#This Row],[WHIP]],STAND_WHIP[WHIP],1)</f>
        <v>515</v>
      </c>
      <c r="G47">
        <f t="shared" si="0"/>
        <v>10</v>
      </c>
    </row>
    <row r="48" spans="1:7" x14ac:dyDescent="0.25">
      <c r="A48" t="s">
        <v>42</v>
      </c>
      <c r="B48" t="s">
        <v>102</v>
      </c>
      <c r="C48" t="s">
        <v>113</v>
      </c>
      <c r="D48">
        <v>1.3737999999999999</v>
      </c>
      <c r="E48">
        <v>2</v>
      </c>
      <c r="F48">
        <f>RANK(STAND_WHIP[[#This Row],[WHIP]],STAND_WHIP[WHIP],1)</f>
        <v>591</v>
      </c>
      <c r="G48">
        <f t="shared" si="0"/>
        <v>11</v>
      </c>
    </row>
    <row r="49" spans="1:7" x14ac:dyDescent="0.25">
      <c r="A49" t="s">
        <v>42</v>
      </c>
      <c r="B49" t="s">
        <v>105</v>
      </c>
      <c r="C49" t="s">
        <v>113</v>
      </c>
      <c r="D49">
        <v>1.3747</v>
      </c>
      <c r="E49">
        <v>1</v>
      </c>
      <c r="F49">
        <f>RANK(STAND_WHIP[[#This Row],[WHIP]],STAND_WHIP[WHIP],1)</f>
        <v>592</v>
      </c>
      <c r="G49">
        <f t="shared" si="0"/>
        <v>12</v>
      </c>
    </row>
    <row r="50" spans="1:7" x14ac:dyDescent="0.25">
      <c r="A50" t="s">
        <v>43</v>
      </c>
      <c r="B50" t="s">
        <v>98</v>
      </c>
      <c r="C50" t="s">
        <v>114</v>
      </c>
      <c r="D50">
        <v>1.1579999999999999</v>
      </c>
      <c r="E50">
        <v>12</v>
      </c>
      <c r="F50">
        <f>RANK(STAND_WHIP[[#This Row],[WHIP]],STAND_WHIP[WHIP],1)</f>
        <v>11</v>
      </c>
      <c r="G50">
        <f t="shared" si="0"/>
        <v>1</v>
      </c>
    </row>
    <row r="51" spans="1:7" x14ac:dyDescent="0.25">
      <c r="A51" t="s">
        <v>43</v>
      </c>
      <c r="B51" t="s">
        <v>103</v>
      </c>
      <c r="C51" t="s">
        <v>114</v>
      </c>
      <c r="D51">
        <v>1.2230000000000001</v>
      </c>
      <c r="E51">
        <v>11</v>
      </c>
      <c r="F51">
        <f>RANK(STAND_WHIP[[#This Row],[WHIP]],STAND_WHIP[WHIP],1)</f>
        <v>92</v>
      </c>
      <c r="G51">
        <f t="shared" si="0"/>
        <v>2</v>
      </c>
    </row>
    <row r="52" spans="1:7" x14ac:dyDescent="0.25">
      <c r="A52" t="s">
        <v>43</v>
      </c>
      <c r="B52" t="s">
        <v>101</v>
      </c>
      <c r="C52" t="s">
        <v>114</v>
      </c>
      <c r="D52">
        <v>1.232</v>
      </c>
      <c r="E52">
        <v>10</v>
      </c>
      <c r="F52">
        <f>RANK(STAND_WHIP[[#This Row],[WHIP]],STAND_WHIP[WHIP],1)</f>
        <v>128</v>
      </c>
      <c r="G52">
        <f t="shared" si="0"/>
        <v>3</v>
      </c>
    </row>
    <row r="53" spans="1:7" x14ac:dyDescent="0.25">
      <c r="A53" t="s">
        <v>43</v>
      </c>
      <c r="B53" t="s">
        <v>96</v>
      </c>
      <c r="C53" t="s">
        <v>114</v>
      </c>
      <c r="D53">
        <v>1.258</v>
      </c>
      <c r="E53">
        <v>9</v>
      </c>
      <c r="F53">
        <f>RANK(STAND_WHIP[[#This Row],[WHIP]],STAND_WHIP[WHIP],1)</f>
        <v>208</v>
      </c>
      <c r="G53">
        <f t="shared" si="0"/>
        <v>4</v>
      </c>
    </row>
    <row r="54" spans="1:7" x14ac:dyDescent="0.25">
      <c r="A54" t="s">
        <v>43</v>
      </c>
      <c r="B54" t="s">
        <v>99</v>
      </c>
      <c r="C54" t="s">
        <v>114</v>
      </c>
      <c r="D54">
        <v>1.272</v>
      </c>
      <c r="E54">
        <v>8</v>
      </c>
      <c r="F54">
        <f>RANK(STAND_WHIP[[#This Row],[WHIP]],STAND_WHIP[WHIP],1)</f>
        <v>258</v>
      </c>
      <c r="G54">
        <f t="shared" si="0"/>
        <v>5</v>
      </c>
    </row>
    <row r="55" spans="1:7" x14ac:dyDescent="0.25">
      <c r="A55" t="s">
        <v>43</v>
      </c>
      <c r="B55" t="s">
        <v>94</v>
      </c>
      <c r="C55" t="s">
        <v>114</v>
      </c>
      <c r="D55">
        <v>1.2729999999999999</v>
      </c>
      <c r="E55">
        <v>7</v>
      </c>
      <c r="F55">
        <f>RANK(STAND_WHIP[[#This Row],[WHIP]],STAND_WHIP[WHIP],1)</f>
        <v>264</v>
      </c>
      <c r="G55">
        <f t="shared" si="0"/>
        <v>6</v>
      </c>
    </row>
    <row r="56" spans="1:7" x14ac:dyDescent="0.25">
      <c r="A56" t="s">
        <v>43</v>
      </c>
      <c r="B56" t="s">
        <v>104</v>
      </c>
      <c r="C56" t="s">
        <v>114</v>
      </c>
      <c r="D56">
        <v>1.284</v>
      </c>
      <c r="E56">
        <v>6</v>
      </c>
      <c r="F56">
        <f>RANK(STAND_WHIP[[#This Row],[WHIP]],STAND_WHIP[WHIP],1)</f>
        <v>303</v>
      </c>
      <c r="G56">
        <f t="shared" si="0"/>
        <v>7</v>
      </c>
    </row>
    <row r="57" spans="1:7" x14ac:dyDescent="0.25">
      <c r="A57" t="s">
        <v>43</v>
      </c>
      <c r="B57" t="s">
        <v>95</v>
      </c>
      <c r="C57" t="s">
        <v>114</v>
      </c>
      <c r="D57">
        <v>1.331</v>
      </c>
      <c r="E57">
        <v>5</v>
      </c>
      <c r="F57">
        <f>RANK(STAND_WHIP[[#This Row],[WHIP]],STAND_WHIP[WHIP],1)</f>
        <v>462</v>
      </c>
      <c r="G57">
        <f t="shared" si="0"/>
        <v>8</v>
      </c>
    </row>
    <row r="58" spans="1:7" x14ac:dyDescent="0.25">
      <c r="A58" t="s">
        <v>43</v>
      </c>
      <c r="B58" t="s">
        <v>100</v>
      </c>
      <c r="C58" t="s">
        <v>114</v>
      </c>
      <c r="D58">
        <v>1.3420000000000001</v>
      </c>
      <c r="E58">
        <v>4</v>
      </c>
      <c r="F58">
        <f>RANK(STAND_WHIP[[#This Row],[WHIP]],STAND_WHIP[WHIP],1)</f>
        <v>510</v>
      </c>
      <c r="G58">
        <f t="shared" si="0"/>
        <v>9</v>
      </c>
    </row>
    <row r="59" spans="1:7" x14ac:dyDescent="0.25">
      <c r="A59" t="s">
        <v>43</v>
      </c>
      <c r="B59" t="s">
        <v>97</v>
      </c>
      <c r="C59" t="s">
        <v>114</v>
      </c>
      <c r="D59">
        <v>1.3460000000000001</v>
      </c>
      <c r="E59">
        <v>3</v>
      </c>
      <c r="F59">
        <f>RANK(STAND_WHIP[[#This Row],[WHIP]],STAND_WHIP[WHIP],1)</f>
        <v>519</v>
      </c>
      <c r="G59">
        <f t="shared" si="0"/>
        <v>10</v>
      </c>
    </row>
    <row r="60" spans="1:7" x14ac:dyDescent="0.25">
      <c r="A60" t="s">
        <v>43</v>
      </c>
      <c r="B60" t="s">
        <v>102</v>
      </c>
      <c r="C60" t="s">
        <v>114</v>
      </c>
      <c r="D60">
        <v>1.3640000000000001</v>
      </c>
      <c r="E60">
        <v>2</v>
      </c>
      <c r="F60">
        <f>RANK(STAND_WHIP[[#This Row],[WHIP]],STAND_WHIP[WHIP],1)</f>
        <v>569</v>
      </c>
      <c r="G60">
        <f t="shared" si="0"/>
        <v>11</v>
      </c>
    </row>
    <row r="61" spans="1:7" x14ac:dyDescent="0.25">
      <c r="A61" t="s">
        <v>43</v>
      </c>
      <c r="B61" t="s">
        <v>105</v>
      </c>
      <c r="C61" t="s">
        <v>114</v>
      </c>
      <c r="D61">
        <v>1.427</v>
      </c>
      <c r="E61">
        <v>1</v>
      </c>
      <c r="F61">
        <f>RANK(STAND_WHIP[[#This Row],[WHIP]],STAND_WHIP[WHIP],1)</f>
        <v>646</v>
      </c>
      <c r="G61">
        <f t="shared" si="0"/>
        <v>12</v>
      </c>
    </row>
    <row r="62" spans="1:7" x14ac:dyDescent="0.25">
      <c r="A62" t="s">
        <v>44</v>
      </c>
      <c r="B62" t="s">
        <v>94</v>
      </c>
      <c r="C62" t="s">
        <v>114</v>
      </c>
      <c r="D62">
        <v>1.218</v>
      </c>
      <c r="E62">
        <v>12</v>
      </c>
      <c r="F62">
        <f>RANK(STAND_WHIP[[#This Row],[WHIP]],STAND_WHIP[WHIP],1)</f>
        <v>77</v>
      </c>
      <c r="G62">
        <f t="shared" si="0"/>
        <v>1</v>
      </c>
    </row>
    <row r="63" spans="1:7" x14ac:dyDescent="0.25">
      <c r="A63" t="s">
        <v>44</v>
      </c>
      <c r="B63" t="s">
        <v>95</v>
      </c>
      <c r="C63" t="s">
        <v>114</v>
      </c>
      <c r="D63">
        <v>1.218</v>
      </c>
      <c r="E63">
        <v>11</v>
      </c>
      <c r="F63">
        <f>RANK(STAND_WHIP[[#This Row],[WHIP]],STAND_WHIP[WHIP],1)</f>
        <v>77</v>
      </c>
      <c r="G63">
        <f t="shared" si="0"/>
        <v>2</v>
      </c>
    </row>
    <row r="64" spans="1:7" x14ac:dyDescent="0.25">
      <c r="A64" t="s">
        <v>44</v>
      </c>
      <c r="B64" t="s">
        <v>103</v>
      </c>
      <c r="C64" t="s">
        <v>114</v>
      </c>
      <c r="D64">
        <v>1.2310000000000001</v>
      </c>
      <c r="E64">
        <v>10</v>
      </c>
      <c r="F64">
        <f>RANK(STAND_WHIP[[#This Row],[WHIP]],STAND_WHIP[WHIP],1)</f>
        <v>119</v>
      </c>
      <c r="G64">
        <f t="shared" si="0"/>
        <v>3</v>
      </c>
    </row>
    <row r="65" spans="1:7" x14ac:dyDescent="0.25">
      <c r="A65" t="s">
        <v>44</v>
      </c>
      <c r="B65" t="s">
        <v>100</v>
      </c>
      <c r="C65" t="s">
        <v>114</v>
      </c>
      <c r="D65">
        <v>1.268</v>
      </c>
      <c r="E65">
        <v>9</v>
      </c>
      <c r="F65">
        <f>RANK(STAND_WHIP[[#This Row],[WHIP]],STAND_WHIP[WHIP],1)</f>
        <v>236</v>
      </c>
      <c r="G65">
        <f t="shared" si="0"/>
        <v>4</v>
      </c>
    </row>
    <row r="66" spans="1:7" x14ac:dyDescent="0.25">
      <c r="A66" t="s">
        <v>44</v>
      </c>
      <c r="B66" t="s">
        <v>99</v>
      </c>
      <c r="C66" t="s">
        <v>114</v>
      </c>
      <c r="D66">
        <v>1.2749999999999999</v>
      </c>
      <c r="E66">
        <v>8</v>
      </c>
      <c r="F66">
        <f>RANK(STAND_WHIP[[#This Row],[WHIP]],STAND_WHIP[WHIP],1)</f>
        <v>274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104</v>
      </c>
      <c r="C67" t="s">
        <v>114</v>
      </c>
      <c r="D67">
        <v>1.292</v>
      </c>
      <c r="E67">
        <v>7</v>
      </c>
      <c r="F67">
        <f>RANK(STAND_WHIP[[#This Row],[WHIP]],STAND_WHIP[WHIP],1)</f>
        <v>328</v>
      </c>
      <c r="G67">
        <f t="shared" si="1"/>
        <v>6</v>
      </c>
    </row>
    <row r="68" spans="1:7" x14ac:dyDescent="0.25">
      <c r="A68" t="s">
        <v>44</v>
      </c>
      <c r="B68" t="s">
        <v>102</v>
      </c>
      <c r="C68" t="s">
        <v>114</v>
      </c>
      <c r="D68">
        <v>1.3109999999999999</v>
      </c>
      <c r="E68">
        <v>6</v>
      </c>
      <c r="F68">
        <f>RANK(STAND_WHIP[[#This Row],[WHIP]],STAND_WHIP[WHIP],1)</f>
        <v>405</v>
      </c>
      <c r="G68">
        <f t="shared" si="1"/>
        <v>7</v>
      </c>
    </row>
    <row r="69" spans="1:7" x14ac:dyDescent="0.25">
      <c r="A69" t="s">
        <v>44</v>
      </c>
      <c r="B69" t="s">
        <v>98</v>
      </c>
      <c r="C69" t="s">
        <v>114</v>
      </c>
      <c r="D69">
        <v>1.3129999999999999</v>
      </c>
      <c r="E69">
        <v>5</v>
      </c>
      <c r="F69">
        <f>RANK(STAND_WHIP[[#This Row],[WHIP]],STAND_WHIP[WHIP],1)</f>
        <v>414</v>
      </c>
      <c r="G69">
        <f t="shared" si="1"/>
        <v>8</v>
      </c>
    </row>
    <row r="70" spans="1:7" x14ac:dyDescent="0.25">
      <c r="A70" t="s">
        <v>44</v>
      </c>
      <c r="B70" t="s">
        <v>101</v>
      </c>
      <c r="C70" t="s">
        <v>114</v>
      </c>
      <c r="D70">
        <v>1.347</v>
      </c>
      <c r="E70">
        <v>4</v>
      </c>
      <c r="F70">
        <f>RANK(STAND_WHIP[[#This Row],[WHIP]],STAND_WHIP[WHIP],1)</f>
        <v>521</v>
      </c>
      <c r="G70">
        <f t="shared" si="1"/>
        <v>9</v>
      </c>
    </row>
    <row r="71" spans="1:7" x14ac:dyDescent="0.25">
      <c r="A71" t="s">
        <v>44</v>
      </c>
      <c r="B71" t="s">
        <v>105</v>
      </c>
      <c r="C71" t="s">
        <v>114</v>
      </c>
      <c r="D71">
        <v>1.3759999999999999</v>
      </c>
      <c r="E71">
        <v>3</v>
      </c>
      <c r="F71">
        <f>RANK(STAND_WHIP[[#This Row],[WHIP]],STAND_WHIP[WHIP],1)</f>
        <v>593</v>
      </c>
      <c r="G71">
        <f t="shared" si="1"/>
        <v>10</v>
      </c>
    </row>
    <row r="72" spans="1:7" x14ac:dyDescent="0.25">
      <c r="A72" t="s">
        <v>44</v>
      </c>
      <c r="B72" t="s">
        <v>96</v>
      </c>
      <c r="C72" t="s">
        <v>114</v>
      </c>
      <c r="D72">
        <v>1.403</v>
      </c>
      <c r="E72">
        <v>2</v>
      </c>
      <c r="F72">
        <f>RANK(STAND_WHIP[[#This Row],[WHIP]],STAND_WHIP[WHIP],1)</f>
        <v>630</v>
      </c>
      <c r="G72">
        <f t="shared" si="1"/>
        <v>11</v>
      </c>
    </row>
    <row r="73" spans="1:7" x14ac:dyDescent="0.25">
      <c r="A73" t="s">
        <v>44</v>
      </c>
      <c r="B73" t="s">
        <v>97</v>
      </c>
      <c r="C73" t="s">
        <v>114</v>
      </c>
      <c r="D73">
        <v>1.4359999999999999</v>
      </c>
      <c r="E73">
        <v>1</v>
      </c>
      <c r="F73">
        <f>RANK(STAND_WHIP[[#This Row],[WHIP]],STAND_WHIP[WHIP],1)</f>
        <v>650</v>
      </c>
      <c r="G73">
        <f t="shared" si="1"/>
        <v>12</v>
      </c>
    </row>
    <row r="74" spans="1:7" x14ac:dyDescent="0.25">
      <c r="A74" t="s">
        <v>45</v>
      </c>
      <c r="B74" t="s">
        <v>105</v>
      </c>
      <c r="C74" t="s">
        <v>113</v>
      </c>
      <c r="D74">
        <v>1.2319</v>
      </c>
      <c r="E74">
        <v>1</v>
      </c>
      <c r="F74">
        <f>RANK(STAND_WHIP[[#This Row],[WHIP]],STAND_WHIP[WHIP],1)</f>
        <v>126</v>
      </c>
      <c r="G74">
        <f t="shared" si="1"/>
        <v>1</v>
      </c>
    </row>
    <row r="75" spans="1:7" x14ac:dyDescent="0.25">
      <c r="A75" t="s">
        <v>45</v>
      </c>
      <c r="B75" t="s">
        <v>94</v>
      </c>
      <c r="C75" t="s">
        <v>113</v>
      </c>
      <c r="D75">
        <v>1.2484999999999999</v>
      </c>
      <c r="E75">
        <v>12</v>
      </c>
      <c r="F75">
        <f>RANK(STAND_WHIP[[#This Row],[WHIP]],STAND_WHIP[WHIP],1)</f>
        <v>175</v>
      </c>
      <c r="G75">
        <f t="shared" si="1"/>
        <v>2</v>
      </c>
    </row>
    <row r="76" spans="1:7" x14ac:dyDescent="0.25">
      <c r="A76" t="s">
        <v>45</v>
      </c>
      <c r="B76" t="s">
        <v>104</v>
      </c>
      <c r="C76" t="s">
        <v>113</v>
      </c>
      <c r="D76">
        <v>1.2521</v>
      </c>
      <c r="E76">
        <v>1</v>
      </c>
      <c r="F76">
        <f>RANK(STAND_WHIP[[#This Row],[WHIP]],STAND_WHIP[WHIP],1)</f>
        <v>195</v>
      </c>
      <c r="G76">
        <f t="shared" si="1"/>
        <v>3</v>
      </c>
    </row>
    <row r="77" spans="1:7" x14ac:dyDescent="0.25">
      <c r="A77" t="s">
        <v>45</v>
      </c>
      <c r="B77" t="s">
        <v>103</v>
      </c>
      <c r="C77" t="s">
        <v>113</v>
      </c>
      <c r="D77">
        <v>1.2554000000000001</v>
      </c>
      <c r="E77">
        <v>1</v>
      </c>
      <c r="F77">
        <f>RANK(STAND_WHIP[[#This Row],[WHIP]],STAND_WHIP[WHIP],1)</f>
        <v>202</v>
      </c>
      <c r="G77">
        <f t="shared" si="1"/>
        <v>4</v>
      </c>
    </row>
    <row r="78" spans="1:7" x14ac:dyDescent="0.25">
      <c r="A78" t="s">
        <v>45</v>
      </c>
      <c r="B78" t="s">
        <v>95</v>
      </c>
      <c r="C78" t="s">
        <v>113</v>
      </c>
      <c r="D78">
        <v>1.2585</v>
      </c>
      <c r="E78">
        <v>11</v>
      </c>
      <c r="F78">
        <f>RANK(STAND_WHIP[[#This Row],[WHIP]],STAND_WHIP[WHIP],1)</f>
        <v>212</v>
      </c>
      <c r="G78">
        <f t="shared" si="1"/>
        <v>5</v>
      </c>
    </row>
    <row r="79" spans="1:7" x14ac:dyDescent="0.25">
      <c r="A79" t="s">
        <v>45</v>
      </c>
      <c r="B79" t="s">
        <v>98</v>
      </c>
      <c r="C79" t="s">
        <v>113</v>
      </c>
      <c r="D79">
        <v>1.2813000000000001</v>
      </c>
      <c r="E79">
        <v>10</v>
      </c>
      <c r="F79">
        <f>RANK(STAND_WHIP[[#This Row],[WHIP]],STAND_WHIP[WHIP],1)</f>
        <v>290</v>
      </c>
      <c r="G79">
        <f t="shared" si="1"/>
        <v>6</v>
      </c>
    </row>
    <row r="80" spans="1:7" x14ac:dyDescent="0.25">
      <c r="A80" t="s">
        <v>45</v>
      </c>
      <c r="B80" t="s">
        <v>100</v>
      </c>
      <c r="C80" t="s">
        <v>113</v>
      </c>
      <c r="D80">
        <v>1.2888999999999999</v>
      </c>
      <c r="E80">
        <v>9</v>
      </c>
      <c r="F80">
        <f>RANK(STAND_WHIP[[#This Row],[WHIP]],STAND_WHIP[WHIP],1)</f>
        <v>319</v>
      </c>
      <c r="G80">
        <f t="shared" si="1"/>
        <v>7</v>
      </c>
    </row>
    <row r="81" spans="1:7" x14ac:dyDescent="0.25">
      <c r="A81" t="s">
        <v>45</v>
      </c>
      <c r="B81" t="s">
        <v>102</v>
      </c>
      <c r="C81" t="s">
        <v>113</v>
      </c>
      <c r="D81">
        <v>1.2981</v>
      </c>
      <c r="E81">
        <v>1</v>
      </c>
      <c r="F81">
        <f>RANK(STAND_WHIP[[#This Row],[WHIP]],STAND_WHIP[WHIP],1)</f>
        <v>356</v>
      </c>
      <c r="G81">
        <f t="shared" si="1"/>
        <v>8</v>
      </c>
    </row>
    <row r="82" spans="1:7" x14ac:dyDescent="0.25">
      <c r="A82" t="s">
        <v>45</v>
      </c>
      <c r="B82" t="s">
        <v>96</v>
      </c>
      <c r="C82" t="s">
        <v>113</v>
      </c>
      <c r="D82">
        <v>1.2985</v>
      </c>
      <c r="E82">
        <v>1</v>
      </c>
      <c r="F82">
        <f>RANK(STAND_WHIP[[#This Row],[WHIP]],STAND_WHIP[WHIP],1)</f>
        <v>360</v>
      </c>
      <c r="G82">
        <f t="shared" si="1"/>
        <v>9</v>
      </c>
    </row>
    <row r="83" spans="1:7" x14ac:dyDescent="0.25">
      <c r="A83" t="s">
        <v>45</v>
      </c>
      <c r="B83" t="s">
        <v>99</v>
      </c>
      <c r="C83" t="s">
        <v>113</v>
      </c>
      <c r="D83">
        <v>1.3553999999999999</v>
      </c>
      <c r="E83">
        <v>8</v>
      </c>
      <c r="F83">
        <f>RANK(STAND_WHIP[[#This Row],[WHIP]],STAND_WHIP[WHIP],1)</f>
        <v>542</v>
      </c>
      <c r="G83">
        <f t="shared" si="1"/>
        <v>10</v>
      </c>
    </row>
    <row r="84" spans="1:7" x14ac:dyDescent="0.25">
      <c r="A84" t="s">
        <v>45</v>
      </c>
      <c r="B84" t="s">
        <v>97</v>
      </c>
      <c r="C84" t="s">
        <v>113</v>
      </c>
      <c r="D84">
        <v>1.3597999999999999</v>
      </c>
      <c r="E84">
        <v>1</v>
      </c>
      <c r="F84">
        <f>RANK(STAND_WHIP[[#This Row],[WHIP]],STAND_WHIP[WHIP],1)</f>
        <v>562</v>
      </c>
      <c r="G84">
        <f t="shared" si="1"/>
        <v>11</v>
      </c>
    </row>
    <row r="85" spans="1:7" x14ac:dyDescent="0.25">
      <c r="A85" t="s">
        <v>45</v>
      </c>
      <c r="B85" t="s">
        <v>101</v>
      </c>
      <c r="C85" t="s">
        <v>113</v>
      </c>
      <c r="D85">
        <v>1.3673999999999999</v>
      </c>
      <c r="E85">
        <v>7</v>
      </c>
      <c r="F85">
        <f>RANK(STAND_WHIP[[#This Row],[WHIP]],STAND_WHIP[WHIP],1)</f>
        <v>577</v>
      </c>
      <c r="G85">
        <f t="shared" si="1"/>
        <v>12</v>
      </c>
    </row>
    <row r="86" spans="1:7" x14ac:dyDescent="0.25">
      <c r="A86" t="s">
        <v>46</v>
      </c>
      <c r="B86" t="s">
        <v>94</v>
      </c>
      <c r="C86" t="s">
        <v>113</v>
      </c>
      <c r="D86">
        <v>1.202</v>
      </c>
      <c r="E86">
        <v>12</v>
      </c>
      <c r="F86">
        <f>RANK(STAND_WHIP[[#This Row],[WHIP]],STAND_WHIP[WHIP],1)</f>
        <v>54</v>
      </c>
      <c r="G86">
        <f t="shared" si="1"/>
        <v>1</v>
      </c>
    </row>
    <row r="87" spans="1:7" x14ac:dyDescent="0.25">
      <c r="A87" t="s">
        <v>46</v>
      </c>
      <c r="B87" t="s">
        <v>95</v>
      </c>
      <c r="C87" t="s">
        <v>113</v>
      </c>
      <c r="D87">
        <v>1.238</v>
      </c>
      <c r="E87">
        <v>11</v>
      </c>
      <c r="F87">
        <f>RANK(STAND_WHIP[[#This Row],[WHIP]],STAND_WHIP[WHIP],1)</f>
        <v>144</v>
      </c>
      <c r="G87">
        <f t="shared" si="1"/>
        <v>2</v>
      </c>
    </row>
    <row r="88" spans="1:7" x14ac:dyDescent="0.25">
      <c r="A88" t="s">
        <v>46</v>
      </c>
      <c r="B88" t="s">
        <v>98</v>
      </c>
      <c r="C88" t="s">
        <v>113</v>
      </c>
      <c r="D88">
        <v>1.24</v>
      </c>
      <c r="E88">
        <v>10</v>
      </c>
      <c r="F88">
        <f>RANK(STAND_WHIP[[#This Row],[WHIP]],STAND_WHIP[WHIP],1)</f>
        <v>149</v>
      </c>
      <c r="G88">
        <f t="shared" si="1"/>
        <v>3</v>
      </c>
    </row>
    <row r="89" spans="1:7" x14ac:dyDescent="0.25">
      <c r="A89" t="s">
        <v>46</v>
      </c>
      <c r="B89" t="s">
        <v>101</v>
      </c>
      <c r="C89" t="s">
        <v>113</v>
      </c>
      <c r="D89">
        <v>1.284</v>
      </c>
      <c r="E89">
        <v>9</v>
      </c>
      <c r="F89">
        <f>RANK(STAND_WHIP[[#This Row],[WHIP]],STAND_WHIP[WHIP],1)</f>
        <v>303</v>
      </c>
      <c r="G89">
        <f t="shared" si="1"/>
        <v>4</v>
      </c>
    </row>
    <row r="90" spans="1:7" x14ac:dyDescent="0.25">
      <c r="A90" t="s">
        <v>46</v>
      </c>
      <c r="B90" t="s">
        <v>103</v>
      </c>
      <c r="C90" t="s">
        <v>113</v>
      </c>
      <c r="D90">
        <v>1.2869999999999999</v>
      </c>
      <c r="E90">
        <v>8</v>
      </c>
      <c r="F90">
        <f>RANK(STAND_WHIP[[#This Row],[WHIP]],STAND_WHIP[WHIP],1)</f>
        <v>315</v>
      </c>
      <c r="G90">
        <f t="shared" si="1"/>
        <v>5</v>
      </c>
    </row>
    <row r="91" spans="1:7" x14ac:dyDescent="0.25">
      <c r="A91" t="s">
        <v>46</v>
      </c>
      <c r="B91" t="s">
        <v>102</v>
      </c>
      <c r="C91" t="s">
        <v>113</v>
      </c>
      <c r="D91">
        <v>1.288</v>
      </c>
      <c r="E91">
        <v>7</v>
      </c>
      <c r="F91">
        <f>RANK(STAND_WHIP[[#This Row],[WHIP]],STAND_WHIP[WHIP],1)</f>
        <v>317</v>
      </c>
      <c r="G91">
        <f t="shared" si="1"/>
        <v>6</v>
      </c>
    </row>
    <row r="92" spans="1:7" x14ac:dyDescent="0.25">
      <c r="A92" t="s">
        <v>46</v>
      </c>
      <c r="B92" t="s">
        <v>104</v>
      </c>
      <c r="C92" t="s">
        <v>113</v>
      </c>
      <c r="D92">
        <v>1.2969999999999999</v>
      </c>
      <c r="E92">
        <v>6</v>
      </c>
      <c r="F92">
        <f>RANK(STAND_WHIP[[#This Row],[WHIP]],STAND_WHIP[WHIP],1)</f>
        <v>347</v>
      </c>
      <c r="G92">
        <f t="shared" si="1"/>
        <v>7</v>
      </c>
    </row>
    <row r="93" spans="1:7" x14ac:dyDescent="0.25">
      <c r="A93" t="s">
        <v>46</v>
      </c>
      <c r="B93" t="s">
        <v>100</v>
      </c>
      <c r="C93" t="s">
        <v>113</v>
      </c>
      <c r="D93">
        <v>1.3009999999999999</v>
      </c>
      <c r="E93">
        <v>5</v>
      </c>
      <c r="F93">
        <f>RANK(STAND_WHIP[[#This Row],[WHIP]],STAND_WHIP[WHIP],1)</f>
        <v>369</v>
      </c>
      <c r="G93">
        <f t="shared" si="1"/>
        <v>8</v>
      </c>
    </row>
    <row r="94" spans="1:7" x14ac:dyDescent="0.25">
      <c r="A94" t="s">
        <v>46</v>
      </c>
      <c r="B94" t="s">
        <v>99</v>
      </c>
      <c r="C94" t="s">
        <v>113</v>
      </c>
      <c r="D94">
        <v>1.3109999999999999</v>
      </c>
      <c r="E94">
        <v>4</v>
      </c>
      <c r="F94">
        <f>RANK(STAND_WHIP[[#This Row],[WHIP]],STAND_WHIP[WHIP],1)</f>
        <v>405</v>
      </c>
      <c r="G94">
        <f t="shared" si="1"/>
        <v>9</v>
      </c>
    </row>
    <row r="95" spans="1:7" x14ac:dyDescent="0.25">
      <c r="A95" t="s">
        <v>46</v>
      </c>
      <c r="B95" t="s">
        <v>96</v>
      </c>
      <c r="C95" t="s">
        <v>113</v>
      </c>
      <c r="D95">
        <v>1.339</v>
      </c>
      <c r="E95">
        <v>0</v>
      </c>
      <c r="F95">
        <f>RANK(STAND_WHIP[[#This Row],[WHIP]],STAND_WHIP[WHIP],1)</f>
        <v>498</v>
      </c>
      <c r="G95">
        <f t="shared" si="1"/>
        <v>10</v>
      </c>
    </row>
    <row r="96" spans="1:7" x14ac:dyDescent="0.25">
      <c r="A96" t="s">
        <v>46</v>
      </c>
      <c r="B96" t="s">
        <v>97</v>
      </c>
      <c r="C96" t="s">
        <v>113</v>
      </c>
      <c r="D96">
        <v>1.34</v>
      </c>
      <c r="E96">
        <v>0</v>
      </c>
      <c r="F96">
        <f>RANK(STAND_WHIP[[#This Row],[WHIP]],STAND_WHIP[WHIP],1)</f>
        <v>502</v>
      </c>
      <c r="G96">
        <f t="shared" si="1"/>
        <v>11</v>
      </c>
    </row>
    <row r="97" spans="1:7" x14ac:dyDescent="0.25">
      <c r="A97" t="s">
        <v>46</v>
      </c>
      <c r="B97" t="s">
        <v>105</v>
      </c>
      <c r="C97" t="s">
        <v>113</v>
      </c>
      <c r="D97">
        <v>1.361</v>
      </c>
      <c r="E97">
        <v>1</v>
      </c>
      <c r="F97">
        <f>RANK(STAND_WHIP[[#This Row],[WHIP]],STAND_WHIP[WHIP],1)</f>
        <v>566</v>
      </c>
      <c r="G97">
        <f t="shared" si="1"/>
        <v>12</v>
      </c>
    </row>
    <row r="98" spans="1:7" x14ac:dyDescent="0.25">
      <c r="A98" t="s">
        <v>47</v>
      </c>
      <c r="B98" t="s">
        <v>95</v>
      </c>
      <c r="C98" t="s">
        <v>113</v>
      </c>
      <c r="D98">
        <v>1.1850000000000001</v>
      </c>
      <c r="E98">
        <v>12</v>
      </c>
      <c r="F98">
        <f>RANK(STAND_WHIP[[#This Row],[WHIP]],STAND_WHIP[WHIP],1)</f>
        <v>26</v>
      </c>
      <c r="G98">
        <f t="shared" si="1"/>
        <v>1</v>
      </c>
    </row>
    <row r="99" spans="1:7" x14ac:dyDescent="0.25">
      <c r="A99" t="s">
        <v>47</v>
      </c>
      <c r="B99" t="s">
        <v>102</v>
      </c>
      <c r="C99" t="s">
        <v>113</v>
      </c>
      <c r="D99">
        <v>1.2170000000000001</v>
      </c>
      <c r="E99">
        <v>11</v>
      </c>
      <c r="F99">
        <f>RANK(STAND_WHIP[[#This Row],[WHIP]],STAND_WHIP[WHIP],1)</f>
        <v>73</v>
      </c>
      <c r="G99">
        <f t="shared" si="1"/>
        <v>2</v>
      </c>
    </row>
    <row r="100" spans="1:7" x14ac:dyDescent="0.25">
      <c r="A100" t="s">
        <v>47</v>
      </c>
      <c r="B100" t="s">
        <v>94</v>
      </c>
      <c r="C100" t="s">
        <v>113</v>
      </c>
      <c r="D100">
        <v>1.2190000000000001</v>
      </c>
      <c r="E100">
        <v>10</v>
      </c>
      <c r="F100">
        <f>RANK(STAND_WHIP[[#This Row],[WHIP]],STAND_WHIP[WHIP],1)</f>
        <v>83</v>
      </c>
      <c r="G100">
        <f t="shared" si="1"/>
        <v>3</v>
      </c>
    </row>
    <row r="101" spans="1:7" x14ac:dyDescent="0.25">
      <c r="A101" t="s">
        <v>47</v>
      </c>
      <c r="B101" t="s">
        <v>101</v>
      </c>
      <c r="C101" t="s">
        <v>113</v>
      </c>
      <c r="D101">
        <v>1.25</v>
      </c>
      <c r="E101">
        <v>9</v>
      </c>
      <c r="F101">
        <f>RANK(STAND_WHIP[[#This Row],[WHIP]],STAND_WHIP[WHIP],1)</f>
        <v>180</v>
      </c>
      <c r="G101">
        <f t="shared" si="1"/>
        <v>4</v>
      </c>
    </row>
    <row r="102" spans="1:7" x14ac:dyDescent="0.25">
      <c r="A102" t="s">
        <v>47</v>
      </c>
      <c r="B102" t="s">
        <v>100</v>
      </c>
      <c r="C102" t="s">
        <v>113</v>
      </c>
      <c r="D102">
        <v>1.268</v>
      </c>
      <c r="E102">
        <v>8</v>
      </c>
      <c r="F102">
        <f>RANK(STAND_WHIP[[#This Row],[WHIP]],STAND_WHIP[WHIP],1)</f>
        <v>236</v>
      </c>
      <c r="G102">
        <f t="shared" si="1"/>
        <v>5</v>
      </c>
    </row>
    <row r="103" spans="1:7" x14ac:dyDescent="0.25">
      <c r="A103" t="s">
        <v>47</v>
      </c>
      <c r="B103" t="s">
        <v>98</v>
      </c>
      <c r="C103" t="s">
        <v>113</v>
      </c>
      <c r="D103">
        <v>1.3220000000000001</v>
      </c>
      <c r="E103">
        <v>7</v>
      </c>
      <c r="F103">
        <f>RANK(STAND_WHIP[[#This Row],[WHIP]],STAND_WHIP[WHIP],1)</f>
        <v>443</v>
      </c>
      <c r="G103">
        <f t="shared" si="1"/>
        <v>6</v>
      </c>
    </row>
    <row r="104" spans="1:7" x14ac:dyDescent="0.25">
      <c r="A104" t="s">
        <v>47</v>
      </c>
      <c r="B104" t="s">
        <v>96</v>
      </c>
      <c r="C104" t="s">
        <v>113</v>
      </c>
      <c r="D104">
        <v>1.331</v>
      </c>
      <c r="E104">
        <v>6</v>
      </c>
      <c r="F104">
        <f>RANK(STAND_WHIP[[#This Row],[WHIP]],STAND_WHIP[WHIP],1)</f>
        <v>462</v>
      </c>
      <c r="G104">
        <f t="shared" si="1"/>
        <v>7</v>
      </c>
    </row>
    <row r="105" spans="1:7" x14ac:dyDescent="0.25">
      <c r="A105" t="s">
        <v>47</v>
      </c>
      <c r="B105" t="s">
        <v>99</v>
      </c>
      <c r="C105" t="s">
        <v>113</v>
      </c>
      <c r="D105">
        <v>1.3380000000000001</v>
      </c>
      <c r="E105">
        <v>5</v>
      </c>
      <c r="F105">
        <f>RANK(STAND_WHIP[[#This Row],[WHIP]],STAND_WHIP[WHIP],1)</f>
        <v>494</v>
      </c>
      <c r="G105">
        <f t="shared" si="1"/>
        <v>8</v>
      </c>
    </row>
    <row r="106" spans="1:7" x14ac:dyDescent="0.25">
      <c r="A106" t="s">
        <v>47</v>
      </c>
      <c r="B106" t="s">
        <v>104</v>
      </c>
      <c r="C106" t="s">
        <v>113</v>
      </c>
      <c r="D106">
        <v>1.34</v>
      </c>
      <c r="E106">
        <v>4</v>
      </c>
      <c r="F106">
        <f>RANK(STAND_WHIP[[#This Row],[WHIP]],STAND_WHIP[WHIP],1)</f>
        <v>502</v>
      </c>
      <c r="G106">
        <f t="shared" si="1"/>
        <v>9</v>
      </c>
    </row>
    <row r="107" spans="1:7" x14ac:dyDescent="0.25">
      <c r="A107" t="s">
        <v>47</v>
      </c>
      <c r="B107" t="s">
        <v>103</v>
      </c>
      <c r="C107" t="s">
        <v>113</v>
      </c>
      <c r="D107">
        <v>1.3640000000000001</v>
      </c>
      <c r="E107">
        <v>3</v>
      </c>
      <c r="F107">
        <f>RANK(STAND_WHIP[[#This Row],[WHIP]],STAND_WHIP[WHIP],1)</f>
        <v>569</v>
      </c>
      <c r="G107">
        <f t="shared" si="1"/>
        <v>10</v>
      </c>
    </row>
    <row r="108" spans="1:7" x14ac:dyDescent="0.25">
      <c r="A108" t="s">
        <v>47</v>
      </c>
      <c r="B108" t="s">
        <v>97</v>
      </c>
      <c r="C108" t="s">
        <v>113</v>
      </c>
      <c r="D108">
        <v>1.395</v>
      </c>
      <c r="E108">
        <v>2</v>
      </c>
      <c r="F108">
        <f>RANK(STAND_WHIP[[#This Row],[WHIP]],STAND_WHIP[WHIP],1)</f>
        <v>619</v>
      </c>
      <c r="G108">
        <f t="shared" si="1"/>
        <v>11</v>
      </c>
    </row>
    <row r="109" spans="1:7" x14ac:dyDescent="0.25">
      <c r="A109" t="s">
        <v>47</v>
      </c>
      <c r="B109" t="s">
        <v>105</v>
      </c>
      <c r="C109" t="s">
        <v>113</v>
      </c>
      <c r="D109">
        <v>1.3979999999999999</v>
      </c>
      <c r="E109">
        <v>1</v>
      </c>
      <c r="F109">
        <f>RANK(STAND_WHIP[[#This Row],[WHIP]],STAND_WHIP[WHIP],1)</f>
        <v>623</v>
      </c>
      <c r="G109">
        <f t="shared" si="1"/>
        <v>12</v>
      </c>
    </row>
    <row r="110" spans="1:7" x14ac:dyDescent="0.25">
      <c r="A110" t="s">
        <v>48</v>
      </c>
      <c r="B110" t="s">
        <v>101</v>
      </c>
      <c r="C110" t="s">
        <v>113</v>
      </c>
      <c r="D110">
        <v>1.1679999999999999</v>
      </c>
      <c r="E110">
        <v>12</v>
      </c>
      <c r="F110">
        <f>RANK(STAND_WHIP[[#This Row],[WHIP]],STAND_WHIP[WHIP],1)</f>
        <v>16</v>
      </c>
      <c r="G110">
        <f t="shared" si="1"/>
        <v>1</v>
      </c>
    </row>
    <row r="111" spans="1:7" x14ac:dyDescent="0.25">
      <c r="A111" t="s">
        <v>48</v>
      </c>
      <c r="B111" t="s">
        <v>99</v>
      </c>
      <c r="C111" t="s">
        <v>113</v>
      </c>
      <c r="D111">
        <v>1.2310000000000001</v>
      </c>
      <c r="E111">
        <v>11</v>
      </c>
      <c r="F111">
        <f>RANK(STAND_WHIP[[#This Row],[WHIP]],STAND_WHIP[WHIP],1)</f>
        <v>119</v>
      </c>
      <c r="G111">
        <f t="shared" si="1"/>
        <v>2</v>
      </c>
    </row>
    <row r="112" spans="1:7" x14ac:dyDescent="0.25">
      <c r="A112" t="s">
        <v>48</v>
      </c>
      <c r="B112" t="s">
        <v>100</v>
      </c>
      <c r="C112" t="s">
        <v>113</v>
      </c>
      <c r="D112">
        <v>1.242</v>
      </c>
      <c r="E112">
        <v>10</v>
      </c>
      <c r="F112">
        <f>RANK(STAND_WHIP[[#This Row],[WHIP]],STAND_WHIP[WHIP],1)</f>
        <v>152</v>
      </c>
      <c r="G112">
        <f t="shared" si="1"/>
        <v>3</v>
      </c>
    </row>
    <row r="113" spans="1:7" x14ac:dyDescent="0.25">
      <c r="A113" t="s">
        <v>48</v>
      </c>
      <c r="B113" t="s">
        <v>94</v>
      </c>
      <c r="C113" t="s">
        <v>113</v>
      </c>
      <c r="D113">
        <v>1.2689999999999999</v>
      </c>
      <c r="E113">
        <v>9</v>
      </c>
      <c r="F113">
        <f>RANK(STAND_WHIP[[#This Row],[WHIP]],STAND_WHIP[WHIP],1)</f>
        <v>247</v>
      </c>
      <c r="G113">
        <f t="shared" si="1"/>
        <v>4</v>
      </c>
    </row>
    <row r="114" spans="1:7" x14ac:dyDescent="0.25">
      <c r="A114" t="s">
        <v>48</v>
      </c>
      <c r="B114" t="s">
        <v>103</v>
      </c>
      <c r="C114" t="s">
        <v>113</v>
      </c>
      <c r="D114">
        <v>1.276</v>
      </c>
      <c r="E114">
        <v>8</v>
      </c>
      <c r="F114">
        <f>RANK(STAND_WHIP[[#This Row],[WHIP]],STAND_WHIP[WHIP],1)</f>
        <v>278</v>
      </c>
      <c r="G114">
        <f t="shared" si="1"/>
        <v>5</v>
      </c>
    </row>
    <row r="115" spans="1:7" x14ac:dyDescent="0.25">
      <c r="A115" t="s">
        <v>48</v>
      </c>
      <c r="B115" t="s">
        <v>98</v>
      </c>
      <c r="C115" t="s">
        <v>113</v>
      </c>
      <c r="D115">
        <v>1.2769999999999999</v>
      </c>
      <c r="E115">
        <v>7</v>
      </c>
      <c r="F115">
        <f>RANK(STAND_WHIP[[#This Row],[WHIP]],STAND_WHIP[WHIP],1)</f>
        <v>281</v>
      </c>
      <c r="G115">
        <f t="shared" si="1"/>
        <v>6</v>
      </c>
    </row>
    <row r="116" spans="1:7" x14ac:dyDescent="0.25">
      <c r="A116" t="s">
        <v>48</v>
      </c>
      <c r="B116" t="s">
        <v>95</v>
      </c>
      <c r="C116" t="s">
        <v>113</v>
      </c>
      <c r="D116">
        <v>1.2829999999999999</v>
      </c>
      <c r="E116">
        <v>6</v>
      </c>
      <c r="F116">
        <f>RANK(STAND_WHIP[[#This Row],[WHIP]],STAND_WHIP[WHIP],1)</f>
        <v>298</v>
      </c>
      <c r="G116">
        <f t="shared" si="1"/>
        <v>7</v>
      </c>
    </row>
    <row r="117" spans="1:7" x14ac:dyDescent="0.25">
      <c r="A117" t="s">
        <v>48</v>
      </c>
      <c r="B117" t="s">
        <v>102</v>
      </c>
      <c r="C117" t="s">
        <v>113</v>
      </c>
      <c r="D117">
        <v>1.3129999999999999</v>
      </c>
      <c r="E117">
        <v>5</v>
      </c>
      <c r="F117">
        <f>RANK(STAND_WHIP[[#This Row],[WHIP]],STAND_WHIP[WHIP],1)</f>
        <v>414</v>
      </c>
      <c r="G117">
        <f t="shared" si="1"/>
        <v>8</v>
      </c>
    </row>
    <row r="118" spans="1:7" x14ac:dyDescent="0.25">
      <c r="A118" t="s">
        <v>48</v>
      </c>
      <c r="B118" t="s">
        <v>104</v>
      </c>
      <c r="C118" t="s">
        <v>113</v>
      </c>
      <c r="D118">
        <v>1.3180000000000001</v>
      </c>
      <c r="E118">
        <v>4</v>
      </c>
      <c r="F118">
        <f>RANK(STAND_WHIP[[#This Row],[WHIP]],STAND_WHIP[WHIP],1)</f>
        <v>428</v>
      </c>
      <c r="G118">
        <f t="shared" si="1"/>
        <v>9</v>
      </c>
    </row>
    <row r="119" spans="1:7" x14ac:dyDescent="0.25">
      <c r="A119" t="s">
        <v>48</v>
      </c>
      <c r="B119" t="s">
        <v>105</v>
      </c>
      <c r="C119" t="s">
        <v>113</v>
      </c>
      <c r="D119">
        <v>1.3580000000000001</v>
      </c>
      <c r="E119">
        <v>3</v>
      </c>
      <c r="F119">
        <f>RANK(STAND_WHIP[[#This Row],[WHIP]],STAND_WHIP[WHIP],1)</f>
        <v>554</v>
      </c>
      <c r="G119">
        <f t="shared" si="1"/>
        <v>10</v>
      </c>
    </row>
    <row r="120" spans="1:7" x14ac:dyDescent="0.25">
      <c r="A120" t="s">
        <v>48</v>
      </c>
      <c r="B120" t="s">
        <v>96</v>
      </c>
      <c r="C120" t="s">
        <v>113</v>
      </c>
      <c r="D120">
        <v>1.3859999999999999</v>
      </c>
      <c r="E120">
        <v>2</v>
      </c>
      <c r="F120">
        <f>RANK(STAND_WHIP[[#This Row],[WHIP]],STAND_WHIP[WHIP],1)</f>
        <v>615</v>
      </c>
      <c r="G120">
        <f t="shared" si="1"/>
        <v>11</v>
      </c>
    </row>
    <row r="121" spans="1:7" x14ac:dyDescent="0.25">
      <c r="A121" t="s">
        <v>48</v>
      </c>
      <c r="B121" t="s">
        <v>97</v>
      </c>
      <c r="C121" t="s">
        <v>113</v>
      </c>
      <c r="D121">
        <v>1.3979999999999999</v>
      </c>
      <c r="E121">
        <v>1</v>
      </c>
      <c r="F121">
        <f>RANK(STAND_WHIP[[#This Row],[WHIP]],STAND_WHIP[WHIP],1)</f>
        <v>623</v>
      </c>
      <c r="G121">
        <f t="shared" si="1"/>
        <v>12</v>
      </c>
    </row>
    <row r="122" spans="1:7" x14ac:dyDescent="0.25">
      <c r="A122" t="s">
        <v>49</v>
      </c>
      <c r="B122" t="s">
        <v>94</v>
      </c>
      <c r="C122" t="s">
        <v>113</v>
      </c>
      <c r="D122">
        <v>1.2010000000000001</v>
      </c>
      <c r="E122">
        <v>12</v>
      </c>
      <c r="F122">
        <f>RANK(STAND_WHIP[[#This Row],[WHIP]],STAND_WHIP[WHIP],1)</f>
        <v>50</v>
      </c>
      <c r="G122">
        <f t="shared" si="1"/>
        <v>1</v>
      </c>
    </row>
    <row r="123" spans="1:7" x14ac:dyDescent="0.25">
      <c r="A123" t="s">
        <v>49</v>
      </c>
      <c r="B123" t="s">
        <v>95</v>
      </c>
      <c r="C123" t="s">
        <v>113</v>
      </c>
      <c r="D123">
        <v>1.2490000000000001</v>
      </c>
      <c r="E123">
        <v>11</v>
      </c>
      <c r="F123">
        <f>RANK(STAND_WHIP[[#This Row],[WHIP]],STAND_WHIP[WHIP],1)</f>
        <v>177</v>
      </c>
      <c r="G123">
        <f t="shared" si="1"/>
        <v>2</v>
      </c>
    </row>
    <row r="124" spans="1:7" x14ac:dyDescent="0.25">
      <c r="A124" t="s">
        <v>49</v>
      </c>
      <c r="B124" t="s">
        <v>99</v>
      </c>
      <c r="C124" t="s">
        <v>113</v>
      </c>
      <c r="D124">
        <v>1.258</v>
      </c>
      <c r="E124">
        <v>10</v>
      </c>
      <c r="F124">
        <f>RANK(STAND_WHIP[[#This Row],[WHIP]],STAND_WHIP[WHIP],1)</f>
        <v>208</v>
      </c>
      <c r="G124">
        <f t="shared" si="1"/>
        <v>3</v>
      </c>
    </row>
    <row r="125" spans="1:7" x14ac:dyDescent="0.25">
      <c r="A125" t="s">
        <v>49</v>
      </c>
      <c r="B125" t="s">
        <v>105</v>
      </c>
      <c r="C125" t="s">
        <v>113</v>
      </c>
      <c r="D125">
        <v>1.26</v>
      </c>
      <c r="E125">
        <v>9</v>
      </c>
      <c r="F125">
        <f>RANK(STAND_WHIP[[#This Row],[WHIP]],STAND_WHIP[WHIP],1)</f>
        <v>218</v>
      </c>
      <c r="G125">
        <f t="shared" si="1"/>
        <v>4</v>
      </c>
    </row>
    <row r="126" spans="1:7" x14ac:dyDescent="0.25">
      <c r="A126" t="s">
        <v>49</v>
      </c>
      <c r="B126" t="s">
        <v>103</v>
      </c>
      <c r="C126" t="s">
        <v>113</v>
      </c>
      <c r="D126">
        <v>1.27</v>
      </c>
      <c r="E126">
        <v>8</v>
      </c>
      <c r="F126">
        <f>RANK(STAND_WHIP[[#This Row],[WHIP]],STAND_WHIP[WHIP],1)</f>
        <v>251</v>
      </c>
      <c r="G126">
        <f t="shared" si="1"/>
        <v>5</v>
      </c>
    </row>
    <row r="127" spans="1:7" x14ac:dyDescent="0.25">
      <c r="A127" t="s">
        <v>49</v>
      </c>
      <c r="B127" t="s">
        <v>102</v>
      </c>
      <c r="C127" t="s">
        <v>113</v>
      </c>
      <c r="D127">
        <v>1.292</v>
      </c>
      <c r="E127">
        <v>7</v>
      </c>
      <c r="F127">
        <f>RANK(STAND_WHIP[[#This Row],[WHIP]],STAND_WHIP[WHIP],1)</f>
        <v>328</v>
      </c>
      <c r="G127">
        <f t="shared" si="1"/>
        <v>6</v>
      </c>
    </row>
    <row r="128" spans="1:7" x14ac:dyDescent="0.25">
      <c r="A128" t="s">
        <v>49</v>
      </c>
      <c r="B128" t="s">
        <v>96</v>
      </c>
      <c r="C128" t="s">
        <v>113</v>
      </c>
      <c r="D128">
        <v>1.2949999999999999</v>
      </c>
      <c r="E128">
        <v>6</v>
      </c>
      <c r="F128">
        <f>RANK(STAND_WHIP[[#This Row],[WHIP]],STAND_WHIP[WHIP],1)</f>
        <v>343</v>
      </c>
      <c r="G128">
        <f t="shared" si="1"/>
        <v>7</v>
      </c>
    </row>
    <row r="129" spans="1:7" x14ac:dyDescent="0.25">
      <c r="A129" t="s">
        <v>49</v>
      </c>
      <c r="B129" t="s">
        <v>97</v>
      </c>
      <c r="C129" t="s">
        <v>113</v>
      </c>
      <c r="D129">
        <v>1.3169999999999999</v>
      </c>
      <c r="E129">
        <v>1</v>
      </c>
      <c r="F129">
        <f>RANK(STAND_WHIP[[#This Row],[WHIP]],STAND_WHIP[WHIP],1)</f>
        <v>424</v>
      </c>
      <c r="G129">
        <f t="shared" si="1"/>
        <v>8</v>
      </c>
    </row>
    <row r="130" spans="1:7" x14ac:dyDescent="0.25">
      <c r="A130" t="s">
        <v>49</v>
      </c>
      <c r="B130" t="s">
        <v>98</v>
      </c>
      <c r="C130" t="s">
        <v>113</v>
      </c>
      <c r="D130">
        <v>1.32</v>
      </c>
      <c r="E130">
        <v>5</v>
      </c>
      <c r="F130">
        <f>RANK(STAND_WHIP[[#This Row],[WHIP]],STAND_WHIP[WHIP],1)</f>
        <v>436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100</v>
      </c>
      <c r="C131" t="s">
        <v>113</v>
      </c>
      <c r="D131">
        <v>1.333</v>
      </c>
      <c r="E131">
        <v>4</v>
      </c>
      <c r="F131">
        <f>RANK(STAND_WHIP[[#This Row],[WHIP]],STAND_WHIP[WHIP],1)</f>
        <v>471</v>
      </c>
      <c r="G131">
        <f t="shared" si="2"/>
        <v>10</v>
      </c>
    </row>
    <row r="132" spans="1:7" x14ac:dyDescent="0.25">
      <c r="A132" t="s">
        <v>49</v>
      </c>
      <c r="B132" t="s">
        <v>101</v>
      </c>
      <c r="C132" t="s">
        <v>113</v>
      </c>
      <c r="D132">
        <v>1.3380000000000001</v>
      </c>
      <c r="E132">
        <v>3</v>
      </c>
      <c r="F132">
        <f>RANK(STAND_WHIP[[#This Row],[WHIP]],STAND_WHIP[WHIP],1)</f>
        <v>494</v>
      </c>
      <c r="G132">
        <f t="shared" si="2"/>
        <v>11</v>
      </c>
    </row>
    <row r="133" spans="1:7" x14ac:dyDescent="0.25">
      <c r="A133" t="s">
        <v>49</v>
      </c>
      <c r="B133" t="s">
        <v>104</v>
      </c>
      <c r="C133" t="s">
        <v>113</v>
      </c>
      <c r="D133">
        <v>1.371</v>
      </c>
      <c r="E133">
        <v>2</v>
      </c>
      <c r="F133">
        <f>RANK(STAND_WHIP[[#This Row],[WHIP]],STAND_WHIP[WHIP],1)</f>
        <v>587</v>
      </c>
      <c r="G133">
        <f t="shared" si="2"/>
        <v>12</v>
      </c>
    </row>
    <row r="134" spans="1:7" x14ac:dyDescent="0.25">
      <c r="A134" t="s">
        <v>50</v>
      </c>
      <c r="B134" t="s">
        <v>99</v>
      </c>
      <c r="C134" t="s">
        <v>113</v>
      </c>
      <c r="D134">
        <v>1.1830000000000001</v>
      </c>
      <c r="E134">
        <v>12</v>
      </c>
      <c r="F134">
        <f>RANK(STAND_WHIP[[#This Row],[WHIP]],STAND_WHIP[WHIP],1)</f>
        <v>23</v>
      </c>
      <c r="G134">
        <f t="shared" si="2"/>
        <v>1</v>
      </c>
    </row>
    <row r="135" spans="1:7" x14ac:dyDescent="0.25">
      <c r="A135" t="s">
        <v>50</v>
      </c>
      <c r="B135" t="s">
        <v>101</v>
      </c>
      <c r="C135" t="s">
        <v>113</v>
      </c>
      <c r="D135">
        <v>1.1919999999999999</v>
      </c>
      <c r="E135">
        <v>11</v>
      </c>
      <c r="F135">
        <f>RANK(STAND_WHIP[[#This Row],[WHIP]],STAND_WHIP[WHIP],1)</f>
        <v>38</v>
      </c>
      <c r="G135">
        <f t="shared" si="2"/>
        <v>2</v>
      </c>
    </row>
    <row r="136" spans="1:7" x14ac:dyDescent="0.25">
      <c r="A136" t="s">
        <v>50</v>
      </c>
      <c r="B136" t="s">
        <v>94</v>
      </c>
      <c r="C136" t="s">
        <v>113</v>
      </c>
      <c r="D136">
        <v>1.2490000000000001</v>
      </c>
      <c r="E136">
        <v>10</v>
      </c>
      <c r="F136">
        <f>RANK(STAND_WHIP[[#This Row],[WHIP]],STAND_WHIP[WHIP],1)</f>
        <v>177</v>
      </c>
      <c r="G136">
        <f t="shared" si="2"/>
        <v>3</v>
      </c>
    </row>
    <row r="137" spans="1:7" x14ac:dyDescent="0.25">
      <c r="A137" t="s">
        <v>50</v>
      </c>
      <c r="B137" t="s">
        <v>95</v>
      </c>
      <c r="C137" t="s">
        <v>113</v>
      </c>
      <c r="D137">
        <v>1.2589999999999999</v>
      </c>
      <c r="E137">
        <v>9</v>
      </c>
      <c r="F137">
        <f>RANK(STAND_WHIP[[#This Row],[WHIP]],STAND_WHIP[WHIP],1)</f>
        <v>216</v>
      </c>
      <c r="G137">
        <f t="shared" si="2"/>
        <v>4</v>
      </c>
    </row>
    <row r="138" spans="1:7" x14ac:dyDescent="0.25">
      <c r="A138" t="s">
        <v>50</v>
      </c>
      <c r="B138" t="s">
        <v>97</v>
      </c>
      <c r="C138" t="s">
        <v>113</v>
      </c>
      <c r="D138">
        <v>1.272</v>
      </c>
      <c r="E138">
        <v>8</v>
      </c>
      <c r="F138">
        <f>RANK(STAND_WHIP[[#This Row],[WHIP]],STAND_WHIP[WHIP],1)</f>
        <v>258</v>
      </c>
      <c r="G138">
        <f t="shared" si="2"/>
        <v>5</v>
      </c>
    </row>
    <row r="139" spans="1:7" x14ac:dyDescent="0.25">
      <c r="A139" t="s">
        <v>50</v>
      </c>
      <c r="B139" t="s">
        <v>98</v>
      </c>
      <c r="C139" t="s">
        <v>113</v>
      </c>
      <c r="D139">
        <v>1.272</v>
      </c>
      <c r="E139">
        <v>7</v>
      </c>
      <c r="F139">
        <f>RANK(STAND_WHIP[[#This Row],[WHIP]],STAND_WHIP[WHIP],1)</f>
        <v>258</v>
      </c>
      <c r="G139">
        <f t="shared" si="2"/>
        <v>6</v>
      </c>
    </row>
    <row r="140" spans="1:7" x14ac:dyDescent="0.25">
      <c r="A140" t="s">
        <v>50</v>
      </c>
      <c r="B140" t="s">
        <v>102</v>
      </c>
      <c r="C140" t="s">
        <v>113</v>
      </c>
      <c r="D140">
        <v>1.2769999999999999</v>
      </c>
      <c r="E140">
        <v>6</v>
      </c>
      <c r="F140">
        <f>RANK(STAND_WHIP[[#This Row],[WHIP]],STAND_WHIP[WHIP],1)</f>
        <v>281</v>
      </c>
      <c r="G140">
        <f t="shared" si="2"/>
        <v>7</v>
      </c>
    </row>
    <row r="141" spans="1:7" x14ac:dyDescent="0.25">
      <c r="A141" t="s">
        <v>50</v>
      </c>
      <c r="B141" t="s">
        <v>100</v>
      </c>
      <c r="C141" t="s">
        <v>113</v>
      </c>
      <c r="D141">
        <v>1.2969999999999999</v>
      </c>
      <c r="E141">
        <v>5</v>
      </c>
      <c r="F141">
        <f>RANK(STAND_WHIP[[#This Row],[WHIP]],STAND_WHIP[WHIP],1)</f>
        <v>347</v>
      </c>
      <c r="G141">
        <f t="shared" si="2"/>
        <v>8</v>
      </c>
    </row>
    <row r="142" spans="1:7" x14ac:dyDescent="0.25">
      <c r="A142" t="s">
        <v>50</v>
      </c>
      <c r="B142" t="s">
        <v>103</v>
      </c>
      <c r="C142" t="s">
        <v>113</v>
      </c>
      <c r="D142">
        <v>1.351</v>
      </c>
      <c r="E142">
        <v>4</v>
      </c>
      <c r="F142">
        <f>RANK(STAND_WHIP[[#This Row],[WHIP]],STAND_WHIP[WHIP],1)</f>
        <v>533</v>
      </c>
      <c r="G142">
        <f t="shared" si="2"/>
        <v>9</v>
      </c>
    </row>
    <row r="143" spans="1:7" x14ac:dyDescent="0.25">
      <c r="A143" t="s">
        <v>50</v>
      </c>
      <c r="B143" t="s">
        <v>104</v>
      </c>
      <c r="C143" t="s">
        <v>113</v>
      </c>
      <c r="D143">
        <v>1.3919999999999999</v>
      </c>
      <c r="E143">
        <v>3</v>
      </c>
      <c r="F143">
        <f>RANK(STAND_WHIP[[#This Row],[WHIP]],STAND_WHIP[WHIP],1)</f>
        <v>617</v>
      </c>
      <c r="G143">
        <f t="shared" si="2"/>
        <v>10</v>
      </c>
    </row>
    <row r="144" spans="1:7" x14ac:dyDescent="0.25">
      <c r="A144" t="s">
        <v>50</v>
      </c>
      <c r="B144" t="s">
        <v>105</v>
      </c>
      <c r="C144" t="s">
        <v>113</v>
      </c>
      <c r="D144">
        <v>1.403</v>
      </c>
      <c r="E144">
        <v>2</v>
      </c>
      <c r="F144">
        <f>RANK(STAND_WHIP[[#This Row],[WHIP]],STAND_WHIP[WHIP],1)</f>
        <v>630</v>
      </c>
      <c r="G144">
        <f t="shared" si="2"/>
        <v>11</v>
      </c>
    </row>
    <row r="145" spans="1:7" x14ac:dyDescent="0.25">
      <c r="A145" t="s">
        <v>50</v>
      </c>
      <c r="B145" t="s">
        <v>96</v>
      </c>
      <c r="C145" t="s">
        <v>113</v>
      </c>
      <c r="D145">
        <v>1.413</v>
      </c>
      <c r="E145">
        <v>1</v>
      </c>
      <c r="F145">
        <f>RANK(STAND_WHIP[[#This Row],[WHIP]],STAND_WHIP[WHIP],1)</f>
        <v>638</v>
      </c>
      <c r="G145">
        <f t="shared" si="2"/>
        <v>12</v>
      </c>
    </row>
    <row r="146" spans="1:7" x14ac:dyDescent="0.25">
      <c r="A146" t="s">
        <v>51</v>
      </c>
      <c r="B146" t="s">
        <v>102</v>
      </c>
      <c r="C146" t="s">
        <v>113</v>
      </c>
      <c r="D146">
        <v>1.1950000000000001</v>
      </c>
      <c r="E146">
        <v>12</v>
      </c>
      <c r="F146">
        <f>RANK(STAND_WHIP[[#This Row],[WHIP]],STAND_WHIP[WHIP],1)</f>
        <v>41</v>
      </c>
      <c r="G146">
        <f t="shared" si="2"/>
        <v>1</v>
      </c>
    </row>
    <row r="147" spans="1:7" x14ac:dyDescent="0.25">
      <c r="A147" t="s">
        <v>51</v>
      </c>
      <c r="B147" t="s">
        <v>95</v>
      </c>
      <c r="C147" t="s">
        <v>113</v>
      </c>
      <c r="D147">
        <v>1.1993</v>
      </c>
      <c r="E147">
        <v>11</v>
      </c>
      <c r="F147">
        <f>RANK(STAND_WHIP[[#This Row],[WHIP]],STAND_WHIP[WHIP],1)</f>
        <v>48</v>
      </c>
      <c r="G147">
        <f t="shared" si="2"/>
        <v>2</v>
      </c>
    </row>
    <row r="148" spans="1:7" x14ac:dyDescent="0.25">
      <c r="A148" t="s">
        <v>51</v>
      </c>
      <c r="B148" t="s">
        <v>94</v>
      </c>
      <c r="C148" t="s">
        <v>113</v>
      </c>
      <c r="D148">
        <v>1.2257</v>
      </c>
      <c r="E148">
        <v>10</v>
      </c>
      <c r="F148">
        <f>RANK(STAND_WHIP[[#This Row],[WHIP]],STAND_WHIP[WHIP],1)</f>
        <v>102</v>
      </c>
      <c r="G148">
        <f t="shared" si="2"/>
        <v>3</v>
      </c>
    </row>
    <row r="149" spans="1:7" x14ac:dyDescent="0.25">
      <c r="A149" t="s">
        <v>51</v>
      </c>
      <c r="B149" t="s">
        <v>105</v>
      </c>
      <c r="C149" t="s">
        <v>113</v>
      </c>
      <c r="D149">
        <v>1.2749999999999999</v>
      </c>
      <c r="E149">
        <v>9</v>
      </c>
      <c r="F149">
        <f>RANK(STAND_WHIP[[#This Row],[WHIP]],STAND_WHIP[WHIP],1)</f>
        <v>274</v>
      </c>
      <c r="G149">
        <f t="shared" si="2"/>
        <v>4</v>
      </c>
    </row>
    <row r="150" spans="1:7" x14ac:dyDescent="0.25">
      <c r="A150" t="s">
        <v>51</v>
      </c>
      <c r="B150" t="s">
        <v>100</v>
      </c>
      <c r="C150" t="s">
        <v>113</v>
      </c>
      <c r="D150">
        <v>1.2790999999999999</v>
      </c>
      <c r="E150">
        <v>8</v>
      </c>
      <c r="F150">
        <f>RANK(STAND_WHIP[[#This Row],[WHIP]],STAND_WHIP[WHIP],1)</f>
        <v>287</v>
      </c>
      <c r="G150">
        <f t="shared" si="2"/>
        <v>5</v>
      </c>
    </row>
    <row r="151" spans="1:7" x14ac:dyDescent="0.25">
      <c r="A151" t="s">
        <v>51</v>
      </c>
      <c r="B151" t="s">
        <v>99</v>
      </c>
      <c r="C151" t="s">
        <v>113</v>
      </c>
      <c r="D151">
        <v>1.2859</v>
      </c>
      <c r="E151">
        <v>7</v>
      </c>
      <c r="F151">
        <f>RANK(STAND_WHIP[[#This Row],[WHIP]],STAND_WHIP[WHIP],1)</f>
        <v>312</v>
      </c>
      <c r="G151">
        <f t="shared" si="2"/>
        <v>6</v>
      </c>
    </row>
    <row r="152" spans="1:7" x14ac:dyDescent="0.25">
      <c r="A152" t="s">
        <v>51</v>
      </c>
      <c r="B152" t="s">
        <v>103</v>
      </c>
      <c r="C152" t="s">
        <v>113</v>
      </c>
      <c r="D152">
        <v>1.2974000000000001</v>
      </c>
      <c r="E152">
        <v>6</v>
      </c>
      <c r="F152">
        <f>RANK(STAND_WHIP[[#This Row],[WHIP]],STAND_WHIP[WHIP],1)</f>
        <v>351</v>
      </c>
      <c r="G152">
        <f t="shared" si="2"/>
        <v>7</v>
      </c>
    </row>
    <row r="153" spans="1:7" x14ac:dyDescent="0.25">
      <c r="A153" t="s">
        <v>51</v>
      </c>
      <c r="B153" t="s">
        <v>98</v>
      </c>
      <c r="C153" t="s">
        <v>113</v>
      </c>
      <c r="D153">
        <v>1.2982</v>
      </c>
      <c r="E153">
        <v>5</v>
      </c>
      <c r="F153">
        <f>RANK(STAND_WHIP[[#This Row],[WHIP]],STAND_WHIP[WHIP],1)</f>
        <v>358</v>
      </c>
      <c r="G153">
        <f t="shared" si="2"/>
        <v>8</v>
      </c>
    </row>
    <row r="154" spans="1:7" x14ac:dyDescent="0.25">
      <c r="A154" t="s">
        <v>51</v>
      </c>
      <c r="B154" t="s">
        <v>104</v>
      </c>
      <c r="C154" t="s">
        <v>113</v>
      </c>
      <c r="D154">
        <v>1.3202</v>
      </c>
      <c r="E154">
        <v>4</v>
      </c>
      <c r="F154">
        <f>RANK(STAND_WHIP[[#This Row],[WHIP]],STAND_WHIP[WHIP],1)</f>
        <v>438</v>
      </c>
      <c r="G154">
        <f t="shared" si="2"/>
        <v>9</v>
      </c>
    </row>
    <row r="155" spans="1:7" x14ac:dyDescent="0.25">
      <c r="A155" t="s">
        <v>51</v>
      </c>
      <c r="B155" t="s">
        <v>96</v>
      </c>
      <c r="C155" t="s">
        <v>113</v>
      </c>
      <c r="D155">
        <v>1.3621000000000001</v>
      </c>
      <c r="E155">
        <v>3</v>
      </c>
      <c r="F155">
        <f>RANK(STAND_WHIP[[#This Row],[WHIP]],STAND_WHIP[WHIP],1)</f>
        <v>567</v>
      </c>
      <c r="G155">
        <f t="shared" si="2"/>
        <v>10</v>
      </c>
    </row>
    <row r="156" spans="1:7" x14ac:dyDescent="0.25">
      <c r="A156" t="s">
        <v>51</v>
      </c>
      <c r="B156" t="s">
        <v>101</v>
      </c>
      <c r="C156" t="s">
        <v>113</v>
      </c>
      <c r="D156">
        <v>1.3926000000000001</v>
      </c>
      <c r="E156">
        <v>2</v>
      </c>
      <c r="F156">
        <f>RANK(STAND_WHIP[[#This Row],[WHIP]],STAND_WHIP[WHIP],1)</f>
        <v>618</v>
      </c>
      <c r="G156">
        <f t="shared" si="2"/>
        <v>11</v>
      </c>
    </row>
    <row r="157" spans="1:7" x14ac:dyDescent="0.25">
      <c r="A157" t="s">
        <v>51</v>
      </c>
      <c r="B157" t="s">
        <v>97</v>
      </c>
      <c r="C157" t="s">
        <v>113</v>
      </c>
      <c r="D157">
        <v>1.4422999999999999</v>
      </c>
      <c r="E157">
        <v>1</v>
      </c>
      <c r="F157">
        <f>RANK(STAND_WHIP[[#This Row],[WHIP]],STAND_WHIP[WHIP],1)</f>
        <v>652</v>
      </c>
      <c r="G157">
        <f t="shared" si="2"/>
        <v>12</v>
      </c>
    </row>
    <row r="158" spans="1:7" x14ac:dyDescent="0.25">
      <c r="A158" t="s">
        <v>52</v>
      </c>
      <c r="B158" t="s">
        <v>94</v>
      </c>
      <c r="C158" t="s">
        <v>113</v>
      </c>
      <c r="D158">
        <v>1.218</v>
      </c>
      <c r="E158">
        <v>12</v>
      </c>
      <c r="F158">
        <f>RANK(STAND_WHIP[[#This Row],[WHIP]],STAND_WHIP[WHIP],1)</f>
        <v>77</v>
      </c>
      <c r="G158">
        <f t="shared" si="2"/>
        <v>1</v>
      </c>
    </row>
    <row r="159" spans="1:7" x14ac:dyDescent="0.25">
      <c r="A159" t="s">
        <v>52</v>
      </c>
      <c r="B159" t="s">
        <v>99</v>
      </c>
      <c r="C159" t="s">
        <v>113</v>
      </c>
      <c r="D159">
        <v>1.226</v>
      </c>
      <c r="E159">
        <v>11</v>
      </c>
      <c r="F159">
        <f>RANK(STAND_WHIP[[#This Row],[WHIP]],STAND_WHIP[WHIP],1)</f>
        <v>104</v>
      </c>
      <c r="G159">
        <f t="shared" si="2"/>
        <v>2</v>
      </c>
    </row>
    <row r="160" spans="1:7" x14ac:dyDescent="0.25">
      <c r="A160" t="s">
        <v>52</v>
      </c>
      <c r="B160" t="s">
        <v>102</v>
      </c>
      <c r="C160" t="s">
        <v>113</v>
      </c>
      <c r="D160">
        <v>1.248</v>
      </c>
      <c r="E160">
        <v>10</v>
      </c>
      <c r="F160">
        <f>RANK(STAND_WHIP[[#This Row],[WHIP]],STAND_WHIP[WHIP],1)</f>
        <v>171</v>
      </c>
      <c r="G160">
        <f t="shared" si="2"/>
        <v>3</v>
      </c>
    </row>
    <row r="161" spans="1:7" x14ac:dyDescent="0.25">
      <c r="A161" t="s">
        <v>52</v>
      </c>
      <c r="B161" t="s">
        <v>98</v>
      </c>
      <c r="C161" t="s">
        <v>113</v>
      </c>
      <c r="D161">
        <v>1.2509999999999999</v>
      </c>
      <c r="E161">
        <v>9</v>
      </c>
      <c r="F161">
        <f>RANK(STAND_WHIP[[#This Row],[WHIP]],STAND_WHIP[WHIP],1)</f>
        <v>186</v>
      </c>
      <c r="G161">
        <f t="shared" si="2"/>
        <v>4</v>
      </c>
    </row>
    <row r="162" spans="1:7" x14ac:dyDescent="0.25">
      <c r="A162" t="s">
        <v>52</v>
      </c>
      <c r="B162" t="s">
        <v>97</v>
      </c>
      <c r="C162" t="s">
        <v>113</v>
      </c>
      <c r="D162">
        <v>1.2629999999999999</v>
      </c>
      <c r="E162">
        <v>8</v>
      </c>
      <c r="F162">
        <f>RANK(STAND_WHIP[[#This Row],[WHIP]],STAND_WHIP[WHIP],1)</f>
        <v>226</v>
      </c>
      <c r="G162">
        <f t="shared" si="2"/>
        <v>5</v>
      </c>
    </row>
    <row r="163" spans="1:7" x14ac:dyDescent="0.25">
      <c r="A163" t="s">
        <v>52</v>
      </c>
      <c r="B163" t="s">
        <v>100</v>
      </c>
      <c r="C163" t="s">
        <v>113</v>
      </c>
      <c r="D163">
        <v>1.268</v>
      </c>
      <c r="E163">
        <v>7</v>
      </c>
      <c r="F163">
        <f>RANK(STAND_WHIP[[#This Row],[WHIP]],STAND_WHIP[WHIP],1)</f>
        <v>236</v>
      </c>
      <c r="G163">
        <f t="shared" si="2"/>
        <v>6</v>
      </c>
    </row>
    <row r="164" spans="1:7" x14ac:dyDescent="0.25">
      <c r="A164" t="s">
        <v>52</v>
      </c>
      <c r="B164" t="s">
        <v>96</v>
      </c>
      <c r="C164" t="s">
        <v>113</v>
      </c>
      <c r="D164">
        <v>1.2929999999999999</v>
      </c>
      <c r="E164">
        <v>6</v>
      </c>
      <c r="F164">
        <f>RANK(STAND_WHIP[[#This Row],[WHIP]],STAND_WHIP[WHIP],1)</f>
        <v>332</v>
      </c>
      <c r="G164">
        <f t="shared" si="2"/>
        <v>7</v>
      </c>
    </row>
    <row r="165" spans="1:7" x14ac:dyDescent="0.25">
      <c r="A165" t="s">
        <v>52</v>
      </c>
      <c r="B165" t="s">
        <v>95</v>
      </c>
      <c r="C165" t="s">
        <v>113</v>
      </c>
      <c r="D165">
        <v>1.2989999999999999</v>
      </c>
      <c r="E165">
        <v>5</v>
      </c>
      <c r="F165">
        <f>RANK(STAND_WHIP[[#This Row],[WHIP]],STAND_WHIP[WHIP],1)</f>
        <v>363</v>
      </c>
      <c r="G165">
        <f t="shared" si="2"/>
        <v>8</v>
      </c>
    </row>
    <row r="166" spans="1:7" x14ac:dyDescent="0.25">
      <c r="A166" t="s">
        <v>52</v>
      </c>
      <c r="B166" t="s">
        <v>101</v>
      </c>
      <c r="C166" t="s">
        <v>113</v>
      </c>
      <c r="D166">
        <v>1.325</v>
      </c>
      <c r="E166">
        <v>4</v>
      </c>
      <c r="F166">
        <f>RANK(STAND_WHIP[[#This Row],[WHIP]],STAND_WHIP[WHIP],1)</f>
        <v>450</v>
      </c>
      <c r="G166">
        <f t="shared" si="2"/>
        <v>9</v>
      </c>
    </row>
    <row r="167" spans="1:7" x14ac:dyDescent="0.25">
      <c r="A167" t="s">
        <v>52</v>
      </c>
      <c r="B167" t="s">
        <v>104</v>
      </c>
      <c r="C167" t="s">
        <v>113</v>
      </c>
      <c r="D167">
        <v>1.337</v>
      </c>
      <c r="E167">
        <v>3</v>
      </c>
      <c r="F167">
        <f>RANK(STAND_WHIP[[#This Row],[WHIP]],STAND_WHIP[WHIP],1)</f>
        <v>488</v>
      </c>
      <c r="G167">
        <f t="shared" si="2"/>
        <v>10</v>
      </c>
    </row>
    <row r="168" spans="1:7" x14ac:dyDescent="0.25">
      <c r="A168" t="s">
        <v>52</v>
      </c>
      <c r="B168" t="s">
        <v>103</v>
      </c>
      <c r="C168" t="s">
        <v>113</v>
      </c>
      <c r="D168">
        <v>1.359</v>
      </c>
      <c r="E168">
        <v>2</v>
      </c>
      <c r="F168">
        <f>RANK(STAND_WHIP[[#This Row],[WHIP]],STAND_WHIP[WHIP],1)</f>
        <v>557</v>
      </c>
      <c r="G168">
        <f t="shared" si="2"/>
        <v>11</v>
      </c>
    </row>
    <row r="169" spans="1:7" x14ac:dyDescent="0.25">
      <c r="A169" t="s">
        <v>52</v>
      </c>
      <c r="B169" t="s">
        <v>105</v>
      </c>
      <c r="C169" t="s">
        <v>113</v>
      </c>
      <c r="D169">
        <v>1.379</v>
      </c>
      <c r="E169">
        <v>1</v>
      </c>
      <c r="F169">
        <f>RANK(STAND_WHIP[[#This Row],[WHIP]],STAND_WHIP[WHIP],1)</f>
        <v>600</v>
      </c>
      <c r="G169">
        <f t="shared" si="2"/>
        <v>12</v>
      </c>
    </row>
    <row r="170" spans="1:7" x14ac:dyDescent="0.25">
      <c r="A170" t="s">
        <v>53</v>
      </c>
      <c r="B170" t="s">
        <v>102</v>
      </c>
      <c r="C170" t="s">
        <v>113</v>
      </c>
      <c r="D170">
        <v>1.1821999999999999</v>
      </c>
      <c r="E170">
        <v>12</v>
      </c>
      <c r="F170">
        <f>RANK(STAND_WHIP[[#This Row],[WHIP]],STAND_WHIP[WHIP],1)</f>
        <v>22</v>
      </c>
      <c r="G170">
        <f t="shared" si="2"/>
        <v>1</v>
      </c>
    </row>
    <row r="171" spans="1:7" x14ac:dyDescent="0.25">
      <c r="A171" t="s">
        <v>53</v>
      </c>
      <c r="B171" t="s">
        <v>101</v>
      </c>
      <c r="C171" t="s">
        <v>113</v>
      </c>
      <c r="D171">
        <v>1.2279</v>
      </c>
      <c r="E171">
        <v>11</v>
      </c>
      <c r="F171">
        <f>RANK(STAND_WHIP[[#This Row],[WHIP]],STAND_WHIP[WHIP],1)</f>
        <v>112</v>
      </c>
      <c r="G171">
        <f t="shared" si="2"/>
        <v>2</v>
      </c>
    </row>
    <row r="172" spans="1:7" x14ac:dyDescent="0.25">
      <c r="A172" t="s">
        <v>53</v>
      </c>
      <c r="B172" t="s">
        <v>95</v>
      </c>
      <c r="C172" t="s">
        <v>113</v>
      </c>
      <c r="D172">
        <v>1.2295</v>
      </c>
      <c r="E172">
        <v>10</v>
      </c>
      <c r="F172">
        <f>RANK(STAND_WHIP[[#This Row],[WHIP]],STAND_WHIP[WHIP],1)</f>
        <v>116</v>
      </c>
      <c r="G172">
        <f t="shared" si="2"/>
        <v>3</v>
      </c>
    </row>
    <row r="173" spans="1:7" x14ac:dyDescent="0.25">
      <c r="A173" t="s">
        <v>53</v>
      </c>
      <c r="B173" t="s">
        <v>105</v>
      </c>
      <c r="C173" t="s">
        <v>113</v>
      </c>
      <c r="D173">
        <v>1.2386999999999999</v>
      </c>
      <c r="E173">
        <v>9</v>
      </c>
      <c r="F173">
        <f>RANK(STAND_WHIP[[#This Row],[WHIP]],STAND_WHIP[WHIP],1)</f>
        <v>146</v>
      </c>
      <c r="G173">
        <f t="shared" si="2"/>
        <v>4</v>
      </c>
    </row>
    <row r="174" spans="1:7" x14ac:dyDescent="0.25">
      <c r="A174" t="s">
        <v>53</v>
      </c>
      <c r="B174" t="s">
        <v>103</v>
      </c>
      <c r="C174" t="s">
        <v>113</v>
      </c>
      <c r="D174">
        <v>1.2813000000000001</v>
      </c>
      <c r="E174">
        <v>8</v>
      </c>
      <c r="F174">
        <f>RANK(STAND_WHIP[[#This Row],[WHIP]],STAND_WHIP[WHIP],1)</f>
        <v>290</v>
      </c>
      <c r="G174">
        <f t="shared" si="2"/>
        <v>5</v>
      </c>
    </row>
    <row r="175" spans="1:7" x14ac:dyDescent="0.25">
      <c r="A175" t="s">
        <v>53</v>
      </c>
      <c r="B175" t="s">
        <v>100</v>
      </c>
      <c r="C175" t="s">
        <v>113</v>
      </c>
      <c r="D175">
        <v>1.2821</v>
      </c>
      <c r="E175">
        <v>0</v>
      </c>
      <c r="F175">
        <f>RANK(STAND_WHIP[[#This Row],[WHIP]],STAND_WHIP[WHIP],1)</f>
        <v>296</v>
      </c>
      <c r="G175">
        <f t="shared" si="2"/>
        <v>6</v>
      </c>
    </row>
    <row r="176" spans="1:7" x14ac:dyDescent="0.25">
      <c r="A176" t="s">
        <v>53</v>
      </c>
      <c r="B176" t="s">
        <v>96</v>
      </c>
      <c r="C176" t="s">
        <v>113</v>
      </c>
      <c r="D176">
        <v>1.2914000000000001</v>
      </c>
      <c r="E176">
        <v>6</v>
      </c>
      <c r="F176">
        <f>RANK(STAND_WHIP[[#This Row],[WHIP]],STAND_WHIP[WHIP],1)</f>
        <v>327</v>
      </c>
      <c r="G176">
        <f t="shared" si="2"/>
        <v>7</v>
      </c>
    </row>
    <row r="177" spans="1:7" x14ac:dyDescent="0.25">
      <c r="A177" t="s">
        <v>53</v>
      </c>
      <c r="B177" t="s">
        <v>99</v>
      </c>
      <c r="C177" t="s">
        <v>113</v>
      </c>
      <c r="D177">
        <v>1.3199000000000001</v>
      </c>
      <c r="E177">
        <v>5</v>
      </c>
      <c r="F177">
        <f>RANK(STAND_WHIP[[#This Row],[WHIP]],STAND_WHIP[WHIP],1)</f>
        <v>435</v>
      </c>
      <c r="G177">
        <f t="shared" si="2"/>
        <v>8</v>
      </c>
    </row>
    <row r="178" spans="1:7" x14ac:dyDescent="0.25">
      <c r="A178" t="s">
        <v>53</v>
      </c>
      <c r="B178" t="s">
        <v>94</v>
      </c>
      <c r="C178" t="s">
        <v>113</v>
      </c>
      <c r="D178">
        <v>1.3373999999999999</v>
      </c>
      <c r="E178">
        <v>4</v>
      </c>
      <c r="F178">
        <f>RANK(STAND_WHIP[[#This Row],[WHIP]],STAND_WHIP[WHIP],1)</f>
        <v>493</v>
      </c>
      <c r="G178">
        <f t="shared" si="2"/>
        <v>9</v>
      </c>
    </row>
    <row r="179" spans="1:7" x14ac:dyDescent="0.25">
      <c r="A179" t="s">
        <v>53</v>
      </c>
      <c r="B179" t="s">
        <v>98</v>
      </c>
      <c r="C179" t="s">
        <v>113</v>
      </c>
      <c r="D179">
        <v>1.3418000000000001</v>
      </c>
      <c r="E179">
        <v>3</v>
      </c>
      <c r="F179">
        <f>RANK(STAND_WHIP[[#This Row],[WHIP]],STAND_WHIP[WHIP],1)</f>
        <v>508</v>
      </c>
      <c r="G179">
        <f t="shared" si="2"/>
        <v>10</v>
      </c>
    </row>
    <row r="180" spans="1:7" x14ac:dyDescent="0.25">
      <c r="A180" t="s">
        <v>53</v>
      </c>
      <c r="B180" t="s">
        <v>104</v>
      </c>
      <c r="C180" t="s">
        <v>113</v>
      </c>
      <c r="D180">
        <v>1.4661999999999999</v>
      </c>
      <c r="E180">
        <v>2</v>
      </c>
      <c r="F180">
        <f>RANK(STAND_WHIP[[#This Row],[WHIP]],STAND_WHIP[WHIP],1)</f>
        <v>658</v>
      </c>
      <c r="G180">
        <f t="shared" si="2"/>
        <v>11</v>
      </c>
    </row>
    <row r="181" spans="1:7" x14ac:dyDescent="0.25">
      <c r="A181" t="s">
        <v>53</v>
      </c>
      <c r="B181" t="s">
        <v>97</v>
      </c>
      <c r="C181" t="s">
        <v>113</v>
      </c>
      <c r="D181">
        <v>1.5037</v>
      </c>
      <c r="E181">
        <v>0</v>
      </c>
      <c r="F181">
        <f>RANK(STAND_WHIP[[#This Row],[WHIP]],STAND_WHIP[WHIP],1)</f>
        <v>660</v>
      </c>
      <c r="G181">
        <f t="shared" si="2"/>
        <v>12</v>
      </c>
    </row>
    <row r="182" spans="1:7" x14ac:dyDescent="0.25">
      <c r="A182" t="s">
        <v>54</v>
      </c>
      <c r="B182" t="s">
        <v>95</v>
      </c>
      <c r="C182" t="s">
        <v>113</v>
      </c>
      <c r="D182">
        <v>1.1870000000000001</v>
      </c>
      <c r="E182">
        <v>12</v>
      </c>
      <c r="F182">
        <f>RANK(STAND_WHIP[[#This Row],[WHIP]],STAND_WHIP[WHIP],1)</f>
        <v>32</v>
      </c>
      <c r="G182">
        <f t="shared" si="2"/>
        <v>1</v>
      </c>
    </row>
    <row r="183" spans="1:7" x14ac:dyDescent="0.25">
      <c r="A183" t="s">
        <v>54</v>
      </c>
      <c r="B183" t="s">
        <v>94</v>
      </c>
      <c r="C183" t="s">
        <v>113</v>
      </c>
      <c r="D183">
        <v>1.1990000000000001</v>
      </c>
      <c r="E183">
        <v>11</v>
      </c>
      <c r="F183">
        <f>RANK(STAND_WHIP[[#This Row],[WHIP]],STAND_WHIP[WHIP],1)</f>
        <v>46</v>
      </c>
      <c r="G183">
        <f t="shared" si="2"/>
        <v>2</v>
      </c>
    </row>
    <row r="184" spans="1:7" x14ac:dyDescent="0.25">
      <c r="A184" t="s">
        <v>54</v>
      </c>
      <c r="B184" t="s">
        <v>105</v>
      </c>
      <c r="C184" t="s">
        <v>113</v>
      </c>
      <c r="D184">
        <v>1.2230000000000001</v>
      </c>
      <c r="E184">
        <v>10</v>
      </c>
      <c r="F184">
        <f>RANK(STAND_WHIP[[#This Row],[WHIP]],STAND_WHIP[WHIP],1)</f>
        <v>92</v>
      </c>
      <c r="G184">
        <f t="shared" si="2"/>
        <v>3</v>
      </c>
    </row>
    <row r="185" spans="1:7" x14ac:dyDescent="0.25">
      <c r="A185" t="s">
        <v>54</v>
      </c>
      <c r="B185" t="s">
        <v>103</v>
      </c>
      <c r="C185" t="s">
        <v>113</v>
      </c>
      <c r="D185">
        <v>1.248</v>
      </c>
      <c r="E185">
        <v>9</v>
      </c>
      <c r="F185">
        <f>RANK(STAND_WHIP[[#This Row],[WHIP]],STAND_WHIP[WHIP],1)</f>
        <v>171</v>
      </c>
      <c r="G185">
        <f t="shared" si="2"/>
        <v>4</v>
      </c>
    </row>
    <row r="186" spans="1:7" x14ac:dyDescent="0.25">
      <c r="A186" t="s">
        <v>54</v>
      </c>
      <c r="B186" t="s">
        <v>100</v>
      </c>
      <c r="C186" t="s">
        <v>113</v>
      </c>
      <c r="D186">
        <v>1.2490000000000001</v>
      </c>
      <c r="E186">
        <v>8</v>
      </c>
      <c r="F186">
        <f>RANK(STAND_WHIP[[#This Row],[WHIP]],STAND_WHIP[WHIP],1)</f>
        <v>177</v>
      </c>
      <c r="G186">
        <f t="shared" si="2"/>
        <v>5</v>
      </c>
    </row>
    <row r="187" spans="1:7" x14ac:dyDescent="0.25">
      <c r="A187" t="s">
        <v>54</v>
      </c>
      <c r="B187" t="s">
        <v>101</v>
      </c>
      <c r="C187" t="s">
        <v>113</v>
      </c>
      <c r="D187">
        <v>1.2869999999999999</v>
      </c>
      <c r="E187">
        <v>7</v>
      </c>
      <c r="F187">
        <f>RANK(STAND_WHIP[[#This Row],[WHIP]],STAND_WHIP[WHIP],1)</f>
        <v>315</v>
      </c>
      <c r="G187">
        <f t="shared" si="2"/>
        <v>6</v>
      </c>
    </row>
    <row r="188" spans="1:7" x14ac:dyDescent="0.25">
      <c r="A188" t="s">
        <v>54</v>
      </c>
      <c r="B188" t="s">
        <v>104</v>
      </c>
      <c r="C188" t="s">
        <v>113</v>
      </c>
      <c r="D188">
        <v>1.292</v>
      </c>
      <c r="E188">
        <v>6</v>
      </c>
      <c r="F188">
        <f>RANK(STAND_WHIP[[#This Row],[WHIP]],STAND_WHIP[WHIP],1)</f>
        <v>328</v>
      </c>
      <c r="G188">
        <f t="shared" si="2"/>
        <v>7</v>
      </c>
    </row>
    <row r="189" spans="1:7" x14ac:dyDescent="0.25">
      <c r="A189" t="s">
        <v>54</v>
      </c>
      <c r="B189" t="s">
        <v>102</v>
      </c>
      <c r="C189" t="s">
        <v>113</v>
      </c>
      <c r="D189">
        <v>1.2929999999999999</v>
      </c>
      <c r="E189">
        <v>5</v>
      </c>
      <c r="F189">
        <f>RANK(STAND_WHIP[[#This Row],[WHIP]],STAND_WHIP[WHIP],1)</f>
        <v>332</v>
      </c>
      <c r="G189">
        <f t="shared" si="2"/>
        <v>8</v>
      </c>
    </row>
    <row r="190" spans="1:7" x14ac:dyDescent="0.25">
      <c r="A190" t="s">
        <v>54</v>
      </c>
      <c r="B190" t="s">
        <v>98</v>
      </c>
      <c r="C190" t="s">
        <v>113</v>
      </c>
      <c r="D190">
        <v>1.31</v>
      </c>
      <c r="E190">
        <v>4</v>
      </c>
      <c r="F190">
        <f>RANK(STAND_WHIP[[#This Row],[WHIP]],STAND_WHIP[WHIP],1)</f>
        <v>400</v>
      </c>
      <c r="G190">
        <f t="shared" si="2"/>
        <v>9</v>
      </c>
    </row>
    <row r="191" spans="1:7" x14ac:dyDescent="0.25">
      <c r="A191" t="s">
        <v>54</v>
      </c>
      <c r="B191" t="s">
        <v>99</v>
      </c>
      <c r="C191" t="s">
        <v>113</v>
      </c>
      <c r="D191">
        <v>1.357</v>
      </c>
      <c r="E191">
        <v>3</v>
      </c>
      <c r="F191">
        <f>RANK(STAND_WHIP[[#This Row],[WHIP]],STAND_WHIP[WHIP],1)</f>
        <v>552</v>
      </c>
      <c r="G191">
        <f t="shared" si="2"/>
        <v>10</v>
      </c>
    </row>
    <row r="192" spans="1:7" x14ac:dyDescent="0.25">
      <c r="A192" t="s">
        <v>54</v>
      </c>
      <c r="B192" t="s">
        <v>97</v>
      </c>
      <c r="C192" t="s">
        <v>113</v>
      </c>
      <c r="D192">
        <v>1.41</v>
      </c>
      <c r="E192">
        <v>2</v>
      </c>
      <c r="F192">
        <f>RANK(STAND_WHIP[[#This Row],[WHIP]],STAND_WHIP[WHIP],1)</f>
        <v>636</v>
      </c>
      <c r="G192">
        <f t="shared" si="2"/>
        <v>11</v>
      </c>
    </row>
    <row r="193" spans="1:7" x14ac:dyDescent="0.25">
      <c r="A193" t="s">
        <v>54</v>
      </c>
      <c r="B193" t="s">
        <v>96</v>
      </c>
      <c r="C193" t="s">
        <v>113</v>
      </c>
      <c r="D193">
        <v>1.4330000000000001</v>
      </c>
      <c r="E193">
        <v>1</v>
      </c>
      <c r="F193">
        <f>RANK(STAND_WHIP[[#This Row],[WHIP]],STAND_WHIP[WHIP],1)</f>
        <v>649</v>
      </c>
      <c r="G193">
        <f t="shared" si="2"/>
        <v>12</v>
      </c>
    </row>
    <row r="194" spans="1:7" x14ac:dyDescent="0.25">
      <c r="A194" t="s">
        <v>55</v>
      </c>
      <c r="B194" t="s">
        <v>94</v>
      </c>
      <c r="C194" t="s">
        <v>113</v>
      </c>
      <c r="D194">
        <v>1.218</v>
      </c>
      <c r="E194">
        <v>12</v>
      </c>
      <c r="F194">
        <f>RANK(STAND_WHIP[[#This Row],[WHIP]],STAND_WHIP[WHIP],1)</f>
        <v>77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95</v>
      </c>
      <c r="C195" t="s">
        <v>113</v>
      </c>
      <c r="D195">
        <v>1.218</v>
      </c>
      <c r="E195">
        <v>11</v>
      </c>
      <c r="F195">
        <f>RANK(STAND_WHIP[[#This Row],[WHIP]],STAND_WHIP[WHIP],1)</f>
        <v>77</v>
      </c>
      <c r="G195">
        <f t="shared" si="3"/>
        <v>2</v>
      </c>
    </row>
    <row r="196" spans="1:7" x14ac:dyDescent="0.25">
      <c r="A196" t="s">
        <v>55</v>
      </c>
      <c r="B196" t="s">
        <v>103</v>
      </c>
      <c r="C196" t="s">
        <v>113</v>
      </c>
      <c r="D196">
        <v>1.2310000000000001</v>
      </c>
      <c r="E196">
        <v>10</v>
      </c>
      <c r="F196">
        <f>RANK(STAND_WHIP[[#This Row],[WHIP]],STAND_WHIP[WHIP],1)</f>
        <v>119</v>
      </c>
      <c r="G196">
        <f t="shared" si="3"/>
        <v>3</v>
      </c>
    </row>
    <row r="197" spans="1:7" x14ac:dyDescent="0.25">
      <c r="A197" t="s">
        <v>55</v>
      </c>
      <c r="B197" t="s">
        <v>100</v>
      </c>
      <c r="C197" t="s">
        <v>113</v>
      </c>
      <c r="D197">
        <v>1.268</v>
      </c>
      <c r="E197">
        <v>9</v>
      </c>
      <c r="F197">
        <f>RANK(STAND_WHIP[[#This Row],[WHIP]],STAND_WHIP[WHIP],1)</f>
        <v>236</v>
      </c>
      <c r="G197">
        <f t="shared" si="3"/>
        <v>4</v>
      </c>
    </row>
    <row r="198" spans="1:7" x14ac:dyDescent="0.25">
      <c r="A198" t="s">
        <v>55</v>
      </c>
      <c r="B198" t="s">
        <v>99</v>
      </c>
      <c r="C198" t="s">
        <v>113</v>
      </c>
      <c r="D198">
        <v>1.2749999999999999</v>
      </c>
      <c r="E198">
        <v>8</v>
      </c>
      <c r="F198">
        <f>RANK(STAND_WHIP[[#This Row],[WHIP]],STAND_WHIP[WHIP],1)</f>
        <v>274</v>
      </c>
      <c r="G198">
        <f t="shared" si="3"/>
        <v>5</v>
      </c>
    </row>
    <row r="199" spans="1:7" x14ac:dyDescent="0.25">
      <c r="A199" t="s">
        <v>55</v>
      </c>
      <c r="B199" t="s">
        <v>104</v>
      </c>
      <c r="C199" t="s">
        <v>113</v>
      </c>
      <c r="D199">
        <v>1.292</v>
      </c>
      <c r="E199">
        <v>7</v>
      </c>
      <c r="F199">
        <f>RANK(STAND_WHIP[[#This Row],[WHIP]],STAND_WHIP[WHIP],1)</f>
        <v>328</v>
      </c>
      <c r="G199">
        <f t="shared" si="3"/>
        <v>6</v>
      </c>
    </row>
    <row r="200" spans="1:7" x14ac:dyDescent="0.25">
      <c r="A200" t="s">
        <v>55</v>
      </c>
      <c r="B200" t="s">
        <v>102</v>
      </c>
      <c r="C200" t="s">
        <v>113</v>
      </c>
      <c r="D200">
        <v>1.3109999999999999</v>
      </c>
      <c r="E200">
        <v>6</v>
      </c>
      <c r="F200">
        <f>RANK(STAND_WHIP[[#This Row],[WHIP]],STAND_WHIP[WHIP],1)</f>
        <v>405</v>
      </c>
      <c r="G200">
        <f t="shared" si="3"/>
        <v>7</v>
      </c>
    </row>
    <row r="201" spans="1:7" x14ac:dyDescent="0.25">
      <c r="A201" t="s">
        <v>55</v>
      </c>
      <c r="B201" t="s">
        <v>98</v>
      </c>
      <c r="C201" t="s">
        <v>113</v>
      </c>
      <c r="D201">
        <v>1.3129999999999999</v>
      </c>
      <c r="E201">
        <v>5</v>
      </c>
      <c r="F201">
        <f>RANK(STAND_WHIP[[#This Row],[WHIP]],STAND_WHIP[WHIP],1)</f>
        <v>414</v>
      </c>
      <c r="G201">
        <f t="shared" si="3"/>
        <v>8</v>
      </c>
    </row>
    <row r="202" spans="1:7" x14ac:dyDescent="0.25">
      <c r="A202" t="s">
        <v>55</v>
      </c>
      <c r="B202" t="s">
        <v>101</v>
      </c>
      <c r="C202" t="s">
        <v>113</v>
      </c>
      <c r="D202">
        <v>1.347</v>
      </c>
      <c r="E202">
        <v>4</v>
      </c>
      <c r="F202">
        <f>RANK(STAND_WHIP[[#This Row],[WHIP]],STAND_WHIP[WHIP],1)</f>
        <v>521</v>
      </c>
      <c r="G202">
        <f t="shared" si="3"/>
        <v>9</v>
      </c>
    </row>
    <row r="203" spans="1:7" x14ac:dyDescent="0.25">
      <c r="A203" t="s">
        <v>55</v>
      </c>
      <c r="B203" t="s">
        <v>105</v>
      </c>
      <c r="C203" t="s">
        <v>113</v>
      </c>
      <c r="D203">
        <v>1.3759999999999999</v>
      </c>
      <c r="E203">
        <v>3</v>
      </c>
      <c r="F203">
        <f>RANK(STAND_WHIP[[#This Row],[WHIP]],STAND_WHIP[WHIP],1)</f>
        <v>593</v>
      </c>
      <c r="G203">
        <f t="shared" si="3"/>
        <v>10</v>
      </c>
    </row>
    <row r="204" spans="1:7" x14ac:dyDescent="0.25">
      <c r="A204" t="s">
        <v>55</v>
      </c>
      <c r="B204" t="s">
        <v>96</v>
      </c>
      <c r="C204" t="s">
        <v>113</v>
      </c>
      <c r="D204">
        <v>1.403</v>
      </c>
      <c r="E204">
        <v>2</v>
      </c>
      <c r="F204">
        <f>RANK(STAND_WHIP[[#This Row],[WHIP]],STAND_WHIP[WHIP],1)</f>
        <v>630</v>
      </c>
      <c r="G204">
        <f t="shared" si="3"/>
        <v>11</v>
      </c>
    </row>
    <row r="205" spans="1:7" x14ac:dyDescent="0.25">
      <c r="A205" t="s">
        <v>55</v>
      </c>
      <c r="B205" t="s">
        <v>97</v>
      </c>
      <c r="C205" t="s">
        <v>113</v>
      </c>
      <c r="D205">
        <v>1.4359999999999999</v>
      </c>
      <c r="E205">
        <v>1</v>
      </c>
      <c r="F205">
        <f>RANK(STAND_WHIP[[#This Row],[WHIP]],STAND_WHIP[WHIP],1)</f>
        <v>650</v>
      </c>
      <c r="G205">
        <f t="shared" si="3"/>
        <v>12</v>
      </c>
    </row>
    <row r="206" spans="1:7" x14ac:dyDescent="0.25">
      <c r="A206" t="s">
        <v>56</v>
      </c>
      <c r="B206" t="s">
        <v>94</v>
      </c>
      <c r="C206" t="s">
        <v>113</v>
      </c>
      <c r="D206">
        <v>1.1870000000000001</v>
      </c>
      <c r="E206">
        <v>12</v>
      </c>
      <c r="F206">
        <f>RANK(STAND_WHIP[[#This Row],[WHIP]],STAND_WHIP[WHIP],1)</f>
        <v>32</v>
      </c>
      <c r="G206">
        <f t="shared" si="3"/>
        <v>1</v>
      </c>
    </row>
    <row r="207" spans="1:7" x14ac:dyDescent="0.25">
      <c r="A207" t="s">
        <v>56</v>
      </c>
      <c r="B207" t="s">
        <v>102</v>
      </c>
      <c r="C207" t="s">
        <v>113</v>
      </c>
      <c r="D207">
        <v>1.1919999999999999</v>
      </c>
      <c r="E207">
        <v>11</v>
      </c>
      <c r="F207">
        <f>RANK(STAND_WHIP[[#This Row],[WHIP]],STAND_WHIP[WHIP],1)</f>
        <v>38</v>
      </c>
      <c r="G207">
        <f t="shared" si="3"/>
        <v>2</v>
      </c>
    </row>
    <row r="208" spans="1:7" x14ac:dyDescent="0.25">
      <c r="A208" t="s">
        <v>56</v>
      </c>
      <c r="B208" t="s">
        <v>100</v>
      </c>
      <c r="C208" t="s">
        <v>113</v>
      </c>
      <c r="D208">
        <v>1.2010000000000001</v>
      </c>
      <c r="E208">
        <v>10</v>
      </c>
      <c r="F208">
        <f>RANK(STAND_WHIP[[#This Row],[WHIP]],STAND_WHIP[WHIP],1)</f>
        <v>50</v>
      </c>
      <c r="G208">
        <f t="shared" si="3"/>
        <v>3</v>
      </c>
    </row>
    <row r="209" spans="1:7" x14ac:dyDescent="0.25">
      <c r="A209" t="s">
        <v>56</v>
      </c>
      <c r="B209" t="s">
        <v>95</v>
      </c>
      <c r="C209" t="s">
        <v>113</v>
      </c>
      <c r="D209">
        <v>1.2709999999999999</v>
      </c>
      <c r="E209">
        <v>9</v>
      </c>
      <c r="F209">
        <f>RANK(STAND_WHIP[[#This Row],[WHIP]],STAND_WHIP[WHIP],1)</f>
        <v>252</v>
      </c>
      <c r="G209">
        <f t="shared" si="3"/>
        <v>4</v>
      </c>
    </row>
    <row r="210" spans="1:7" x14ac:dyDescent="0.25">
      <c r="A210" t="s">
        <v>56</v>
      </c>
      <c r="B210" t="s">
        <v>105</v>
      </c>
      <c r="C210" t="s">
        <v>113</v>
      </c>
      <c r="D210">
        <v>1.2849999999999999</v>
      </c>
      <c r="E210">
        <v>8</v>
      </c>
      <c r="F210">
        <f>RANK(STAND_WHIP[[#This Row],[WHIP]],STAND_WHIP[WHIP],1)</f>
        <v>309</v>
      </c>
      <c r="G210">
        <f t="shared" si="3"/>
        <v>5</v>
      </c>
    </row>
    <row r="211" spans="1:7" x14ac:dyDescent="0.25">
      <c r="A211" t="s">
        <v>56</v>
      </c>
      <c r="B211" t="s">
        <v>98</v>
      </c>
      <c r="C211" t="s">
        <v>113</v>
      </c>
      <c r="D211">
        <v>1.286</v>
      </c>
      <c r="E211">
        <v>7</v>
      </c>
      <c r="F211">
        <f>RANK(STAND_WHIP[[#This Row],[WHIP]],STAND_WHIP[WHIP],1)</f>
        <v>313</v>
      </c>
      <c r="G211">
        <f t="shared" si="3"/>
        <v>6</v>
      </c>
    </row>
    <row r="212" spans="1:7" x14ac:dyDescent="0.25">
      <c r="A212" t="s">
        <v>56</v>
      </c>
      <c r="B212" t="s">
        <v>99</v>
      </c>
      <c r="C212" t="s">
        <v>113</v>
      </c>
      <c r="D212">
        <v>1.3009999999999999</v>
      </c>
      <c r="E212">
        <v>6</v>
      </c>
      <c r="F212">
        <f>RANK(STAND_WHIP[[#This Row],[WHIP]],STAND_WHIP[WHIP],1)</f>
        <v>369</v>
      </c>
      <c r="G212">
        <f t="shared" si="3"/>
        <v>7</v>
      </c>
    </row>
    <row r="213" spans="1:7" x14ac:dyDescent="0.25">
      <c r="A213" t="s">
        <v>56</v>
      </c>
      <c r="B213" t="s">
        <v>103</v>
      </c>
      <c r="C213" t="s">
        <v>113</v>
      </c>
      <c r="D213">
        <v>1.3029999999999999</v>
      </c>
      <c r="E213">
        <v>5</v>
      </c>
      <c r="F213">
        <f>RANK(STAND_WHIP[[#This Row],[WHIP]],STAND_WHIP[WHIP],1)</f>
        <v>378</v>
      </c>
      <c r="G213">
        <f t="shared" si="3"/>
        <v>8</v>
      </c>
    </row>
    <row r="214" spans="1:7" x14ac:dyDescent="0.25">
      <c r="A214" t="s">
        <v>56</v>
      </c>
      <c r="B214" t="s">
        <v>101</v>
      </c>
      <c r="C214" t="s">
        <v>113</v>
      </c>
      <c r="D214">
        <v>1.333</v>
      </c>
      <c r="E214">
        <v>4</v>
      </c>
      <c r="F214">
        <f>RANK(STAND_WHIP[[#This Row],[WHIP]],STAND_WHIP[WHIP],1)</f>
        <v>471</v>
      </c>
      <c r="G214">
        <f t="shared" si="3"/>
        <v>9</v>
      </c>
    </row>
    <row r="215" spans="1:7" x14ac:dyDescent="0.25">
      <c r="A215" t="s">
        <v>56</v>
      </c>
      <c r="B215" t="s">
        <v>97</v>
      </c>
      <c r="C215" t="s">
        <v>113</v>
      </c>
      <c r="D215">
        <v>1.337</v>
      </c>
      <c r="E215">
        <v>1</v>
      </c>
      <c r="F215">
        <f>RANK(STAND_WHIP[[#This Row],[WHIP]],STAND_WHIP[WHIP],1)</f>
        <v>488</v>
      </c>
      <c r="G215">
        <f t="shared" si="3"/>
        <v>10</v>
      </c>
    </row>
    <row r="216" spans="1:7" x14ac:dyDescent="0.25">
      <c r="A216" t="s">
        <v>56</v>
      </c>
      <c r="B216" t="s">
        <v>96</v>
      </c>
      <c r="C216" t="s">
        <v>113</v>
      </c>
      <c r="D216">
        <v>1.359</v>
      </c>
      <c r="E216">
        <v>3</v>
      </c>
      <c r="F216">
        <f>RANK(STAND_WHIP[[#This Row],[WHIP]],STAND_WHIP[WHIP],1)</f>
        <v>557</v>
      </c>
      <c r="G216">
        <f t="shared" si="3"/>
        <v>11</v>
      </c>
    </row>
    <row r="217" spans="1:7" x14ac:dyDescent="0.25">
      <c r="A217" t="s">
        <v>56</v>
      </c>
      <c r="B217" t="s">
        <v>104</v>
      </c>
      <c r="C217" t="s">
        <v>113</v>
      </c>
      <c r="D217">
        <v>1.3959999999999999</v>
      </c>
      <c r="E217">
        <v>2</v>
      </c>
      <c r="F217">
        <f>RANK(STAND_WHIP[[#This Row],[WHIP]],STAND_WHIP[WHIP],1)</f>
        <v>622</v>
      </c>
      <c r="G217">
        <f t="shared" si="3"/>
        <v>12</v>
      </c>
    </row>
    <row r="218" spans="1:7" x14ac:dyDescent="0.25">
      <c r="A218" t="s">
        <v>57</v>
      </c>
      <c r="B218" t="s">
        <v>94</v>
      </c>
      <c r="C218" t="s">
        <v>114</v>
      </c>
      <c r="D218">
        <v>1.2190000000000001</v>
      </c>
      <c r="E218">
        <v>12</v>
      </c>
      <c r="F218">
        <f>RANK(STAND_WHIP[[#This Row],[WHIP]],STAND_WHIP[WHIP],1)</f>
        <v>83</v>
      </c>
      <c r="G218">
        <f t="shared" si="3"/>
        <v>1</v>
      </c>
    </row>
    <row r="219" spans="1:7" x14ac:dyDescent="0.25">
      <c r="A219" t="s">
        <v>57</v>
      </c>
      <c r="B219" t="s">
        <v>101</v>
      </c>
      <c r="C219" t="s">
        <v>114</v>
      </c>
      <c r="D219">
        <v>1.2344999999999999</v>
      </c>
      <c r="E219">
        <v>11</v>
      </c>
      <c r="F219">
        <f>RANK(STAND_WHIP[[#This Row],[WHIP]],STAND_WHIP[WHIP],1)</f>
        <v>137</v>
      </c>
      <c r="G219">
        <f t="shared" si="3"/>
        <v>2</v>
      </c>
    </row>
    <row r="220" spans="1:7" x14ac:dyDescent="0.25">
      <c r="A220" t="s">
        <v>57</v>
      </c>
      <c r="B220" t="s">
        <v>99</v>
      </c>
      <c r="C220" t="s">
        <v>114</v>
      </c>
      <c r="D220">
        <v>1.2355</v>
      </c>
      <c r="E220">
        <v>10</v>
      </c>
      <c r="F220">
        <f>RANK(STAND_WHIP[[#This Row],[WHIP]],STAND_WHIP[WHIP],1)</f>
        <v>139</v>
      </c>
      <c r="G220">
        <f t="shared" si="3"/>
        <v>3</v>
      </c>
    </row>
    <row r="221" spans="1:7" x14ac:dyDescent="0.25">
      <c r="A221" t="s">
        <v>57</v>
      </c>
      <c r="B221" t="s">
        <v>104</v>
      </c>
      <c r="C221" t="s">
        <v>114</v>
      </c>
      <c r="D221">
        <v>1.2406999999999999</v>
      </c>
      <c r="E221">
        <v>9</v>
      </c>
      <c r="F221">
        <f>RANK(STAND_WHIP[[#This Row],[WHIP]],STAND_WHIP[WHIP],1)</f>
        <v>150</v>
      </c>
      <c r="G221">
        <f t="shared" si="3"/>
        <v>4</v>
      </c>
    </row>
    <row r="222" spans="1:7" x14ac:dyDescent="0.25">
      <c r="A222" t="s">
        <v>57</v>
      </c>
      <c r="B222" t="s">
        <v>96</v>
      </c>
      <c r="C222" t="s">
        <v>114</v>
      </c>
      <c r="D222">
        <v>1.2419</v>
      </c>
      <c r="E222">
        <v>8</v>
      </c>
      <c r="F222">
        <f>RANK(STAND_WHIP[[#This Row],[WHIP]],STAND_WHIP[WHIP],1)</f>
        <v>151</v>
      </c>
      <c r="G222">
        <f t="shared" si="3"/>
        <v>5</v>
      </c>
    </row>
    <row r="223" spans="1:7" x14ac:dyDescent="0.25">
      <c r="A223" t="s">
        <v>57</v>
      </c>
      <c r="B223" t="s">
        <v>97</v>
      </c>
      <c r="C223" t="s">
        <v>114</v>
      </c>
      <c r="D223">
        <v>1.278</v>
      </c>
      <c r="E223">
        <v>7</v>
      </c>
      <c r="F223">
        <f>RANK(STAND_WHIP[[#This Row],[WHIP]],STAND_WHIP[WHIP],1)</f>
        <v>284</v>
      </c>
      <c r="G223">
        <f t="shared" si="3"/>
        <v>6</v>
      </c>
    </row>
    <row r="224" spans="1:7" x14ac:dyDescent="0.25">
      <c r="A224" t="s">
        <v>57</v>
      </c>
      <c r="B224" t="s">
        <v>95</v>
      </c>
      <c r="C224" t="s">
        <v>114</v>
      </c>
      <c r="D224">
        <v>1.2822</v>
      </c>
      <c r="E224">
        <v>6</v>
      </c>
      <c r="F224">
        <f>RANK(STAND_WHIP[[#This Row],[WHIP]],STAND_WHIP[WHIP],1)</f>
        <v>297</v>
      </c>
      <c r="G224">
        <f t="shared" si="3"/>
        <v>7</v>
      </c>
    </row>
    <row r="225" spans="1:7" x14ac:dyDescent="0.25">
      <c r="A225" t="s">
        <v>57</v>
      </c>
      <c r="B225" t="s">
        <v>100</v>
      </c>
      <c r="C225" t="s">
        <v>114</v>
      </c>
      <c r="D225">
        <v>1.3181</v>
      </c>
      <c r="E225">
        <v>5</v>
      </c>
      <c r="F225">
        <f>RANK(STAND_WHIP[[#This Row],[WHIP]],STAND_WHIP[WHIP],1)</f>
        <v>431</v>
      </c>
      <c r="G225">
        <f t="shared" si="3"/>
        <v>8</v>
      </c>
    </row>
    <row r="226" spans="1:7" x14ac:dyDescent="0.25">
      <c r="A226" t="s">
        <v>57</v>
      </c>
      <c r="B226" t="s">
        <v>98</v>
      </c>
      <c r="C226" t="s">
        <v>114</v>
      </c>
      <c r="D226">
        <v>1.3332999999999999</v>
      </c>
      <c r="E226">
        <v>4</v>
      </c>
      <c r="F226">
        <f>RANK(STAND_WHIP[[#This Row],[WHIP]],STAND_WHIP[WHIP],1)</f>
        <v>475</v>
      </c>
      <c r="G226">
        <f t="shared" si="3"/>
        <v>9</v>
      </c>
    </row>
    <row r="227" spans="1:7" x14ac:dyDescent="0.25">
      <c r="A227" t="s">
        <v>57</v>
      </c>
      <c r="B227" t="s">
        <v>105</v>
      </c>
      <c r="C227" t="s">
        <v>114</v>
      </c>
      <c r="D227">
        <v>1.3342000000000001</v>
      </c>
      <c r="E227">
        <v>3</v>
      </c>
      <c r="F227">
        <f>RANK(STAND_WHIP[[#This Row],[WHIP]],STAND_WHIP[WHIP],1)</f>
        <v>477</v>
      </c>
      <c r="G227">
        <f t="shared" si="3"/>
        <v>10</v>
      </c>
    </row>
    <row r="228" spans="1:7" x14ac:dyDescent="0.25">
      <c r="A228" t="s">
        <v>57</v>
      </c>
      <c r="B228" t="s">
        <v>103</v>
      </c>
      <c r="C228" t="s">
        <v>114</v>
      </c>
      <c r="D228">
        <v>1.3828</v>
      </c>
      <c r="E228">
        <v>2</v>
      </c>
      <c r="F228">
        <f>RANK(STAND_WHIP[[#This Row],[WHIP]],STAND_WHIP[WHIP],1)</f>
        <v>607</v>
      </c>
      <c r="G228">
        <f t="shared" si="3"/>
        <v>11</v>
      </c>
    </row>
    <row r="229" spans="1:7" x14ac:dyDescent="0.25">
      <c r="A229" t="s">
        <v>57</v>
      </c>
      <c r="B229" t="s">
        <v>102</v>
      </c>
      <c r="C229" t="s">
        <v>114</v>
      </c>
      <c r="D229">
        <v>1.4504999999999999</v>
      </c>
      <c r="E229">
        <v>1</v>
      </c>
      <c r="F229">
        <f>RANK(STAND_WHIP[[#This Row],[WHIP]],STAND_WHIP[WHIP],1)</f>
        <v>653</v>
      </c>
      <c r="G229">
        <f t="shared" si="3"/>
        <v>12</v>
      </c>
    </row>
    <row r="230" spans="1:7" x14ac:dyDescent="0.25">
      <c r="A230" t="s">
        <v>58</v>
      </c>
      <c r="B230" t="s">
        <v>99</v>
      </c>
      <c r="C230" t="s">
        <v>114</v>
      </c>
      <c r="D230">
        <v>1.2310000000000001</v>
      </c>
      <c r="E230">
        <v>12</v>
      </c>
      <c r="F230">
        <f>RANK(STAND_WHIP[[#This Row],[WHIP]],STAND_WHIP[WHIP],1)</f>
        <v>119</v>
      </c>
      <c r="G230">
        <f t="shared" si="3"/>
        <v>1</v>
      </c>
    </row>
    <row r="231" spans="1:7" x14ac:dyDescent="0.25">
      <c r="A231" t="s">
        <v>58</v>
      </c>
      <c r="B231" t="s">
        <v>101</v>
      </c>
      <c r="C231" t="s">
        <v>114</v>
      </c>
      <c r="D231">
        <v>1.232</v>
      </c>
      <c r="E231">
        <v>11</v>
      </c>
      <c r="F231">
        <f>RANK(STAND_WHIP[[#This Row],[WHIP]],STAND_WHIP[WHIP],1)</f>
        <v>128</v>
      </c>
      <c r="G231">
        <f t="shared" si="3"/>
        <v>2</v>
      </c>
    </row>
    <row r="232" spans="1:7" x14ac:dyDescent="0.25">
      <c r="A232" t="s">
        <v>58</v>
      </c>
      <c r="B232" t="s">
        <v>94</v>
      </c>
      <c r="C232" t="s">
        <v>114</v>
      </c>
      <c r="D232">
        <v>1.242</v>
      </c>
      <c r="E232">
        <v>10</v>
      </c>
      <c r="F232">
        <f>RANK(STAND_WHIP[[#This Row],[WHIP]],STAND_WHIP[WHIP],1)</f>
        <v>152</v>
      </c>
      <c r="G232">
        <f t="shared" si="3"/>
        <v>3</v>
      </c>
    </row>
    <row r="233" spans="1:7" x14ac:dyDescent="0.25">
      <c r="A233" t="s">
        <v>58</v>
      </c>
      <c r="B233" t="s">
        <v>95</v>
      </c>
      <c r="C233" t="s">
        <v>114</v>
      </c>
      <c r="D233">
        <v>1.2430000000000001</v>
      </c>
      <c r="E233">
        <v>9</v>
      </c>
      <c r="F233">
        <f>RANK(STAND_WHIP[[#This Row],[WHIP]],STAND_WHIP[WHIP],1)</f>
        <v>156</v>
      </c>
      <c r="G233">
        <f t="shared" si="3"/>
        <v>4</v>
      </c>
    </row>
    <row r="234" spans="1:7" x14ac:dyDescent="0.25">
      <c r="A234" t="s">
        <v>58</v>
      </c>
      <c r="B234" t="s">
        <v>100</v>
      </c>
      <c r="C234" t="s">
        <v>114</v>
      </c>
      <c r="D234">
        <v>1.26</v>
      </c>
      <c r="E234">
        <v>8</v>
      </c>
      <c r="F234">
        <f>RANK(STAND_WHIP[[#This Row],[WHIP]],STAND_WHIP[WHIP],1)</f>
        <v>218</v>
      </c>
      <c r="G234">
        <f t="shared" si="3"/>
        <v>5</v>
      </c>
    </row>
    <row r="235" spans="1:7" x14ac:dyDescent="0.25">
      <c r="A235" t="s">
        <v>58</v>
      </c>
      <c r="B235" t="s">
        <v>96</v>
      </c>
      <c r="C235" t="s">
        <v>114</v>
      </c>
      <c r="D235">
        <v>1.3149999999999999</v>
      </c>
      <c r="E235">
        <v>7</v>
      </c>
      <c r="F235">
        <f>RANK(STAND_WHIP[[#This Row],[WHIP]],STAND_WHIP[WHIP],1)</f>
        <v>419</v>
      </c>
      <c r="G235">
        <f t="shared" si="3"/>
        <v>6</v>
      </c>
    </row>
    <row r="236" spans="1:7" x14ac:dyDescent="0.25">
      <c r="A236" t="s">
        <v>58</v>
      </c>
      <c r="B236" t="s">
        <v>98</v>
      </c>
      <c r="C236" t="s">
        <v>114</v>
      </c>
      <c r="D236">
        <v>1.3169999999999999</v>
      </c>
      <c r="E236">
        <v>6</v>
      </c>
      <c r="F236">
        <f>RANK(STAND_WHIP[[#This Row],[WHIP]],STAND_WHIP[WHIP],1)</f>
        <v>424</v>
      </c>
      <c r="G236">
        <f t="shared" si="3"/>
        <v>7</v>
      </c>
    </row>
    <row r="237" spans="1:7" x14ac:dyDescent="0.25">
      <c r="A237" t="s">
        <v>58</v>
      </c>
      <c r="B237" t="s">
        <v>97</v>
      </c>
      <c r="C237" t="s">
        <v>114</v>
      </c>
      <c r="D237">
        <v>1.345</v>
      </c>
      <c r="E237">
        <v>5</v>
      </c>
      <c r="F237">
        <f>RANK(STAND_WHIP[[#This Row],[WHIP]],STAND_WHIP[WHIP],1)</f>
        <v>516</v>
      </c>
      <c r="G237">
        <f t="shared" si="3"/>
        <v>8</v>
      </c>
    </row>
    <row r="238" spans="1:7" x14ac:dyDescent="0.25">
      <c r="A238" t="s">
        <v>58</v>
      </c>
      <c r="B238" t="s">
        <v>104</v>
      </c>
      <c r="C238" t="s">
        <v>114</v>
      </c>
      <c r="D238">
        <v>1.351</v>
      </c>
      <c r="E238">
        <v>4</v>
      </c>
      <c r="F238">
        <f>RANK(STAND_WHIP[[#This Row],[WHIP]],STAND_WHIP[WHIP],1)</f>
        <v>533</v>
      </c>
      <c r="G238">
        <f t="shared" si="3"/>
        <v>9</v>
      </c>
    </row>
    <row r="239" spans="1:7" x14ac:dyDescent="0.25">
      <c r="A239" t="s">
        <v>58</v>
      </c>
      <c r="B239" t="s">
        <v>105</v>
      </c>
      <c r="C239" t="s">
        <v>114</v>
      </c>
      <c r="D239">
        <v>1.3520000000000001</v>
      </c>
      <c r="E239">
        <v>3</v>
      </c>
      <c r="F239">
        <f>RANK(STAND_WHIP[[#This Row],[WHIP]],STAND_WHIP[WHIP],1)</f>
        <v>536</v>
      </c>
      <c r="G239">
        <f t="shared" si="3"/>
        <v>10</v>
      </c>
    </row>
    <row r="240" spans="1:7" x14ac:dyDescent="0.25">
      <c r="A240" t="s">
        <v>58</v>
      </c>
      <c r="B240" t="s">
        <v>103</v>
      </c>
      <c r="C240" t="s">
        <v>114</v>
      </c>
      <c r="D240">
        <v>1.3580000000000001</v>
      </c>
      <c r="E240">
        <v>2</v>
      </c>
      <c r="F240">
        <f>RANK(STAND_WHIP[[#This Row],[WHIP]],STAND_WHIP[WHIP],1)</f>
        <v>554</v>
      </c>
      <c r="G240">
        <f t="shared" si="3"/>
        <v>11</v>
      </c>
    </row>
    <row r="241" spans="1:7" x14ac:dyDescent="0.25">
      <c r="A241" t="s">
        <v>58</v>
      </c>
      <c r="B241" t="s">
        <v>102</v>
      </c>
      <c r="C241" t="s">
        <v>114</v>
      </c>
      <c r="D241">
        <v>1.36</v>
      </c>
      <c r="E241">
        <v>1</v>
      </c>
      <c r="F241">
        <f>RANK(STAND_WHIP[[#This Row],[WHIP]],STAND_WHIP[WHIP],1)</f>
        <v>564</v>
      </c>
      <c r="G241">
        <f t="shared" si="3"/>
        <v>12</v>
      </c>
    </row>
    <row r="242" spans="1:7" x14ac:dyDescent="0.25">
      <c r="A242" t="s">
        <v>59</v>
      </c>
      <c r="B242" t="s">
        <v>95</v>
      </c>
      <c r="C242" t="s">
        <v>113</v>
      </c>
      <c r="D242">
        <v>1.169</v>
      </c>
      <c r="E242">
        <v>12</v>
      </c>
      <c r="F242">
        <f>RANK(STAND_WHIP[[#This Row],[WHIP]],STAND_WHIP[WHIP],1)</f>
        <v>17</v>
      </c>
      <c r="G242">
        <f t="shared" si="3"/>
        <v>1</v>
      </c>
    </row>
    <row r="243" spans="1:7" x14ac:dyDescent="0.25">
      <c r="A243" t="s">
        <v>59</v>
      </c>
      <c r="B243" t="s">
        <v>100</v>
      </c>
      <c r="C243" t="s">
        <v>113</v>
      </c>
      <c r="D243">
        <v>1.216</v>
      </c>
      <c r="E243">
        <v>11</v>
      </c>
      <c r="F243">
        <f>RANK(STAND_WHIP[[#This Row],[WHIP]],STAND_WHIP[WHIP],1)</f>
        <v>70</v>
      </c>
      <c r="G243">
        <f t="shared" si="3"/>
        <v>2</v>
      </c>
    </row>
    <row r="244" spans="1:7" x14ac:dyDescent="0.25">
      <c r="A244" t="s">
        <v>59</v>
      </c>
      <c r="B244" t="s">
        <v>94</v>
      </c>
      <c r="C244" t="s">
        <v>113</v>
      </c>
      <c r="D244">
        <v>1.2370000000000001</v>
      </c>
      <c r="E244">
        <v>10</v>
      </c>
      <c r="F244">
        <f>RANK(STAND_WHIP[[#This Row],[WHIP]],STAND_WHIP[WHIP],1)</f>
        <v>141</v>
      </c>
      <c r="G244">
        <f t="shared" si="3"/>
        <v>3</v>
      </c>
    </row>
    <row r="245" spans="1:7" x14ac:dyDescent="0.25">
      <c r="A245" t="s">
        <v>59</v>
      </c>
      <c r="B245" t="s">
        <v>102</v>
      </c>
      <c r="C245" t="s">
        <v>113</v>
      </c>
      <c r="D245">
        <v>1.2629999999999999</v>
      </c>
      <c r="E245">
        <v>9</v>
      </c>
      <c r="F245">
        <f>RANK(STAND_WHIP[[#This Row],[WHIP]],STAND_WHIP[WHIP],1)</f>
        <v>226</v>
      </c>
      <c r="G245">
        <f t="shared" si="3"/>
        <v>4</v>
      </c>
    </row>
    <row r="246" spans="1:7" x14ac:dyDescent="0.25">
      <c r="A246" t="s">
        <v>59</v>
      </c>
      <c r="B246" t="s">
        <v>98</v>
      </c>
      <c r="C246" t="s">
        <v>113</v>
      </c>
      <c r="D246">
        <v>1.2729999999999999</v>
      </c>
      <c r="E246">
        <v>8</v>
      </c>
      <c r="F246">
        <f>RANK(STAND_WHIP[[#This Row],[WHIP]],STAND_WHIP[WHIP],1)</f>
        <v>264</v>
      </c>
      <c r="G246">
        <f t="shared" si="3"/>
        <v>5</v>
      </c>
    </row>
    <row r="247" spans="1:7" x14ac:dyDescent="0.25">
      <c r="A247" t="s">
        <v>59</v>
      </c>
      <c r="B247" t="s">
        <v>104</v>
      </c>
      <c r="C247" t="s">
        <v>113</v>
      </c>
      <c r="D247">
        <v>1.2809999999999999</v>
      </c>
      <c r="E247">
        <v>7</v>
      </c>
      <c r="F247">
        <f>RANK(STAND_WHIP[[#This Row],[WHIP]],STAND_WHIP[WHIP],1)</f>
        <v>289</v>
      </c>
      <c r="G247">
        <f t="shared" si="3"/>
        <v>6</v>
      </c>
    </row>
    <row r="248" spans="1:7" x14ac:dyDescent="0.25">
      <c r="A248" t="s">
        <v>59</v>
      </c>
      <c r="B248" t="s">
        <v>99</v>
      </c>
      <c r="C248" t="s">
        <v>113</v>
      </c>
      <c r="D248">
        <v>1.2929999999999999</v>
      </c>
      <c r="E248">
        <v>6</v>
      </c>
      <c r="F248">
        <f>RANK(STAND_WHIP[[#This Row],[WHIP]],STAND_WHIP[WHIP],1)</f>
        <v>332</v>
      </c>
      <c r="G248">
        <f t="shared" si="3"/>
        <v>7</v>
      </c>
    </row>
    <row r="249" spans="1:7" x14ac:dyDescent="0.25">
      <c r="A249" t="s">
        <v>59</v>
      </c>
      <c r="B249" t="s">
        <v>103</v>
      </c>
      <c r="C249" t="s">
        <v>113</v>
      </c>
      <c r="D249">
        <v>1.2929999999999999</v>
      </c>
      <c r="E249">
        <v>5</v>
      </c>
      <c r="F249">
        <f>RANK(STAND_WHIP[[#This Row],[WHIP]],STAND_WHIP[WHIP],1)</f>
        <v>332</v>
      </c>
      <c r="G249">
        <f t="shared" si="3"/>
        <v>8</v>
      </c>
    </row>
    <row r="250" spans="1:7" x14ac:dyDescent="0.25">
      <c r="A250" t="s">
        <v>59</v>
      </c>
      <c r="B250" t="s">
        <v>96</v>
      </c>
      <c r="C250" t="s">
        <v>113</v>
      </c>
      <c r="D250">
        <v>1.2949999999999999</v>
      </c>
      <c r="E250">
        <v>4</v>
      </c>
      <c r="F250">
        <f>RANK(STAND_WHIP[[#This Row],[WHIP]],STAND_WHIP[WHIP],1)</f>
        <v>343</v>
      </c>
      <c r="G250">
        <f t="shared" si="3"/>
        <v>9</v>
      </c>
    </row>
    <row r="251" spans="1:7" x14ac:dyDescent="0.25">
      <c r="A251" t="s">
        <v>59</v>
      </c>
      <c r="B251" t="s">
        <v>101</v>
      </c>
      <c r="C251" t="s">
        <v>113</v>
      </c>
      <c r="D251">
        <v>1.302</v>
      </c>
      <c r="E251">
        <v>3</v>
      </c>
      <c r="F251">
        <f>RANK(STAND_WHIP[[#This Row],[WHIP]],STAND_WHIP[WHIP],1)</f>
        <v>374</v>
      </c>
      <c r="G251">
        <f t="shared" si="3"/>
        <v>10</v>
      </c>
    </row>
    <row r="252" spans="1:7" x14ac:dyDescent="0.25">
      <c r="A252" t="s">
        <v>59</v>
      </c>
      <c r="B252" t="s">
        <v>105</v>
      </c>
      <c r="C252" t="s">
        <v>113</v>
      </c>
      <c r="D252">
        <v>1.335</v>
      </c>
      <c r="E252">
        <v>2</v>
      </c>
      <c r="F252">
        <f>RANK(STAND_WHIP[[#This Row],[WHIP]],STAND_WHIP[WHIP],1)</f>
        <v>481</v>
      </c>
      <c r="G252">
        <f t="shared" si="3"/>
        <v>11</v>
      </c>
    </row>
    <row r="253" spans="1:7" x14ac:dyDescent="0.25">
      <c r="A253" t="s">
        <v>59</v>
      </c>
      <c r="B253" t="s">
        <v>97</v>
      </c>
      <c r="C253" t="s">
        <v>113</v>
      </c>
      <c r="D253">
        <v>1.423</v>
      </c>
      <c r="E253">
        <v>1</v>
      </c>
      <c r="F253">
        <f>RANK(STAND_WHIP[[#This Row],[WHIP]],STAND_WHIP[WHIP],1)</f>
        <v>645</v>
      </c>
      <c r="G253">
        <f t="shared" si="3"/>
        <v>12</v>
      </c>
    </row>
    <row r="254" spans="1:7" x14ac:dyDescent="0.25">
      <c r="A254" t="s">
        <v>60</v>
      </c>
      <c r="B254" t="s">
        <v>99</v>
      </c>
      <c r="C254" t="s">
        <v>114</v>
      </c>
      <c r="D254">
        <v>1.1838</v>
      </c>
      <c r="E254">
        <v>12</v>
      </c>
      <c r="F254">
        <f>RANK(STAND_WHIP[[#This Row],[WHIP]],STAND_WHIP[WHIP],1)</f>
        <v>25</v>
      </c>
      <c r="G254">
        <f t="shared" si="3"/>
        <v>1</v>
      </c>
    </row>
    <row r="255" spans="1:7" x14ac:dyDescent="0.25">
      <c r="A255" t="s">
        <v>60</v>
      </c>
      <c r="B255" t="s">
        <v>94</v>
      </c>
      <c r="C255" t="s">
        <v>114</v>
      </c>
      <c r="D255">
        <v>1.1913</v>
      </c>
      <c r="E255">
        <v>11</v>
      </c>
      <c r="F255">
        <f>RANK(STAND_WHIP[[#This Row],[WHIP]],STAND_WHIP[WHIP],1)</f>
        <v>37</v>
      </c>
      <c r="G255">
        <f t="shared" si="3"/>
        <v>2</v>
      </c>
    </row>
    <row r="256" spans="1:7" x14ac:dyDescent="0.25">
      <c r="A256" t="s">
        <v>60</v>
      </c>
      <c r="B256" t="s">
        <v>100</v>
      </c>
      <c r="C256" t="s">
        <v>114</v>
      </c>
      <c r="D256">
        <v>1.246</v>
      </c>
      <c r="E256">
        <v>10</v>
      </c>
      <c r="F256">
        <f>RANK(STAND_WHIP[[#This Row],[WHIP]],STAND_WHIP[WHIP],1)</f>
        <v>165</v>
      </c>
      <c r="G256">
        <f t="shared" si="3"/>
        <v>3</v>
      </c>
    </row>
    <row r="257" spans="1:7" x14ac:dyDescent="0.25">
      <c r="A257" t="s">
        <v>60</v>
      </c>
      <c r="B257" t="s">
        <v>104</v>
      </c>
      <c r="C257" t="s">
        <v>114</v>
      </c>
      <c r="D257">
        <v>1.2533000000000001</v>
      </c>
      <c r="E257">
        <v>9</v>
      </c>
      <c r="F257">
        <f>RANK(STAND_WHIP[[#This Row],[WHIP]],STAND_WHIP[WHIP],1)</f>
        <v>197</v>
      </c>
      <c r="G257">
        <f t="shared" si="3"/>
        <v>4</v>
      </c>
    </row>
    <row r="258" spans="1:7" x14ac:dyDescent="0.25">
      <c r="A258" t="s">
        <v>60</v>
      </c>
      <c r="B258" t="s">
        <v>101</v>
      </c>
      <c r="C258" t="s">
        <v>114</v>
      </c>
      <c r="D258">
        <v>1.262</v>
      </c>
      <c r="E258">
        <v>8</v>
      </c>
      <c r="F258">
        <f>RANK(STAND_WHIP[[#This Row],[WHIP]],STAND_WHIP[WHIP],1)</f>
        <v>224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95</v>
      </c>
      <c r="C259" t="s">
        <v>114</v>
      </c>
      <c r="D259">
        <v>1.2969999999999999</v>
      </c>
      <c r="E259">
        <v>7</v>
      </c>
      <c r="F259">
        <f>RANK(STAND_WHIP[[#This Row],[WHIP]],STAND_WHIP[WHIP],1)</f>
        <v>347</v>
      </c>
      <c r="G259">
        <f t="shared" si="4"/>
        <v>6</v>
      </c>
    </row>
    <row r="260" spans="1:7" x14ac:dyDescent="0.25">
      <c r="A260" t="s">
        <v>60</v>
      </c>
      <c r="B260" t="s">
        <v>96</v>
      </c>
      <c r="C260" t="s">
        <v>114</v>
      </c>
      <c r="D260">
        <v>1.2994000000000001</v>
      </c>
      <c r="E260">
        <v>6</v>
      </c>
      <c r="F260">
        <f>RANK(STAND_WHIP[[#This Row],[WHIP]],STAND_WHIP[WHIP],1)</f>
        <v>366</v>
      </c>
      <c r="G260">
        <f t="shared" si="4"/>
        <v>7</v>
      </c>
    </row>
    <row r="261" spans="1:7" x14ac:dyDescent="0.25">
      <c r="A261" t="s">
        <v>60</v>
      </c>
      <c r="B261" t="s">
        <v>98</v>
      </c>
      <c r="C261" t="s">
        <v>114</v>
      </c>
      <c r="D261">
        <v>1.2997000000000001</v>
      </c>
      <c r="E261">
        <v>5</v>
      </c>
      <c r="F261">
        <f>RANK(STAND_WHIP[[#This Row],[WHIP]],STAND_WHIP[WHIP],1)</f>
        <v>367</v>
      </c>
      <c r="G261">
        <f t="shared" si="4"/>
        <v>8</v>
      </c>
    </row>
    <row r="262" spans="1:7" x14ac:dyDescent="0.25">
      <c r="A262" t="s">
        <v>60</v>
      </c>
      <c r="B262" t="s">
        <v>105</v>
      </c>
      <c r="C262" t="s">
        <v>114</v>
      </c>
      <c r="D262">
        <v>1.3284</v>
      </c>
      <c r="E262">
        <v>1</v>
      </c>
      <c r="F262">
        <f>RANK(STAND_WHIP[[#This Row],[WHIP]],STAND_WHIP[WHIP],1)</f>
        <v>457</v>
      </c>
      <c r="G262">
        <f t="shared" si="4"/>
        <v>9</v>
      </c>
    </row>
    <row r="263" spans="1:7" x14ac:dyDescent="0.25">
      <c r="A263" t="s">
        <v>60</v>
      </c>
      <c r="B263" t="s">
        <v>102</v>
      </c>
      <c r="C263" t="s">
        <v>114</v>
      </c>
      <c r="D263">
        <v>1.3354999999999999</v>
      </c>
      <c r="E263">
        <v>4</v>
      </c>
      <c r="F263">
        <f>RANK(STAND_WHIP[[#This Row],[WHIP]],STAND_WHIP[WHIP],1)</f>
        <v>484</v>
      </c>
      <c r="G263">
        <f t="shared" si="4"/>
        <v>10</v>
      </c>
    </row>
    <row r="264" spans="1:7" x14ac:dyDescent="0.25">
      <c r="A264" t="s">
        <v>60</v>
      </c>
      <c r="B264" t="s">
        <v>103</v>
      </c>
      <c r="C264" t="s">
        <v>114</v>
      </c>
      <c r="D264">
        <v>1.3654999999999999</v>
      </c>
      <c r="E264">
        <v>3</v>
      </c>
      <c r="F264">
        <f>RANK(STAND_WHIP[[#This Row],[WHIP]],STAND_WHIP[WHIP],1)</f>
        <v>575</v>
      </c>
      <c r="G264">
        <f t="shared" si="4"/>
        <v>11</v>
      </c>
    </row>
    <row r="265" spans="1:7" x14ac:dyDescent="0.25">
      <c r="A265" t="s">
        <v>60</v>
      </c>
      <c r="B265" t="s">
        <v>97</v>
      </c>
      <c r="C265" t="s">
        <v>114</v>
      </c>
      <c r="D265">
        <v>1.3707</v>
      </c>
      <c r="E265">
        <v>2</v>
      </c>
      <c r="F265">
        <f>RANK(STAND_WHIP[[#This Row],[WHIP]],STAND_WHIP[WHIP],1)</f>
        <v>586</v>
      </c>
      <c r="G265">
        <f t="shared" si="4"/>
        <v>12</v>
      </c>
    </row>
    <row r="266" spans="1:7" x14ac:dyDescent="0.25">
      <c r="A266" t="s">
        <v>61</v>
      </c>
      <c r="B266" t="s">
        <v>98</v>
      </c>
      <c r="C266" t="s">
        <v>113</v>
      </c>
      <c r="D266">
        <v>1.1997</v>
      </c>
      <c r="E266">
        <v>12</v>
      </c>
      <c r="F266">
        <f>RANK(STAND_WHIP[[#This Row],[WHIP]],STAND_WHIP[WHIP],1)</f>
        <v>49</v>
      </c>
      <c r="G266">
        <f t="shared" si="4"/>
        <v>1</v>
      </c>
    </row>
    <row r="267" spans="1:7" x14ac:dyDescent="0.25">
      <c r="A267" t="s">
        <v>61</v>
      </c>
      <c r="B267" t="s">
        <v>94</v>
      </c>
      <c r="C267" t="s">
        <v>113</v>
      </c>
      <c r="D267">
        <v>1.2019</v>
      </c>
      <c r="E267">
        <v>11</v>
      </c>
      <c r="F267">
        <f>RANK(STAND_WHIP[[#This Row],[WHIP]],STAND_WHIP[WHIP],1)</f>
        <v>53</v>
      </c>
      <c r="G267">
        <f t="shared" si="4"/>
        <v>2</v>
      </c>
    </row>
    <row r="268" spans="1:7" x14ac:dyDescent="0.25">
      <c r="A268" t="s">
        <v>61</v>
      </c>
      <c r="B268" t="s">
        <v>95</v>
      </c>
      <c r="C268" t="s">
        <v>113</v>
      </c>
      <c r="D268">
        <v>1.2061999999999999</v>
      </c>
      <c r="E268">
        <v>10</v>
      </c>
      <c r="F268">
        <f>RANK(STAND_WHIP[[#This Row],[WHIP]],STAND_WHIP[WHIP],1)</f>
        <v>58</v>
      </c>
      <c r="G268">
        <f t="shared" si="4"/>
        <v>3</v>
      </c>
    </row>
    <row r="269" spans="1:7" x14ac:dyDescent="0.25">
      <c r="A269" t="s">
        <v>61</v>
      </c>
      <c r="B269" t="s">
        <v>103</v>
      </c>
      <c r="C269" t="s">
        <v>113</v>
      </c>
      <c r="D269">
        <v>1.2234</v>
      </c>
      <c r="E269">
        <v>9</v>
      </c>
      <c r="F269">
        <f>RANK(STAND_WHIP[[#This Row],[WHIP]],STAND_WHIP[WHIP],1)</f>
        <v>96</v>
      </c>
      <c r="G269">
        <f t="shared" si="4"/>
        <v>4</v>
      </c>
    </row>
    <row r="270" spans="1:7" x14ac:dyDescent="0.25">
      <c r="A270" t="s">
        <v>61</v>
      </c>
      <c r="B270" t="s">
        <v>99</v>
      </c>
      <c r="C270" t="s">
        <v>113</v>
      </c>
      <c r="D270">
        <v>1.2249000000000001</v>
      </c>
      <c r="E270">
        <v>8</v>
      </c>
      <c r="F270">
        <f>RANK(STAND_WHIP[[#This Row],[WHIP]],STAND_WHIP[WHIP],1)</f>
        <v>101</v>
      </c>
      <c r="G270">
        <f t="shared" si="4"/>
        <v>5</v>
      </c>
    </row>
    <row r="271" spans="1:7" x14ac:dyDescent="0.25">
      <c r="A271" t="s">
        <v>61</v>
      </c>
      <c r="B271" t="s">
        <v>97</v>
      </c>
      <c r="C271" t="s">
        <v>113</v>
      </c>
      <c r="D271">
        <v>1.2845</v>
      </c>
      <c r="E271">
        <v>0</v>
      </c>
      <c r="F271">
        <f>RANK(STAND_WHIP[[#This Row],[WHIP]],STAND_WHIP[WHIP],1)</f>
        <v>307</v>
      </c>
      <c r="G271">
        <f t="shared" si="4"/>
        <v>6</v>
      </c>
    </row>
    <row r="272" spans="1:7" x14ac:dyDescent="0.25">
      <c r="A272" t="s">
        <v>61</v>
      </c>
      <c r="B272" t="s">
        <v>100</v>
      </c>
      <c r="C272" t="s">
        <v>113</v>
      </c>
      <c r="D272">
        <v>1.2846</v>
      </c>
      <c r="E272">
        <v>6</v>
      </c>
      <c r="F272">
        <f>RANK(STAND_WHIP[[#This Row],[WHIP]],STAND_WHIP[WHIP],1)</f>
        <v>308</v>
      </c>
      <c r="G272">
        <f t="shared" si="4"/>
        <v>7</v>
      </c>
    </row>
    <row r="273" spans="1:7" x14ac:dyDescent="0.25">
      <c r="A273" t="s">
        <v>61</v>
      </c>
      <c r="B273" t="s">
        <v>105</v>
      </c>
      <c r="C273" t="s">
        <v>113</v>
      </c>
      <c r="D273">
        <v>1.3109</v>
      </c>
      <c r="E273">
        <v>0</v>
      </c>
      <c r="F273">
        <f>RANK(STAND_WHIP[[#This Row],[WHIP]],STAND_WHIP[WHIP],1)</f>
        <v>404</v>
      </c>
      <c r="G273">
        <f t="shared" si="4"/>
        <v>8</v>
      </c>
    </row>
    <row r="274" spans="1:7" x14ac:dyDescent="0.25">
      <c r="A274" t="s">
        <v>61</v>
      </c>
      <c r="B274" t="s">
        <v>101</v>
      </c>
      <c r="C274" t="s">
        <v>113</v>
      </c>
      <c r="D274">
        <v>1.3137000000000001</v>
      </c>
      <c r="E274">
        <v>4</v>
      </c>
      <c r="F274">
        <f>RANK(STAND_WHIP[[#This Row],[WHIP]],STAND_WHIP[WHIP],1)</f>
        <v>418</v>
      </c>
      <c r="G274">
        <f t="shared" si="4"/>
        <v>9</v>
      </c>
    </row>
    <row r="275" spans="1:7" x14ac:dyDescent="0.25">
      <c r="A275" t="s">
        <v>61</v>
      </c>
      <c r="B275" t="s">
        <v>102</v>
      </c>
      <c r="C275" t="s">
        <v>113</v>
      </c>
      <c r="D275">
        <v>1.3593</v>
      </c>
      <c r="E275">
        <v>3</v>
      </c>
      <c r="F275">
        <f>RANK(STAND_WHIP[[#This Row],[WHIP]],STAND_WHIP[WHIP],1)</f>
        <v>561</v>
      </c>
      <c r="G275">
        <f t="shared" si="4"/>
        <v>10</v>
      </c>
    </row>
    <row r="276" spans="1:7" x14ac:dyDescent="0.25">
      <c r="A276" t="s">
        <v>61</v>
      </c>
      <c r="B276" t="s">
        <v>104</v>
      </c>
      <c r="C276" t="s">
        <v>113</v>
      </c>
      <c r="D276">
        <v>1.3817999999999999</v>
      </c>
      <c r="E276">
        <v>2</v>
      </c>
      <c r="F276">
        <f>RANK(STAND_WHIP[[#This Row],[WHIP]],STAND_WHIP[WHIP],1)</f>
        <v>606</v>
      </c>
      <c r="G276">
        <f t="shared" si="4"/>
        <v>11</v>
      </c>
    </row>
    <row r="277" spans="1:7" x14ac:dyDescent="0.25">
      <c r="A277" t="s">
        <v>61</v>
      </c>
      <c r="B277" t="s">
        <v>96</v>
      </c>
      <c r="C277" t="s">
        <v>113</v>
      </c>
      <c r="D277">
        <v>1.4629000000000001</v>
      </c>
      <c r="E277">
        <v>1</v>
      </c>
      <c r="F277">
        <f>RANK(STAND_WHIP[[#This Row],[WHIP]],STAND_WHIP[WHIP],1)</f>
        <v>657</v>
      </c>
      <c r="G277">
        <f t="shared" si="4"/>
        <v>12</v>
      </c>
    </row>
    <row r="278" spans="1:7" x14ac:dyDescent="0.25">
      <c r="A278" t="s">
        <v>62</v>
      </c>
      <c r="B278" t="s">
        <v>98</v>
      </c>
      <c r="C278" t="s">
        <v>113</v>
      </c>
      <c r="D278">
        <v>1.2257</v>
      </c>
      <c r="E278">
        <v>12</v>
      </c>
      <c r="F278">
        <f>RANK(STAND_WHIP[[#This Row],[WHIP]],STAND_WHIP[WHIP],1)</f>
        <v>102</v>
      </c>
      <c r="G278">
        <f t="shared" si="4"/>
        <v>1</v>
      </c>
    </row>
    <row r="279" spans="1:7" x14ac:dyDescent="0.25">
      <c r="A279" t="s">
        <v>62</v>
      </c>
      <c r="B279" t="s">
        <v>94</v>
      </c>
      <c r="C279" t="s">
        <v>113</v>
      </c>
      <c r="D279">
        <v>1.2370000000000001</v>
      </c>
      <c r="E279">
        <v>11</v>
      </c>
      <c r="F279">
        <f>RANK(STAND_WHIP[[#This Row],[WHIP]],STAND_WHIP[WHIP],1)</f>
        <v>141</v>
      </c>
      <c r="G279">
        <f t="shared" si="4"/>
        <v>2</v>
      </c>
    </row>
    <row r="280" spans="1:7" x14ac:dyDescent="0.25">
      <c r="A280" t="s">
        <v>62</v>
      </c>
      <c r="B280" t="s">
        <v>100</v>
      </c>
      <c r="C280" t="s">
        <v>113</v>
      </c>
      <c r="D280">
        <v>1.2375</v>
      </c>
      <c r="E280">
        <v>10</v>
      </c>
      <c r="F280">
        <f>RANK(STAND_WHIP[[#This Row],[WHIP]],STAND_WHIP[WHIP],1)</f>
        <v>143</v>
      </c>
      <c r="G280">
        <f t="shared" si="4"/>
        <v>3</v>
      </c>
    </row>
    <row r="281" spans="1:7" x14ac:dyDescent="0.25">
      <c r="A281" t="s">
        <v>62</v>
      </c>
      <c r="B281" t="s">
        <v>95</v>
      </c>
      <c r="C281" t="s">
        <v>113</v>
      </c>
      <c r="D281">
        <v>1.2505999999999999</v>
      </c>
      <c r="E281">
        <v>9</v>
      </c>
      <c r="F281">
        <f>RANK(STAND_WHIP[[#This Row],[WHIP]],STAND_WHIP[WHIP],1)</f>
        <v>185</v>
      </c>
      <c r="G281">
        <f t="shared" si="4"/>
        <v>4</v>
      </c>
    </row>
    <row r="282" spans="1:7" x14ac:dyDescent="0.25">
      <c r="A282" t="s">
        <v>62</v>
      </c>
      <c r="B282" t="s">
        <v>103</v>
      </c>
      <c r="C282" t="s">
        <v>113</v>
      </c>
      <c r="D282">
        <v>1.2643</v>
      </c>
      <c r="E282">
        <v>0</v>
      </c>
      <c r="F282">
        <f>RANK(STAND_WHIP[[#This Row],[WHIP]],STAND_WHIP[WHIP],1)</f>
        <v>231</v>
      </c>
      <c r="G282">
        <f t="shared" si="4"/>
        <v>5</v>
      </c>
    </row>
    <row r="283" spans="1:7" x14ac:dyDescent="0.25">
      <c r="A283" t="s">
        <v>62</v>
      </c>
      <c r="B283" t="s">
        <v>101</v>
      </c>
      <c r="C283" t="s">
        <v>113</v>
      </c>
      <c r="D283">
        <v>1.2713000000000001</v>
      </c>
      <c r="E283">
        <v>7</v>
      </c>
      <c r="F283">
        <f>RANK(STAND_WHIP[[#This Row],[WHIP]],STAND_WHIP[WHIP],1)</f>
        <v>256</v>
      </c>
      <c r="G283">
        <f t="shared" si="4"/>
        <v>6</v>
      </c>
    </row>
    <row r="284" spans="1:7" x14ac:dyDescent="0.25">
      <c r="A284" t="s">
        <v>62</v>
      </c>
      <c r="B284" t="s">
        <v>99</v>
      </c>
      <c r="C284" t="s">
        <v>113</v>
      </c>
      <c r="D284">
        <v>1.2866</v>
      </c>
      <c r="E284">
        <v>6</v>
      </c>
      <c r="F284">
        <f>RANK(STAND_WHIP[[#This Row],[WHIP]],STAND_WHIP[WHIP],1)</f>
        <v>314</v>
      </c>
      <c r="G284">
        <f t="shared" si="4"/>
        <v>7</v>
      </c>
    </row>
    <row r="285" spans="1:7" x14ac:dyDescent="0.25">
      <c r="A285" t="s">
        <v>62</v>
      </c>
      <c r="B285" t="s">
        <v>104</v>
      </c>
      <c r="C285" t="s">
        <v>113</v>
      </c>
      <c r="D285">
        <v>1.2982</v>
      </c>
      <c r="E285">
        <v>5</v>
      </c>
      <c r="F285">
        <f>RANK(STAND_WHIP[[#This Row],[WHIP]],STAND_WHIP[WHIP],1)</f>
        <v>358</v>
      </c>
      <c r="G285">
        <f t="shared" si="4"/>
        <v>8</v>
      </c>
    </row>
    <row r="286" spans="1:7" x14ac:dyDescent="0.25">
      <c r="A286" t="s">
        <v>62</v>
      </c>
      <c r="B286" t="s">
        <v>102</v>
      </c>
      <c r="C286" t="s">
        <v>113</v>
      </c>
      <c r="D286">
        <v>1.3241000000000001</v>
      </c>
      <c r="E286">
        <v>4</v>
      </c>
      <c r="F286">
        <f>RANK(STAND_WHIP[[#This Row],[WHIP]],STAND_WHIP[WHIP],1)</f>
        <v>449</v>
      </c>
      <c r="G286">
        <f t="shared" si="4"/>
        <v>9</v>
      </c>
    </row>
    <row r="287" spans="1:7" x14ac:dyDescent="0.25">
      <c r="A287" t="s">
        <v>62</v>
      </c>
      <c r="B287" t="s">
        <v>105</v>
      </c>
      <c r="C287" t="s">
        <v>113</v>
      </c>
      <c r="D287">
        <v>1.3321000000000001</v>
      </c>
      <c r="E287">
        <v>3</v>
      </c>
      <c r="F287">
        <f>RANK(STAND_WHIP[[#This Row],[WHIP]],STAND_WHIP[WHIP],1)</f>
        <v>468</v>
      </c>
      <c r="G287">
        <f t="shared" si="4"/>
        <v>10</v>
      </c>
    </row>
    <row r="288" spans="1:7" x14ac:dyDescent="0.25">
      <c r="A288" t="s">
        <v>62</v>
      </c>
      <c r="B288" t="s">
        <v>97</v>
      </c>
      <c r="C288" t="s">
        <v>113</v>
      </c>
      <c r="D288">
        <v>1.3554999999999999</v>
      </c>
      <c r="E288">
        <v>2</v>
      </c>
      <c r="F288">
        <f>RANK(STAND_WHIP[[#This Row],[WHIP]],STAND_WHIP[WHIP],1)</f>
        <v>547</v>
      </c>
      <c r="G288">
        <f t="shared" si="4"/>
        <v>11</v>
      </c>
    </row>
    <row r="289" spans="1:7" x14ac:dyDescent="0.25">
      <c r="A289" t="s">
        <v>62</v>
      </c>
      <c r="B289" t="s">
        <v>96</v>
      </c>
      <c r="C289" t="s">
        <v>113</v>
      </c>
      <c r="D289">
        <v>1.3997999999999999</v>
      </c>
      <c r="E289">
        <v>1</v>
      </c>
      <c r="F289">
        <f>RANK(STAND_WHIP[[#This Row],[WHIP]],STAND_WHIP[WHIP],1)</f>
        <v>627</v>
      </c>
      <c r="G289">
        <f t="shared" si="4"/>
        <v>12</v>
      </c>
    </row>
    <row r="290" spans="1:7" x14ac:dyDescent="0.25">
      <c r="A290" t="s">
        <v>63</v>
      </c>
      <c r="B290" t="s">
        <v>95</v>
      </c>
      <c r="C290" t="s">
        <v>114</v>
      </c>
      <c r="D290">
        <v>1.1751</v>
      </c>
      <c r="E290">
        <v>12</v>
      </c>
      <c r="F290">
        <f>RANK(STAND_WHIP[[#This Row],[WHIP]],STAND_WHIP[WHIP],1)</f>
        <v>19</v>
      </c>
      <c r="G290">
        <f t="shared" si="4"/>
        <v>1</v>
      </c>
    </row>
    <row r="291" spans="1:7" x14ac:dyDescent="0.25">
      <c r="A291" t="s">
        <v>63</v>
      </c>
      <c r="B291" t="s">
        <v>94</v>
      </c>
      <c r="C291" t="s">
        <v>114</v>
      </c>
      <c r="D291">
        <v>1.202</v>
      </c>
      <c r="E291">
        <v>11</v>
      </c>
      <c r="F291">
        <f>RANK(STAND_WHIP[[#This Row],[WHIP]],STAND_WHIP[WHIP],1)</f>
        <v>54</v>
      </c>
      <c r="G291">
        <f t="shared" si="4"/>
        <v>2</v>
      </c>
    </row>
    <row r="292" spans="1:7" x14ac:dyDescent="0.25">
      <c r="A292" t="s">
        <v>63</v>
      </c>
      <c r="B292" t="s">
        <v>104</v>
      </c>
      <c r="C292" t="s">
        <v>114</v>
      </c>
      <c r="D292">
        <v>1.2286999999999999</v>
      </c>
      <c r="E292">
        <v>10</v>
      </c>
      <c r="F292">
        <f>RANK(STAND_WHIP[[#This Row],[WHIP]],STAND_WHIP[WHIP],1)</f>
        <v>114</v>
      </c>
      <c r="G292">
        <f t="shared" si="4"/>
        <v>3</v>
      </c>
    </row>
    <row r="293" spans="1:7" x14ac:dyDescent="0.25">
      <c r="A293" t="s">
        <v>63</v>
      </c>
      <c r="B293" t="s">
        <v>101</v>
      </c>
      <c r="C293" t="s">
        <v>114</v>
      </c>
      <c r="D293">
        <v>1.2566999999999999</v>
      </c>
      <c r="E293">
        <v>9</v>
      </c>
      <c r="F293">
        <f>RANK(STAND_WHIP[[#This Row],[WHIP]],STAND_WHIP[WHIP],1)</f>
        <v>206</v>
      </c>
      <c r="G293">
        <f t="shared" si="4"/>
        <v>4</v>
      </c>
    </row>
    <row r="294" spans="1:7" x14ac:dyDescent="0.25">
      <c r="A294" t="s">
        <v>63</v>
      </c>
      <c r="B294" t="s">
        <v>99</v>
      </c>
      <c r="C294" t="s">
        <v>114</v>
      </c>
      <c r="D294">
        <v>1.2647999999999999</v>
      </c>
      <c r="E294">
        <v>8</v>
      </c>
      <c r="F294">
        <f>RANK(STAND_WHIP[[#This Row],[WHIP]],STAND_WHIP[WHIP],1)</f>
        <v>234</v>
      </c>
      <c r="G294">
        <f t="shared" si="4"/>
        <v>5</v>
      </c>
    </row>
    <row r="295" spans="1:7" x14ac:dyDescent="0.25">
      <c r="A295" t="s">
        <v>63</v>
      </c>
      <c r="B295" t="s">
        <v>100</v>
      </c>
      <c r="C295" t="s">
        <v>114</v>
      </c>
      <c r="D295">
        <v>1.2986</v>
      </c>
      <c r="E295">
        <v>7</v>
      </c>
      <c r="F295">
        <f>RANK(STAND_WHIP[[#This Row],[WHIP]],STAND_WHIP[WHIP],1)</f>
        <v>362</v>
      </c>
      <c r="G295">
        <f t="shared" si="4"/>
        <v>6</v>
      </c>
    </row>
    <row r="296" spans="1:7" x14ac:dyDescent="0.25">
      <c r="A296" t="s">
        <v>63</v>
      </c>
      <c r="B296" t="s">
        <v>102</v>
      </c>
      <c r="C296" t="s">
        <v>114</v>
      </c>
      <c r="D296">
        <v>1.3030999999999999</v>
      </c>
      <c r="E296">
        <v>6</v>
      </c>
      <c r="F296">
        <f>RANK(STAND_WHIP[[#This Row],[WHIP]],STAND_WHIP[WHIP],1)</f>
        <v>379</v>
      </c>
      <c r="G296">
        <f t="shared" si="4"/>
        <v>7</v>
      </c>
    </row>
    <row r="297" spans="1:7" x14ac:dyDescent="0.25">
      <c r="A297" t="s">
        <v>63</v>
      </c>
      <c r="B297" t="s">
        <v>96</v>
      </c>
      <c r="C297" t="s">
        <v>114</v>
      </c>
      <c r="D297">
        <v>1.3043</v>
      </c>
      <c r="E297">
        <v>5</v>
      </c>
      <c r="F297">
        <f>RANK(STAND_WHIP[[#This Row],[WHIP]],STAND_WHIP[WHIP],1)</f>
        <v>384</v>
      </c>
      <c r="G297">
        <f t="shared" si="4"/>
        <v>8</v>
      </c>
    </row>
    <row r="298" spans="1:7" x14ac:dyDescent="0.25">
      <c r="A298" t="s">
        <v>63</v>
      </c>
      <c r="B298" t="s">
        <v>98</v>
      </c>
      <c r="C298" t="s">
        <v>114</v>
      </c>
      <c r="D298">
        <v>1.3068</v>
      </c>
      <c r="E298">
        <v>4</v>
      </c>
      <c r="F298">
        <f>RANK(STAND_WHIP[[#This Row],[WHIP]],STAND_WHIP[WHIP],1)</f>
        <v>397</v>
      </c>
      <c r="G298">
        <f t="shared" si="4"/>
        <v>9</v>
      </c>
    </row>
    <row r="299" spans="1:7" x14ac:dyDescent="0.25">
      <c r="A299" t="s">
        <v>63</v>
      </c>
      <c r="B299" t="s">
        <v>105</v>
      </c>
      <c r="C299" t="s">
        <v>114</v>
      </c>
      <c r="D299">
        <v>1.3197000000000001</v>
      </c>
      <c r="E299">
        <v>3</v>
      </c>
      <c r="F299">
        <f>RANK(STAND_WHIP[[#This Row],[WHIP]],STAND_WHIP[WHIP],1)</f>
        <v>434</v>
      </c>
      <c r="G299">
        <f t="shared" si="4"/>
        <v>10</v>
      </c>
    </row>
    <row r="300" spans="1:7" x14ac:dyDescent="0.25">
      <c r="A300" t="s">
        <v>63</v>
      </c>
      <c r="B300" t="s">
        <v>103</v>
      </c>
      <c r="C300" t="s">
        <v>114</v>
      </c>
      <c r="D300">
        <v>1.3508</v>
      </c>
      <c r="E300">
        <v>2</v>
      </c>
      <c r="F300">
        <f>RANK(STAND_WHIP[[#This Row],[WHIP]],STAND_WHIP[WHIP],1)</f>
        <v>532</v>
      </c>
      <c r="G300">
        <f t="shared" si="4"/>
        <v>11</v>
      </c>
    </row>
    <row r="301" spans="1:7" x14ac:dyDescent="0.25">
      <c r="A301" t="s">
        <v>63</v>
      </c>
      <c r="B301" t="s">
        <v>97</v>
      </c>
      <c r="C301" t="s">
        <v>114</v>
      </c>
      <c r="D301">
        <v>1.3829</v>
      </c>
      <c r="E301">
        <v>1</v>
      </c>
      <c r="F301">
        <f>RANK(STAND_WHIP[[#This Row],[WHIP]],STAND_WHIP[WHIP],1)</f>
        <v>608</v>
      </c>
      <c r="G301">
        <f t="shared" si="4"/>
        <v>12</v>
      </c>
    </row>
    <row r="302" spans="1:7" x14ac:dyDescent="0.25">
      <c r="A302" t="s">
        <v>64</v>
      </c>
      <c r="B302" t="s">
        <v>98</v>
      </c>
      <c r="C302" t="s">
        <v>114</v>
      </c>
      <c r="D302">
        <v>1.1990000000000001</v>
      </c>
      <c r="E302">
        <v>12</v>
      </c>
      <c r="F302">
        <f>RANK(STAND_WHIP[[#This Row],[WHIP]],STAND_WHIP[WHIP],1)</f>
        <v>46</v>
      </c>
      <c r="G302">
        <f t="shared" si="4"/>
        <v>1</v>
      </c>
    </row>
    <row r="303" spans="1:7" x14ac:dyDescent="0.25">
      <c r="A303" t="s">
        <v>64</v>
      </c>
      <c r="B303" t="s">
        <v>99</v>
      </c>
      <c r="C303" t="s">
        <v>114</v>
      </c>
      <c r="D303">
        <v>1.206</v>
      </c>
      <c r="E303">
        <v>11</v>
      </c>
      <c r="F303">
        <f>RANK(STAND_WHIP[[#This Row],[WHIP]],STAND_WHIP[WHIP],1)</f>
        <v>56</v>
      </c>
      <c r="G303">
        <f t="shared" si="4"/>
        <v>2</v>
      </c>
    </row>
    <row r="304" spans="1:7" x14ac:dyDescent="0.25">
      <c r="A304" t="s">
        <v>64</v>
      </c>
      <c r="B304" t="s">
        <v>100</v>
      </c>
      <c r="C304" t="s">
        <v>114</v>
      </c>
      <c r="D304">
        <v>1.2310000000000001</v>
      </c>
      <c r="E304">
        <v>10</v>
      </c>
      <c r="F304">
        <f>RANK(STAND_WHIP[[#This Row],[WHIP]],STAND_WHIP[WHIP],1)</f>
        <v>119</v>
      </c>
      <c r="G304">
        <f t="shared" si="4"/>
        <v>3</v>
      </c>
    </row>
    <row r="305" spans="1:7" x14ac:dyDescent="0.25">
      <c r="A305" t="s">
        <v>64</v>
      </c>
      <c r="B305" t="s">
        <v>103</v>
      </c>
      <c r="C305" t="s">
        <v>114</v>
      </c>
      <c r="D305">
        <v>1.2430000000000001</v>
      </c>
      <c r="E305">
        <v>9</v>
      </c>
      <c r="F305">
        <f>RANK(STAND_WHIP[[#This Row],[WHIP]],STAND_WHIP[WHIP],1)</f>
        <v>156</v>
      </c>
      <c r="G305">
        <f t="shared" si="4"/>
        <v>4</v>
      </c>
    </row>
    <row r="306" spans="1:7" x14ac:dyDescent="0.25">
      <c r="A306" t="s">
        <v>64</v>
      </c>
      <c r="B306" t="s">
        <v>94</v>
      </c>
      <c r="C306" t="s">
        <v>114</v>
      </c>
      <c r="D306">
        <v>1.2689999999999999</v>
      </c>
      <c r="E306">
        <v>8</v>
      </c>
      <c r="F306">
        <f>RANK(STAND_WHIP[[#This Row],[WHIP]],STAND_WHIP[WHIP],1)</f>
        <v>247</v>
      </c>
      <c r="G306">
        <f t="shared" si="4"/>
        <v>5</v>
      </c>
    </row>
    <row r="307" spans="1:7" x14ac:dyDescent="0.25">
      <c r="A307" t="s">
        <v>64</v>
      </c>
      <c r="B307" t="s">
        <v>102</v>
      </c>
      <c r="C307" t="s">
        <v>114</v>
      </c>
      <c r="D307">
        <v>1.2829999999999999</v>
      </c>
      <c r="E307">
        <v>7</v>
      </c>
      <c r="F307">
        <f>RANK(STAND_WHIP[[#This Row],[WHIP]],STAND_WHIP[WHIP],1)</f>
        <v>298</v>
      </c>
      <c r="G307">
        <f t="shared" si="4"/>
        <v>6</v>
      </c>
    </row>
    <row r="308" spans="1:7" x14ac:dyDescent="0.25">
      <c r="A308" t="s">
        <v>64</v>
      </c>
      <c r="B308" t="s">
        <v>104</v>
      </c>
      <c r="C308" t="s">
        <v>114</v>
      </c>
      <c r="D308">
        <v>1.298</v>
      </c>
      <c r="E308">
        <v>6</v>
      </c>
      <c r="F308">
        <f>RANK(STAND_WHIP[[#This Row],[WHIP]],STAND_WHIP[WHIP],1)</f>
        <v>353</v>
      </c>
      <c r="G308">
        <f t="shared" si="4"/>
        <v>7</v>
      </c>
    </row>
    <row r="309" spans="1:7" x14ac:dyDescent="0.25">
      <c r="A309" t="s">
        <v>64</v>
      </c>
      <c r="B309" t="s">
        <v>105</v>
      </c>
      <c r="C309" t="s">
        <v>114</v>
      </c>
      <c r="D309">
        <v>1.304</v>
      </c>
      <c r="E309">
        <v>5</v>
      </c>
      <c r="F309">
        <f>RANK(STAND_WHIP[[#This Row],[WHIP]],STAND_WHIP[WHIP],1)</f>
        <v>381</v>
      </c>
      <c r="G309">
        <f t="shared" si="4"/>
        <v>8</v>
      </c>
    </row>
    <row r="310" spans="1:7" x14ac:dyDescent="0.25">
      <c r="A310" t="s">
        <v>64</v>
      </c>
      <c r="B310" t="s">
        <v>95</v>
      </c>
      <c r="C310" t="s">
        <v>114</v>
      </c>
      <c r="D310">
        <v>1.333</v>
      </c>
      <c r="E310">
        <v>4</v>
      </c>
      <c r="F310">
        <f>RANK(STAND_WHIP[[#This Row],[WHIP]],STAND_WHIP[WHIP],1)</f>
        <v>471</v>
      </c>
      <c r="G310">
        <f t="shared" si="4"/>
        <v>9</v>
      </c>
    </row>
    <row r="311" spans="1:7" x14ac:dyDescent="0.25">
      <c r="A311" t="s">
        <v>64</v>
      </c>
      <c r="B311" t="s">
        <v>101</v>
      </c>
      <c r="C311" t="s">
        <v>114</v>
      </c>
      <c r="D311">
        <v>1.3540000000000001</v>
      </c>
      <c r="E311">
        <v>3</v>
      </c>
      <c r="F311">
        <f>RANK(STAND_WHIP[[#This Row],[WHIP]],STAND_WHIP[WHIP],1)</f>
        <v>540</v>
      </c>
      <c r="G311">
        <f t="shared" si="4"/>
        <v>10</v>
      </c>
    </row>
    <row r="312" spans="1:7" x14ac:dyDescent="0.25">
      <c r="A312" t="s">
        <v>64</v>
      </c>
      <c r="B312" t="s">
        <v>96</v>
      </c>
      <c r="C312" t="s">
        <v>114</v>
      </c>
      <c r="D312">
        <v>1.369</v>
      </c>
      <c r="E312">
        <v>2</v>
      </c>
      <c r="F312">
        <f>RANK(STAND_WHIP[[#This Row],[WHIP]],STAND_WHIP[WHIP],1)</f>
        <v>580</v>
      </c>
      <c r="G312">
        <f t="shared" si="4"/>
        <v>11</v>
      </c>
    </row>
    <row r="313" spans="1:7" x14ac:dyDescent="0.25">
      <c r="A313" t="s">
        <v>64</v>
      </c>
      <c r="B313" t="s">
        <v>97</v>
      </c>
      <c r="C313" t="s">
        <v>114</v>
      </c>
      <c r="D313">
        <v>1.383</v>
      </c>
      <c r="E313">
        <v>1</v>
      </c>
      <c r="F313">
        <f>RANK(STAND_WHIP[[#This Row],[WHIP]],STAND_WHIP[WHIP],1)</f>
        <v>609</v>
      </c>
      <c r="G313">
        <f t="shared" si="4"/>
        <v>12</v>
      </c>
    </row>
    <row r="314" spans="1:7" x14ac:dyDescent="0.25">
      <c r="A314" t="s">
        <v>65</v>
      </c>
      <c r="B314" t="s">
        <v>99</v>
      </c>
      <c r="C314" t="s">
        <v>114</v>
      </c>
      <c r="D314">
        <v>1.2310000000000001</v>
      </c>
      <c r="E314">
        <v>12</v>
      </c>
      <c r="F314">
        <f>RANK(STAND_WHIP[[#This Row],[WHIP]],STAND_WHIP[WHIP],1)</f>
        <v>119</v>
      </c>
      <c r="G314">
        <f t="shared" si="4"/>
        <v>1</v>
      </c>
    </row>
    <row r="315" spans="1:7" x14ac:dyDescent="0.25">
      <c r="A315" t="s">
        <v>65</v>
      </c>
      <c r="B315" t="s">
        <v>101</v>
      </c>
      <c r="C315" t="s">
        <v>114</v>
      </c>
      <c r="D315">
        <v>1.232</v>
      </c>
      <c r="E315">
        <v>11</v>
      </c>
      <c r="F315">
        <f>RANK(STAND_WHIP[[#This Row],[WHIP]],STAND_WHIP[WHIP],1)</f>
        <v>128</v>
      </c>
      <c r="G315">
        <f t="shared" si="4"/>
        <v>2</v>
      </c>
    </row>
    <row r="316" spans="1:7" x14ac:dyDescent="0.25">
      <c r="A316" t="s">
        <v>65</v>
      </c>
      <c r="B316" t="s">
        <v>94</v>
      </c>
      <c r="C316" t="s">
        <v>114</v>
      </c>
      <c r="D316">
        <v>1.242</v>
      </c>
      <c r="E316">
        <v>10</v>
      </c>
      <c r="F316">
        <f>RANK(STAND_WHIP[[#This Row],[WHIP]],STAND_WHIP[WHIP],1)</f>
        <v>152</v>
      </c>
      <c r="G316">
        <f t="shared" si="4"/>
        <v>3</v>
      </c>
    </row>
    <row r="317" spans="1:7" x14ac:dyDescent="0.25">
      <c r="A317" t="s">
        <v>65</v>
      </c>
      <c r="B317" t="s">
        <v>95</v>
      </c>
      <c r="C317" t="s">
        <v>114</v>
      </c>
      <c r="D317">
        <v>1.2430000000000001</v>
      </c>
      <c r="E317">
        <v>9</v>
      </c>
      <c r="F317">
        <f>RANK(STAND_WHIP[[#This Row],[WHIP]],STAND_WHIP[WHIP],1)</f>
        <v>156</v>
      </c>
      <c r="G317">
        <f t="shared" si="4"/>
        <v>4</v>
      </c>
    </row>
    <row r="318" spans="1:7" x14ac:dyDescent="0.25">
      <c r="A318" t="s">
        <v>65</v>
      </c>
      <c r="B318" t="s">
        <v>100</v>
      </c>
      <c r="C318" t="s">
        <v>114</v>
      </c>
      <c r="D318">
        <v>1.26</v>
      </c>
      <c r="E318">
        <v>8</v>
      </c>
      <c r="F318">
        <f>RANK(STAND_WHIP[[#This Row],[WHIP]],STAND_WHIP[WHIP],1)</f>
        <v>218</v>
      </c>
      <c r="G318">
        <f t="shared" si="4"/>
        <v>5</v>
      </c>
    </row>
    <row r="319" spans="1:7" x14ac:dyDescent="0.25">
      <c r="A319" t="s">
        <v>65</v>
      </c>
      <c r="B319" t="s">
        <v>96</v>
      </c>
      <c r="C319" t="s">
        <v>114</v>
      </c>
      <c r="D319">
        <v>1.3149999999999999</v>
      </c>
      <c r="E319">
        <v>7</v>
      </c>
      <c r="F319">
        <f>RANK(STAND_WHIP[[#This Row],[WHIP]],STAND_WHIP[WHIP],1)</f>
        <v>419</v>
      </c>
      <c r="G319">
        <f t="shared" si="4"/>
        <v>6</v>
      </c>
    </row>
    <row r="320" spans="1:7" x14ac:dyDescent="0.25">
      <c r="A320" t="s">
        <v>65</v>
      </c>
      <c r="B320" t="s">
        <v>98</v>
      </c>
      <c r="C320" t="s">
        <v>114</v>
      </c>
      <c r="D320">
        <v>1.3169999999999999</v>
      </c>
      <c r="E320">
        <v>6</v>
      </c>
      <c r="F320">
        <f>RANK(STAND_WHIP[[#This Row],[WHIP]],STAND_WHIP[WHIP],1)</f>
        <v>424</v>
      </c>
      <c r="G320">
        <f t="shared" si="4"/>
        <v>7</v>
      </c>
    </row>
    <row r="321" spans="1:7" x14ac:dyDescent="0.25">
      <c r="A321" t="s">
        <v>65</v>
      </c>
      <c r="B321" t="s">
        <v>97</v>
      </c>
      <c r="C321" t="s">
        <v>114</v>
      </c>
      <c r="D321">
        <v>1.345</v>
      </c>
      <c r="E321">
        <v>5</v>
      </c>
      <c r="F321">
        <f>RANK(STAND_WHIP[[#This Row],[WHIP]],STAND_WHIP[WHIP],1)</f>
        <v>516</v>
      </c>
      <c r="G321">
        <f t="shared" si="4"/>
        <v>8</v>
      </c>
    </row>
    <row r="322" spans="1:7" x14ac:dyDescent="0.25">
      <c r="A322" t="s">
        <v>65</v>
      </c>
      <c r="B322" t="s">
        <v>104</v>
      </c>
      <c r="C322" t="s">
        <v>114</v>
      </c>
      <c r="D322">
        <v>1.351</v>
      </c>
      <c r="E322">
        <v>4</v>
      </c>
      <c r="F322">
        <f>RANK(STAND_WHIP[[#This Row],[WHIP]],STAND_WHIP[WHIP],1)</f>
        <v>533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105</v>
      </c>
      <c r="C323" t="s">
        <v>114</v>
      </c>
      <c r="D323">
        <v>1.3520000000000001</v>
      </c>
      <c r="E323">
        <v>3</v>
      </c>
      <c r="F323">
        <f>RANK(STAND_WHIP[[#This Row],[WHIP]],STAND_WHIP[WHIP],1)</f>
        <v>536</v>
      </c>
      <c r="G323">
        <f t="shared" si="5"/>
        <v>10</v>
      </c>
    </row>
    <row r="324" spans="1:7" x14ac:dyDescent="0.25">
      <c r="A324" t="s">
        <v>65</v>
      </c>
      <c r="B324" t="s">
        <v>103</v>
      </c>
      <c r="C324" t="s">
        <v>114</v>
      </c>
      <c r="D324">
        <v>1.3580000000000001</v>
      </c>
      <c r="E324">
        <v>2</v>
      </c>
      <c r="F324">
        <f>RANK(STAND_WHIP[[#This Row],[WHIP]],STAND_WHIP[WHIP],1)</f>
        <v>554</v>
      </c>
      <c r="G324">
        <f t="shared" si="5"/>
        <v>11</v>
      </c>
    </row>
    <row r="325" spans="1:7" x14ac:dyDescent="0.25">
      <c r="A325" t="s">
        <v>65</v>
      </c>
      <c r="B325" t="s">
        <v>102</v>
      </c>
      <c r="C325" t="s">
        <v>114</v>
      </c>
      <c r="D325">
        <v>1.36</v>
      </c>
      <c r="E325">
        <v>1</v>
      </c>
      <c r="F325">
        <f>RANK(STAND_WHIP[[#This Row],[WHIP]],STAND_WHIP[WHIP],1)</f>
        <v>564</v>
      </c>
      <c r="G325">
        <f t="shared" si="5"/>
        <v>12</v>
      </c>
    </row>
    <row r="326" spans="1:7" x14ac:dyDescent="0.25">
      <c r="A326" t="s">
        <v>66</v>
      </c>
      <c r="B326" t="s">
        <v>105</v>
      </c>
      <c r="C326" t="s">
        <v>114</v>
      </c>
      <c r="D326">
        <v>1.2319</v>
      </c>
      <c r="E326">
        <v>1</v>
      </c>
      <c r="F326">
        <f>RANK(STAND_WHIP[[#This Row],[WHIP]],STAND_WHIP[WHIP],1)</f>
        <v>126</v>
      </c>
      <c r="G326">
        <f t="shared" si="5"/>
        <v>1</v>
      </c>
    </row>
    <row r="327" spans="1:7" x14ac:dyDescent="0.25">
      <c r="A327" t="s">
        <v>66</v>
      </c>
      <c r="B327" t="s">
        <v>94</v>
      </c>
      <c r="C327" t="s">
        <v>114</v>
      </c>
      <c r="D327">
        <v>1.2484999999999999</v>
      </c>
      <c r="E327">
        <v>12</v>
      </c>
      <c r="F327">
        <f>RANK(STAND_WHIP[[#This Row],[WHIP]],STAND_WHIP[WHIP],1)</f>
        <v>175</v>
      </c>
      <c r="G327">
        <f t="shared" si="5"/>
        <v>2</v>
      </c>
    </row>
    <row r="328" spans="1:7" x14ac:dyDescent="0.25">
      <c r="A328" t="s">
        <v>66</v>
      </c>
      <c r="B328" t="s">
        <v>104</v>
      </c>
      <c r="C328" t="s">
        <v>114</v>
      </c>
      <c r="D328">
        <v>1.2521</v>
      </c>
      <c r="E328">
        <v>1</v>
      </c>
      <c r="F328">
        <f>RANK(STAND_WHIP[[#This Row],[WHIP]],STAND_WHIP[WHIP],1)</f>
        <v>195</v>
      </c>
      <c r="G328">
        <f t="shared" si="5"/>
        <v>3</v>
      </c>
    </row>
    <row r="329" spans="1:7" x14ac:dyDescent="0.25">
      <c r="A329" t="s">
        <v>66</v>
      </c>
      <c r="B329" t="s">
        <v>103</v>
      </c>
      <c r="C329" t="s">
        <v>114</v>
      </c>
      <c r="D329">
        <v>1.2554000000000001</v>
      </c>
      <c r="E329">
        <v>1</v>
      </c>
      <c r="F329">
        <f>RANK(STAND_WHIP[[#This Row],[WHIP]],STAND_WHIP[WHIP],1)</f>
        <v>202</v>
      </c>
      <c r="G329">
        <f t="shared" si="5"/>
        <v>4</v>
      </c>
    </row>
    <row r="330" spans="1:7" x14ac:dyDescent="0.25">
      <c r="A330" t="s">
        <v>66</v>
      </c>
      <c r="B330" t="s">
        <v>95</v>
      </c>
      <c r="C330" t="s">
        <v>114</v>
      </c>
      <c r="D330">
        <v>1.2585</v>
      </c>
      <c r="E330">
        <v>11</v>
      </c>
      <c r="F330">
        <f>RANK(STAND_WHIP[[#This Row],[WHIP]],STAND_WHIP[WHIP],1)</f>
        <v>212</v>
      </c>
      <c r="G330">
        <f t="shared" si="5"/>
        <v>5</v>
      </c>
    </row>
    <row r="331" spans="1:7" x14ac:dyDescent="0.25">
      <c r="A331" t="s">
        <v>66</v>
      </c>
      <c r="B331" t="s">
        <v>98</v>
      </c>
      <c r="C331" t="s">
        <v>114</v>
      </c>
      <c r="D331">
        <v>1.2813000000000001</v>
      </c>
      <c r="E331">
        <v>10</v>
      </c>
      <c r="F331">
        <f>RANK(STAND_WHIP[[#This Row],[WHIP]],STAND_WHIP[WHIP],1)</f>
        <v>290</v>
      </c>
      <c r="G331">
        <f t="shared" si="5"/>
        <v>6</v>
      </c>
    </row>
    <row r="332" spans="1:7" x14ac:dyDescent="0.25">
      <c r="A332" t="s">
        <v>66</v>
      </c>
      <c r="B332" t="s">
        <v>100</v>
      </c>
      <c r="C332" t="s">
        <v>114</v>
      </c>
      <c r="D332">
        <v>1.2888999999999999</v>
      </c>
      <c r="E332">
        <v>9</v>
      </c>
      <c r="F332">
        <f>RANK(STAND_WHIP[[#This Row],[WHIP]],STAND_WHIP[WHIP],1)</f>
        <v>319</v>
      </c>
      <c r="G332">
        <f t="shared" si="5"/>
        <v>7</v>
      </c>
    </row>
    <row r="333" spans="1:7" x14ac:dyDescent="0.25">
      <c r="A333" t="s">
        <v>66</v>
      </c>
      <c r="B333" t="s">
        <v>102</v>
      </c>
      <c r="C333" t="s">
        <v>114</v>
      </c>
      <c r="D333">
        <v>1.2981</v>
      </c>
      <c r="E333">
        <v>1</v>
      </c>
      <c r="F333">
        <f>RANK(STAND_WHIP[[#This Row],[WHIP]],STAND_WHIP[WHIP],1)</f>
        <v>356</v>
      </c>
      <c r="G333">
        <f t="shared" si="5"/>
        <v>8</v>
      </c>
    </row>
    <row r="334" spans="1:7" x14ac:dyDescent="0.25">
      <c r="A334" t="s">
        <v>66</v>
      </c>
      <c r="B334" t="s">
        <v>96</v>
      </c>
      <c r="C334" t="s">
        <v>114</v>
      </c>
      <c r="D334">
        <v>1.2985</v>
      </c>
      <c r="E334">
        <v>1</v>
      </c>
      <c r="F334">
        <f>RANK(STAND_WHIP[[#This Row],[WHIP]],STAND_WHIP[WHIP],1)</f>
        <v>360</v>
      </c>
      <c r="G334">
        <f t="shared" si="5"/>
        <v>9</v>
      </c>
    </row>
    <row r="335" spans="1:7" x14ac:dyDescent="0.25">
      <c r="A335" t="s">
        <v>66</v>
      </c>
      <c r="B335" t="s">
        <v>99</v>
      </c>
      <c r="C335" t="s">
        <v>114</v>
      </c>
      <c r="D335">
        <v>1.3553999999999999</v>
      </c>
      <c r="E335">
        <v>8</v>
      </c>
      <c r="F335">
        <f>RANK(STAND_WHIP[[#This Row],[WHIP]],STAND_WHIP[WHIP],1)</f>
        <v>542</v>
      </c>
      <c r="G335">
        <f t="shared" si="5"/>
        <v>10</v>
      </c>
    </row>
    <row r="336" spans="1:7" x14ac:dyDescent="0.25">
      <c r="A336" t="s">
        <v>66</v>
      </c>
      <c r="B336" t="s">
        <v>97</v>
      </c>
      <c r="C336" t="s">
        <v>114</v>
      </c>
      <c r="D336">
        <v>1.3597999999999999</v>
      </c>
      <c r="E336">
        <v>1</v>
      </c>
      <c r="F336">
        <f>RANK(STAND_WHIP[[#This Row],[WHIP]],STAND_WHIP[WHIP],1)</f>
        <v>562</v>
      </c>
      <c r="G336">
        <f t="shared" si="5"/>
        <v>11</v>
      </c>
    </row>
    <row r="337" spans="1:7" x14ac:dyDescent="0.25">
      <c r="A337" t="s">
        <v>66</v>
      </c>
      <c r="B337" t="s">
        <v>101</v>
      </c>
      <c r="C337" t="s">
        <v>114</v>
      </c>
      <c r="D337">
        <v>1.3673999999999999</v>
      </c>
      <c r="E337">
        <v>7</v>
      </c>
      <c r="F337">
        <f>RANK(STAND_WHIP[[#This Row],[WHIP]],STAND_WHIP[WHIP],1)</f>
        <v>577</v>
      </c>
      <c r="G337">
        <f t="shared" si="5"/>
        <v>12</v>
      </c>
    </row>
    <row r="338" spans="1:7" x14ac:dyDescent="0.25">
      <c r="A338" t="s">
        <v>67</v>
      </c>
      <c r="B338" t="s">
        <v>95</v>
      </c>
      <c r="C338" t="s">
        <v>113</v>
      </c>
      <c r="D338">
        <v>1.129</v>
      </c>
      <c r="E338">
        <v>12</v>
      </c>
      <c r="F338">
        <f>RANK(STAND_WHIP[[#This Row],[WHIP]],STAND_WHIP[WHIP],1)</f>
        <v>2</v>
      </c>
      <c r="G338">
        <f t="shared" si="5"/>
        <v>1</v>
      </c>
    </row>
    <row r="339" spans="1:7" x14ac:dyDescent="0.25">
      <c r="A339" t="s">
        <v>67</v>
      </c>
      <c r="B339" t="s">
        <v>94</v>
      </c>
      <c r="C339" t="s">
        <v>113</v>
      </c>
      <c r="D339">
        <v>1.1639999999999999</v>
      </c>
      <c r="E339">
        <v>11</v>
      </c>
      <c r="F339">
        <f>RANK(STAND_WHIP[[#This Row],[WHIP]],STAND_WHIP[WHIP],1)</f>
        <v>14</v>
      </c>
      <c r="G339">
        <f t="shared" si="5"/>
        <v>2</v>
      </c>
    </row>
    <row r="340" spans="1:7" x14ac:dyDescent="0.25">
      <c r="A340" t="s">
        <v>67</v>
      </c>
      <c r="B340" t="s">
        <v>99</v>
      </c>
      <c r="C340" t="s">
        <v>113</v>
      </c>
      <c r="D340">
        <v>1.1850000000000001</v>
      </c>
      <c r="E340">
        <v>10</v>
      </c>
      <c r="F340">
        <f>RANK(STAND_WHIP[[#This Row],[WHIP]],STAND_WHIP[WHIP],1)</f>
        <v>26</v>
      </c>
      <c r="G340">
        <f t="shared" si="5"/>
        <v>3</v>
      </c>
    </row>
    <row r="341" spans="1:7" x14ac:dyDescent="0.25">
      <c r="A341" t="s">
        <v>67</v>
      </c>
      <c r="B341" t="s">
        <v>98</v>
      </c>
      <c r="C341" t="s">
        <v>113</v>
      </c>
      <c r="D341">
        <v>1.2090000000000001</v>
      </c>
      <c r="E341">
        <v>9</v>
      </c>
      <c r="F341">
        <f>RANK(STAND_WHIP[[#This Row],[WHIP]],STAND_WHIP[WHIP],1)</f>
        <v>62</v>
      </c>
      <c r="G341">
        <f t="shared" si="5"/>
        <v>4</v>
      </c>
    </row>
    <row r="342" spans="1:7" x14ac:dyDescent="0.25">
      <c r="A342" t="s">
        <v>67</v>
      </c>
      <c r="B342" t="s">
        <v>105</v>
      </c>
      <c r="C342" t="s">
        <v>113</v>
      </c>
      <c r="D342">
        <v>1.2709999999999999</v>
      </c>
      <c r="E342">
        <v>8</v>
      </c>
      <c r="F342">
        <f>RANK(STAND_WHIP[[#This Row],[WHIP]],STAND_WHIP[WHIP],1)</f>
        <v>252</v>
      </c>
      <c r="G342">
        <f t="shared" si="5"/>
        <v>5</v>
      </c>
    </row>
    <row r="343" spans="1:7" x14ac:dyDescent="0.25">
      <c r="A343" t="s">
        <v>67</v>
      </c>
      <c r="B343" t="s">
        <v>100</v>
      </c>
      <c r="C343" t="s">
        <v>113</v>
      </c>
      <c r="D343">
        <v>1.2729999999999999</v>
      </c>
      <c r="E343">
        <v>7</v>
      </c>
      <c r="F343">
        <f>RANK(STAND_WHIP[[#This Row],[WHIP]],STAND_WHIP[WHIP],1)</f>
        <v>264</v>
      </c>
      <c r="G343">
        <f t="shared" si="5"/>
        <v>6</v>
      </c>
    </row>
    <row r="344" spans="1:7" x14ac:dyDescent="0.25">
      <c r="A344" t="s">
        <v>67</v>
      </c>
      <c r="B344" t="s">
        <v>103</v>
      </c>
      <c r="C344" t="s">
        <v>113</v>
      </c>
      <c r="D344">
        <v>1.2889999999999999</v>
      </c>
      <c r="E344">
        <v>6</v>
      </c>
      <c r="F344">
        <f>RANK(STAND_WHIP[[#This Row],[WHIP]],STAND_WHIP[WHIP],1)</f>
        <v>321</v>
      </c>
      <c r="G344">
        <f t="shared" si="5"/>
        <v>7</v>
      </c>
    </row>
    <row r="345" spans="1:7" x14ac:dyDescent="0.25">
      <c r="A345" t="s">
        <v>67</v>
      </c>
      <c r="B345" t="s">
        <v>104</v>
      </c>
      <c r="C345" t="s">
        <v>113</v>
      </c>
      <c r="D345">
        <v>1.3480000000000001</v>
      </c>
      <c r="E345">
        <v>5</v>
      </c>
      <c r="F345">
        <f>RANK(STAND_WHIP[[#This Row],[WHIP]],STAND_WHIP[WHIP],1)</f>
        <v>525</v>
      </c>
      <c r="G345">
        <f t="shared" si="5"/>
        <v>8</v>
      </c>
    </row>
    <row r="346" spans="1:7" x14ac:dyDescent="0.25">
      <c r="A346" t="s">
        <v>67</v>
      </c>
      <c r="B346" t="s">
        <v>96</v>
      </c>
      <c r="C346" t="s">
        <v>113</v>
      </c>
      <c r="D346">
        <v>1.3560000000000001</v>
      </c>
      <c r="E346">
        <v>4</v>
      </c>
      <c r="F346">
        <f>RANK(STAND_WHIP[[#This Row],[WHIP]],STAND_WHIP[WHIP],1)</f>
        <v>548</v>
      </c>
      <c r="G346">
        <f t="shared" si="5"/>
        <v>9</v>
      </c>
    </row>
    <row r="347" spans="1:7" x14ac:dyDescent="0.25">
      <c r="A347" t="s">
        <v>67</v>
      </c>
      <c r="B347" t="s">
        <v>97</v>
      </c>
      <c r="C347" t="s">
        <v>113</v>
      </c>
      <c r="D347">
        <v>1.377</v>
      </c>
      <c r="E347">
        <v>3</v>
      </c>
      <c r="F347">
        <f>RANK(STAND_WHIP[[#This Row],[WHIP]],STAND_WHIP[WHIP],1)</f>
        <v>595</v>
      </c>
      <c r="G347">
        <f t="shared" si="5"/>
        <v>10</v>
      </c>
    </row>
    <row r="348" spans="1:7" x14ac:dyDescent="0.25">
      <c r="A348" t="s">
        <v>67</v>
      </c>
      <c r="B348" t="s">
        <v>101</v>
      </c>
      <c r="C348" t="s">
        <v>113</v>
      </c>
      <c r="D348">
        <v>1.385</v>
      </c>
      <c r="E348">
        <v>2</v>
      </c>
      <c r="F348">
        <f>RANK(STAND_WHIP[[#This Row],[WHIP]],STAND_WHIP[WHIP],1)</f>
        <v>613</v>
      </c>
      <c r="G348">
        <f t="shared" si="5"/>
        <v>11</v>
      </c>
    </row>
    <row r="349" spans="1:7" x14ac:dyDescent="0.25">
      <c r="A349" t="s">
        <v>67</v>
      </c>
      <c r="B349" t="s">
        <v>102</v>
      </c>
      <c r="C349" t="s">
        <v>113</v>
      </c>
      <c r="D349">
        <v>1.454</v>
      </c>
      <c r="E349">
        <v>1</v>
      </c>
      <c r="F349">
        <f>RANK(STAND_WHIP[[#This Row],[WHIP]],STAND_WHIP[WHIP],1)</f>
        <v>655</v>
      </c>
      <c r="G349">
        <f t="shared" si="5"/>
        <v>12</v>
      </c>
    </row>
    <row r="350" spans="1:7" x14ac:dyDescent="0.25">
      <c r="A350" t="s">
        <v>68</v>
      </c>
      <c r="B350" t="s">
        <v>95</v>
      </c>
      <c r="C350" t="s">
        <v>113</v>
      </c>
      <c r="D350">
        <v>1.2270000000000001</v>
      </c>
      <c r="E350">
        <v>12</v>
      </c>
      <c r="F350">
        <f>RANK(STAND_WHIP[[#This Row],[WHIP]],STAND_WHIP[WHIP],1)</f>
        <v>106</v>
      </c>
      <c r="G350">
        <f t="shared" si="5"/>
        <v>1</v>
      </c>
    </row>
    <row r="351" spans="1:7" x14ac:dyDescent="0.25">
      <c r="A351" t="s">
        <v>68</v>
      </c>
      <c r="B351" t="s">
        <v>96</v>
      </c>
      <c r="C351" t="s">
        <v>113</v>
      </c>
      <c r="D351">
        <v>1.25</v>
      </c>
      <c r="E351">
        <v>1</v>
      </c>
      <c r="F351">
        <f>RANK(STAND_WHIP[[#This Row],[WHIP]],STAND_WHIP[WHIP],1)</f>
        <v>180</v>
      </c>
      <c r="G351">
        <f t="shared" si="5"/>
        <v>2</v>
      </c>
    </row>
    <row r="352" spans="1:7" x14ac:dyDescent="0.25">
      <c r="A352" t="s">
        <v>68</v>
      </c>
      <c r="B352" t="s">
        <v>98</v>
      </c>
      <c r="C352" t="s">
        <v>113</v>
      </c>
      <c r="D352">
        <v>1.254</v>
      </c>
      <c r="E352">
        <v>11</v>
      </c>
      <c r="F352">
        <f>RANK(STAND_WHIP[[#This Row],[WHIP]],STAND_WHIP[WHIP],1)</f>
        <v>198</v>
      </c>
      <c r="G352">
        <f t="shared" si="5"/>
        <v>3</v>
      </c>
    </row>
    <row r="353" spans="1:7" x14ac:dyDescent="0.25">
      <c r="A353" t="s">
        <v>68</v>
      </c>
      <c r="B353" t="s">
        <v>94</v>
      </c>
      <c r="C353" t="s">
        <v>113</v>
      </c>
      <c r="D353">
        <v>1.2549999999999999</v>
      </c>
      <c r="E353">
        <v>10</v>
      </c>
      <c r="F353">
        <f>RANK(STAND_WHIP[[#This Row],[WHIP]],STAND_WHIP[WHIP],1)</f>
        <v>200</v>
      </c>
      <c r="G353">
        <f t="shared" si="5"/>
        <v>4</v>
      </c>
    </row>
    <row r="354" spans="1:7" x14ac:dyDescent="0.25">
      <c r="A354" t="s">
        <v>68</v>
      </c>
      <c r="B354" t="s">
        <v>101</v>
      </c>
      <c r="C354" t="s">
        <v>113</v>
      </c>
      <c r="D354">
        <v>1.256</v>
      </c>
      <c r="E354">
        <v>9</v>
      </c>
      <c r="F354">
        <f>RANK(STAND_WHIP[[#This Row],[WHIP]],STAND_WHIP[WHIP],1)</f>
        <v>204</v>
      </c>
      <c r="G354">
        <f t="shared" si="5"/>
        <v>5</v>
      </c>
    </row>
    <row r="355" spans="1:7" x14ac:dyDescent="0.25">
      <c r="A355" t="s">
        <v>68</v>
      </c>
      <c r="B355" t="s">
        <v>99</v>
      </c>
      <c r="C355" t="s">
        <v>113</v>
      </c>
      <c r="D355">
        <v>1.2689999999999999</v>
      </c>
      <c r="E355">
        <v>8</v>
      </c>
      <c r="F355">
        <f>RANK(STAND_WHIP[[#This Row],[WHIP]],STAND_WHIP[WHIP],1)</f>
        <v>247</v>
      </c>
      <c r="G355">
        <f t="shared" si="5"/>
        <v>6</v>
      </c>
    </row>
    <row r="356" spans="1:7" x14ac:dyDescent="0.25">
      <c r="A356" t="s">
        <v>68</v>
      </c>
      <c r="B356" t="s">
        <v>102</v>
      </c>
      <c r="C356" t="s">
        <v>113</v>
      </c>
      <c r="D356">
        <v>1.2929999999999999</v>
      </c>
      <c r="E356">
        <v>7</v>
      </c>
      <c r="F356">
        <f>RANK(STAND_WHIP[[#This Row],[WHIP]],STAND_WHIP[WHIP],1)</f>
        <v>332</v>
      </c>
      <c r="G356">
        <f t="shared" si="5"/>
        <v>7</v>
      </c>
    </row>
    <row r="357" spans="1:7" x14ac:dyDescent="0.25">
      <c r="A357" t="s">
        <v>68</v>
      </c>
      <c r="B357" t="s">
        <v>100</v>
      </c>
      <c r="C357" t="s">
        <v>113</v>
      </c>
      <c r="D357">
        <v>1.304</v>
      </c>
      <c r="E357">
        <v>6</v>
      </c>
      <c r="F357">
        <f>RANK(STAND_WHIP[[#This Row],[WHIP]],STAND_WHIP[WHIP],1)</f>
        <v>381</v>
      </c>
      <c r="G357">
        <f t="shared" si="5"/>
        <v>8</v>
      </c>
    </row>
    <row r="358" spans="1:7" x14ac:dyDescent="0.25">
      <c r="A358" t="s">
        <v>68</v>
      </c>
      <c r="B358" t="s">
        <v>103</v>
      </c>
      <c r="C358" t="s">
        <v>113</v>
      </c>
      <c r="D358">
        <v>1.3120000000000001</v>
      </c>
      <c r="E358">
        <v>5</v>
      </c>
      <c r="F358">
        <f>RANK(STAND_WHIP[[#This Row],[WHIP]],STAND_WHIP[WHIP],1)</f>
        <v>410</v>
      </c>
      <c r="G358">
        <f t="shared" si="5"/>
        <v>9</v>
      </c>
    </row>
    <row r="359" spans="1:7" x14ac:dyDescent="0.25">
      <c r="A359" t="s">
        <v>68</v>
      </c>
      <c r="B359" t="s">
        <v>97</v>
      </c>
      <c r="C359" t="s">
        <v>113</v>
      </c>
      <c r="D359">
        <v>1.3180000000000001</v>
      </c>
      <c r="E359">
        <v>1</v>
      </c>
      <c r="F359">
        <f>RANK(STAND_WHIP[[#This Row],[WHIP]],STAND_WHIP[WHIP],1)</f>
        <v>428</v>
      </c>
      <c r="G359">
        <f t="shared" si="5"/>
        <v>10</v>
      </c>
    </row>
    <row r="360" spans="1:7" x14ac:dyDescent="0.25">
      <c r="A360" t="s">
        <v>68</v>
      </c>
      <c r="B360" t="s">
        <v>105</v>
      </c>
      <c r="C360" t="s">
        <v>113</v>
      </c>
      <c r="D360">
        <v>1.401</v>
      </c>
      <c r="E360">
        <v>4</v>
      </c>
      <c r="F360">
        <f>RANK(STAND_WHIP[[#This Row],[WHIP]],STAND_WHIP[WHIP],1)</f>
        <v>629</v>
      </c>
      <c r="G360">
        <f t="shared" si="5"/>
        <v>11</v>
      </c>
    </row>
    <row r="361" spans="1:7" x14ac:dyDescent="0.25">
      <c r="A361" t="s">
        <v>68</v>
      </c>
      <c r="B361" t="s">
        <v>104</v>
      </c>
      <c r="C361" t="s">
        <v>113</v>
      </c>
      <c r="D361">
        <v>1.413</v>
      </c>
      <c r="E361">
        <v>3</v>
      </c>
      <c r="F361">
        <f>RANK(STAND_WHIP[[#This Row],[WHIP]],STAND_WHIP[WHIP],1)</f>
        <v>638</v>
      </c>
      <c r="G361">
        <f t="shared" si="5"/>
        <v>12</v>
      </c>
    </row>
    <row r="362" spans="1:7" x14ac:dyDescent="0.25">
      <c r="A362" t="s">
        <v>69</v>
      </c>
      <c r="B362" t="s">
        <v>94</v>
      </c>
      <c r="C362" t="s">
        <v>113</v>
      </c>
      <c r="D362">
        <v>1.2082999999999999</v>
      </c>
      <c r="E362">
        <v>12</v>
      </c>
      <c r="F362">
        <f>RANK(STAND_WHIP[[#This Row],[WHIP]],STAND_WHIP[WHIP],1)</f>
        <v>59</v>
      </c>
      <c r="G362">
        <f t="shared" si="5"/>
        <v>1</v>
      </c>
    </row>
    <row r="363" spans="1:7" x14ac:dyDescent="0.25">
      <c r="A363" t="s">
        <v>69</v>
      </c>
      <c r="B363" t="s">
        <v>99</v>
      </c>
      <c r="C363" t="s">
        <v>113</v>
      </c>
      <c r="D363">
        <v>1.2239</v>
      </c>
      <c r="E363">
        <v>11</v>
      </c>
      <c r="F363">
        <f>RANK(STAND_WHIP[[#This Row],[WHIP]],STAND_WHIP[WHIP],1)</f>
        <v>97</v>
      </c>
      <c r="G363">
        <f t="shared" si="5"/>
        <v>2</v>
      </c>
    </row>
    <row r="364" spans="1:7" x14ac:dyDescent="0.25">
      <c r="A364" t="s">
        <v>69</v>
      </c>
      <c r="B364" t="s">
        <v>95</v>
      </c>
      <c r="C364" t="s">
        <v>113</v>
      </c>
      <c r="D364">
        <v>1.2274</v>
      </c>
      <c r="E364">
        <v>10</v>
      </c>
      <c r="F364">
        <f>RANK(STAND_WHIP[[#This Row],[WHIP]],STAND_WHIP[WHIP],1)</f>
        <v>109</v>
      </c>
      <c r="G364">
        <f t="shared" si="5"/>
        <v>3</v>
      </c>
    </row>
    <row r="365" spans="1:7" x14ac:dyDescent="0.25">
      <c r="A365" t="s">
        <v>69</v>
      </c>
      <c r="B365" t="s">
        <v>103</v>
      </c>
      <c r="C365" t="s">
        <v>113</v>
      </c>
      <c r="D365">
        <v>1.2518</v>
      </c>
      <c r="E365">
        <v>9</v>
      </c>
      <c r="F365">
        <f>RANK(STAND_WHIP[[#This Row],[WHIP]],STAND_WHIP[WHIP],1)</f>
        <v>191</v>
      </c>
      <c r="G365">
        <f t="shared" si="5"/>
        <v>4</v>
      </c>
    </row>
    <row r="366" spans="1:7" x14ac:dyDescent="0.25">
      <c r="A366" t="s">
        <v>69</v>
      </c>
      <c r="B366" t="s">
        <v>97</v>
      </c>
      <c r="C366" t="s">
        <v>113</v>
      </c>
      <c r="D366">
        <v>1.2682</v>
      </c>
      <c r="E366">
        <v>8</v>
      </c>
      <c r="F366">
        <f>RANK(STAND_WHIP[[#This Row],[WHIP]],STAND_WHIP[WHIP],1)</f>
        <v>244</v>
      </c>
      <c r="G366">
        <f t="shared" si="5"/>
        <v>5</v>
      </c>
    </row>
    <row r="367" spans="1:7" x14ac:dyDescent="0.25">
      <c r="A367" t="s">
        <v>69</v>
      </c>
      <c r="B367" t="s">
        <v>101</v>
      </c>
      <c r="C367" t="s">
        <v>113</v>
      </c>
      <c r="D367">
        <v>1.3052999999999999</v>
      </c>
      <c r="E367">
        <v>7</v>
      </c>
      <c r="F367">
        <f>RANK(STAND_WHIP[[#This Row],[WHIP]],STAND_WHIP[WHIP],1)</f>
        <v>388</v>
      </c>
      <c r="G367">
        <f t="shared" si="5"/>
        <v>6</v>
      </c>
    </row>
    <row r="368" spans="1:7" x14ac:dyDescent="0.25">
      <c r="A368" t="s">
        <v>69</v>
      </c>
      <c r="B368" t="s">
        <v>96</v>
      </c>
      <c r="C368" t="s">
        <v>113</v>
      </c>
      <c r="D368">
        <v>1.3063</v>
      </c>
      <c r="E368">
        <v>6</v>
      </c>
      <c r="F368">
        <f>RANK(STAND_WHIP[[#This Row],[WHIP]],STAND_WHIP[WHIP],1)</f>
        <v>394</v>
      </c>
      <c r="G368">
        <f t="shared" si="5"/>
        <v>7</v>
      </c>
    </row>
    <row r="369" spans="1:7" x14ac:dyDescent="0.25">
      <c r="A369" t="s">
        <v>69</v>
      </c>
      <c r="B369" t="s">
        <v>98</v>
      </c>
      <c r="C369" t="s">
        <v>113</v>
      </c>
      <c r="D369">
        <v>1.3107</v>
      </c>
      <c r="E369">
        <v>5</v>
      </c>
      <c r="F369">
        <f>RANK(STAND_WHIP[[#This Row],[WHIP]],STAND_WHIP[WHIP],1)</f>
        <v>401</v>
      </c>
      <c r="G369">
        <f t="shared" si="5"/>
        <v>8</v>
      </c>
    </row>
    <row r="370" spans="1:7" x14ac:dyDescent="0.25">
      <c r="A370" t="s">
        <v>69</v>
      </c>
      <c r="B370" t="s">
        <v>100</v>
      </c>
      <c r="C370" t="s">
        <v>113</v>
      </c>
      <c r="D370">
        <v>1.3345</v>
      </c>
      <c r="E370">
        <v>4</v>
      </c>
      <c r="F370">
        <f>RANK(STAND_WHIP[[#This Row],[WHIP]],STAND_WHIP[WHIP],1)</f>
        <v>478</v>
      </c>
      <c r="G370">
        <f t="shared" si="5"/>
        <v>9</v>
      </c>
    </row>
    <row r="371" spans="1:7" x14ac:dyDescent="0.25">
      <c r="A371" t="s">
        <v>69</v>
      </c>
      <c r="B371" t="s">
        <v>102</v>
      </c>
      <c r="C371" t="s">
        <v>113</v>
      </c>
      <c r="D371">
        <v>1.3553999999999999</v>
      </c>
      <c r="E371">
        <v>3</v>
      </c>
      <c r="F371">
        <f>RANK(STAND_WHIP[[#This Row],[WHIP]],STAND_WHIP[WHIP],1)</f>
        <v>542</v>
      </c>
      <c r="G371">
        <f t="shared" si="5"/>
        <v>10</v>
      </c>
    </row>
    <row r="372" spans="1:7" x14ac:dyDescent="0.25">
      <c r="A372" t="s">
        <v>69</v>
      </c>
      <c r="B372" t="s">
        <v>104</v>
      </c>
      <c r="C372" t="s">
        <v>113</v>
      </c>
      <c r="D372">
        <v>1.3695999999999999</v>
      </c>
      <c r="E372">
        <v>2</v>
      </c>
      <c r="F372">
        <f>RANK(STAND_WHIP[[#This Row],[WHIP]],STAND_WHIP[WHIP],1)</f>
        <v>582</v>
      </c>
      <c r="G372">
        <f t="shared" si="5"/>
        <v>11</v>
      </c>
    </row>
    <row r="373" spans="1:7" x14ac:dyDescent="0.25">
      <c r="A373" t="s">
        <v>69</v>
      </c>
      <c r="B373" t="s">
        <v>105</v>
      </c>
      <c r="C373" t="s">
        <v>113</v>
      </c>
      <c r="D373">
        <v>1.3795999999999999</v>
      </c>
      <c r="E373">
        <v>1</v>
      </c>
      <c r="F373">
        <f>RANK(STAND_WHIP[[#This Row],[WHIP]],STAND_WHIP[WHIP],1)</f>
        <v>602</v>
      </c>
      <c r="G373">
        <f t="shared" si="5"/>
        <v>12</v>
      </c>
    </row>
    <row r="374" spans="1:7" x14ac:dyDescent="0.25">
      <c r="A374" t="s">
        <v>70</v>
      </c>
      <c r="B374" t="s">
        <v>95</v>
      </c>
      <c r="C374" t="s">
        <v>113</v>
      </c>
      <c r="D374">
        <v>1.155</v>
      </c>
      <c r="E374">
        <v>12</v>
      </c>
      <c r="F374">
        <f>RANK(STAND_WHIP[[#This Row],[WHIP]],STAND_WHIP[WHIP],1)</f>
        <v>10</v>
      </c>
      <c r="G374">
        <f t="shared" si="5"/>
        <v>1</v>
      </c>
    </row>
    <row r="375" spans="1:7" x14ac:dyDescent="0.25">
      <c r="A375" t="s">
        <v>70</v>
      </c>
      <c r="B375" t="s">
        <v>101</v>
      </c>
      <c r="C375" t="s">
        <v>113</v>
      </c>
      <c r="D375">
        <v>1.22</v>
      </c>
      <c r="E375">
        <v>11</v>
      </c>
      <c r="F375">
        <f>RANK(STAND_WHIP[[#This Row],[WHIP]],STAND_WHIP[WHIP],1)</f>
        <v>88</v>
      </c>
      <c r="G375">
        <f t="shared" si="5"/>
        <v>2</v>
      </c>
    </row>
    <row r="376" spans="1:7" x14ac:dyDescent="0.25">
      <c r="A376" t="s">
        <v>70</v>
      </c>
      <c r="B376" t="s">
        <v>104</v>
      </c>
      <c r="C376" t="s">
        <v>113</v>
      </c>
      <c r="D376">
        <v>1.2509999999999999</v>
      </c>
      <c r="E376">
        <v>10</v>
      </c>
      <c r="F376">
        <f>RANK(STAND_WHIP[[#This Row],[WHIP]],STAND_WHIP[WHIP],1)</f>
        <v>186</v>
      </c>
      <c r="G376">
        <f t="shared" si="5"/>
        <v>3</v>
      </c>
    </row>
    <row r="377" spans="1:7" x14ac:dyDescent="0.25">
      <c r="A377" t="s">
        <v>70</v>
      </c>
      <c r="B377" t="s">
        <v>105</v>
      </c>
      <c r="C377" t="s">
        <v>113</v>
      </c>
      <c r="D377">
        <v>1.2929999999999999</v>
      </c>
      <c r="E377">
        <v>9</v>
      </c>
      <c r="F377">
        <f>RANK(STAND_WHIP[[#This Row],[WHIP]],STAND_WHIP[WHIP],1)</f>
        <v>332</v>
      </c>
      <c r="G377">
        <f t="shared" si="5"/>
        <v>4</v>
      </c>
    </row>
    <row r="378" spans="1:7" x14ac:dyDescent="0.25">
      <c r="A378" t="s">
        <v>70</v>
      </c>
      <c r="B378" t="s">
        <v>103</v>
      </c>
      <c r="C378" t="s">
        <v>113</v>
      </c>
      <c r="D378">
        <v>1.2969999999999999</v>
      </c>
      <c r="E378">
        <v>8</v>
      </c>
      <c r="F378">
        <f>RANK(STAND_WHIP[[#This Row],[WHIP]],STAND_WHIP[WHIP],1)</f>
        <v>347</v>
      </c>
      <c r="G378">
        <f t="shared" si="5"/>
        <v>5</v>
      </c>
    </row>
    <row r="379" spans="1:7" x14ac:dyDescent="0.25">
      <c r="A379" t="s">
        <v>70</v>
      </c>
      <c r="B379" t="s">
        <v>100</v>
      </c>
      <c r="C379" t="s">
        <v>113</v>
      </c>
      <c r="D379">
        <v>1.302</v>
      </c>
      <c r="E379">
        <v>7</v>
      </c>
      <c r="F379">
        <f>RANK(STAND_WHIP[[#This Row],[WHIP]],STAND_WHIP[WHIP],1)</f>
        <v>374</v>
      </c>
      <c r="G379">
        <f t="shared" si="5"/>
        <v>6</v>
      </c>
    </row>
    <row r="380" spans="1:7" x14ac:dyDescent="0.25">
      <c r="A380" t="s">
        <v>70</v>
      </c>
      <c r="B380" t="s">
        <v>98</v>
      </c>
      <c r="C380" t="s">
        <v>113</v>
      </c>
      <c r="D380">
        <v>1.3109999999999999</v>
      </c>
      <c r="E380">
        <v>6</v>
      </c>
      <c r="F380">
        <f>RANK(STAND_WHIP[[#This Row],[WHIP]],STAND_WHIP[WHIP],1)</f>
        <v>405</v>
      </c>
      <c r="G380">
        <f t="shared" si="5"/>
        <v>7</v>
      </c>
    </row>
    <row r="381" spans="1:7" x14ac:dyDescent="0.25">
      <c r="A381" t="s">
        <v>70</v>
      </c>
      <c r="B381" t="s">
        <v>97</v>
      </c>
      <c r="C381" t="s">
        <v>113</v>
      </c>
      <c r="D381">
        <v>1.3120000000000001</v>
      </c>
      <c r="E381">
        <v>5</v>
      </c>
      <c r="F381">
        <f>RANK(STAND_WHIP[[#This Row],[WHIP]],STAND_WHIP[WHIP],1)</f>
        <v>410</v>
      </c>
      <c r="G381">
        <f t="shared" si="5"/>
        <v>8</v>
      </c>
    </row>
    <row r="382" spans="1:7" x14ac:dyDescent="0.25">
      <c r="A382" t="s">
        <v>70</v>
      </c>
      <c r="B382" t="s">
        <v>102</v>
      </c>
      <c r="C382" t="s">
        <v>113</v>
      </c>
      <c r="D382">
        <v>1.3180000000000001</v>
      </c>
      <c r="E382">
        <v>4</v>
      </c>
      <c r="F382">
        <f>RANK(STAND_WHIP[[#This Row],[WHIP]],STAND_WHIP[WHIP],1)</f>
        <v>428</v>
      </c>
      <c r="G382">
        <f t="shared" si="5"/>
        <v>9</v>
      </c>
    </row>
    <row r="383" spans="1:7" x14ac:dyDescent="0.25">
      <c r="A383" t="s">
        <v>70</v>
      </c>
      <c r="B383" t="s">
        <v>94</v>
      </c>
      <c r="C383" t="s">
        <v>113</v>
      </c>
      <c r="D383">
        <v>1.341</v>
      </c>
      <c r="E383">
        <v>3</v>
      </c>
      <c r="F383">
        <f>RANK(STAND_WHIP[[#This Row],[WHIP]],STAND_WHIP[WHIP],1)</f>
        <v>506</v>
      </c>
      <c r="G383">
        <f t="shared" si="5"/>
        <v>10</v>
      </c>
    </row>
    <row r="384" spans="1:7" x14ac:dyDescent="0.25">
      <c r="A384" t="s">
        <v>70</v>
      </c>
      <c r="B384" t="s">
        <v>99</v>
      </c>
      <c r="C384" t="s">
        <v>113</v>
      </c>
      <c r="D384">
        <v>1.377</v>
      </c>
      <c r="E384">
        <v>2</v>
      </c>
      <c r="F384">
        <f>RANK(STAND_WHIP[[#This Row],[WHIP]],STAND_WHIP[WHIP],1)</f>
        <v>595</v>
      </c>
      <c r="G384">
        <f t="shared" si="5"/>
        <v>11</v>
      </c>
    </row>
    <row r="385" spans="1:7" x14ac:dyDescent="0.25">
      <c r="A385" t="s">
        <v>70</v>
      </c>
      <c r="B385" t="s">
        <v>96</v>
      </c>
      <c r="C385" t="s">
        <v>113</v>
      </c>
      <c r="D385">
        <v>1.4</v>
      </c>
      <c r="E385">
        <v>1</v>
      </c>
      <c r="F385">
        <f>RANK(STAND_WHIP[[#This Row],[WHIP]],STAND_WHIP[WHIP],1)</f>
        <v>628</v>
      </c>
      <c r="G385">
        <f t="shared" si="5"/>
        <v>12</v>
      </c>
    </row>
    <row r="386" spans="1:7" x14ac:dyDescent="0.25">
      <c r="A386" t="s">
        <v>71</v>
      </c>
      <c r="B386" t="s">
        <v>94</v>
      </c>
      <c r="C386" t="s">
        <v>113</v>
      </c>
      <c r="D386">
        <v>1.175</v>
      </c>
      <c r="E386">
        <v>12</v>
      </c>
      <c r="F386">
        <f>RANK(STAND_WHIP[[#This Row],[WHIP]],STAND_WHIP[WHIP],1)</f>
        <v>18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104</v>
      </c>
      <c r="C387" t="s">
        <v>113</v>
      </c>
      <c r="D387">
        <v>1.232</v>
      </c>
      <c r="E387">
        <v>11</v>
      </c>
      <c r="F387">
        <f>RANK(STAND_WHIP[[#This Row],[WHIP]],STAND_WHIP[WHIP],1)</f>
        <v>128</v>
      </c>
      <c r="G387">
        <f t="shared" si="6"/>
        <v>2</v>
      </c>
    </row>
    <row r="388" spans="1:7" x14ac:dyDescent="0.25">
      <c r="A388" t="s">
        <v>71</v>
      </c>
      <c r="B388" t="s">
        <v>101</v>
      </c>
      <c r="C388" t="s">
        <v>113</v>
      </c>
      <c r="D388">
        <v>1.2330000000000001</v>
      </c>
      <c r="E388">
        <v>10</v>
      </c>
      <c r="F388">
        <f>RANK(STAND_WHIP[[#This Row],[WHIP]],STAND_WHIP[WHIP],1)</f>
        <v>135</v>
      </c>
      <c r="G388">
        <f t="shared" si="6"/>
        <v>3</v>
      </c>
    </row>
    <row r="389" spans="1:7" x14ac:dyDescent="0.25">
      <c r="A389" t="s">
        <v>71</v>
      </c>
      <c r="B389" t="s">
        <v>96</v>
      </c>
      <c r="C389" t="s">
        <v>113</v>
      </c>
      <c r="D389">
        <v>1.244</v>
      </c>
      <c r="E389">
        <v>9</v>
      </c>
      <c r="F389">
        <f>RANK(STAND_WHIP[[#This Row],[WHIP]],STAND_WHIP[WHIP],1)</f>
        <v>160</v>
      </c>
      <c r="G389">
        <f t="shared" si="6"/>
        <v>4</v>
      </c>
    </row>
    <row r="390" spans="1:7" x14ac:dyDescent="0.25">
      <c r="A390" t="s">
        <v>71</v>
      </c>
      <c r="B390" t="s">
        <v>99</v>
      </c>
      <c r="C390" t="s">
        <v>113</v>
      </c>
      <c r="D390">
        <v>1.28</v>
      </c>
      <c r="E390">
        <v>8</v>
      </c>
      <c r="F390">
        <f>RANK(STAND_WHIP[[#This Row],[WHIP]],STAND_WHIP[WHIP],1)</f>
        <v>288</v>
      </c>
      <c r="G390">
        <f t="shared" si="6"/>
        <v>5</v>
      </c>
    </row>
    <row r="391" spans="1:7" x14ac:dyDescent="0.25">
      <c r="A391" t="s">
        <v>71</v>
      </c>
      <c r="B391" t="s">
        <v>97</v>
      </c>
      <c r="C391" t="s">
        <v>113</v>
      </c>
      <c r="D391">
        <v>1.296</v>
      </c>
      <c r="E391">
        <v>7</v>
      </c>
      <c r="F391">
        <f>RANK(STAND_WHIP[[#This Row],[WHIP]],STAND_WHIP[WHIP],1)</f>
        <v>345</v>
      </c>
      <c r="G391">
        <f t="shared" si="6"/>
        <v>6</v>
      </c>
    </row>
    <row r="392" spans="1:7" x14ac:dyDescent="0.25">
      <c r="A392" t="s">
        <v>71</v>
      </c>
      <c r="B392" t="s">
        <v>100</v>
      </c>
      <c r="C392" t="s">
        <v>113</v>
      </c>
      <c r="D392">
        <v>1.306</v>
      </c>
      <c r="E392">
        <v>6</v>
      </c>
      <c r="F392">
        <f>RANK(STAND_WHIP[[#This Row],[WHIP]],STAND_WHIP[WHIP],1)</f>
        <v>393</v>
      </c>
      <c r="G392">
        <f t="shared" si="6"/>
        <v>7</v>
      </c>
    </row>
    <row r="393" spans="1:7" x14ac:dyDescent="0.25">
      <c r="A393" t="s">
        <v>71</v>
      </c>
      <c r="B393" t="s">
        <v>102</v>
      </c>
      <c r="C393" t="s">
        <v>113</v>
      </c>
      <c r="D393">
        <v>1.3149999999999999</v>
      </c>
      <c r="E393">
        <v>5</v>
      </c>
      <c r="F393">
        <f>RANK(STAND_WHIP[[#This Row],[WHIP]],STAND_WHIP[WHIP],1)</f>
        <v>419</v>
      </c>
      <c r="G393">
        <f t="shared" si="6"/>
        <v>8</v>
      </c>
    </row>
    <row r="394" spans="1:7" x14ac:dyDescent="0.25">
      <c r="A394" t="s">
        <v>71</v>
      </c>
      <c r="B394" t="s">
        <v>95</v>
      </c>
      <c r="C394" t="s">
        <v>113</v>
      </c>
      <c r="D394">
        <v>1.321</v>
      </c>
      <c r="E394">
        <v>4</v>
      </c>
      <c r="F394">
        <f>RANK(STAND_WHIP[[#This Row],[WHIP]],STAND_WHIP[WHIP],1)</f>
        <v>441</v>
      </c>
      <c r="G394">
        <f t="shared" si="6"/>
        <v>9</v>
      </c>
    </row>
    <row r="395" spans="1:7" x14ac:dyDescent="0.25">
      <c r="A395" t="s">
        <v>71</v>
      </c>
      <c r="B395" t="s">
        <v>98</v>
      </c>
      <c r="C395" t="s">
        <v>113</v>
      </c>
      <c r="D395">
        <v>1.3360000000000001</v>
      </c>
      <c r="E395">
        <v>3</v>
      </c>
      <c r="F395">
        <f>RANK(STAND_WHIP[[#This Row],[WHIP]],STAND_WHIP[WHIP],1)</f>
        <v>486</v>
      </c>
      <c r="G395">
        <f t="shared" si="6"/>
        <v>10</v>
      </c>
    </row>
    <row r="396" spans="1:7" x14ac:dyDescent="0.25">
      <c r="A396" t="s">
        <v>71</v>
      </c>
      <c r="B396" t="s">
        <v>105</v>
      </c>
      <c r="C396" t="s">
        <v>113</v>
      </c>
      <c r="D396">
        <v>1.373</v>
      </c>
      <c r="E396">
        <v>2</v>
      </c>
      <c r="F396">
        <f>RANK(STAND_WHIP[[#This Row],[WHIP]],STAND_WHIP[WHIP],1)</f>
        <v>590</v>
      </c>
      <c r="G396">
        <f t="shared" si="6"/>
        <v>11</v>
      </c>
    </row>
    <row r="397" spans="1:7" x14ac:dyDescent="0.25">
      <c r="A397" t="s">
        <v>71</v>
      </c>
      <c r="B397" t="s">
        <v>103</v>
      </c>
      <c r="C397" t="s">
        <v>113</v>
      </c>
      <c r="D397">
        <v>1.4039999999999999</v>
      </c>
      <c r="E397">
        <v>1</v>
      </c>
      <c r="F397">
        <f>RANK(STAND_WHIP[[#This Row],[WHIP]],STAND_WHIP[WHIP],1)</f>
        <v>634</v>
      </c>
      <c r="G397">
        <f t="shared" si="6"/>
        <v>12</v>
      </c>
    </row>
    <row r="398" spans="1:7" x14ac:dyDescent="0.25">
      <c r="A398" t="s">
        <v>72</v>
      </c>
      <c r="B398" t="s">
        <v>98</v>
      </c>
      <c r="C398" t="s">
        <v>113</v>
      </c>
      <c r="D398">
        <v>1.2113</v>
      </c>
      <c r="E398">
        <v>12</v>
      </c>
      <c r="F398">
        <f>RANK(STAND_WHIP[[#This Row],[WHIP]],STAND_WHIP[WHIP],1)</f>
        <v>66</v>
      </c>
      <c r="G398">
        <f t="shared" si="6"/>
        <v>1</v>
      </c>
    </row>
    <row r="399" spans="1:7" x14ac:dyDescent="0.25">
      <c r="A399" t="s">
        <v>72</v>
      </c>
      <c r="B399" t="s">
        <v>95</v>
      </c>
      <c r="C399" t="s">
        <v>113</v>
      </c>
      <c r="D399">
        <v>1.2442</v>
      </c>
      <c r="E399">
        <v>11</v>
      </c>
      <c r="F399">
        <f>RANK(STAND_WHIP[[#This Row],[WHIP]],STAND_WHIP[WHIP],1)</f>
        <v>163</v>
      </c>
      <c r="G399">
        <f t="shared" si="6"/>
        <v>2</v>
      </c>
    </row>
    <row r="400" spans="1:7" x14ac:dyDescent="0.25">
      <c r="A400" t="s">
        <v>72</v>
      </c>
      <c r="B400" t="s">
        <v>94</v>
      </c>
      <c r="C400" t="s">
        <v>113</v>
      </c>
      <c r="D400">
        <v>1.2464</v>
      </c>
      <c r="E400">
        <v>10</v>
      </c>
      <c r="F400">
        <f>RANK(STAND_WHIP[[#This Row],[WHIP]],STAND_WHIP[WHIP],1)</f>
        <v>167</v>
      </c>
      <c r="G400">
        <f t="shared" si="6"/>
        <v>3</v>
      </c>
    </row>
    <row r="401" spans="1:7" x14ac:dyDescent="0.25">
      <c r="A401" t="s">
        <v>72</v>
      </c>
      <c r="B401" t="s">
        <v>100</v>
      </c>
      <c r="C401" t="s">
        <v>113</v>
      </c>
      <c r="D401">
        <v>1.2479</v>
      </c>
      <c r="E401">
        <v>9</v>
      </c>
      <c r="F401">
        <f>RANK(STAND_WHIP[[#This Row],[WHIP]],STAND_WHIP[WHIP],1)</f>
        <v>170</v>
      </c>
      <c r="G401">
        <f t="shared" si="6"/>
        <v>4</v>
      </c>
    </row>
    <row r="402" spans="1:7" x14ac:dyDescent="0.25">
      <c r="A402" t="s">
        <v>72</v>
      </c>
      <c r="B402" t="s">
        <v>105</v>
      </c>
      <c r="C402" t="s">
        <v>113</v>
      </c>
      <c r="D402">
        <v>1.2585</v>
      </c>
      <c r="E402">
        <v>8</v>
      </c>
      <c r="F402">
        <f>RANK(STAND_WHIP[[#This Row],[WHIP]],STAND_WHIP[WHIP],1)</f>
        <v>212</v>
      </c>
      <c r="G402">
        <f t="shared" si="6"/>
        <v>5</v>
      </c>
    </row>
    <row r="403" spans="1:7" x14ac:dyDescent="0.25">
      <c r="A403" t="s">
        <v>72</v>
      </c>
      <c r="B403" t="s">
        <v>104</v>
      </c>
      <c r="C403" t="s">
        <v>113</v>
      </c>
      <c r="D403">
        <v>1.2746</v>
      </c>
      <c r="E403">
        <v>7</v>
      </c>
      <c r="F403">
        <f>RANK(STAND_WHIP[[#This Row],[WHIP]],STAND_WHIP[WHIP],1)</f>
        <v>273</v>
      </c>
      <c r="G403">
        <f t="shared" si="6"/>
        <v>6</v>
      </c>
    </row>
    <row r="404" spans="1:7" x14ac:dyDescent="0.25">
      <c r="A404" t="s">
        <v>72</v>
      </c>
      <c r="B404" t="s">
        <v>103</v>
      </c>
      <c r="C404" t="s">
        <v>113</v>
      </c>
      <c r="D404">
        <v>1.3031999999999999</v>
      </c>
      <c r="E404">
        <v>6</v>
      </c>
      <c r="F404">
        <f>RANK(STAND_WHIP[[#This Row],[WHIP]],STAND_WHIP[WHIP],1)</f>
        <v>380</v>
      </c>
      <c r="G404">
        <f t="shared" si="6"/>
        <v>7</v>
      </c>
    </row>
    <row r="405" spans="1:7" x14ac:dyDescent="0.25">
      <c r="A405" t="s">
        <v>72</v>
      </c>
      <c r="B405" t="s">
        <v>99</v>
      </c>
      <c r="C405" t="s">
        <v>113</v>
      </c>
      <c r="D405">
        <v>1.3112999999999999</v>
      </c>
      <c r="E405">
        <v>5</v>
      </c>
      <c r="F405">
        <f>RANK(STAND_WHIP[[#This Row],[WHIP]],STAND_WHIP[WHIP],1)</f>
        <v>409</v>
      </c>
      <c r="G405">
        <f t="shared" si="6"/>
        <v>8</v>
      </c>
    </row>
    <row r="406" spans="1:7" x14ac:dyDescent="0.25">
      <c r="A406" t="s">
        <v>72</v>
      </c>
      <c r="B406" t="s">
        <v>101</v>
      </c>
      <c r="C406" t="s">
        <v>113</v>
      </c>
      <c r="D406">
        <v>1.3176000000000001</v>
      </c>
      <c r="E406">
        <v>4</v>
      </c>
      <c r="F406">
        <f>RANK(STAND_WHIP[[#This Row],[WHIP]],STAND_WHIP[WHIP],1)</f>
        <v>427</v>
      </c>
      <c r="G406">
        <f t="shared" si="6"/>
        <v>9</v>
      </c>
    </row>
    <row r="407" spans="1:7" x14ac:dyDescent="0.25">
      <c r="A407" t="s">
        <v>72</v>
      </c>
      <c r="B407" t="s">
        <v>102</v>
      </c>
      <c r="C407" t="s">
        <v>113</v>
      </c>
      <c r="D407">
        <v>1.3188</v>
      </c>
      <c r="E407">
        <v>3</v>
      </c>
      <c r="F407">
        <f>RANK(STAND_WHIP[[#This Row],[WHIP]],STAND_WHIP[WHIP],1)</f>
        <v>432</v>
      </c>
      <c r="G407">
        <f t="shared" si="6"/>
        <v>10</v>
      </c>
    </row>
    <row r="408" spans="1:7" x14ac:dyDescent="0.25">
      <c r="A408" t="s">
        <v>72</v>
      </c>
      <c r="B408" t="s">
        <v>96</v>
      </c>
      <c r="C408" t="s">
        <v>113</v>
      </c>
      <c r="D408">
        <v>1.3551</v>
      </c>
      <c r="E408">
        <v>2</v>
      </c>
      <c r="F408">
        <f>RANK(STAND_WHIP[[#This Row],[WHIP]],STAND_WHIP[WHIP],1)</f>
        <v>541</v>
      </c>
      <c r="G408">
        <f t="shared" si="6"/>
        <v>11</v>
      </c>
    </row>
    <row r="409" spans="1:7" x14ac:dyDescent="0.25">
      <c r="A409" t="s">
        <v>72</v>
      </c>
      <c r="B409" t="s">
        <v>97</v>
      </c>
      <c r="C409" t="s">
        <v>113</v>
      </c>
      <c r="D409">
        <v>1.3722000000000001</v>
      </c>
      <c r="E409">
        <v>1</v>
      </c>
      <c r="F409">
        <f>RANK(STAND_WHIP[[#This Row],[WHIP]],STAND_WHIP[WHIP],1)</f>
        <v>589</v>
      </c>
      <c r="G409">
        <f t="shared" si="6"/>
        <v>12</v>
      </c>
    </row>
    <row r="410" spans="1:7" x14ac:dyDescent="0.25">
      <c r="A410" t="s">
        <v>73</v>
      </c>
      <c r="B410" t="s">
        <v>98</v>
      </c>
      <c r="C410" t="s">
        <v>113</v>
      </c>
      <c r="D410">
        <v>1.1890000000000001</v>
      </c>
      <c r="E410">
        <v>12</v>
      </c>
      <c r="F410">
        <f>RANK(STAND_WHIP[[#This Row],[WHIP]],STAND_WHIP[WHIP],1)</f>
        <v>35</v>
      </c>
      <c r="G410">
        <f t="shared" si="6"/>
        <v>1</v>
      </c>
    </row>
    <row r="411" spans="1:7" x14ac:dyDescent="0.25">
      <c r="A411" t="s">
        <v>73</v>
      </c>
      <c r="B411" t="s">
        <v>103</v>
      </c>
      <c r="C411" t="s">
        <v>113</v>
      </c>
      <c r="D411">
        <v>1.216</v>
      </c>
      <c r="E411">
        <v>11</v>
      </c>
      <c r="F411">
        <f>RANK(STAND_WHIP[[#This Row],[WHIP]],STAND_WHIP[WHIP],1)</f>
        <v>70</v>
      </c>
      <c r="G411">
        <f t="shared" si="6"/>
        <v>2</v>
      </c>
    </row>
    <row r="412" spans="1:7" x14ac:dyDescent="0.25">
      <c r="A412" t="s">
        <v>73</v>
      </c>
      <c r="B412" t="s">
        <v>94</v>
      </c>
      <c r="C412" t="s">
        <v>113</v>
      </c>
      <c r="D412">
        <v>1.228</v>
      </c>
      <c r="E412">
        <v>10</v>
      </c>
      <c r="F412">
        <f>RANK(STAND_WHIP[[#This Row],[WHIP]],STAND_WHIP[WHIP],1)</f>
        <v>113</v>
      </c>
      <c r="G412">
        <f t="shared" si="6"/>
        <v>3</v>
      </c>
    </row>
    <row r="413" spans="1:7" x14ac:dyDescent="0.25">
      <c r="A413" t="s">
        <v>73</v>
      </c>
      <c r="B413" t="s">
        <v>95</v>
      </c>
      <c r="C413" t="s">
        <v>113</v>
      </c>
      <c r="D413">
        <v>1.2450000000000001</v>
      </c>
      <c r="E413">
        <v>9</v>
      </c>
      <c r="F413">
        <f>RANK(STAND_WHIP[[#This Row],[WHIP]],STAND_WHIP[WHIP],1)</f>
        <v>164</v>
      </c>
      <c r="G413">
        <f t="shared" si="6"/>
        <v>4</v>
      </c>
    </row>
    <row r="414" spans="1:7" x14ac:dyDescent="0.25">
      <c r="A414" t="s">
        <v>73</v>
      </c>
      <c r="B414" t="s">
        <v>102</v>
      </c>
      <c r="C414" t="s">
        <v>113</v>
      </c>
      <c r="D414">
        <v>1.276</v>
      </c>
      <c r="E414">
        <v>8</v>
      </c>
      <c r="F414">
        <f>RANK(STAND_WHIP[[#This Row],[WHIP]],STAND_WHIP[WHIP],1)</f>
        <v>278</v>
      </c>
      <c r="G414">
        <f t="shared" si="6"/>
        <v>5</v>
      </c>
    </row>
    <row r="415" spans="1:7" x14ac:dyDescent="0.25">
      <c r="A415" t="s">
        <v>73</v>
      </c>
      <c r="B415" t="s">
        <v>105</v>
      </c>
      <c r="C415" t="s">
        <v>113</v>
      </c>
      <c r="D415">
        <v>1.3</v>
      </c>
      <c r="E415">
        <v>7</v>
      </c>
      <c r="F415">
        <f>RANK(STAND_WHIP[[#This Row],[WHIP]],STAND_WHIP[WHIP],1)</f>
        <v>368</v>
      </c>
      <c r="G415">
        <f t="shared" si="6"/>
        <v>6</v>
      </c>
    </row>
    <row r="416" spans="1:7" x14ac:dyDescent="0.25">
      <c r="A416" t="s">
        <v>73</v>
      </c>
      <c r="B416" t="s">
        <v>100</v>
      </c>
      <c r="C416" t="s">
        <v>113</v>
      </c>
      <c r="D416">
        <v>1.3009999999999999</v>
      </c>
      <c r="E416">
        <v>6</v>
      </c>
      <c r="F416">
        <f>RANK(STAND_WHIP[[#This Row],[WHIP]],STAND_WHIP[WHIP],1)</f>
        <v>369</v>
      </c>
      <c r="G416">
        <f t="shared" si="6"/>
        <v>7</v>
      </c>
    </row>
    <row r="417" spans="1:7" x14ac:dyDescent="0.25">
      <c r="A417" t="s">
        <v>73</v>
      </c>
      <c r="B417" t="s">
        <v>99</v>
      </c>
      <c r="C417" t="s">
        <v>113</v>
      </c>
      <c r="D417">
        <v>1.3160000000000001</v>
      </c>
      <c r="E417">
        <v>5</v>
      </c>
      <c r="F417">
        <f>RANK(STAND_WHIP[[#This Row],[WHIP]],STAND_WHIP[WHIP],1)</f>
        <v>423</v>
      </c>
      <c r="G417">
        <f t="shared" si="6"/>
        <v>8</v>
      </c>
    </row>
    <row r="418" spans="1:7" x14ac:dyDescent="0.25">
      <c r="A418" t="s">
        <v>73</v>
      </c>
      <c r="B418" t="s">
        <v>104</v>
      </c>
      <c r="C418" t="s">
        <v>113</v>
      </c>
      <c r="D418">
        <v>1.335</v>
      </c>
      <c r="E418">
        <v>4</v>
      </c>
      <c r="F418">
        <f>RANK(STAND_WHIP[[#This Row],[WHIP]],STAND_WHIP[WHIP],1)</f>
        <v>481</v>
      </c>
      <c r="G418">
        <f t="shared" si="6"/>
        <v>9</v>
      </c>
    </row>
    <row r="419" spans="1:7" x14ac:dyDescent="0.25">
      <c r="A419" t="s">
        <v>73</v>
      </c>
      <c r="B419" t="s">
        <v>96</v>
      </c>
      <c r="C419" t="s">
        <v>113</v>
      </c>
      <c r="D419">
        <v>1.341</v>
      </c>
      <c r="E419">
        <v>3</v>
      </c>
      <c r="F419">
        <f>RANK(STAND_WHIP[[#This Row],[WHIP]],STAND_WHIP[WHIP],1)</f>
        <v>506</v>
      </c>
      <c r="G419">
        <f t="shared" si="6"/>
        <v>10</v>
      </c>
    </row>
    <row r="420" spans="1:7" x14ac:dyDescent="0.25">
      <c r="A420" t="s">
        <v>73</v>
      </c>
      <c r="B420" t="s">
        <v>101</v>
      </c>
      <c r="C420" t="s">
        <v>113</v>
      </c>
      <c r="D420">
        <v>1.343</v>
      </c>
      <c r="E420">
        <v>2</v>
      </c>
      <c r="F420">
        <f>RANK(STAND_WHIP[[#This Row],[WHIP]],STAND_WHIP[WHIP],1)</f>
        <v>513</v>
      </c>
      <c r="G420">
        <f t="shared" si="6"/>
        <v>11</v>
      </c>
    </row>
    <row r="421" spans="1:7" x14ac:dyDescent="0.25">
      <c r="A421" t="s">
        <v>73</v>
      </c>
      <c r="B421" t="s">
        <v>97</v>
      </c>
      <c r="C421" t="s">
        <v>113</v>
      </c>
      <c r="D421">
        <v>1.359</v>
      </c>
      <c r="E421">
        <v>1</v>
      </c>
      <c r="F421">
        <f>RANK(STAND_WHIP[[#This Row],[WHIP]],STAND_WHIP[WHIP],1)</f>
        <v>557</v>
      </c>
      <c r="G421">
        <f t="shared" si="6"/>
        <v>12</v>
      </c>
    </row>
    <row r="422" spans="1:7" x14ac:dyDescent="0.25">
      <c r="A422" t="s">
        <v>74</v>
      </c>
      <c r="B422" t="s">
        <v>94</v>
      </c>
      <c r="C422" t="s">
        <v>113</v>
      </c>
      <c r="D422">
        <v>1.1519999999999999</v>
      </c>
      <c r="E422">
        <v>12</v>
      </c>
      <c r="F422">
        <f>RANK(STAND_WHIP[[#This Row],[WHIP]],STAND_WHIP[WHIP],1)</f>
        <v>8</v>
      </c>
      <c r="G422">
        <f t="shared" si="6"/>
        <v>1</v>
      </c>
    </row>
    <row r="423" spans="1:7" x14ac:dyDescent="0.25">
      <c r="A423" t="s">
        <v>74</v>
      </c>
      <c r="B423" t="s">
        <v>98</v>
      </c>
      <c r="C423" t="s">
        <v>113</v>
      </c>
      <c r="D423">
        <v>1.2010000000000001</v>
      </c>
      <c r="E423">
        <v>11</v>
      </c>
      <c r="F423">
        <f>RANK(STAND_WHIP[[#This Row],[WHIP]],STAND_WHIP[WHIP],1)</f>
        <v>50</v>
      </c>
      <c r="G423">
        <f t="shared" si="6"/>
        <v>2</v>
      </c>
    </row>
    <row r="424" spans="1:7" x14ac:dyDescent="0.25">
      <c r="A424" t="s">
        <v>74</v>
      </c>
      <c r="B424" t="s">
        <v>99</v>
      </c>
      <c r="C424" t="s">
        <v>113</v>
      </c>
      <c r="D424">
        <v>1.2270000000000001</v>
      </c>
      <c r="E424">
        <v>10</v>
      </c>
      <c r="F424">
        <f>RANK(STAND_WHIP[[#This Row],[WHIP]],STAND_WHIP[WHIP],1)</f>
        <v>106</v>
      </c>
      <c r="G424">
        <f t="shared" si="6"/>
        <v>3</v>
      </c>
    </row>
    <row r="425" spans="1:7" x14ac:dyDescent="0.25">
      <c r="A425" t="s">
        <v>74</v>
      </c>
      <c r="B425" t="s">
        <v>102</v>
      </c>
      <c r="C425" t="s">
        <v>113</v>
      </c>
      <c r="D425">
        <v>1.256</v>
      </c>
      <c r="E425">
        <v>9</v>
      </c>
      <c r="F425">
        <f>RANK(STAND_WHIP[[#This Row],[WHIP]],STAND_WHIP[WHIP],1)</f>
        <v>204</v>
      </c>
      <c r="G425">
        <f t="shared" si="6"/>
        <v>4</v>
      </c>
    </row>
    <row r="426" spans="1:7" x14ac:dyDescent="0.25">
      <c r="A426" t="s">
        <v>74</v>
      </c>
      <c r="B426" t="s">
        <v>95</v>
      </c>
      <c r="C426" t="s">
        <v>113</v>
      </c>
      <c r="D426">
        <v>1.2929999999999999</v>
      </c>
      <c r="E426">
        <v>8</v>
      </c>
      <c r="F426">
        <f>RANK(STAND_WHIP[[#This Row],[WHIP]],STAND_WHIP[WHIP],1)</f>
        <v>332</v>
      </c>
      <c r="G426">
        <f t="shared" si="6"/>
        <v>5</v>
      </c>
    </row>
    <row r="427" spans="1:7" x14ac:dyDescent="0.25">
      <c r="A427" t="s">
        <v>74</v>
      </c>
      <c r="B427" t="s">
        <v>103</v>
      </c>
      <c r="C427" t="s">
        <v>113</v>
      </c>
      <c r="D427">
        <v>1.298</v>
      </c>
      <c r="E427">
        <v>7</v>
      </c>
      <c r="F427">
        <f>RANK(STAND_WHIP[[#This Row],[WHIP]],STAND_WHIP[WHIP],1)</f>
        <v>353</v>
      </c>
      <c r="G427">
        <f t="shared" si="6"/>
        <v>6</v>
      </c>
    </row>
    <row r="428" spans="1:7" x14ac:dyDescent="0.25">
      <c r="A428" t="s">
        <v>74</v>
      </c>
      <c r="B428" t="s">
        <v>101</v>
      </c>
      <c r="C428" t="s">
        <v>113</v>
      </c>
      <c r="D428">
        <v>1.2989999999999999</v>
      </c>
      <c r="E428">
        <v>6</v>
      </c>
      <c r="F428">
        <f>RANK(STAND_WHIP[[#This Row],[WHIP]],STAND_WHIP[WHIP],1)</f>
        <v>363</v>
      </c>
      <c r="G428">
        <f t="shared" si="6"/>
        <v>7</v>
      </c>
    </row>
    <row r="429" spans="1:7" x14ac:dyDescent="0.25">
      <c r="A429" t="s">
        <v>74</v>
      </c>
      <c r="B429" t="s">
        <v>105</v>
      </c>
      <c r="C429" t="s">
        <v>113</v>
      </c>
      <c r="D429">
        <v>1.3049999999999999</v>
      </c>
      <c r="E429">
        <v>5</v>
      </c>
      <c r="F429">
        <f>RANK(STAND_WHIP[[#This Row],[WHIP]],STAND_WHIP[WHIP],1)</f>
        <v>386</v>
      </c>
      <c r="G429">
        <f t="shared" si="6"/>
        <v>8</v>
      </c>
    </row>
    <row r="430" spans="1:7" x14ac:dyDescent="0.25">
      <c r="A430" t="s">
        <v>74</v>
      </c>
      <c r="B430" t="s">
        <v>97</v>
      </c>
      <c r="C430" t="s">
        <v>113</v>
      </c>
      <c r="D430">
        <v>1.323</v>
      </c>
      <c r="E430">
        <v>4</v>
      </c>
      <c r="F430">
        <f>RANK(STAND_WHIP[[#This Row],[WHIP]],STAND_WHIP[WHIP],1)</f>
        <v>448</v>
      </c>
      <c r="G430">
        <f t="shared" si="6"/>
        <v>9</v>
      </c>
    </row>
    <row r="431" spans="1:7" x14ac:dyDescent="0.25">
      <c r="A431" t="s">
        <v>74</v>
      </c>
      <c r="B431" t="s">
        <v>104</v>
      </c>
      <c r="C431" t="s">
        <v>113</v>
      </c>
      <c r="D431">
        <v>1.337</v>
      </c>
      <c r="E431">
        <v>3</v>
      </c>
      <c r="F431">
        <f>RANK(STAND_WHIP[[#This Row],[WHIP]],STAND_WHIP[WHIP],1)</f>
        <v>488</v>
      </c>
      <c r="G431">
        <f t="shared" si="6"/>
        <v>10</v>
      </c>
    </row>
    <row r="432" spans="1:7" x14ac:dyDescent="0.25">
      <c r="A432" t="s">
        <v>74</v>
      </c>
      <c r="B432" t="s">
        <v>96</v>
      </c>
      <c r="C432" t="s">
        <v>113</v>
      </c>
      <c r="D432">
        <v>1.339</v>
      </c>
      <c r="E432">
        <v>2</v>
      </c>
      <c r="F432">
        <f>RANK(STAND_WHIP[[#This Row],[WHIP]],STAND_WHIP[WHIP],1)</f>
        <v>498</v>
      </c>
      <c r="G432">
        <f t="shared" si="6"/>
        <v>11</v>
      </c>
    </row>
    <row r="433" spans="1:7" x14ac:dyDescent="0.25">
      <c r="A433" t="s">
        <v>74</v>
      </c>
      <c r="B433" t="s">
        <v>100</v>
      </c>
      <c r="C433" t="s">
        <v>113</v>
      </c>
      <c r="D433">
        <v>1.4870000000000001</v>
      </c>
      <c r="E433">
        <v>1</v>
      </c>
      <c r="F433">
        <f>RANK(STAND_WHIP[[#This Row],[WHIP]],STAND_WHIP[WHIP],1)</f>
        <v>659</v>
      </c>
      <c r="G433">
        <f t="shared" si="6"/>
        <v>12</v>
      </c>
    </row>
    <row r="434" spans="1:7" x14ac:dyDescent="0.25">
      <c r="A434" t="s">
        <v>75</v>
      </c>
      <c r="B434" t="s">
        <v>98</v>
      </c>
      <c r="C434" t="s">
        <v>113</v>
      </c>
      <c r="D434">
        <v>1.222</v>
      </c>
      <c r="E434">
        <v>12</v>
      </c>
      <c r="F434">
        <f>RANK(STAND_WHIP[[#This Row],[WHIP]],STAND_WHIP[WHIP],1)</f>
        <v>90</v>
      </c>
      <c r="G434">
        <f t="shared" si="6"/>
        <v>1</v>
      </c>
    </row>
    <row r="435" spans="1:7" x14ac:dyDescent="0.25">
      <c r="A435" t="s">
        <v>75</v>
      </c>
      <c r="B435" t="s">
        <v>101</v>
      </c>
      <c r="C435" t="s">
        <v>113</v>
      </c>
      <c r="D435">
        <v>1.242</v>
      </c>
      <c r="E435">
        <v>11</v>
      </c>
      <c r="F435">
        <f>RANK(STAND_WHIP[[#This Row],[WHIP]],STAND_WHIP[WHIP],1)</f>
        <v>152</v>
      </c>
      <c r="G435">
        <f t="shared" si="6"/>
        <v>2</v>
      </c>
    </row>
    <row r="436" spans="1:7" x14ac:dyDescent="0.25">
      <c r="A436" t="s">
        <v>75</v>
      </c>
      <c r="B436" t="s">
        <v>94</v>
      </c>
      <c r="C436" t="s">
        <v>113</v>
      </c>
      <c r="D436">
        <v>1.244</v>
      </c>
      <c r="E436">
        <v>10</v>
      </c>
      <c r="F436">
        <f>RANK(STAND_WHIP[[#This Row],[WHIP]],STAND_WHIP[WHIP],1)</f>
        <v>160</v>
      </c>
      <c r="G436">
        <f t="shared" si="6"/>
        <v>3</v>
      </c>
    </row>
    <row r="437" spans="1:7" x14ac:dyDescent="0.25">
      <c r="A437" t="s">
        <v>75</v>
      </c>
      <c r="B437" t="s">
        <v>100</v>
      </c>
      <c r="C437" t="s">
        <v>113</v>
      </c>
      <c r="D437">
        <v>1.252</v>
      </c>
      <c r="E437">
        <v>9</v>
      </c>
      <c r="F437">
        <f>RANK(STAND_WHIP[[#This Row],[WHIP]],STAND_WHIP[WHIP],1)</f>
        <v>194</v>
      </c>
      <c r="G437">
        <f t="shared" si="6"/>
        <v>4</v>
      </c>
    </row>
    <row r="438" spans="1:7" x14ac:dyDescent="0.25">
      <c r="A438" t="s">
        <v>75</v>
      </c>
      <c r="B438" t="s">
        <v>99</v>
      </c>
      <c r="C438" t="s">
        <v>113</v>
      </c>
      <c r="D438">
        <v>1.272</v>
      </c>
      <c r="E438">
        <v>7</v>
      </c>
      <c r="F438">
        <f>RANK(STAND_WHIP[[#This Row],[WHIP]],STAND_WHIP[WHIP],1)</f>
        <v>258</v>
      </c>
      <c r="G438">
        <f t="shared" si="6"/>
        <v>5</v>
      </c>
    </row>
    <row r="439" spans="1:7" x14ac:dyDescent="0.25">
      <c r="A439" t="s">
        <v>75</v>
      </c>
      <c r="B439" t="s">
        <v>104</v>
      </c>
      <c r="C439" t="s">
        <v>113</v>
      </c>
      <c r="D439">
        <v>1.272</v>
      </c>
      <c r="E439">
        <v>8</v>
      </c>
      <c r="F439">
        <f>RANK(STAND_WHIP[[#This Row],[WHIP]],STAND_WHIP[WHIP],1)</f>
        <v>258</v>
      </c>
      <c r="G439">
        <f t="shared" si="6"/>
        <v>6</v>
      </c>
    </row>
    <row r="440" spans="1:7" x14ac:dyDescent="0.25">
      <c r="A440" t="s">
        <v>75</v>
      </c>
      <c r="B440" t="s">
        <v>97</v>
      </c>
      <c r="C440" t="s">
        <v>113</v>
      </c>
      <c r="D440">
        <v>1.288</v>
      </c>
      <c r="E440">
        <v>0</v>
      </c>
      <c r="F440">
        <f>RANK(STAND_WHIP[[#This Row],[WHIP]],STAND_WHIP[WHIP],1)</f>
        <v>317</v>
      </c>
      <c r="G440">
        <f t="shared" si="6"/>
        <v>7</v>
      </c>
    </row>
    <row r="441" spans="1:7" x14ac:dyDescent="0.25">
      <c r="A441" t="s">
        <v>75</v>
      </c>
      <c r="B441" t="s">
        <v>95</v>
      </c>
      <c r="C441" t="s">
        <v>113</v>
      </c>
      <c r="D441">
        <v>1.304</v>
      </c>
      <c r="E441">
        <v>5</v>
      </c>
      <c r="F441">
        <f>RANK(STAND_WHIP[[#This Row],[WHIP]],STAND_WHIP[WHIP],1)</f>
        <v>381</v>
      </c>
      <c r="G441">
        <f t="shared" si="6"/>
        <v>8</v>
      </c>
    </row>
    <row r="442" spans="1:7" x14ac:dyDescent="0.25">
      <c r="A442" t="s">
        <v>75</v>
      </c>
      <c r="B442" t="s">
        <v>103</v>
      </c>
      <c r="C442" t="s">
        <v>113</v>
      </c>
      <c r="D442">
        <v>1.3080000000000001</v>
      </c>
      <c r="E442">
        <v>4</v>
      </c>
      <c r="F442">
        <f>RANK(STAND_WHIP[[#This Row],[WHIP]],STAND_WHIP[WHIP],1)</f>
        <v>399</v>
      </c>
      <c r="G442">
        <f t="shared" si="6"/>
        <v>9</v>
      </c>
    </row>
    <row r="443" spans="1:7" x14ac:dyDescent="0.25">
      <c r="A443" t="s">
        <v>75</v>
      </c>
      <c r="B443" t="s">
        <v>102</v>
      </c>
      <c r="C443" t="s">
        <v>113</v>
      </c>
      <c r="D443">
        <v>1.3280000000000001</v>
      </c>
      <c r="E443">
        <v>3</v>
      </c>
      <c r="F443">
        <f>RANK(STAND_WHIP[[#This Row],[WHIP]],STAND_WHIP[WHIP],1)</f>
        <v>456</v>
      </c>
      <c r="G443">
        <f t="shared" si="6"/>
        <v>10</v>
      </c>
    </row>
    <row r="444" spans="1:7" x14ac:dyDescent="0.25">
      <c r="A444" t="s">
        <v>75</v>
      </c>
      <c r="B444" t="s">
        <v>96</v>
      </c>
      <c r="C444" t="s">
        <v>113</v>
      </c>
      <c r="D444">
        <v>1.339</v>
      </c>
      <c r="E444">
        <v>0</v>
      </c>
      <c r="F444">
        <f>RANK(STAND_WHIP[[#This Row],[WHIP]],STAND_WHIP[WHIP],1)</f>
        <v>498</v>
      </c>
      <c r="G444">
        <f t="shared" si="6"/>
        <v>11</v>
      </c>
    </row>
    <row r="445" spans="1:7" x14ac:dyDescent="0.25">
      <c r="A445" t="s">
        <v>75</v>
      </c>
      <c r="B445" t="s">
        <v>105</v>
      </c>
      <c r="C445" t="s">
        <v>113</v>
      </c>
      <c r="D445">
        <v>1.452</v>
      </c>
      <c r="E445">
        <v>1</v>
      </c>
      <c r="F445">
        <f>RANK(STAND_WHIP[[#This Row],[WHIP]],STAND_WHIP[WHIP],1)</f>
        <v>654</v>
      </c>
      <c r="G445">
        <f t="shared" si="6"/>
        <v>12</v>
      </c>
    </row>
    <row r="446" spans="1:7" x14ac:dyDescent="0.25">
      <c r="A446" t="s">
        <v>76</v>
      </c>
      <c r="B446" t="s">
        <v>94</v>
      </c>
      <c r="C446" t="s">
        <v>113</v>
      </c>
      <c r="D446">
        <v>1.2132000000000001</v>
      </c>
      <c r="E446">
        <v>12</v>
      </c>
      <c r="F446">
        <f>RANK(STAND_WHIP[[#This Row],[WHIP]],STAND_WHIP[WHIP],1)</f>
        <v>67</v>
      </c>
      <c r="G446">
        <f t="shared" si="6"/>
        <v>1</v>
      </c>
    </row>
    <row r="447" spans="1:7" x14ac:dyDescent="0.25">
      <c r="A447" t="s">
        <v>76</v>
      </c>
      <c r="B447" t="s">
        <v>98</v>
      </c>
      <c r="C447" t="s">
        <v>113</v>
      </c>
      <c r="D447">
        <v>1.2386999999999999</v>
      </c>
      <c r="E447">
        <v>11</v>
      </c>
      <c r="F447">
        <f>RANK(STAND_WHIP[[#This Row],[WHIP]],STAND_WHIP[WHIP],1)</f>
        <v>146</v>
      </c>
      <c r="G447">
        <f t="shared" si="6"/>
        <v>2</v>
      </c>
    </row>
    <row r="448" spans="1:7" x14ac:dyDescent="0.25">
      <c r="A448" t="s">
        <v>76</v>
      </c>
      <c r="B448" t="s">
        <v>99</v>
      </c>
      <c r="C448" t="s">
        <v>113</v>
      </c>
      <c r="D448">
        <v>1.2438</v>
      </c>
      <c r="E448">
        <v>10</v>
      </c>
      <c r="F448">
        <f>RANK(STAND_WHIP[[#This Row],[WHIP]],STAND_WHIP[WHIP],1)</f>
        <v>159</v>
      </c>
      <c r="G448">
        <f t="shared" si="6"/>
        <v>3</v>
      </c>
    </row>
    <row r="449" spans="1:7" x14ac:dyDescent="0.25">
      <c r="A449" t="s">
        <v>76</v>
      </c>
      <c r="B449" t="s">
        <v>100</v>
      </c>
      <c r="C449" t="s">
        <v>113</v>
      </c>
      <c r="D449">
        <v>1.2624</v>
      </c>
      <c r="E449">
        <v>9</v>
      </c>
      <c r="F449">
        <f>RANK(STAND_WHIP[[#This Row],[WHIP]],STAND_WHIP[WHIP],1)</f>
        <v>225</v>
      </c>
      <c r="G449">
        <f t="shared" si="6"/>
        <v>4</v>
      </c>
    </row>
    <row r="450" spans="1:7" x14ac:dyDescent="0.25">
      <c r="A450" t="s">
        <v>76</v>
      </c>
      <c r="B450" t="s">
        <v>95</v>
      </c>
      <c r="C450" t="s">
        <v>113</v>
      </c>
      <c r="D450">
        <v>1.2645999999999999</v>
      </c>
      <c r="E450">
        <v>8</v>
      </c>
      <c r="F450">
        <f>RANK(STAND_WHIP[[#This Row],[WHIP]],STAND_WHIP[WHIP],1)</f>
        <v>233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103</v>
      </c>
      <c r="C451" t="s">
        <v>113</v>
      </c>
      <c r="D451">
        <v>1.2654000000000001</v>
      </c>
      <c r="E451">
        <v>7</v>
      </c>
      <c r="F451">
        <f>RANK(STAND_WHIP[[#This Row],[WHIP]],STAND_WHIP[WHIP],1)</f>
        <v>235</v>
      </c>
      <c r="G451">
        <f t="shared" si="7"/>
        <v>6</v>
      </c>
    </row>
    <row r="452" spans="1:7" x14ac:dyDescent="0.25">
      <c r="A452" t="s">
        <v>76</v>
      </c>
      <c r="B452" t="s">
        <v>104</v>
      </c>
      <c r="C452" t="s">
        <v>113</v>
      </c>
      <c r="D452">
        <v>1.2910999999999999</v>
      </c>
      <c r="E452">
        <v>6</v>
      </c>
      <c r="F452">
        <f>RANK(STAND_WHIP[[#This Row],[WHIP]],STAND_WHIP[WHIP],1)</f>
        <v>326</v>
      </c>
      <c r="G452">
        <f t="shared" si="7"/>
        <v>7</v>
      </c>
    </row>
    <row r="453" spans="1:7" x14ac:dyDescent="0.25">
      <c r="A453" t="s">
        <v>76</v>
      </c>
      <c r="B453" t="s">
        <v>96</v>
      </c>
      <c r="C453" t="s">
        <v>113</v>
      </c>
      <c r="D453">
        <v>1.333</v>
      </c>
      <c r="E453">
        <v>5</v>
      </c>
      <c r="F453">
        <f>RANK(STAND_WHIP[[#This Row],[WHIP]],STAND_WHIP[WHIP],1)</f>
        <v>471</v>
      </c>
      <c r="G453">
        <f t="shared" si="7"/>
        <v>8</v>
      </c>
    </row>
    <row r="454" spans="1:7" x14ac:dyDescent="0.25">
      <c r="A454" t="s">
        <v>76</v>
      </c>
      <c r="B454" t="s">
        <v>102</v>
      </c>
      <c r="C454" t="s">
        <v>113</v>
      </c>
      <c r="D454">
        <v>1.3354999999999999</v>
      </c>
      <c r="E454">
        <v>4</v>
      </c>
      <c r="F454">
        <f>RANK(STAND_WHIP[[#This Row],[WHIP]],STAND_WHIP[WHIP],1)</f>
        <v>484</v>
      </c>
      <c r="G454">
        <f t="shared" si="7"/>
        <v>9</v>
      </c>
    </row>
    <row r="455" spans="1:7" x14ac:dyDescent="0.25">
      <c r="A455" t="s">
        <v>76</v>
      </c>
      <c r="B455" t="s">
        <v>101</v>
      </c>
      <c r="C455" t="s">
        <v>113</v>
      </c>
      <c r="D455">
        <v>1.3573</v>
      </c>
      <c r="E455">
        <v>3</v>
      </c>
      <c r="F455">
        <f>RANK(STAND_WHIP[[#This Row],[WHIP]],STAND_WHIP[WHIP],1)</f>
        <v>553</v>
      </c>
      <c r="G455">
        <f t="shared" si="7"/>
        <v>10</v>
      </c>
    </row>
    <row r="456" spans="1:7" x14ac:dyDescent="0.25">
      <c r="A456" t="s">
        <v>76</v>
      </c>
      <c r="B456" t="s">
        <v>97</v>
      </c>
      <c r="C456" t="s">
        <v>113</v>
      </c>
      <c r="D456">
        <v>1.3843000000000001</v>
      </c>
      <c r="E456">
        <v>0</v>
      </c>
      <c r="F456">
        <f>RANK(STAND_WHIP[[#This Row],[WHIP]],STAND_WHIP[WHIP],1)</f>
        <v>611</v>
      </c>
      <c r="G456">
        <f t="shared" si="7"/>
        <v>11</v>
      </c>
    </row>
    <row r="457" spans="1:7" x14ac:dyDescent="0.25">
      <c r="A457" t="s">
        <v>76</v>
      </c>
      <c r="B457" t="s">
        <v>105</v>
      </c>
      <c r="C457" t="s">
        <v>113</v>
      </c>
      <c r="D457">
        <v>1.3915</v>
      </c>
      <c r="E457">
        <v>1</v>
      </c>
      <c r="F457">
        <f>RANK(STAND_WHIP[[#This Row],[WHIP]],STAND_WHIP[WHIP],1)</f>
        <v>616</v>
      </c>
      <c r="G457">
        <f t="shared" si="7"/>
        <v>12</v>
      </c>
    </row>
    <row r="458" spans="1:7" x14ac:dyDescent="0.25">
      <c r="A458" t="s">
        <v>77</v>
      </c>
      <c r="B458" t="s">
        <v>102</v>
      </c>
      <c r="C458" t="s">
        <v>113</v>
      </c>
      <c r="D458">
        <v>1.1793</v>
      </c>
      <c r="E458">
        <v>12</v>
      </c>
      <c r="F458">
        <f>RANK(STAND_WHIP[[#This Row],[WHIP]],STAND_WHIP[WHIP],1)</f>
        <v>21</v>
      </c>
      <c r="G458">
        <f t="shared" si="7"/>
        <v>1</v>
      </c>
    </row>
    <row r="459" spans="1:7" x14ac:dyDescent="0.25">
      <c r="A459" t="s">
        <v>77</v>
      </c>
      <c r="B459" t="s">
        <v>94</v>
      </c>
      <c r="C459" t="s">
        <v>113</v>
      </c>
      <c r="D459">
        <v>1.2103999999999999</v>
      </c>
      <c r="E459">
        <v>11</v>
      </c>
      <c r="F459">
        <f>RANK(STAND_WHIP[[#This Row],[WHIP]],STAND_WHIP[WHIP],1)</f>
        <v>65</v>
      </c>
      <c r="G459">
        <f t="shared" si="7"/>
        <v>2</v>
      </c>
    </row>
    <row r="460" spans="1:7" x14ac:dyDescent="0.25">
      <c r="A460" t="s">
        <v>77</v>
      </c>
      <c r="B460" t="s">
        <v>99</v>
      </c>
      <c r="C460" t="s">
        <v>113</v>
      </c>
      <c r="D460">
        <v>1.2229000000000001</v>
      </c>
      <c r="E460">
        <v>10</v>
      </c>
      <c r="F460">
        <f>RANK(STAND_WHIP[[#This Row],[WHIP]],STAND_WHIP[WHIP],1)</f>
        <v>91</v>
      </c>
      <c r="G460">
        <f t="shared" si="7"/>
        <v>3</v>
      </c>
    </row>
    <row r="461" spans="1:7" x14ac:dyDescent="0.25">
      <c r="A461" t="s">
        <v>77</v>
      </c>
      <c r="B461" t="s">
        <v>104</v>
      </c>
      <c r="C461" t="s">
        <v>113</v>
      </c>
      <c r="D461">
        <v>1.2364999999999999</v>
      </c>
      <c r="E461">
        <v>9</v>
      </c>
      <c r="F461">
        <f>RANK(STAND_WHIP[[#This Row],[WHIP]],STAND_WHIP[WHIP],1)</f>
        <v>140</v>
      </c>
      <c r="G461">
        <f t="shared" si="7"/>
        <v>4</v>
      </c>
    </row>
    <row r="462" spans="1:7" x14ac:dyDescent="0.25">
      <c r="A462" t="s">
        <v>77</v>
      </c>
      <c r="B462" t="s">
        <v>100</v>
      </c>
      <c r="C462" t="s">
        <v>113</v>
      </c>
      <c r="D462">
        <v>1.2467999999999999</v>
      </c>
      <c r="E462">
        <v>8</v>
      </c>
      <c r="F462">
        <f>RANK(STAND_WHIP[[#This Row],[WHIP]],STAND_WHIP[WHIP],1)</f>
        <v>168</v>
      </c>
      <c r="G462">
        <f t="shared" si="7"/>
        <v>5</v>
      </c>
    </row>
    <row r="463" spans="1:7" x14ac:dyDescent="0.25">
      <c r="A463" t="s">
        <v>77</v>
      </c>
      <c r="B463" t="s">
        <v>98</v>
      </c>
      <c r="C463" t="s">
        <v>113</v>
      </c>
      <c r="D463">
        <v>1.2503</v>
      </c>
      <c r="E463">
        <v>7</v>
      </c>
      <c r="F463">
        <f>RANK(STAND_WHIP[[#This Row],[WHIP]],STAND_WHIP[WHIP],1)</f>
        <v>184</v>
      </c>
      <c r="G463">
        <f t="shared" si="7"/>
        <v>6</v>
      </c>
    </row>
    <row r="464" spans="1:7" x14ac:dyDescent="0.25">
      <c r="A464" t="s">
        <v>77</v>
      </c>
      <c r="B464" t="s">
        <v>96</v>
      </c>
      <c r="C464" t="s">
        <v>113</v>
      </c>
      <c r="D464">
        <v>1.3022</v>
      </c>
      <c r="E464">
        <v>6</v>
      </c>
      <c r="F464">
        <f>RANK(STAND_WHIP[[#This Row],[WHIP]],STAND_WHIP[WHIP],1)</f>
        <v>376</v>
      </c>
      <c r="G464">
        <f t="shared" si="7"/>
        <v>7</v>
      </c>
    </row>
    <row r="465" spans="1:7" x14ac:dyDescent="0.25">
      <c r="A465" t="s">
        <v>77</v>
      </c>
      <c r="B465" t="s">
        <v>103</v>
      </c>
      <c r="C465" t="s">
        <v>113</v>
      </c>
      <c r="D465">
        <v>1.3047</v>
      </c>
      <c r="E465">
        <v>5</v>
      </c>
      <c r="F465">
        <f>RANK(STAND_WHIP[[#This Row],[WHIP]],STAND_WHIP[WHIP],1)</f>
        <v>385</v>
      </c>
      <c r="G465">
        <f t="shared" si="7"/>
        <v>8</v>
      </c>
    </row>
    <row r="466" spans="1:7" x14ac:dyDescent="0.25">
      <c r="A466" t="s">
        <v>77</v>
      </c>
      <c r="B466" t="s">
        <v>97</v>
      </c>
      <c r="C466" t="s">
        <v>113</v>
      </c>
      <c r="D466">
        <v>1.3206</v>
      </c>
      <c r="E466">
        <v>4</v>
      </c>
      <c r="F466">
        <f>RANK(STAND_WHIP[[#This Row],[WHIP]],STAND_WHIP[WHIP],1)</f>
        <v>439</v>
      </c>
      <c r="G466">
        <f t="shared" si="7"/>
        <v>9</v>
      </c>
    </row>
    <row r="467" spans="1:7" x14ac:dyDescent="0.25">
      <c r="A467" t="s">
        <v>77</v>
      </c>
      <c r="B467" t="s">
        <v>101</v>
      </c>
      <c r="C467" t="s">
        <v>113</v>
      </c>
      <c r="D467">
        <v>1.3275999999999999</v>
      </c>
      <c r="E467">
        <v>3</v>
      </c>
      <c r="F467">
        <f>RANK(STAND_WHIP[[#This Row],[WHIP]],STAND_WHIP[WHIP],1)</f>
        <v>455</v>
      </c>
      <c r="G467">
        <f t="shared" si="7"/>
        <v>10</v>
      </c>
    </row>
    <row r="468" spans="1:7" x14ac:dyDescent="0.25">
      <c r="A468" t="s">
        <v>77</v>
      </c>
      <c r="B468" t="s">
        <v>105</v>
      </c>
      <c r="C468" t="s">
        <v>113</v>
      </c>
      <c r="D468">
        <v>1.3323</v>
      </c>
      <c r="E468">
        <v>2</v>
      </c>
      <c r="F468">
        <f>RANK(STAND_WHIP[[#This Row],[WHIP]],STAND_WHIP[WHIP],1)</f>
        <v>469</v>
      </c>
      <c r="G468">
        <f t="shared" si="7"/>
        <v>11</v>
      </c>
    </row>
    <row r="469" spans="1:7" x14ac:dyDescent="0.25">
      <c r="A469" t="s">
        <v>77</v>
      </c>
      <c r="B469" t="s">
        <v>95</v>
      </c>
      <c r="C469" t="s">
        <v>113</v>
      </c>
      <c r="D469">
        <v>1.3689</v>
      </c>
      <c r="E469">
        <v>1</v>
      </c>
      <c r="F469">
        <f>RANK(STAND_WHIP[[#This Row],[WHIP]],STAND_WHIP[WHIP],1)</f>
        <v>579</v>
      </c>
      <c r="G469">
        <f t="shared" si="7"/>
        <v>12</v>
      </c>
    </row>
    <row r="470" spans="1:7" x14ac:dyDescent="0.25">
      <c r="A470" t="s">
        <v>78</v>
      </c>
      <c r="B470" t="s">
        <v>94</v>
      </c>
      <c r="C470" t="s">
        <v>113</v>
      </c>
      <c r="D470">
        <v>1.1615</v>
      </c>
      <c r="E470">
        <v>12</v>
      </c>
      <c r="F470">
        <f>RANK(STAND_WHIP[[#This Row],[WHIP]],STAND_WHIP[WHIP],1)</f>
        <v>13</v>
      </c>
      <c r="G470">
        <f t="shared" si="7"/>
        <v>1</v>
      </c>
    </row>
    <row r="471" spans="1:7" x14ac:dyDescent="0.25">
      <c r="A471" t="s">
        <v>78</v>
      </c>
      <c r="B471" t="s">
        <v>99</v>
      </c>
      <c r="C471" t="s">
        <v>113</v>
      </c>
      <c r="D471">
        <v>1.1983999999999999</v>
      </c>
      <c r="E471">
        <v>11</v>
      </c>
      <c r="F471">
        <f>RANK(STAND_WHIP[[#This Row],[WHIP]],STAND_WHIP[WHIP],1)</f>
        <v>44</v>
      </c>
      <c r="G471">
        <f t="shared" si="7"/>
        <v>2</v>
      </c>
    </row>
    <row r="472" spans="1:7" x14ac:dyDescent="0.25">
      <c r="A472" t="s">
        <v>78</v>
      </c>
      <c r="B472" t="s">
        <v>103</v>
      </c>
      <c r="C472" t="s">
        <v>113</v>
      </c>
      <c r="D472">
        <v>1.2173</v>
      </c>
      <c r="E472">
        <v>10</v>
      </c>
      <c r="F472">
        <f>RANK(STAND_WHIP[[#This Row],[WHIP]],STAND_WHIP[WHIP],1)</f>
        <v>76</v>
      </c>
      <c r="G472">
        <f t="shared" si="7"/>
        <v>3</v>
      </c>
    </row>
    <row r="473" spans="1:7" x14ac:dyDescent="0.25">
      <c r="A473" t="s">
        <v>78</v>
      </c>
      <c r="B473" t="s">
        <v>98</v>
      </c>
      <c r="C473" t="s">
        <v>113</v>
      </c>
      <c r="D473">
        <v>1.2329000000000001</v>
      </c>
      <c r="E473">
        <v>9</v>
      </c>
      <c r="F473">
        <f>RANK(STAND_WHIP[[#This Row],[WHIP]],STAND_WHIP[WHIP],1)</f>
        <v>134</v>
      </c>
      <c r="G473">
        <f t="shared" si="7"/>
        <v>4</v>
      </c>
    </row>
    <row r="474" spans="1:7" x14ac:dyDescent="0.25">
      <c r="A474" t="s">
        <v>78</v>
      </c>
      <c r="B474" t="s">
        <v>95</v>
      </c>
      <c r="C474" t="s">
        <v>113</v>
      </c>
      <c r="D474">
        <v>1.2931999999999999</v>
      </c>
      <c r="E474">
        <v>8</v>
      </c>
      <c r="F474">
        <f>RANK(STAND_WHIP[[#This Row],[WHIP]],STAND_WHIP[WHIP],1)</f>
        <v>341</v>
      </c>
      <c r="G474">
        <f t="shared" si="7"/>
        <v>5</v>
      </c>
    </row>
    <row r="475" spans="1:7" x14ac:dyDescent="0.25">
      <c r="A475" t="s">
        <v>78</v>
      </c>
      <c r="B475" t="s">
        <v>105</v>
      </c>
      <c r="C475" t="s">
        <v>113</v>
      </c>
      <c r="D475">
        <v>1.3068</v>
      </c>
      <c r="E475">
        <v>7</v>
      </c>
      <c r="F475">
        <f>RANK(STAND_WHIP[[#This Row],[WHIP]],STAND_WHIP[WHIP],1)</f>
        <v>397</v>
      </c>
      <c r="G475">
        <f t="shared" si="7"/>
        <v>6</v>
      </c>
    </row>
    <row r="476" spans="1:7" x14ac:dyDescent="0.25">
      <c r="A476" t="s">
        <v>78</v>
      </c>
      <c r="B476" t="s">
        <v>101</v>
      </c>
      <c r="C476" t="s">
        <v>113</v>
      </c>
      <c r="D476">
        <v>1.3299000000000001</v>
      </c>
      <c r="E476">
        <v>6</v>
      </c>
      <c r="F476">
        <f>RANK(STAND_WHIP[[#This Row],[WHIP]],STAND_WHIP[WHIP],1)</f>
        <v>459</v>
      </c>
      <c r="G476">
        <f t="shared" si="7"/>
        <v>7</v>
      </c>
    </row>
    <row r="477" spans="1:7" x14ac:dyDescent="0.25">
      <c r="A477" t="s">
        <v>78</v>
      </c>
      <c r="B477" t="s">
        <v>102</v>
      </c>
      <c r="C477" t="s">
        <v>113</v>
      </c>
      <c r="D477">
        <v>1.3307</v>
      </c>
      <c r="E477">
        <v>5</v>
      </c>
      <c r="F477">
        <f>RANK(STAND_WHIP[[#This Row],[WHIP]],STAND_WHIP[WHIP],1)</f>
        <v>461</v>
      </c>
      <c r="G477">
        <f t="shared" si="7"/>
        <v>8</v>
      </c>
    </row>
    <row r="478" spans="1:7" x14ac:dyDescent="0.25">
      <c r="A478" t="s">
        <v>78</v>
      </c>
      <c r="B478" t="s">
        <v>97</v>
      </c>
      <c r="C478" t="s">
        <v>113</v>
      </c>
      <c r="D478">
        <v>1.3419000000000001</v>
      </c>
      <c r="E478">
        <v>4</v>
      </c>
      <c r="F478">
        <f>RANK(STAND_WHIP[[#This Row],[WHIP]],STAND_WHIP[WHIP],1)</f>
        <v>509</v>
      </c>
      <c r="G478">
        <f t="shared" si="7"/>
        <v>9</v>
      </c>
    </row>
    <row r="479" spans="1:7" x14ac:dyDescent="0.25">
      <c r="A479" t="s">
        <v>78</v>
      </c>
      <c r="B479" t="s">
        <v>96</v>
      </c>
      <c r="C479" t="s">
        <v>113</v>
      </c>
      <c r="D479">
        <v>1.3532999999999999</v>
      </c>
      <c r="E479">
        <v>3</v>
      </c>
      <c r="F479">
        <f>RANK(STAND_WHIP[[#This Row],[WHIP]],STAND_WHIP[WHIP],1)</f>
        <v>539</v>
      </c>
      <c r="G479">
        <f t="shared" si="7"/>
        <v>10</v>
      </c>
    </row>
    <row r="480" spans="1:7" x14ac:dyDescent="0.25">
      <c r="A480" t="s">
        <v>78</v>
      </c>
      <c r="B480" t="s">
        <v>100</v>
      </c>
      <c r="C480" t="s">
        <v>113</v>
      </c>
      <c r="D480">
        <v>1.3667</v>
      </c>
      <c r="E480">
        <v>2</v>
      </c>
      <c r="F480">
        <f>RANK(STAND_WHIP[[#This Row],[WHIP]],STAND_WHIP[WHIP],1)</f>
        <v>576</v>
      </c>
      <c r="G480">
        <f t="shared" si="7"/>
        <v>11</v>
      </c>
    </row>
    <row r="481" spans="1:7" x14ac:dyDescent="0.25">
      <c r="A481" t="s">
        <v>78</v>
      </c>
      <c r="B481" t="s">
        <v>104</v>
      </c>
      <c r="C481" t="s">
        <v>113</v>
      </c>
      <c r="D481">
        <v>1.3782000000000001</v>
      </c>
      <c r="E481">
        <v>1</v>
      </c>
      <c r="F481">
        <f>RANK(STAND_WHIP[[#This Row],[WHIP]],STAND_WHIP[WHIP],1)</f>
        <v>598</v>
      </c>
      <c r="G481">
        <f t="shared" si="7"/>
        <v>12</v>
      </c>
    </row>
    <row r="482" spans="1:7" x14ac:dyDescent="0.25">
      <c r="A482" t="s">
        <v>79</v>
      </c>
      <c r="B482" t="s">
        <v>94</v>
      </c>
      <c r="C482" t="s">
        <v>114</v>
      </c>
      <c r="D482">
        <v>1.218</v>
      </c>
      <c r="E482">
        <v>12</v>
      </c>
      <c r="F482">
        <f>RANK(STAND_WHIP[[#This Row],[WHIP]],STAND_WHIP[WHIP],1)</f>
        <v>77</v>
      </c>
      <c r="G482">
        <f t="shared" si="7"/>
        <v>1</v>
      </c>
    </row>
    <row r="483" spans="1:7" x14ac:dyDescent="0.25">
      <c r="A483" t="s">
        <v>79</v>
      </c>
      <c r="B483" t="s">
        <v>99</v>
      </c>
      <c r="C483" t="s">
        <v>114</v>
      </c>
      <c r="D483">
        <v>1.226</v>
      </c>
      <c r="E483">
        <v>11</v>
      </c>
      <c r="F483">
        <f>RANK(STAND_WHIP[[#This Row],[WHIP]],STAND_WHIP[WHIP],1)</f>
        <v>104</v>
      </c>
      <c r="G483">
        <f t="shared" si="7"/>
        <v>2</v>
      </c>
    </row>
    <row r="484" spans="1:7" x14ac:dyDescent="0.25">
      <c r="A484" t="s">
        <v>79</v>
      </c>
      <c r="B484" t="s">
        <v>102</v>
      </c>
      <c r="C484" t="s">
        <v>114</v>
      </c>
      <c r="D484">
        <v>1.248</v>
      </c>
      <c r="E484">
        <v>10</v>
      </c>
      <c r="F484">
        <f>RANK(STAND_WHIP[[#This Row],[WHIP]],STAND_WHIP[WHIP],1)</f>
        <v>171</v>
      </c>
      <c r="G484">
        <f t="shared" si="7"/>
        <v>3</v>
      </c>
    </row>
    <row r="485" spans="1:7" x14ac:dyDescent="0.25">
      <c r="A485" t="s">
        <v>79</v>
      </c>
      <c r="B485" t="s">
        <v>98</v>
      </c>
      <c r="C485" t="s">
        <v>114</v>
      </c>
      <c r="D485">
        <v>1.2509999999999999</v>
      </c>
      <c r="E485">
        <v>9</v>
      </c>
      <c r="F485">
        <f>RANK(STAND_WHIP[[#This Row],[WHIP]],STAND_WHIP[WHIP],1)</f>
        <v>186</v>
      </c>
      <c r="G485">
        <f t="shared" si="7"/>
        <v>4</v>
      </c>
    </row>
    <row r="486" spans="1:7" x14ac:dyDescent="0.25">
      <c r="A486" t="s">
        <v>79</v>
      </c>
      <c r="B486" t="s">
        <v>97</v>
      </c>
      <c r="C486" t="s">
        <v>114</v>
      </c>
      <c r="D486">
        <v>1.2629999999999999</v>
      </c>
      <c r="E486">
        <v>8</v>
      </c>
      <c r="F486">
        <f>RANK(STAND_WHIP[[#This Row],[WHIP]],STAND_WHIP[WHIP],1)</f>
        <v>226</v>
      </c>
      <c r="G486">
        <f t="shared" si="7"/>
        <v>5</v>
      </c>
    </row>
    <row r="487" spans="1:7" x14ac:dyDescent="0.25">
      <c r="A487" t="s">
        <v>79</v>
      </c>
      <c r="B487" t="s">
        <v>100</v>
      </c>
      <c r="C487" t="s">
        <v>114</v>
      </c>
      <c r="D487">
        <v>1.268</v>
      </c>
      <c r="E487">
        <v>7</v>
      </c>
      <c r="F487">
        <f>RANK(STAND_WHIP[[#This Row],[WHIP]],STAND_WHIP[WHIP],1)</f>
        <v>236</v>
      </c>
      <c r="G487">
        <f t="shared" si="7"/>
        <v>6</v>
      </c>
    </row>
    <row r="488" spans="1:7" x14ac:dyDescent="0.25">
      <c r="A488" t="s">
        <v>79</v>
      </c>
      <c r="B488" t="s">
        <v>96</v>
      </c>
      <c r="C488" t="s">
        <v>114</v>
      </c>
      <c r="D488">
        <v>1.2929999999999999</v>
      </c>
      <c r="E488">
        <v>6</v>
      </c>
      <c r="F488">
        <f>RANK(STAND_WHIP[[#This Row],[WHIP]],STAND_WHIP[WHIP],1)</f>
        <v>332</v>
      </c>
      <c r="G488">
        <f t="shared" si="7"/>
        <v>7</v>
      </c>
    </row>
    <row r="489" spans="1:7" x14ac:dyDescent="0.25">
      <c r="A489" t="s">
        <v>79</v>
      </c>
      <c r="B489" t="s">
        <v>95</v>
      </c>
      <c r="C489" t="s">
        <v>114</v>
      </c>
      <c r="D489">
        <v>1.2989999999999999</v>
      </c>
      <c r="E489">
        <v>5</v>
      </c>
      <c r="F489">
        <f>RANK(STAND_WHIP[[#This Row],[WHIP]],STAND_WHIP[WHIP],1)</f>
        <v>363</v>
      </c>
      <c r="G489">
        <f t="shared" si="7"/>
        <v>8</v>
      </c>
    </row>
    <row r="490" spans="1:7" x14ac:dyDescent="0.25">
      <c r="A490" t="s">
        <v>79</v>
      </c>
      <c r="B490" t="s">
        <v>101</v>
      </c>
      <c r="C490" t="s">
        <v>114</v>
      </c>
      <c r="D490">
        <v>1.325</v>
      </c>
      <c r="E490">
        <v>4</v>
      </c>
      <c r="F490">
        <f>RANK(STAND_WHIP[[#This Row],[WHIP]],STAND_WHIP[WHIP],1)</f>
        <v>450</v>
      </c>
      <c r="G490">
        <f t="shared" si="7"/>
        <v>9</v>
      </c>
    </row>
    <row r="491" spans="1:7" x14ac:dyDescent="0.25">
      <c r="A491" t="s">
        <v>79</v>
      </c>
      <c r="B491" t="s">
        <v>104</v>
      </c>
      <c r="C491" t="s">
        <v>114</v>
      </c>
      <c r="D491">
        <v>1.337</v>
      </c>
      <c r="E491">
        <v>3</v>
      </c>
      <c r="F491">
        <f>RANK(STAND_WHIP[[#This Row],[WHIP]],STAND_WHIP[WHIP],1)</f>
        <v>488</v>
      </c>
      <c r="G491">
        <f t="shared" si="7"/>
        <v>10</v>
      </c>
    </row>
    <row r="492" spans="1:7" x14ac:dyDescent="0.25">
      <c r="A492" t="s">
        <v>79</v>
      </c>
      <c r="B492" t="s">
        <v>103</v>
      </c>
      <c r="C492" t="s">
        <v>114</v>
      </c>
      <c r="D492">
        <v>1.359</v>
      </c>
      <c r="E492">
        <v>2</v>
      </c>
      <c r="F492">
        <f>RANK(STAND_WHIP[[#This Row],[WHIP]],STAND_WHIP[WHIP],1)</f>
        <v>557</v>
      </c>
      <c r="G492">
        <f t="shared" si="7"/>
        <v>11</v>
      </c>
    </row>
    <row r="493" spans="1:7" x14ac:dyDescent="0.25">
      <c r="A493" t="s">
        <v>79</v>
      </c>
      <c r="B493" t="s">
        <v>105</v>
      </c>
      <c r="C493" t="s">
        <v>114</v>
      </c>
      <c r="D493">
        <v>1.379</v>
      </c>
      <c r="E493">
        <v>1</v>
      </c>
      <c r="F493">
        <f>RANK(STAND_WHIP[[#This Row],[WHIP]],STAND_WHIP[WHIP],1)</f>
        <v>600</v>
      </c>
      <c r="G493">
        <f t="shared" si="7"/>
        <v>12</v>
      </c>
    </row>
    <row r="494" spans="1:7" x14ac:dyDescent="0.25">
      <c r="A494" t="s">
        <v>80</v>
      </c>
      <c r="B494" t="s">
        <v>94</v>
      </c>
      <c r="C494" t="s">
        <v>113</v>
      </c>
      <c r="D494">
        <v>1.1499999999999999</v>
      </c>
      <c r="E494">
        <v>12</v>
      </c>
      <c r="F494">
        <f>RANK(STAND_WHIP[[#This Row],[WHIP]],STAND_WHIP[WHIP],1)</f>
        <v>7</v>
      </c>
      <c r="G494">
        <f t="shared" si="7"/>
        <v>1</v>
      </c>
    </row>
    <row r="495" spans="1:7" x14ac:dyDescent="0.25">
      <c r="A495" t="s">
        <v>80</v>
      </c>
      <c r="B495" t="s">
        <v>98</v>
      </c>
      <c r="C495" t="s">
        <v>113</v>
      </c>
      <c r="D495">
        <v>1.2350000000000001</v>
      </c>
      <c r="E495">
        <v>11</v>
      </c>
      <c r="F495">
        <f>RANK(STAND_WHIP[[#This Row],[WHIP]],STAND_WHIP[WHIP],1)</f>
        <v>138</v>
      </c>
      <c r="G495">
        <f t="shared" si="7"/>
        <v>2</v>
      </c>
    </row>
    <row r="496" spans="1:7" x14ac:dyDescent="0.25">
      <c r="A496" t="s">
        <v>80</v>
      </c>
      <c r="B496" t="s">
        <v>101</v>
      </c>
      <c r="C496" t="s">
        <v>113</v>
      </c>
      <c r="D496">
        <v>1.238</v>
      </c>
      <c r="E496">
        <v>10</v>
      </c>
      <c r="F496">
        <f>RANK(STAND_WHIP[[#This Row],[WHIP]],STAND_WHIP[WHIP],1)</f>
        <v>144</v>
      </c>
      <c r="G496">
        <f t="shared" si="7"/>
        <v>3</v>
      </c>
    </row>
    <row r="497" spans="1:7" x14ac:dyDescent="0.25">
      <c r="A497" t="s">
        <v>80</v>
      </c>
      <c r="B497" t="s">
        <v>104</v>
      </c>
      <c r="C497" t="s">
        <v>113</v>
      </c>
      <c r="D497">
        <v>1.2769999999999999</v>
      </c>
      <c r="E497">
        <v>9</v>
      </c>
      <c r="F497">
        <f>RANK(STAND_WHIP[[#This Row],[WHIP]],STAND_WHIP[WHIP],1)</f>
        <v>281</v>
      </c>
      <c r="G497">
        <f t="shared" si="7"/>
        <v>4</v>
      </c>
    </row>
    <row r="498" spans="1:7" x14ac:dyDescent="0.25">
      <c r="A498" t="s">
        <v>80</v>
      </c>
      <c r="B498" t="s">
        <v>97</v>
      </c>
      <c r="C498" t="s">
        <v>113</v>
      </c>
      <c r="D498">
        <v>1.2789999999999999</v>
      </c>
      <c r="E498">
        <v>8</v>
      </c>
      <c r="F498">
        <f>RANK(STAND_WHIP[[#This Row],[WHIP]],STAND_WHIP[WHIP],1)</f>
        <v>286</v>
      </c>
      <c r="G498">
        <f t="shared" si="7"/>
        <v>5</v>
      </c>
    </row>
    <row r="499" spans="1:7" x14ac:dyDescent="0.25">
      <c r="A499" t="s">
        <v>80</v>
      </c>
      <c r="B499" t="s">
        <v>99</v>
      </c>
      <c r="C499" t="s">
        <v>113</v>
      </c>
      <c r="D499">
        <v>1.282</v>
      </c>
      <c r="E499">
        <v>7</v>
      </c>
      <c r="F499">
        <f>RANK(STAND_WHIP[[#This Row],[WHIP]],STAND_WHIP[WHIP],1)</f>
        <v>294</v>
      </c>
      <c r="G499">
        <f t="shared" si="7"/>
        <v>6</v>
      </c>
    </row>
    <row r="500" spans="1:7" x14ac:dyDescent="0.25">
      <c r="A500" t="s">
        <v>80</v>
      </c>
      <c r="B500" t="s">
        <v>95</v>
      </c>
      <c r="C500" t="s">
        <v>113</v>
      </c>
      <c r="D500">
        <v>1.2829999999999999</v>
      </c>
      <c r="E500">
        <v>6</v>
      </c>
      <c r="F500">
        <f>RANK(STAND_WHIP[[#This Row],[WHIP]],STAND_WHIP[WHIP],1)</f>
        <v>298</v>
      </c>
      <c r="G500">
        <f t="shared" si="7"/>
        <v>7</v>
      </c>
    </row>
    <row r="501" spans="1:7" x14ac:dyDescent="0.25">
      <c r="A501" t="s">
        <v>80</v>
      </c>
      <c r="B501" t="s">
        <v>96</v>
      </c>
      <c r="C501" t="s">
        <v>113</v>
      </c>
      <c r="D501">
        <v>1.3220000000000001</v>
      </c>
      <c r="E501">
        <v>5</v>
      </c>
      <c r="F501">
        <f>RANK(STAND_WHIP[[#This Row],[WHIP]],STAND_WHIP[WHIP],1)</f>
        <v>443</v>
      </c>
      <c r="G501">
        <f t="shared" si="7"/>
        <v>8</v>
      </c>
    </row>
    <row r="502" spans="1:7" x14ac:dyDescent="0.25">
      <c r="A502" t="s">
        <v>80</v>
      </c>
      <c r="B502" t="s">
        <v>100</v>
      </c>
      <c r="C502" t="s">
        <v>113</v>
      </c>
      <c r="D502">
        <v>1.329</v>
      </c>
      <c r="E502">
        <v>4</v>
      </c>
      <c r="F502">
        <f>RANK(STAND_WHIP[[#This Row],[WHIP]],STAND_WHIP[WHIP],1)</f>
        <v>458</v>
      </c>
      <c r="G502">
        <f t="shared" si="7"/>
        <v>9</v>
      </c>
    </row>
    <row r="503" spans="1:7" x14ac:dyDescent="0.25">
      <c r="A503" t="s">
        <v>80</v>
      </c>
      <c r="B503" t="s">
        <v>103</v>
      </c>
      <c r="C503" t="s">
        <v>113</v>
      </c>
      <c r="D503">
        <v>1.347</v>
      </c>
      <c r="E503">
        <v>3</v>
      </c>
      <c r="F503">
        <f>RANK(STAND_WHIP[[#This Row],[WHIP]],STAND_WHIP[WHIP],1)</f>
        <v>521</v>
      </c>
      <c r="G503">
        <f t="shared" si="7"/>
        <v>10</v>
      </c>
    </row>
    <row r="504" spans="1:7" x14ac:dyDescent="0.25">
      <c r="A504" t="s">
        <v>80</v>
      </c>
      <c r="B504" t="s">
        <v>102</v>
      </c>
      <c r="C504" t="s">
        <v>113</v>
      </c>
      <c r="D504">
        <v>1.3480000000000001</v>
      </c>
      <c r="E504">
        <v>2</v>
      </c>
      <c r="F504">
        <f>RANK(STAND_WHIP[[#This Row],[WHIP]],STAND_WHIP[WHIP],1)</f>
        <v>525</v>
      </c>
      <c r="G504">
        <f t="shared" si="7"/>
        <v>11</v>
      </c>
    </row>
    <row r="505" spans="1:7" x14ac:dyDescent="0.25">
      <c r="A505" t="s">
        <v>80</v>
      </c>
      <c r="B505" t="s">
        <v>105</v>
      </c>
      <c r="C505" t="s">
        <v>113</v>
      </c>
      <c r="D505">
        <v>1.369</v>
      </c>
      <c r="E505">
        <v>1</v>
      </c>
      <c r="F505">
        <f>RANK(STAND_WHIP[[#This Row],[WHIP]],STAND_WHIP[WHIP],1)</f>
        <v>580</v>
      </c>
      <c r="G505">
        <f t="shared" si="7"/>
        <v>12</v>
      </c>
    </row>
    <row r="506" spans="1:7" x14ac:dyDescent="0.25">
      <c r="A506" t="s">
        <v>81</v>
      </c>
      <c r="B506" t="s">
        <v>94</v>
      </c>
      <c r="C506" t="s">
        <v>113</v>
      </c>
      <c r="D506">
        <v>1.2082999999999999</v>
      </c>
      <c r="E506">
        <v>12</v>
      </c>
      <c r="F506">
        <f>RANK(STAND_WHIP[[#This Row],[WHIP]],STAND_WHIP[WHIP],1)</f>
        <v>59</v>
      </c>
      <c r="G506">
        <f t="shared" si="7"/>
        <v>1</v>
      </c>
    </row>
    <row r="507" spans="1:7" x14ac:dyDescent="0.25">
      <c r="A507" t="s">
        <v>81</v>
      </c>
      <c r="B507" t="s">
        <v>99</v>
      </c>
      <c r="C507" t="s">
        <v>113</v>
      </c>
      <c r="D507">
        <v>1.2239</v>
      </c>
      <c r="E507">
        <v>11</v>
      </c>
      <c r="F507">
        <f>RANK(STAND_WHIP[[#This Row],[WHIP]],STAND_WHIP[WHIP],1)</f>
        <v>97</v>
      </c>
      <c r="G507">
        <f t="shared" si="7"/>
        <v>2</v>
      </c>
    </row>
    <row r="508" spans="1:7" x14ac:dyDescent="0.25">
      <c r="A508" t="s">
        <v>81</v>
      </c>
      <c r="B508" t="s">
        <v>95</v>
      </c>
      <c r="C508" t="s">
        <v>113</v>
      </c>
      <c r="D508">
        <v>1.2274</v>
      </c>
      <c r="E508">
        <v>10</v>
      </c>
      <c r="F508">
        <f>RANK(STAND_WHIP[[#This Row],[WHIP]],STAND_WHIP[WHIP],1)</f>
        <v>109</v>
      </c>
      <c r="G508">
        <f t="shared" si="7"/>
        <v>3</v>
      </c>
    </row>
    <row r="509" spans="1:7" x14ac:dyDescent="0.25">
      <c r="A509" t="s">
        <v>81</v>
      </c>
      <c r="B509" t="s">
        <v>103</v>
      </c>
      <c r="C509" t="s">
        <v>113</v>
      </c>
      <c r="D509">
        <v>1.2518</v>
      </c>
      <c r="E509">
        <v>9</v>
      </c>
      <c r="F509">
        <f>RANK(STAND_WHIP[[#This Row],[WHIP]],STAND_WHIP[WHIP],1)</f>
        <v>191</v>
      </c>
      <c r="G509">
        <f t="shared" si="7"/>
        <v>4</v>
      </c>
    </row>
    <row r="510" spans="1:7" x14ac:dyDescent="0.25">
      <c r="A510" t="s">
        <v>81</v>
      </c>
      <c r="B510" t="s">
        <v>97</v>
      </c>
      <c r="C510" t="s">
        <v>113</v>
      </c>
      <c r="D510">
        <v>1.2682</v>
      </c>
      <c r="E510">
        <v>8</v>
      </c>
      <c r="F510">
        <f>RANK(STAND_WHIP[[#This Row],[WHIP]],STAND_WHIP[WHIP],1)</f>
        <v>244</v>
      </c>
      <c r="G510">
        <f t="shared" si="7"/>
        <v>5</v>
      </c>
    </row>
    <row r="511" spans="1:7" x14ac:dyDescent="0.25">
      <c r="A511" t="s">
        <v>81</v>
      </c>
      <c r="B511" t="s">
        <v>101</v>
      </c>
      <c r="C511" t="s">
        <v>113</v>
      </c>
      <c r="D511">
        <v>1.3052999999999999</v>
      </c>
      <c r="E511">
        <v>7</v>
      </c>
      <c r="F511">
        <f>RANK(STAND_WHIP[[#This Row],[WHIP]],STAND_WHIP[WHIP],1)</f>
        <v>388</v>
      </c>
      <c r="G511">
        <f t="shared" si="7"/>
        <v>6</v>
      </c>
    </row>
    <row r="512" spans="1:7" x14ac:dyDescent="0.25">
      <c r="A512" t="s">
        <v>81</v>
      </c>
      <c r="B512" t="s">
        <v>96</v>
      </c>
      <c r="C512" t="s">
        <v>113</v>
      </c>
      <c r="D512">
        <v>1.3063</v>
      </c>
      <c r="E512">
        <v>6</v>
      </c>
      <c r="F512">
        <f>RANK(STAND_WHIP[[#This Row],[WHIP]],STAND_WHIP[WHIP],1)</f>
        <v>394</v>
      </c>
      <c r="G512">
        <f t="shared" si="7"/>
        <v>7</v>
      </c>
    </row>
    <row r="513" spans="1:7" x14ac:dyDescent="0.25">
      <c r="A513" t="s">
        <v>81</v>
      </c>
      <c r="B513" t="s">
        <v>98</v>
      </c>
      <c r="C513" t="s">
        <v>113</v>
      </c>
      <c r="D513">
        <v>1.3107</v>
      </c>
      <c r="E513">
        <v>5</v>
      </c>
      <c r="F513">
        <f>RANK(STAND_WHIP[[#This Row],[WHIP]],STAND_WHIP[WHIP],1)</f>
        <v>401</v>
      </c>
      <c r="G513">
        <f t="shared" si="7"/>
        <v>8</v>
      </c>
    </row>
    <row r="514" spans="1:7" x14ac:dyDescent="0.25">
      <c r="A514" t="s">
        <v>81</v>
      </c>
      <c r="B514" t="s">
        <v>100</v>
      </c>
      <c r="C514" t="s">
        <v>113</v>
      </c>
      <c r="D514">
        <v>1.3345</v>
      </c>
      <c r="E514">
        <v>4</v>
      </c>
      <c r="F514">
        <f>RANK(STAND_WHIP[[#This Row],[WHIP]],STAND_WHIP[WHIP],1)</f>
        <v>478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102</v>
      </c>
      <c r="C515" t="s">
        <v>113</v>
      </c>
      <c r="D515">
        <v>1.3553999999999999</v>
      </c>
      <c r="E515">
        <v>3</v>
      </c>
      <c r="F515">
        <f>RANK(STAND_WHIP[[#This Row],[WHIP]],STAND_WHIP[WHIP],1)</f>
        <v>542</v>
      </c>
      <c r="G515">
        <f t="shared" si="8"/>
        <v>10</v>
      </c>
    </row>
    <row r="516" spans="1:7" x14ac:dyDescent="0.25">
      <c r="A516" t="s">
        <v>81</v>
      </c>
      <c r="B516" t="s">
        <v>104</v>
      </c>
      <c r="C516" t="s">
        <v>113</v>
      </c>
      <c r="D516">
        <v>1.3695999999999999</v>
      </c>
      <c r="E516">
        <v>2</v>
      </c>
      <c r="F516">
        <f>RANK(STAND_WHIP[[#This Row],[WHIP]],STAND_WHIP[WHIP],1)</f>
        <v>582</v>
      </c>
      <c r="G516">
        <f t="shared" si="8"/>
        <v>11</v>
      </c>
    </row>
    <row r="517" spans="1:7" x14ac:dyDescent="0.25">
      <c r="A517" t="s">
        <v>81</v>
      </c>
      <c r="B517" t="s">
        <v>105</v>
      </c>
      <c r="C517" t="s">
        <v>113</v>
      </c>
      <c r="D517">
        <v>1.3795999999999999</v>
      </c>
      <c r="E517">
        <v>1</v>
      </c>
      <c r="F517">
        <f>RANK(STAND_WHIP[[#This Row],[WHIP]],STAND_WHIP[WHIP],1)</f>
        <v>602</v>
      </c>
      <c r="G517">
        <f t="shared" si="8"/>
        <v>12</v>
      </c>
    </row>
    <row r="518" spans="1:7" x14ac:dyDescent="0.25">
      <c r="A518" t="s">
        <v>82</v>
      </c>
      <c r="B518" t="s">
        <v>95</v>
      </c>
      <c r="C518" t="s">
        <v>113</v>
      </c>
      <c r="D518">
        <v>1.1850000000000001</v>
      </c>
      <c r="E518">
        <v>12</v>
      </c>
      <c r="F518">
        <f>RANK(STAND_WHIP[[#This Row],[WHIP]],STAND_WHIP[WHIP],1)</f>
        <v>26</v>
      </c>
      <c r="G518">
        <f t="shared" si="8"/>
        <v>1</v>
      </c>
    </row>
    <row r="519" spans="1:7" x14ac:dyDescent="0.25">
      <c r="A519" t="s">
        <v>82</v>
      </c>
      <c r="B519" t="s">
        <v>102</v>
      </c>
      <c r="C519" t="s">
        <v>113</v>
      </c>
      <c r="D519">
        <v>1.2170000000000001</v>
      </c>
      <c r="E519">
        <v>11</v>
      </c>
      <c r="F519">
        <f>RANK(STAND_WHIP[[#This Row],[WHIP]],STAND_WHIP[WHIP],1)</f>
        <v>73</v>
      </c>
      <c r="G519">
        <f t="shared" si="8"/>
        <v>2</v>
      </c>
    </row>
    <row r="520" spans="1:7" x14ac:dyDescent="0.25">
      <c r="A520" t="s">
        <v>82</v>
      </c>
      <c r="B520" t="s">
        <v>94</v>
      </c>
      <c r="C520" t="s">
        <v>113</v>
      </c>
      <c r="D520">
        <v>1.2190000000000001</v>
      </c>
      <c r="E520">
        <v>10</v>
      </c>
      <c r="F520">
        <f>RANK(STAND_WHIP[[#This Row],[WHIP]],STAND_WHIP[WHIP],1)</f>
        <v>83</v>
      </c>
      <c r="G520">
        <f t="shared" si="8"/>
        <v>3</v>
      </c>
    </row>
    <row r="521" spans="1:7" x14ac:dyDescent="0.25">
      <c r="A521" t="s">
        <v>82</v>
      </c>
      <c r="B521" t="s">
        <v>101</v>
      </c>
      <c r="C521" t="s">
        <v>113</v>
      </c>
      <c r="D521">
        <v>1.25</v>
      </c>
      <c r="E521">
        <v>9</v>
      </c>
      <c r="F521">
        <f>RANK(STAND_WHIP[[#This Row],[WHIP]],STAND_WHIP[WHIP],1)</f>
        <v>180</v>
      </c>
      <c r="G521">
        <f t="shared" si="8"/>
        <v>4</v>
      </c>
    </row>
    <row r="522" spans="1:7" x14ac:dyDescent="0.25">
      <c r="A522" t="s">
        <v>82</v>
      </c>
      <c r="B522" t="s">
        <v>100</v>
      </c>
      <c r="C522" t="s">
        <v>113</v>
      </c>
      <c r="D522">
        <v>1.268</v>
      </c>
      <c r="E522">
        <v>8</v>
      </c>
      <c r="F522">
        <f>RANK(STAND_WHIP[[#This Row],[WHIP]],STAND_WHIP[WHIP],1)</f>
        <v>236</v>
      </c>
      <c r="G522">
        <f t="shared" si="8"/>
        <v>5</v>
      </c>
    </row>
    <row r="523" spans="1:7" x14ac:dyDescent="0.25">
      <c r="A523" t="s">
        <v>82</v>
      </c>
      <c r="B523" t="s">
        <v>98</v>
      </c>
      <c r="C523" t="s">
        <v>113</v>
      </c>
      <c r="D523">
        <v>1.3220000000000001</v>
      </c>
      <c r="E523">
        <v>7</v>
      </c>
      <c r="F523">
        <f>RANK(STAND_WHIP[[#This Row],[WHIP]],STAND_WHIP[WHIP],1)</f>
        <v>443</v>
      </c>
      <c r="G523">
        <f t="shared" si="8"/>
        <v>6</v>
      </c>
    </row>
    <row r="524" spans="1:7" x14ac:dyDescent="0.25">
      <c r="A524" t="s">
        <v>82</v>
      </c>
      <c r="B524" t="s">
        <v>96</v>
      </c>
      <c r="C524" t="s">
        <v>113</v>
      </c>
      <c r="D524">
        <v>1.331</v>
      </c>
      <c r="E524">
        <v>6</v>
      </c>
      <c r="F524">
        <f>RANK(STAND_WHIP[[#This Row],[WHIP]],STAND_WHIP[WHIP],1)</f>
        <v>462</v>
      </c>
      <c r="G524">
        <f t="shared" si="8"/>
        <v>7</v>
      </c>
    </row>
    <row r="525" spans="1:7" x14ac:dyDescent="0.25">
      <c r="A525" t="s">
        <v>82</v>
      </c>
      <c r="B525" t="s">
        <v>99</v>
      </c>
      <c r="C525" t="s">
        <v>113</v>
      </c>
      <c r="D525">
        <v>1.3380000000000001</v>
      </c>
      <c r="E525">
        <v>5</v>
      </c>
      <c r="F525">
        <f>RANK(STAND_WHIP[[#This Row],[WHIP]],STAND_WHIP[WHIP],1)</f>
        <v>494</v>
      </c>
      <c r="G525">
        <f t="shared" si="8"/>
        <v>8</v>
      </c>
    </row>
    <row r="526" spans="1:7" x14ac:dyDescent="0.25">
      <c r="A526" t="s">
        <v>82</v>
      </c>
      <c r="B526" t="s">
        <v>104</v>
      </c>
      <c r="C526" t="s">
        <v>113</v>
      </c>
      <c r="D526">
        <v>1.34</v>
      </c>
      <c r="E526">
        <v>4</v>
      </c>
      <c r="F526">
        <f>RANK(STAND_WHIP[[#This Row],[WHIP]],STAND_WHIP[WHIP],1)</f>
        <v>502</v>
      </c>
      <c r="G526">
        <f t="shared" si="8"/>
        <v>9</v>
      </c>
    </row>
    <row r="527" spans="1:7" x14ac:dyDescent="0.25">
      <c r="A527" t="s">
        <v>82</v>
      </c>
      <c r="B527" t="s">
        <v>103</v>
      </c>
      <c r="C527" t="s">
        <v>113</v>
      </c>
      <c r="D527">
        <v>1.3640000000000001</v>
      </c>
      <c r="E527">
        <v>3</v>
      </c>
      <c r="F527">
        <f>RANK(STAND_WHIP[[#This Row],[WHIP]],STAND_WHIP[WHIP],1)</f>
        <v>569</v>
      </c>
      <c r="G527">
        <f t="shared" si="8"/>
        <v>10</v>
      </c>
    </row>
    <row r="528" spans="1:7" x14ac:dyDescent="0.25">
      <c r="A528" t="s">
        <v>82</v>
      </c>
      <c r="B528" t="s">
        <v>97</v>
      </c>
      <c r="C528" t="s">
        <v>113</v>
      </c>
      <c r="D528">
        <v>1.395</v>
      </c>
      <c r="E528">
        <v>2</v>
      </c>
      <c r="F528">
        <f>RANK(STAND_WHIP[[#This Row],[WHIP]],STAND_WHIP[WHIP],1)</f>
        <v>619</v>
      </c>
      <c r="G528">
        <f t="shared" si="8"/>
        <v>11</v>
      </c>
    </row>
    <row r="529" spans="1:7" x14ac:dyDescent="0.25">
      <c r="A529" t="s">
        <v>82</v>
      </c>
      <c r="B529" t="s">
        <v>105</v>
      </c>
      <c r="C529" t="s">
        <v>113</v>
      </c>
      <c r="D529">
        <v>1.3979999999999999</v>
      </c>
      <c r="E529">
        <v>1</v>
      </c>
      <c r="F529">
        <f>RANK(STAND_WHIP[[#This Row],[WHIP]],STAND_WHIP[WHIP],1)</f>
        <v>623</v>
      </c>
      <c r="G529">
        <f t="shared" si="8"/>
        <v>12</v>
      </c>
    </row>
    <row r="530" spans="1:7" x14ac:dyDescent="0.25">
      <c r="A530" t="s">
        <v>83</v>
      </c>
      <c r="B530" t="s">
        <v>99</v>
      </c>
      <c r="C530" t="s">
        <v>113</v>
      </c>
      <c r="D530">
        <v>1.19</v>
      </c>
      <c r="E530">
        <v>12</v>
      </c>
      <c r="F530">
        <f>RANK(STAND_WHIP[[#This Row],[WHIP]],STAND_WHIP[WHIP],1)</f>
        <v>36</v>
      </c>
      <c r="G530">
        <f t="shared" si="8"/>
        <v>1</v>
      </c>
    </row>
    <row r="531" spans="1:7" x14ac:dyDescent="0.25">
      <c r="A531" t="s">
        <v>83</v>
      </c>
      <c r="B531" t="s">
        <v>100</v>
      </c>
      <c r="C531" t="s">
        <v>113</v>
      </c>
      <c r="D531">
        <v>1.214</v>
      </c>
      <c r="E531">
        <v>11</v>
      </c>
      <c r="F531">
        <f>RANK(STAND_WHIP[[#This Row],[WHIP]],STAND_WHIP[WHIP],1)</f>
        <v>68</v>
      </c>
      <c r="G531">
        <f t="shared" si="8"/>
        <v>2</v>
      </c>
    </row>
    <row r="532" spans="1:7" x14ac:dyDescent="0.25">
      <c r="A532" t="s">
        <v>83</v>
      </c>
      <c r="B532" t="s">
        <v>94</v>
      </c>
      <c r="C532" t="s">
        <v>113</v>
      </c>
      <c r="D532">
        <v>1.23</v>
      </c>
      <c r="E532">
        <v>10</v>
      </c>
      <c r="F532">
        <f>RANK(STAND_WHIP[[#This Row],[WHIP]],STAND_WHIP[WHIP],1)</f>
        <v>118</v>
      </c>
      <c r="G532">
        <f t="shared" si="8"/>
        <v>3</v>
      </c>
    </row>
    <row r="533" spans="1:7" x14ac:dyDescent="0.25">
      <c r="A533" t="s">
        <v>83</v>
      </c>
      <c r="B533" t="s">
        <v>95</v>
      </c>
      <c r="C533" t="s">
        <v>113</v>
      </c>
      <c r="D533">
        <v>1.246</v>
      </c>
      <c r="E533">
        <v>9</v>
      </c>
      <c r="F533">
        <f>RANK(STAND_WHIP[[#This Row],[WHIP]],STAND_WHIP[WHIP],1)</f>
        <v>165</v>
      </c>
      <c r="G533">
        <f t="shared" si="8"/>
        <v>4</v>
      </c>
    </row>
    <row r="534" spans="1:7" x14ac:dyDescent="0.25">
      <c r="A534" t="s">
        <v>83</v>
      </c>
      <c r="B534" t="s">
        <v>97</v>
      </c>
      <c r="C534" t="s">
        <v>113</v>
      </c>
      <c r="D534">
        <v>1.268</v>
      </c>
      <c r="E534">
        <v>0</v>
      </c>
      <c r="F534">
        <f>RANK(STAND_WHIP[[#This Row],[WHIP]],STAND_WHIP[WHIP],1)</f>
        <v>236</v>
      </c>
      <c r="G534">
        <f t="shared" si="8"/>
        <v>5</v>
      </c>
    </row>
    <row r="535" spans="1:7" x14ac:dyDescent="0.25">
      <c r="A535" t="s">
        <v>83</v>
      </c>
      <c r="B535" t="s">
        <v>103</v>
      </c>
      <c r="C535" t="s">
        <v>113</v>
      </c>
      <c r="D535">
        <v>1.29</v>
      </c>
      <c r="E535">
        <v>7</v>
      </c>
      <c r="F535">
        <f>RANK(STAND_WHIP[[#This Row],[WHIP]],STAND_WHIP[WHIP],1)</f>
        <v>324</v>
      </c>
      <c r="G535">
        <f t="shared" si="8"/>
        <v>6</v>
      </c>
    </row>
    <row r="536" spans="1:7" x14ac:dyDescent="0.25">
      <c r="A536" t="s">
        <v>83</v>
      </c>
      <c r="B536" t="s">
        <v>98</v>
      </c>
      <c r="C536" t="s">
        <v>113</v>
      </c>
      <c r="D536">
        <v>1.3049999999999999</v>
      </c>
      <c r="E536">
        <v>6</v>
      </c>
      <c r="F536">
        <f>RANK(STAND_WHIP[[#This Row],[WHIP]],STAND_WHIP[WHIP],1)</f>
        <v>386</v>
      </c>
      <c r="G536">
        <f t="shared" si="8"/>
        <v>7</v>
      </c>
    </row>
    <row r="537" spans="1:7" x14ac:dyDescent="0.25">
      <c r="A537" t="s">
        <v>83</v>
      </c>
      <c r="B537" t="s">
        <v>104</v>
      </c>
      <c r="C537" t="s">
        <v>113</v>
      </c>
      <c r="D537">
        <v>1.3129999999999999</v>
      </c>
      <c r="E537">
        <v>5</v>
      </c>
      <c r="F537">
        <f>RANK(STAND_WHIP[[#This Row],[WHIP]],STAND_WHIP[WHIP],1)</f>
        <v>414</v>
      </c>
      <c r="G537">
        <f t="shared" si="8"/>
        <v>8</v>
      </c>
    </row>
    <row r="538" spans="1:7" x14ac:dyDescent="0.25">
      <c r="A538" t="s">
        <v>83</v>
      </c>
      <c r="B538" t="s">
        <v>102</v>
      </c>
      <c r="C538" t="s">
        <v>113</v>
      </c>
      <c r="D538">
        <v>1.3260000000000001</v>
      </c>
      <c r="E538">
        <v>4</v>
      </c>
      <c r="F538">
        <f>RANK(STAND_WHIP[[#This Row],[WHIP]],STAND_WHIP[WHIP],1)</f>
        <v>454</v>
      </c>
      <c r="G538">
        <f t="shared" si="8"/>
        <v>9</v>
      </c>
    </row>
    <row r="539" spans="1:7" x14ac:dyDescent="0.25">
      <c r="A539" t="s">
        <v>83</v>
      </c>
      <c r="B539" t="s">
        <v>105</v>
      </c>
      <c r="C539" t="s">
        <v>113</v>
      </c>
      <c r="D539">
        <v>1.3340000000000001</v>
      </c>
      <c r="E539">
        <v>0</v>
      </c>
      <c r="F539">
        <f>RANK(STAND_WHIP[[#This Row],[WHIP]],STAND_WHIP[WHIP],1)</f>
        <v>476</v>
      </c>
      <c r="G539">
        <f t="shared" si="8"/>
        <v>10</v>
      </c>
    </row>
    <row r="540" spans="1:7" x14ac:dyDescent="0.25">
      <c r="A540" t="s">
        <v>83</v>
      </c>
      <c r="B540" t="s">
        <v>96</v>
      </c>
      <c r="C540" t="s">
        <v>113</v>
      </c>
      <c r="D540">
        <v>1.349</v>
      </c>
      <c r="E540">
        <v>0</v>
      </c>
      <c r="F540">
        <f>RANK(STAND_WHIP[[#This Row],[WHIP]],STAND_WHIP[WHIP],1)</f>
        <v>528</v>
      </c>
      <c r="G540">
        <f t="shared" si="8"/>
        <v>11</v>
      </c>
    </row>
    <row r="541" spans="1:7" x14ac:dyDescent="0.25">
      <c r="A541" t="s">
        <v>83</v>
      </c>
      <c r="B541" t="s">
        <v>101</v>
      </c>
      <c r="C541" t="s">
        <v>113</v>
      </c>
      <c r="D541">
        <v>1.363</v>
      </c>
      <c r="E541">
        <v>1</v>
      </c>
      <c r="F541">
        <f>RANK(STAND_WHIP[[#This Row],[WHIP]],STAND_WHIP[WHIP],1)</f>
        <v>568</v>
      </c>
      <c r="G541">
        <f t="shared" si="8"/>
        <v>12</v>
      </c>
    </row>
    <row r="542" spans="1:7" x14ac:dyDescent="0.25">
      <c r="A542" t="s">
        <v>84</v>
      </c>
      <c r="B542" t="s">
        <v>101</v>
      </c>
      <c r="C542" t="s">
        <v>113</v>
      </c>
      <c r="D542">
        <v>1.198</v>
      </c>
      <c r="E542">
        <v>12</v>
      </c>
      <c r="F542">
        <f>RANK(STAND_WHIP[[#This Row],[WHIP]],STAND_WHIP[WHIP],1)</f>
        <v>43</v>
      </c>
      <c r="G542">
        <f t="shared" si="8"/>
        <v>1</v>
      </c>
    </row>
    <row r="543" spans="1:7" x14ac:dyDescent="0.25">
      <c r="A543" t="s">
        <v>84</v>
      </c>
      <c r="B543" t="s">
        <v>100</v>
      </c>
      <c r="C543" t="s">
        <v>113</v>
      </c>
      <c r="D543">
        <v>1.206</v>
      </c>
      <c r="E543">
        <v>11</v>
      </c>
      <c r="F543">
        <f>RANK(STAND_WHIP[[#This Row],[WHIP]],STAND_WHIP[WHIP],1)</f>
        <v>56</v>
      </c>
      <c r="G543">
        <f t="shared" si="8"/>
        <v>2</v>
      </c>
    </row>
    <row r="544" spans="1:7" x14ac:dyDescent="0.25">
      <c r="A544" t="s">
        <v>84</v>
      </c>
      <c r="B544" t="s">
        <v>95</v>
      </c>
      <c r="C544" t="s">
        <v>113</v>
      </c>
      <c r="D544">
        <v>1.2190000000000001</v>
      </c>
      <c r="E544">
        <v>10</v>
      </c>
      <c r="F544">
        <f>RANK(STAND_WHIP[[#This Row],[WHIP]],STAND_WHIP[WHIP],1)</f>
        <v>83</v>
      </c>
      <c r="G544">
        <f t="shared" si="8"/>
        <v>3</v>
      </c>
    </row>
    <row r="545" spans="1:7" x14ac:dyDescent="0.25">
      <c r="A545" t="s">
        <v>84</v>
      </c>
      <c r="B545" t="s">
        <v>94</v>
      </c>
      <c r="C545" t="s">
        <v>113</v>
      </c>
      <c r="D545">
        <v>1.2230000000000001</v>
      </c>
      <c r="E545">
        <v>9</v>
      </c>
      <c r="F545">
        <f>RANK(STAND_WHIP[[#This Row],[WHIP]],STAND_WHIP[WHIP],1)</f>
        <v>92</v>
      </c>
      <c r="G545">
        <f t="shared" si="8"/>
        <v>4</v>
      </c>
    </row>
    <row r="546" spans="1:7" x14ac:dyDescent="0.25">
      <c r="A546" t="s">
        <v>84</v>
      </c>
      <c r="B546" t="s">
        <v>98</v>
      </c>
      <c r="C546" t="s">
        <v>113</v>
      </c>
      <c r="D546">
        <v>1.248</v>
      </c>
      <c r="E546">
        <v>8</v>
      </c>
      <c r="F546">
        <f>RANK(STAND_WHIP[[#This Row],[WHIP]],STAND_WHIP[WHIP],1)</f>
        <v>171</v>
      </c>
      <c r="G546">
        <f t="shared" si="8"/>
        <v>5</v>
      </c>
    </row>
    <row r="547" spans="1:7" x14ac:dyDescent="0.25">
      <c r="A547" t="s">
        <v>84</v>
      </c>
      <c r="B547" t="s">
        <v>99</v>
      </c>
      <c r="C547" t="s">
        <v>113</v>
      </c>
      <c r="D547">
        <v>1.2609999999999999</v>
      </c>
      <c r="E547">
        <v>7</v>
      </c>
      <c r="F547">
        <f>RANK(STAND_WHIP[[#This Row],[WHIP]],STAND_WHIP[WHIP],1)</f>
        <v>222</v>
      </c>
      <c r="G547">
        <f t="shared" si="8"/>
        <v>6</v>
      </c>
    </row>
    <row r="548" spans="1:7" x14ac:dyDescent="0.25">
      <c r="A548" t="s">
        <v>84</v>
      </c>
      <c r="B548" t="s">
        <v>104</v>
      </c>
      <c r="C548" t="s">
        <v>113</v>
      </c>
      <c r="D548">
        <v>1.274</v>
      </c>
      <c r="E548">
        <v>6</v>
      </c>
      <c r="F548">
        <f>RANK(STAND_WHIP[[#This Row],[WHIP]],STAND_WHIP[WHIP],1)</f>
        <v>270</v>
      </c>
      <c r="G548">
        <f t="shared" si="8"/>
        <v>7</v>
      </c>
    </row>
    <row r="549" spans="1:7" x14ac:dyDescent="0.25">
      <c r="A549" t="s">
        <v>84</v>
      </c>
      <c r="B549" t="s">
        <v>97</v>
      </c>
      <c r="C549" t="s">
        <v>113</v>
      </c>
      <c r="D549">
        <v>1.337</v>
      </c>
      <c r="E549">
        <v>5</v>
      </c>
      <c r="F549">
        <f>RANK(STAND_WHIP[[#This Row],[WHIP]],STAND_WHIP[WHIP],1)</f>
        <v>488</v>
      </c>
      <c r="G549">
        <f t="shared" si="8"/>
        <v>8</v>
      </c>
    </row>
    <row r="550" spans="1:7" x14ac:dyDescent="0.25">
      <c r="A550" t="s">
        <v>84</v>
      </c>
      <c r="B550" t="s">
        <v>102</v>
      </c>
      <c r="C550" t="s">
        <v>113</v>
      </c>
      <c r="D550">
        <v>1.347</v>
      </c>
      <c r="E550">
        <v>4</v>
      </c>
      <c r="F550">
        <f>RANK(STAND_WHIP[[#This Row],[WHIP]],STAND_WHIP[WHIP],1)</f>
        <v>521</v>
      </c>
      <c r="G550">
        <f t="shared" si="8"/>
        <v>9</v>
      </c>
    </row>
    <row r="551" spans="1:7" x14ac:dyDescent="0.25">
      <c r="A551" t="s">
        <v>84</v>
      </c>
      <c r="B551" t="s">
        <v>105</v>
      </c>
      <c r="C551" t="s">
        <v>113</v>
      </c>
      <c r="D551">
        <v>1.35</v>
      </c>
      <c r="E551">
        <v>3</v>
      </c>
      <c r="F551">
        <f>RANK(STAND_WHIP[[#This Row],[WHIP]],STAND_WHIP[WHIP],1)</f>
        <v>531</v>
      </c>
      <c r="G551">
        <f t="shared" si="8"/>
        <v>10</v>
      </c>
    </row>
    <row r="552" spans="1:7" x14ac:dyDescent="0.25">
      <c r="A552" t="s">
        <v>84</v>
      </c>
      <c r="B552" t="s">
        <v>103</v>
      </c>
      <c r="C552" t="s">
        <v>113</v>
      </c>
      <c r="D552">
        <v>1.383</v>
      </c>
      <c r="E552">
        <v>2</v>
      </c>
      <c r="F552">
        <f>RANK(STAND_WHIP[[#This Row],[WHIP]],STAND_WHIP[WHIP],1)</f>
        <v>609</v>
      </c>
      <c r="G552">
        <f t="shared" si="8"/>
        <v>11</v>
      </c>
    </row>
    <row r="553" spans="1:7" x14ac:dyDescent="0.25">
      <c r="A553" t="s">
        <v>84</v>
      </c>
      <c r="B553" t="s">
        <v>96</v>
      </c>
      <c r="C553" t="s">
        <v>113</v>
      </c>
      <c r="D553">
        <v>1.427</v>
      </c>
      <c r="E553">
        <v>1</v>
      </c>
      <c r="F553">
        <f>RANK(STAND_WHIP[[#This Row],[WHIP]],STAND_WHIP[WHIP],1)</f>
        <v>646</v>
      </c>
      <c r="G553">
        <f t="shared" si="8"/>
        <v>12</v>
      </c>
    </row>
    <row r="554" spans="1:7" x14ac:dyDescent="0.25">
      <c r="A554" t="s">
        <v>85</v>
      </c>
      <c r="B554" t="s">
        <v>95</v>
      </c>
      <c r="C554" t="s">
        <v>114</v>
      </c>
      <c r="D554">
        <v>1.1850000000000001</v>
      </c>
      <c r="E554">
        <v>12</v>
      </c>
      <c r="F554">
        <f>RANK(STAND_WHIP[[#This Row],[WHIP]],STAND_WHIP[WHIP],1)</f>
        <v>26</v>
      </c>
      <c r="G554">
        <f t="shared" si="8"/>
        <v>1</v>
      </c>
    </row>
    <row r="555" spans="1:7" x14ac:dyDescent="0.25">
      <c r="A555" t="s">
        <v>85</v>
      </c>
      <c r="B555" t="s">
        <v>102</v>
      </c>
      <c r="C555" t="s">
        <v>114</v>
      </c>
      <c r="D555">
        <v>1.2170000000000001</v>
      </c>
      <c r="E555">
        <v>11</v>
      </c>
      <c r="F555">
        <f>RANK(STAND_WHIP[[#This Row],[WHIP]],STAND_WHIP[WHIP],1)</f>
        <v>73</v>
      </c>
      <c r="G555">
        <f t="shared" si="8"/>
        <v>2</v>
      </c>
    </row>
    <row r="556" spans="1:7" x14ac:dyDescent="0.25">
      <c r="A556" t="s">
        <v>85</v>
      </c>
      <c r="B556" t="s">
        <v>94</v>
      </c>
      <c r="C556" t="s">
        <v>114</v>
      </c>
      <c r="D556">
        <v>1.2190000000000001</v>
      </c>
      <c r="E556">
        <v>10</v>
      </c>
      <c r="F556">
        <f>RANK(STAND_WHIP[[#This Row],[WHIP]],STAND_WHIP[WHIP],1)</f>
        <v>83</v>
      </c>
      <c r="G556">
        <f t="shared" si="8"/>
        <v>3</v>
      </c>
    </row>
    <row r="557" spans="1:7" x14ac:dyDescent="0.25">
      <c r="A557" t="s">
        <v>85</v>
      </c>
      <c r="B557" t="s">
        <v>101</v>
      </c>
      <c r="C557" t="s">
        <v>114</v>
      </c>
      <c r="D557">
        <v>1.25</v>
      </c>
      <c r="E557">
        <v>9</v>
      </c>
      <c r="F557">
        <f>RANK(STAND_WHIP[[#This Row],[WHIP]],STAND_WHIP[WHIP],1)</f>
        <v>180</v>
      </c>
      <c r="G557">
        <f t="shared" si="8"/>
        <v>4</v>
      </c>
    </row>
    <row r="558" spans="1:7" x14ac:dyDescent="0.25">
      <c r="A558" t="s">
        <v>85</v>
      </c>
      <c r="B558" t="s">
        <v>100</v>
      </c>
      <c r="C558" t="s">
        <v>114</v>
      </c>
      <c r="D558">
        <v>1.268</v>
      </c>
      <c r="E558">
        <v>8</v>
      </c>
      <c r="F558">
        <f>RANK(STAND_WHIP[[#This Row],[WHIP]],STAND_WHIP[WHIP],1)</f>
        <v>236</v>
      </c>
      <c r="G558">
        <f t="shared" si="8"/>
        <v>5</v>
      </c>
    </row>
    <row r="559" spans="1:7" x14ac:dyDescent="0.25">
      <c r="A559" t="s">
        <v>85</v>
      </c>
      <c r="B559" t="s">
        <v>98</v>
      </c>
      <c r="C559" t="s">
        <v>114</v>
      </c>
      <c r="D559">
        <v>1.3220000000000001</v>
      </c>
      <c r="E559">
        <v>7</v>
      </c>
      <c r="F559">
        <f>RANK(STAND_WHIP[[#This Row],[WHIP]],STAND_WHIP[WHIP],1)</f>
        <v>443</v>
      </c>
      <c r="G559">
        <f t="shared" si="8"/>
        <v>6</v>
      </c>
    </row>
    <row r="560" spans="1:7" x14ac:dyDescent="0.25">
      <c r="A560" t="s">
        <v>85</v>
      </c>
      <c r="B560" t="s">
        <v>96</v>
      </c>
      <c r="C560" t="s">
        <v>114</v>
      </c>
      <c r="D560">
        <v>1.331</v>
      </c>
      <c r="E560">
        <v>6</v>
      </c>
      <c r="F560">
        <f>RANK(STAND_WHIP[[#This Row],[WHIP]],STAND_WHIP[WHIP],1)</f>
        <v>462</v>
      </c>
      <c r="G560">
        <f t="shared" si="8"/>
        <v>7</v>
      </c>
    </row>
    <row r="561" spans="1:7" x14ac:dyDescent="0.25">
      <c r="A561" t="s">
        <v>85</v>
      </c>
      <c r="B561" t="s">
        <v>99</v>
      </c>
      <c r="C561" t="s">
        <v>114</v>
      </c>
      <c r="D561">
        <v>1.3380000000000001</v>
      </c>
      <c r="E561">
        <v>5</v>
      </c>
      <c r="F561">
        <f>RANK(STAND_WHIP[[#This Row],[WHIP]],STAND_WHIP[WHIP],1)</f>
        <v>494</v>
      </c>
      <c r="G561">
        <f t="shared" si="8"/>
        <v>8</v>
      </c>
    </row>
    <row r="562" spans="1:7" x14ac:dyDescent="0.25">
      <c r="A562" t="s">
        <v>85</v>
      </c>
      <c r="B562" t="s">
        <v>104</v>
      </c>
      <c r="C562" t="s">
        <v>114</v>
      </c>
      <c r="D562">
        <v>1.34</v>
      </c>
      <c r="E562">
        <v>4</v>
      </c>
      <c r="F562">
        <f>RANK(STAND_WHIP[[#This Row],[WHIP]],STAND_WHIP[WHIP],1)</f>
        <v>502</v>
      </c>
      <c r="G562">
        <f t="shared" si="8"/>
        <v>9</v>
      </c>
    </row>
    <row r="563" spans="1:7" x14ac:dyDescent="0.25">
      <c r="A563" t="s">
        <v>85</v>
      </c>
      <c r="B563" t="s">
        <v>103</v>
      </c>
      <c r="C563" t="s">
        <v>114</v>
      </c>
      <c r="D563">
        <v>1.3640000000000001</v>
      </c>
      <c r="E563">
        <v>3</v>
      </c>
      <c r="F563">
        <f>RANK(STAND_WHIP[[#This Row],[WHIP]],STAND_WHIP[WHIP],1)</f>
        <v>569</v>
      </c>
      <c r="G563">
        <f t="shared" si="8"/>
        <v>10</v>
      </c>
    </row>
    <row r="564" spans="1:7" x14ac:dyDescent="0.25">
      <c r="A564" t="s">
        <v>85</v>
      </c>
      <c r="B564" t="s">
        <v>97</v>
      </c>
      <c r="C564" t="s">
        <v>114</v>
      </c>
      <c r="D564">
        <v>1.395</v>
      </c>
      <c r="E564">
        <v>2</v>
      </c>
      <c r="F564">
        <f>RANK(STAND_WHIP[[#This Row],[WHIP]],STAND_WHIP[WHIP],1)</f>
        <v>619</v>
      </c>
      <c r="G564">
        <f t="shared" si="8"/>
        <v>11</v>
      </c>
    </row>
    <row r="565" spans="1:7" x14ac:dyDescent="0.25">
      <c r="A565" t="s">
        <v>85</v>
      </c>
      <c r="B565" t="s">
        <v>105</v>
      </c>
      <c r="C565" t="s">
        <v>114</v>
      </c>
      <c r="D565">
        <v>1.3979999999999999</v>
      </c>
      <c r="E565">
        <v>1</v>
      </c>
      <c r="F565">
        <f>RANK(STAND_WHIP[[#This Row],[WHIP]],STAND_WHIP[WHIP],1)</f>
        <v>623</v>
      </c>
      <c r="G565">
        <f t="shared" si="8"/>
        <v>12</v>
      </c>
    </row>
    <row r="566" spans="1:7" x14ac:dyDescent="0.25">
      <c r="A566" t="s">
        <v>86</v>
      </c>
      <c r="B566" t="s">
        <v>94</v>
      </c>
      <c r="C566" t="s">
        <v>113</v>
      </c>
      <c r="D566">
        <v>1.1311</v>
      </c>
      <c r="E566">
        <v>12</v>
      </c>
      <c r="F566">
        <f>RANK(STAND_WHIP[[#This Row],[WHIP]],STAND_WHIP[WHIP],1)</f>
        <v>5</v>
      </c>
      <c r="G566">
        <f t="shared" si="8"/>
        <v>1</v>
      </c>
    </row>
    <row r="567" spans="1:7" x14ac:dyDescent="0.25">
      <c r="A567" t="s">
        <v>86</v>
      </c>
      <c r="B567" t="s">
        <v>102</v>
      </c>
      <c r="C567" t="s">
        <v>113</v>
      </c>
      <c r="D567">
        <v>1.1762999999999999</v>
      </c>
      <c r="E567">
        <v>11</v>
      </c>
      <c r="F567">
        <f>RANK(STAND_WHIP[[#This Row],[WHIP]],STAND_WHIP[WHIP],1)</f>
        <v>20</v>
      </c>
      <c r="G567">
        <f t="shared" si="8"/>
        <v>2</v>
      </c>
    </row>
    <row r="568" spans="1:7" x14ac:dyDescent="0.25">
      <c r="A568" t="s">
        <v>86</v>
      </c>
      <c r="B568" t="s">
        <v>97</v>
      </c>
      <c r="C568" t="s">
        <v>113</v>
      </c>
      <c r="D568">
        <v>1.2645</v>
      </c>
      <c r="E568">
        <v>0</v>
      </c>
      <c r="F568">
        <f>RANK(STAND_WHIP[[#This Row],[WHIP]],STAND_WHIP[WHIP],1)</f>
        <v>232</v>
      </c>
      <c r="G568">
        <f t="shared" si="8"/>
        <v>3</v>
      </c>
    </row>
    <row r="569" spans="1:7" x14ac:dyDescent="0.25">
      <c r="A569" t="s">
        <v>86</v>
      </c>
      <c r="B569" t="s">
        <v>99</v>
      </c>
      <c r="C569" t="s">
        <v>113</v>
      </c>
      <c r="D569">
        <v>1.2784</v>
      </c>
      <c r="E569">
        <v>9</v>
      </c>
      <c r="F569">
        <f>RANK(STAND_WHIP[[#This Row],[WHIP]],STAND_WHIP[WHIP],1)</f>
        <v>285</v>
      </c>
      <c r="G569">
        <f t="shared" si="8"/>
        <v>4</v>
      </c>
    </row>
    <row r="570" spans="1:7" x14ac:dyDescent="0.25">
      <c r="A570" t="s">
        <v>86</v>
      </c>
      <c r="B570" t="s">
        <v>100</v>
      </c>
      <c r="C570" t="s">
        <v>113</v>
      </c>
      <c r="D570">
        <v>1.2837000000000001</v>
      </c>
      <c r="E570">
        <v>8</v>
      </c>
      <c r="F570">
        <f>RANK(STAND_WHIP[[#This Row],[WHIP]],STAND_WHIP[WHIP],1)</f>
        <v>302</v>
      </c>
      <c r="G570">
        <f t="shared" si="8"/>
        <v>5</v>
      </c>
    </row>
    <row r="571" spans="1:7" x14ac:dyDescent="0.25">
      <c r="A571" t="s">
        <v>86</v>
      </c>
      <c r="B571" t="s">
        <v>98</v>
      </c>
      <c r="C571" t="s">
        <v>113</v>
      </c>
      <c r="D571">
        <v>1.2901</v>
      </c>
      <c r="E571">
        <v>7</v>
      </c>
      <c r="F571">
        <f>RANK(STAND_WHIP[[#This Row],[WHIP]],STAND_WHIP[WHIP],1)</f>
        <v>325</v>
      </c>
      <c r="G571">
        <f t="shared" si="8"/>
        <v>6</v>
      </c>
    </row>
    <row r="572" spans="1:7" x14ac:dyDescent="0.25">
      <c r="A572" t="s">
        <v>86</v>
      </c>
      <c r="B572" t="s">
        <v>101</v>
      </c>
      <c r="C572" t="s">
        <v>113</v>
      </c>
      <c r="D572">
        <v>1.3192999999999999</v>
      </c>
      <c r="E572">
        <v>6</v>
      </c>
      <c r="F572">
        <f>RANK(STAND_WHIP[[#This Row],[WHIP]],STAND_WHIP[WHIP],1)</f>
        <v>433</v>
      </c>
      <c r="G572">
        <f t="shared" si="8"/>
        <v>7</v>
      </c>
    </row>
    <row r="573" spans="1:7" x14ac:dyDescent="0.25">
      <c r="A573" t="s">
        <v>86</v>
      </c>
      <c r="B573" t="s">
        <v>103</v>
      </c>
      <c r="C573" t="s">
        <v>113</v>
      </c>
      <c r="D573">
        <v>1.3208</v>
      </c>
      <c r="E573">
        <v>5</v>
      </c>
      <c r="F573">
        <f>RANK(STAND_WHIP[[#This Row],[WHIP]],STAND_WHIP[WHIP],1)</f>
        <v>440</v>
      </c>
      <c r="G573">
        <f t="shared" si="8"/>
        <v>8</v>
      </c>
    </row>
    <row r="574" spans="1:7" x14ac:dyDescent="0.25">
      <c r="A574" t="s">
        <v>86</v>
      </c>
      <c r="B574" t="s">
        <v>105</v>
      </c>
      <c r="C574" t="s">
        <v>113</v>
      </c>
      <c r="D574">
        <v>1.3643000000000001</v>
      </c>
      <c r="E574">
        <v>4</v>
      </c>
      <c r="F574">
        <f>RANK(STAND_WHIP[[#This Row],[WHIP]],STAND_WHIP[WHIP],1)</f>
        <v>574</v>
      </c>
      <c r="G574">
        <f t="shared" si="8"/>
        <v>9</v>
      </c>
    </row>
    <row r="575" spans="1:7" x14ac:dyDescent="0.25">
      <c r="A575" t="s">
        <v>86</v>
      </c>
      <c r="B575" t="s">
        <v>95</v>
      </c>
      <c r="C575" t="s">
        <v>113</v>
      </c>
      <c r="D575">
        <v>1.3714</v>
      </c>
      <c r="E575">
        <v>3</v>
      </c>
      <c r="F575">
        <f>RANK(STAND_WHIP[[#This Row],[WHIP]],STAND_WHIP[WHIP],1)</f>
        <v>588</v>
      </c>
      <c r="G575">
        <f t="shared" si="8"/>
        <v>10</v>
      </c>
    </row>
    <row r="576" spans="1:7" x14ac:dyDescent="0.25">
      <c r="A576" t="s">
        <v>86</v>
      </c>
      <c r="B576" t="s">
        <v>104</v>
      </c>
      <c r="C576" t="s">
        <v>113</v>
      </c>
      <c r="D576">
        <v>1.3788</v>
      </c>
      <c r="E576">
        <v>2</v>
      </c>
      <c r="F576">
        <f>RANK(STAND_WHIP[[#This Row],[WHIP]],STAND_WHIP[WHIP],1)</f>
        <v>599</v>
      </c>
      <c r="G576">
        <f t="shared" si="8"/>
        <v>11</v>
      </c>
    </row>
    <row r="577" spans="1:7" x14ac:dyDescent="0.25">
      <c r="A577" t="s">
        <v>86</v>
      </c>
      <c r="B577" t="s">
        <v>96</v>
      </c>
      <c r="C577" t="s">
        <v>113</v>
      </c>
      <c r="D577">
        <v>1.4198</v>
      </c>
      <c r="E577">
        <v>1</v>
      </c>
      <c r="F577">
        <f>RANK(STAND_WHIP[[#This Row],[WHIP]],STAND_WHIP[WHIP],1)</f>
        <v>642</v>
      </c>
      <c r="G577">
        <f t="shared" si="8"/>
        <v>12</v>
      </c>
    </row>
    <row r="578" spans="1:7" x14ac:dyDescent="0.25">
      <c r="A578" t="s">
        <v>87</v>
      </c>
      <c r="B578" t="s">
        <v>103</v>
      </c>
      <c r="C578" t="s">
        <v>113</v>
      </c>
      <c r="D578">
        <v>1.1835</v>
      </c>
      <c r="E578">
        <v>12</v>
      </c>
      <c r="F578">
        <f>RANK(STAND_WHIP[[#This Row],[WHIP]],STAND_WHIP[WHIP],1)</f>
        <v>24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102</v>
      </c>
      <c r="C579" t="s">
        <v>113</v>
      </c>
      <c r="D579">
        <v>1.2101999999999999</v>
      </c>
      <c r="E579">
        <v>11</v>
      </c>
      <c r="F579">
        <f>RANK(STAND_WHIP[[#This Row],[WHIP]],STAND_WHIP[WHIP],1)</f>
        <v>64</v>
      </c>
      <c r="G579">
        <f t="shared" si="9"/>
        <v>2</v>
      </c>
    </row>
    <row r="580" spans="1:7" x14ac:dyDescent="0.25">
      <c r="A580" t="s">
        <v>87</v>
      </c>
      <c r="B580" t="s">
        <v>104</v>
      </c>
      <c r="C580" t="s">
        <v>113</v>
      </c>
      <c r="D580">
        <v>1.2313000000000001</v>
      </c>
      <c r="E580">
        <v>10</v>
      </c>
      <c r="F580">
        <f>RANK(STAND_WHIP[[#This Row],[WHIP]],STAND_WHIP[WHIP],1)</f>
        <v>125</v>
      </c>
      <c r="G580">
        <f t="shared" si="9"/>
        <v>3</v>
      </c>
    </row>
    <row r="581" spans="1:7" x14ac:dyDescent="0.25">
      <c r="A581" t="s">
        <v>87</v>
      </c>
      <c r="B581" t="s">
        <v>94</v>
      </c>
      <c r="C581" t="s">
        <v>113</v>
      </c>
      <c r="D581">
        <v>1.2766</v>
      </c>
      <c r="E581">
        <v>9</v>
      </c>
      <c r="F581">
        <f>RANK(STAND_WHIP[[#This Row],[WHIP]],STAND_WHIP[WHIP],1)</f>
        <v>280</v>
      </c>
      <c r="G581">
        <f t="shared" si="9"/>
        <v>4</v>
      </c>
    </row>
    <row r="582" spans="1:7" x14ac:dyDescent="0.25">
      <c r="A582" t="s">
        <v>87</v>
      </c>
      <c r="B582" t="s">
        <v>95</v>
      </c>
      <c r="C582" t="s">
        <v>113</v>
      </c>
      <c r="D582">
        <v>1.2815000000000001</v>
      </c>
      <c r="E582">
        <v>8</v>
      </c>
      <c r="F582">
        <f>RANK(STAND_WHIP[[#This Row],[WHIP]],STAND_WHIP[WHIP],1)</f>
        <v>293</v>
      </c>
      <c r="G582">
        <f t="shared" si="9"/>
        <v>5</v>
      </c>
    </row>
    <row r="583" spans="1:7" x14ac:dyDescent="0.25">
      <c r="A583" t="s">
        <v>87</v>
      </c>
      <c r="B583" t="s">
        <v>101</v>
      </c>
      <c r="C583" t="s">
        <v>113</v>
      </c>
      <c r="D583">
        <v>1.2889999999999999</v>
      </c>
      <c r="E583">
        <v>7</v>
      </c>
      <c r="F583">
        <f>RANK(STAND_WHIP[[#This Row],[WHIP]],STAND_WHIP[WHIP],1)</f>
        <v>321</v>
      </c>
      <c r="G583">
        <f t="shared" si="9"/>
        <v>6</v>
      </c>
    </row>
    <row r="584" spans="1:7" x14ac:dyDescent="0.25">
      <c r="A584" t="s">
        <v>87</v>
      </c>
      <c r="B584" t="s">
        <v>100</v>
      </c>
      <c r="C584" t="s">
        <v>113</v>
      </c>
      <c r="D584">
        <v>1.3012999999999999</v>
      </c>
      <c r="E584">
        <v>6</v>
      </c>
      <c r="F584">
        <f>RANK(STAND_WHIP[[#This Row],[WHIP]],STAND_WHIP[WHIP],1)</f>
        <v>372</v>
      </c>
      <c r="G584">
        <f t="shared" si="9"/>
        <v>7</v>
      </c>
    </row>
    <row r="585" spans="1:7" x14ac:dyDescent="0.25">
      <c r="A585" t="s">
        <v>87</v>
      </c>
      <c r="B585" t="s">
        <v>99</v>
      </c>
      <c r="C585" t="s">
        <v>113</v>
      </c>
      <c r="D585">
        <v>1.3015000000000001</v>
      </c>
      <c r="E585">
        <v>5</v>
      </c>
      <c r="F585">
        <f>RANK(STAND_WHIP[[#This Row],[WHIP]],STAND_WHIP[WHIP],1)</f>
        <v>373</v>
      </c>
      <c r="G585">
        <f t="shared" si="9"/>
        <v>8</v>
      </c>
    </row>
    <row r="586" spans="1:7" x14ac:dyDescent="0.25">
      <c r="A586" t="s">
        <v>87</v>
      </c>
      <c r="B586" t="s">
        <v>98</v>
      </c>
      <c r="C586" t="s">
        <v>113</v>
      </c>
      <c r="D586">
        <v>1.3052999999999999</v>
      </c>
      <c r="E586">
        <v>4</v>
      </c>
      <c r="F586">
        <f>RANK(STAND_WHIP[[#This Row],[WHIP]],STAND_WHIP[WHIP],1)</f>
        <v>388</v>
      </c>
      <c r="G586">
        <f t="shared" si="9"/>
        <v>9</v>
      </c>
    </row>
    <row r="587" spans="1:7" x14ac:dyDescent="0.25">
      <c r="A587" t="s">
        <v>87</v>
      </c>
      <c r="B587" t="s">
        <v>105</v>
      </c>
      <c r="C587" t="s">
        <v>113</v>
      </c>
      <c r="D587">
        <v>1.3150999999999999</v>
      </c>
      <c r="E587">
        <v>3</v>
      </c>
      <c r="F587">
        <f>RANK(STAND_WHIP[[#This Row],[WHIP]],STAND_WHIP[WHIP],1)</f>
        <v>422</v>
      </c>
      <c r="G587">
        <f t="shared" si="9"/>
        <v>10</v>
      </c>
    </row>
    <row r="588" spans="1:7" x14ac:dyDescent="0.25">
      <c r="A588" t="s">
        <v>87</v>
      </c>
      <c r="B588" t="s">
        <v>96</v>
      </c>
      <c r="C588" t="s">
        <v>113</v>
      </c>
      <c r="D588">
        <v>1.3251999999999999</v>
      </c>
      <c r="E588">
        <v>2</v>
      </c>
      <c r="F588">
        <f>RANK(STAND_WHIP[[#This Row],[WHIP]],STAND_WHIP[WHIP],1)</f>
        <v>453</v>
      </c>
      <c r="G588">
        <f t="shared" si="9"/>
        <v>11</v>
      </c>
    </row>
    <row r="589" spans="1:7" x14ac:dyDescent="0.25">
      <c r="A589" t="s">
        <v>87</v>
      </c>
      <c r="B589" t="s">
        <v>97</v>
      </c>
      <c r="C589" t="s">
        <v>113</v>
      </c>
      <c r="D589">
        <v>1.4038999999999999</v>
      </c>
      <c r="E589">
        <v>1</v>
      </c>
      <c r="F589">
        <f>RANK(STAND_WHIP[[#This Row],[WHIP]],STAND_WHIP[WHIP],1)</f>
        <v>633</v>
      </c>
      <c r="G589">
        <f t="shared" si="9"/>
        <v>12</v>
      </c>
    </row>
    <row r="590" spans="1:7" x14ac:dyDescent="0.25">
      <c r="A590" t="s">
        <v>88</v>
      </c>
      <c r="B590" t="s">
        <v>100</v>
      </c>
      <c r="C590" t="s">
        <v>113</v>
      </c>
      <c r="D590">
        <v>1.0960000000000001</v>
      </c>
      <c r="E590">
        <v>12</v>
      </c>
      <c r="F590">
        <f>RANK(STAND_WHIP[[#This Row],[WHIP]],STAND_WHIP[WHIP],1)</f>
        <v>1</v>
      </c>
      <c r="G590">
        <f t="shared" si="9"/>
        <v>1</v>
      </c>
    </row>
    <row r="591" spans="1:7" x14ac:dyDescent="0.25">
      <c r="A591" t="s">
        <v>88</v>
      </c>
      <c r="B591" t="s">
        <v>94</v>
      </c>
      <c r="C591" t="s">
        <v>113</v>
      </c>
      <c r="D591">
        <v>1.214</v>
      </c>
      <c r="E591">
        <v>11</v>
      </c>
      <c r="F591">
        <f>RANK(STAND_WHIP[[#This Row],[WHIP]],STAND_WHIP[WHIP],1)</f>
        <v>68</v>
      </c>
      <c r="G591">
        <f t="shared" si="9"/>
        <v>2</v>
      </c>
    </row>
    <row r="592" spans="1:7" x14ac:dyDescent="0.25">
      <c r="A592" t="s">
        <v>88</v>
      </c>
      <c r="B592" t="s">
        <v>97</v>
      </c>
      <c r="C592" t="s">
        <v>113</v>
      </c>
      <c r="D592">
        <v>1.244</v>
      </c>
      <c r="E592">
        <v>10</v>
      </c>
      <c r="F592">
        <f>RANK(STAND_WHIP[[#This Row],[WHIP]],STAND_WHIP[WHIP],1)</f>
        <v>160</v>
      </c>
      <c r="G592">
        <f t="shared" si="9"/>
        <v>3</v>
      </c>
    </row>
    <row r="593" spans="1:7" x14ac:dyDescent="0.25">
      <c r="A593" t="s">
        <v>88</v>
      </c>
      <c r="B593" t="s">
        <v>99</v>
      </c>
      <c r="C593" t="s">
        <v>113</v>
      </c>
      <c r="D593">
        <v>1.2470000000000001</v>
      </c>
      <c r="E593">
        <v>9</v>
      </c>
      <c r="F593">
        <f>RANK(STAND_WHIP[[#This Row],[WHIP]],STAND_WHIP[WHIP],1)</f>
        <v>169</v>
      </c>
      <c r="G593">
        <f t="shared" si="9"/>
        <v>4</v>
      </c>
    </row>
    <row r="594" spans="1:7" x14ac:dyDescent="0.25">
      <c r="A594" t="s">
        <v>88</v>
      </c>
      <c r="B594" t="s">
        <v>102</v>
      </c>
      <c r="C594" t="s">
        <v>113</v>
      </c>
      <c r="D594">
        <v>1.2589999999999999</v>
      </c>
      <c r="E594">
        <v>8</v>
      </c>
      <c r="F594">
        <f>RANK(STAND_WHIP[[#This Row],[WHIP]],STAND_WHIP[WHIP],1)</f>
        <v>216</v>
      </c>
      <c r="G594">
        <f t="shared" si="9"/>
        <v>5</v>
      </c>
    </row>
    <row r="595" spans="1:7" x14ac:dyDescent="0.25">
      <c r="A595" t="s">
        <v>88</v>
      </c>
      <c r="B595" t="s">
        <v>103</v>
      </c>
      <c r="C595" t="s">
        <v>113</v>
      </c>
      <c r="D595">
        <v>1.2729999999999999</v>
      </c>
      <c r="E595">
        <v>7</v>
      </c>
      <c r="F595">
        <f>RANK(STAND_WHIP[[#This Row],[WHIP]],STAND_WHIP[WHIP],1)</f>
        <v>264</v>
      </c>
      <c r="G595">
        <f t="shared" si="9"/>
        <v>6</v>
      </c>
    </row>
    <row r="596" spans="1:7" x14ac:dyDescent="0.25">
      <c r="A596" t="s">
        <v>88</v>
      </c>
      <c r="B596" t="s">
        <v>104</v>
      </c>
      <c r="C596" t="s">
        <v>113</v>
      </c>
      <c r="D596">
        <v>1.2749999999999999</v>
      </c>
      <c r="E596">
        <v>6</v>
      </c>
      <c r="F596">
        <f>RANK(STAND_WHIP[[#This Row],[WHIP]],STAND_WHIP[WHIP],1)</f>
        <v>274</v>
      </c>
      <c r="G596">
        <f t="shared" si="9"/>
        <v>7</v>
      </c>
    </row>
    <row r="597" spans="1:7" x14ac:dyDescent="0.25">
      <c r="A597" t="s">
        <v>88</v>
      </c>
      <c r="B597" t="s">
        <v>95</v>
      </c>
      <c r="C597" t="s">
        <v>113</v>
      </c>
      <c r="D597">
        <v>1.2829999999999999</v>
      </c>
      <c r="E597">
        <v>5</v>
      </c>
      <c r="F597">
        <f>RANK(STAND_WHIP[[#This Row],[WHIP]],STAND_WHIP[WHIP],1)</f>
        <v>298</v>
      </c>
      <c r="G597">
        <f t="shared" si="9"/>
        <v>8</v>
      </c>
    </row>
    <row r="598" spans="1:7" x14ac:dyDescent="0.25">
      <c r="A598" t="s">
        <v>88</v>
      </c>
      <c r="B598" t="s">
        <v>98</v>
      </c>
      <c r="C598" t="s">
        <v>113</v>
      </c>
      <c r="D598">
        <v>1.325</v>
      </c>
      <c r="E598">
        <v>4</v>
      </c>
      <c r="F598">
        <f>RANK(STAND_WHIP[[#This Row],[WHIP]],STAND_WHIP[WHIP],1)</f>
        <v>450</v>
      </c>
      <c r="G598">
        <f t="shared" si="9"/>
        <v>9</v>
      </c>
    </row>
    <row r="599" spans="1:7" x14ac:dyDescent="0.25">
      <c r="A599" t="s">
        <v>88</v>
      </c>
      <c r="B599" t="s">
        <v>101</v>
      </c>
      <c r="C599" t="s">
        <v>113</v>
      </c>
      <c r="D599">
        <v>1.3560000000000001</v>
      </c>
      <c r="E599">
        <v>3</v>
      </c>
      <c r="F599">
        <f>RANK(STAND_WHIP[[#This Row],[WHIP]],STAND_WHIP[WHIP],1)</f>
        <v>548</v>
      </c>
      <c r="G599">
        <f t="shared" si="9"/>
        <v>10</v>
      </c>
    </row>
    <row r="600" spans="1:7" x14ac:dyDescent="0.25">
      <c r="A600" t="s">
        <v>88</v>
      </c>
      <c r="B600" t="s">
        <v>105</v>
      </c>
      <c r="C600" t="s">
        <v>113</v>
      </c>
      <c r="D600">
        <v>1.4119999999999999</v>
      </c>
      <c r="E600">
        <v>2</v>
      </c>
      <c r="F600">
        <f>RANK(STAND_WHIP[[#This Row],[WHIP]],STAND_WHIP[WHIP],1)</f>
        <v>637</v>
      </c>
      <c r="G600">
        <f t="shared" si="9"/>
        <v>11</v>
      </c>
    </row>
    <row r="601" spans="1:7" x14ac:dyDescent="0.25">
      <c r="A601" t="s">
        <v>88</v>
      </c>
      <c r="B601" t="s">
        <v>96</v>
      </c>
      <c r="C601" t="s">
        <v>113</v>
      </c>
      <c r="D601">
        <v>1.419</v>
      </c>
      <c r="E601">
        <v>1</v>
      </c>
      <c r="F601">
        <f>RANK(STAND_WHIP[[#This Row],[WHIP]],STAND_WHIP[WHIP],1)</f>
        <v>641</v>
      </c>
      <c r="G601">
        <f t="shared" si="9"/>
        <v>12</v>
      </c>
    </row>
    <row r="602" spans="1:7" x14ac:dyDescent="0.25">
      <c r="A602" t="s">
        <v>89</v>
      </c>
      <c r="B602" t="s">
        <v>98</v>
      </c>
      <c r="C602" t="s">
        <v>113</v>
      </c>
      <c r="D602">
        <v>1.1533</v>
      </c>
      <c r="E602">
        <v>12</v>
      </c>
      <c r="F602">
        <f>RANK(STAND_WHIP[[#This Row],[WHIP]],STAND_WHIP[WHIP],1)</f>
        <v>9</v>
      </c>
      <c r="G602">
        <f t="shared" si="9"/>
        <v>1</v>
      </c>
    </row>
    <row r="603" spans="1:7" x14ac:dyDescent="0.25">
      <c r="A603" t="s">
        <v>89</v>
      </c>
      <c r="B603" t="s">
        <v>99</v>
      </c>
      <c r="C603" t="s">
        <v>113</v>
      </c>
      <c r="D603">
        <v>1.1856</v>
      </c>
      <c r="E603">
        <v>11</v>
      </c>
      <c r="F603">
        <f>RANK(STAND_WHIP[[#This Row],[WHIP]],STAND_WHIP[WHIP],1)</f>
        <v>31</v>
      </c>
      <c r="G603">
        <f t="shared" si="9"/>
        <v>2</v>
      </c>
    </row>
    <row r="604" spans="1:7" x14ac:dyDescent="0.25">
      <c r="A604" t="s">
        <v>89</v>
      </c>
      <c r="B604" t="s">
        <v>103</v>
      </c>
      <c r="C604" t="s">
        <v>113</v>
      </c>
      <c r="D604">
        <v>1.1949000000000001</v>
      </c>
      <c r="E604">
        <v>10</v>
      </c>
      <c r="F604">
        <f>RANK(STAND_WHIP[[#This Row],[WHIP]],STAND_WHIP[WHIP],1)</f>
        <v>40</v>
      </c>
      <c r="G604">
        <f t="shared" si="9"/>
        <v>3</v>
      </c>
    </row>
    <row r="605" spans="1:7" x14ac:dyDescent="0.25">
      <c r="A605" t="s">
        <v>89</v>
      </c>
      <c r="B605" t="s">
        <v>95</v>
      </c>
      <c r="C605" t="s">
        <v>113</v>
      </c>
      <c r="D605">
        <v>1.2289000000000001</v>
      </c>
      <c r="E605">
        <v>9</v>
      </c>
      <c r="F605">
        <f>RANK(STAND_WHIP[[#This Row],[WHIP]],STAND_WHIP[WHIP],1)</f>
        <v>115</v>
      </c>
      <c r="G605">
        <f t="shared" si="9"/>
        <v>4</v>
      </c>
    </row>
    <row r="606" spans="1:7" x14ac:dyDescent="0.25">
      <c r="A606" t="s">
        <v>89</v>
      </c>
      <c r="B606" t="s">
        <v>100</v>
      </c>
      <c r="C606" t="s">
        <v>113</v>
      </c>
      <c r="D606">
        <v>1.2514000000000001</v>
      </c>
      <c r="E606">
        <v>8</v>
      </c>
      <c r="F606">
        <f>RANK(STAND_WHIP[[#This Row],[WHIP]],STAND_WHIP[WHIP],1)</f>
        <v>190</v>
      </c>
      <c r="G606">
        <f t="shared" si="9"/>
        <v>5</v>
      </c>
    </row>
    <row r="607" spans="1:7" x14ac:dyDescent="0.25">
      <c r="A607" t="s">
        <v>89</v>
      </c>
      <c r="B607" t="s">
        <v>105</v>
      </c>
      <c r="C607" t="s">
        <v>113</v>
      </c>
      <c r="D607">
        <v>1.2586999999999999</v>
      </c>
      <c r="E607">
        <v>7</v>
      </c>
      <c r="F607">
        <f>RANK(STAND_WHIP[[#This Row],[WHIP]],STAND_WHIP[WHIP],1)</f>
        <v>215</v>
      </c>
      <c r="G607">
        <f t="shared" si="9"/>
        <v>6</v>
      </c>
    </row>
    <row r="608" spans="1:7" x14ac:dyDescent="0.25">
      <c r="A608" t="s">
        <v>89</v>
      </c>
      <c r="B608" t="s">
        <v>94</v>
      </c>
      <c r="C608" t="s">
        <v>113</v>
      </c>
      <c r="D608">
        <v>1.2858000000000001</v>
      </c>
      <c r="E608">
        <v>6</v>
      </c>
      <c r="F608">
        <f>RANK(STAND_WHIP[[#This Row],[WHIP]],STAND_WHIP[WHIP],1)</f>
        <v>311</v>
      </c>
      <c r="G608">
        <f t="shared" si="9"/>
        <v>7</v>
      </c>
    </row>
    <row r="609" spans="1:7" x14ac:dyDescent="0.25">
      <c r="A609" t="s">
        <v>89</v>
      </c>
      <c r="B609" t="s">
        <v>104</v>
      </c>
      <c r="C609" t="s">
        <v>113</v>
      </c>
      <c r="D609">
        <v>1.3201000000000001</v>
      </c>
      <c r="E609">
        <v>5</v>
      </c>
      <c r="F609">
        <f>RANK(STAND_WHIP[[#This Row],[WHIP]],STAND_WHIP[WHIP],1)</f>
        <v>437</v>
      </c>
      <c r="G609">
        <f t="shared" si="9"/>
        <v>8</v>
      </c>
    </row>
    <row r="610" spans="1:7" x14ac:dyDescent="0.25">
      <c r="A610" t="s">
        <v>89</v>
      </c>
      <c r="B610" t="s">
        <v>96</v>
      </c>
      <c r="C610" t="s">
        <v>113</v>
      </c>
      <c r="D610">
        <v>1.3495999999999999</v>
      </c>
      <c r="E610">
        <v>4</v>
      </c>
      <c r="F610">
        <f>RANK(STAND_WHIP[[#This Row],[WHIP]],STAND_WHIP[WHIP],1)</f>
        <v>530</v>
      </c>
      <c r="G610">
        <f t="shared" si="9"/>
        <v>9</v>
      </c>
    </row>
    <row r="611" spans="1:7" x14ac:dyDescent="0.25">
      <c r="A611" t="s">
        <v>89</v>
      </c>
      <c r="B611" t="s">
        <v>101</v>
      </c>
      <c r="C611" t="s">
        <v>113</v>
      </c>
      <c r="D611">
        <v>1.3525</v>
      </c>
      <c r="E611">
        <v>3</v>
      </c>
      <c r="F611">
        <f>RANK(STAND_WHIP[[#This Row],[WHIP]],STAND_WHIP[WHIP],1)</f>
        <v>538</v>
      </c>
      <c r="G611">
        <f t="shared" si="9"/>
        <v>10</v>
      </c>
    </row>
    <row r="612" spans="1:7" x14ac:dyDescent="0.25">
      <c r="A612" t="s">
        <v>89</v>
      </c>
      <c r="B612" t="s">
        <v>97</v>
      </c>
      <c r="C612" t="s">
        <v>113</v>
      </c>
      <c r="D612">
        <v>1.4204000000000001</v>
      </c>
      <c r="E612">
        <v>2</v>
      </c>
      <c r="F612">
        <f>RANK(STAND_WHIP[[#This Row],[WHIP]],STAND_WHIP[WHIP],1)</f>
        <v>643</v>
      </c>
      <c r="G612">
        <f t="shared" si="9"/>
        <v>11</v>
      </c>
    </row>
    <row r="613" spans="1:7" x14ac:dyDescent="0.25">
      <c r="A613" t="s">
        <v>89</v>
      </c>
      <c r="B613" t="s">
        <v>102</v>
      </c>
      <c r="C613" t="s">
        <v>113</v>
      </c>
      <c r="D613">
        <v>1.4227000000000001</v>
      </c>
      <c r="E613">
        <v>1</v>
      </c>
      <c r="F613">
        <f>RANK(STAND_WHIP[[#This Row],[WHIP]],STAND_WHIP[WHIP],1)</f>
        <v>644</v>
      </c>
      <c r="G613">
        <f t="shared" si="9"/>
        <v>12</v>
      </c>
    </row>
    <row r="614" spans="1:7" x14ac:dyDescent="0.25">
      <c r="A614" t="s">
        <v>90</v>
      </c>
      <c r="B614" t="s">
        <v>98</v>
      </c>
      <c r="C614" t="s">
        <v>113</v>
      </c>
      <c r="D614">
        <v>1.1579999999999999</v>
      </c>
      <c r="E614">
        <v>12</v>
      </c>
      <c r="F614">
        <f>RANK(STAND_WHIP[[#This Row],[WHIP]],STAND_WHIP[WHIP],1)</f>
        <v>11</v>
      </c>
      <c r="G614">
        <f t="shared" si="9"/>
        <v>1</v>
      </c>
    </row>
    <row r="615" spans="1:7" x14ac:dyDescent="0.25">
      <c r="A615" t="s">
        <v>90</v>
      </c>
      <c r="B615" t="s">
        <v>103</v>
      </c>
      <c r="C615" t="s">
        <v>113</v>
      </c>
      <c r="D615">
        <v>1.2230000000000001</v>
      </c>
      <c r="E615">
        <v>11</v>
      </c>
      <c r="F615">
        <f>RANK(STAND_WHIP[[#This Row],[WHIP]],STAND_WHIP[WHIP],1)</f>
        <v>92</v>
      </c>
      <c r="G615">
        <f t="shared" si="9"/>
        <v>2</v>
      </c>
    </row>
    <row r="616" spans="1:7" x14ac:dyDescent="0.25">
      <c r="A616" t="s">
        <v>90</v>
      </c>
      <c r="B616" t="s">
        <v>101</v>
      </c>
      <c r="C616" t="s">
        <v>113</v>
      </c>
      <c r="D616">
        <v>1.232</v>
      </c>
      <c r="E616">
        <v>10</v>
      </c>
      <c r="F616">
        <f>RANK(STAND_WHIP[[#This Row],[WHIP]],STAND_WHIP[WHIP],1)</f>
        <v>128</v>
      </c>
      <c r="G616">
        <f t="shared" si="9"/>
        <v>3</v>
      </c>
    </row>
    <row r="617" spans="1:7" x14ac:dyDescent="0.25">
      <c r="A617" t="s">
        <v>90</v>
      </c>
      <c r="B617" t="s">
        <v>96</v>
      </c>
      <c r="C617" t="s">
        <v>113</v>
      </c>
      <c r="D617">
        <v>1.258</v>
      </c>
      <c r="E617">
        <v>9</v>
      </c>
      <c r="F617">
        <f>RANK(STAND_WHIP[[#This Row],[WHIP]],STAND_WHIP[WHIP],1)</f>
        <v>208</v>
      </c>
      <c r="G617">
        <f t="shared" si="9"/>
        <v>4</v>
      </c>
    </row>
    <row r="618" spans="1:7" x14ac:dyDescent="0.25">
      <c r="A618" t="s">
        <v>90</v>
      </c>
      <c r="B618" t="s">
        <v>99</v>
      </c>
      <c r="C618" t="s">
        <v>113</v>
      </c>
      <c r="D618">
        <v>1.272</v>
      </c>
      <c r="E618">
        <v>8</v>
      </c>
      <c r="F618">
        <f>RANK(STAND_WHIP[[#This Row],[WHIP]],STAND_WHIP[WHIP],1)</f>
        <v>258</v>
      </c>
      <c r="G618">
        <f t="shared" si="9"/>
        <v>5</v>
      </c>
    </row>
    <row r="619" spans="1:7" x14ac:dyDescent="0.25">
      <c r="A619" t="s">
        <v>90</v>
      </c>
      <c r="B619" t="s">
        <v>94</v>
      </c>
      <c r="C619" t="s">
        <v>113</v>
      </c>
      <c r="D619">
        <v>1.2729999999999999</v>
      </c>
      <c r="E619">
        <v>7</v>
      </c>
      <c r="F619">
        <f>RANK(STAND_WHIP[[#This Row],[WHIP]],STAND_WHIP[WHIP],1)</f>
        <v>264</v>
      </c>
      <c r="G619">
        <f t="shared" si="9"/>
        <v>6</v>
      </c>
    </row>
    <row r="620" spans="1:7" x14ac:dyDescent="0.25">
      <c r="A620" t="s">
        <v>90</v>
      </c>
      <c r="B620" t="s">
        <v>104</v>
      </c>
      <c r="C620" t="s">
        <v>113</v>
      </c>
      <c r="D620">
        <v>1.284</v>
      </c>
      <c r="E620">
        <v>6</v>
      </c>
      <c r="F620">
        <f>RANK(STAND_WHIP[[#This Row],[WHIP]],STAND_WHIP[WHIP],1)</f>
        <v>303</v>
      </c>
      <c r="G620">
        <f t="shared" si="9"/>
        <v>7</v>
      </c>
    </row>
    <row r="621" spans="1:7" x14ac:dyDescent="0.25">
      <c r="A621" t="s">
        <v>90</v>
      </c>
      <c r="B621" t="s">
        <v>95</v>
      </c>
      <c r="C621" t="s">
        <v>113</v>
      </c>
      <c r="D621">
        <v>1.331</v>
      </c>
      <c r="E621">
        <v>5</v>
      </c>
      <c r="F621">
        <f>RANK(STAND_WHIP[[#This Row],[WHIP]],STAND_WHIP[WHIP],1)</f>
        <v>462</v>
      </c>
      <c r="G621">
        <f t="shared" si="9"/>
        <v>8</v>
      </c>
    </row>
    <row r="622" spans="1:7" x14ac:dyDescent="0.25">
      <c r="A622" t="s">
        <v>90</v>
      </c>
      <c r="B622" t="s">
        <v>100</v>
      </c>
      <c r="C622" t="s">
        <v>113</v>
      </c>
      <c r="D622">
        <v>1.3420000000000001</v>
      </c>
      <c r="E622">
        <v>4</v>
      </c>
      <c r="F622">
        <f>RANK(STAND_WHIP[[#This Row],[WHIP]],STAND_WHIP[WHIP],1)</f>
        <v>510</v>
      </c>
      <c r="G622">
        <f t="shared" si="9"/>
        <v>9</v>
      </c>
    </row>
    <row r="623" spans="1:7" x14ac:dyDescent="0.25">
      <c r="A623" t="s">
        <v>90</v>
      </c>
      <c r="B623" t="s">
        <v>97</v>
      </c>
      <c r="C623" t="s">
        <v>113</v>
      </c>
      <c r="D623">
        <v>1.3460000000000001</v>
      </c>
      <c r="E623">
        <v>3</v>
      </c>
      <c r="F623">
        <f>RANK(STAND_WHIP[[#This Row],[WHIP]],STAND_WHIP[WHIP],1)</f>
        <v>519</v>
      </c>
      <c r="G623">
        <f t="shared" si="9"/>
        <v>10</v>
      </c>
    </row>
    <row r="624" spans="1:7" x14ac:dyDescent="0.25">
      <c r="A624" t="s">
        <v>90</v>
      </c>
      <c r="B624" t="s">
        <v>102</v>
      </c>
      <c r="C624" t="s">
        <v>113</v>
      </c>
      <c r="D624">
        <v>1.3640000000000001</v>
      </c>
      <c r="E624">
        <v>2</v>
      </c>
      <c r="F624">
        <f>RANK(STAND_WHIP[[#This Row],[WHIP]],STAND_WHIP[WHIP],1)</f>
        <v>569</v>
      </c>
      <c r="G624">
        <f t="shared" si="9"/>
        <v>11</v>
      </c>
    </row>
    <row r="625" spans="1:7" x14ac:dyDescent="0.25">
      <c r="A625" t="s">
        <v>90</v>
      </c>
      <c r="B625" t="s">
        <v>105</v>
      </c>
      <c r="C625" t="s">
        <v>113</v>
      </c>
      <c r="D625">
        <v>1.427</v>
      </c>
      <c r="E625">
        <v>1</v>
      </c>
      <c r="F625">
        <f>RANK(STAND_WHIP[[#This Row],[WHIP]],STAND_WHIP[WHIP],1)</f>
        <v>646</v>
      </c>
      <c r="G625">
        <f t="shared" si="9"/>
        <v>12</v>
      </c>
    </row>
    <row r="626" spans="1:7" x14ac:dyDescent="0.25">
      <c r="A626" t="s">
        <v>91</v>
      </c>
      <c r="B626" t="s">
        <v>95</v>
      </c>
      <c r="C626" t="s">
        <v>114</v>
      </c>
      <c r="D626">
        <v>1.1871</v>
      </c>
      <c r="E626">
        <v>12</v>
      </c>
      <c r="F626">
        <f>RANK(STAND_WHIP[[#This Row],[WHIP]],STAND_WHIP[WHIP],1)</f>
        <v>34</v>
      </c>
      <c r="G626">
        <f t="shared" si="9"/>
        <v>1</v>
      </c>
    </row>
    <row r="627" spans="1:7" x14ac:dyDescent="0.25">
      <c r="A627" t="s">
        <v>91</v>
      </c>
      <c r="B627" t="s">
        <v>99</v>
      </c>
      <c r="C627" t="s">
        <v>114</v>
      </c>
      <c r="D627">
        <v>1.1951000000000001</v>
      </c>
      <c r="E627">
        <v>11</v>
      </c>
      <c r="F627">
        <f>RANK(STAND_WHIP[[#This Row],[WHIP]],STAND_WHIP[WHIP],1)</f>
        <v>42</v>
      </c>
      <c r="G627">
        <f t="shared" si="9"/>
        <v>2</v>
      </c>
    </row>
    <row r="628" spans="1:7" x14ac:dyDescent="0.25">
      <c r="A628" t="s">
        <v>91</v>
      </c>
      <c r="B628" t="s">
        <v>96</v>
      </c>
      <c r="C628" t="s">
        <v>114</v>
      </c>
      <c r="D628">
        <v>1.2546999999999999</v>
      </c>
      <c r="E628">
        <v>10</v>
      </c>
      <c r="F628">
        <f>RANK(STAND_WHIP[[#This Row],[WHIP]],STAND_WHIP[WHIP],1)</f>
        <v>199</v>
      </c>
      <c r="G628">
        <f t="shared" si="9"/>
        <v>3</v>
      </c>
    </row>
    <row r="629" spans="1:7" x14ac:dyDescent="0.25">
      <c r="A629" t="s">
        <v>91</v>
      </c>
      <c r="B629" t="s">
        <v>105</v>
      </c>
      <c r="C629" t="s">
        <v>114</v>
      </c>
      <c r="D629">
        <v>1.2713000000000001</v>
      </c>
      <c r="E629">
        <v>9</v>
      </c>
      <c r="F629">
        <f>RANK(STAND_WHIP[[#This Row],[WHIP]],STAND_WHIP[WHIP],1)</f>
        <v>256</v>
      </c>
      <c r="G629">
        <f t="shared" si="9"/>
        <v>4</v>
      </c>
    </row>
    <row r="630" spans="1:7" x14ac:dyDescent="0.25">
      <c r="A630" t="s">
        <v>91</v>
      </c>
      <c r="B630" t="s">
        <v>100</v>
      </c>
      <c r="C630" t="s">
        <v>114</v>
      </c>
      <c r="D630">
        <v>1.284</v>
      </c>
      <c r="E630">
        <v>8</v>
      </c>
      <c r="F630">
        <f>RANK(STAND_WHIP[[#This Row],[WHIP]],STAND_WHIP[WHIP],1)</f>
        <v>303</v>
      </c>
      <c r="G630">
        <f t="shared" si="9"/>
        <v>5</v>
      </c>
    </row>
    <row r="631" spans="1:7" x14ac:dyDescent="0.25">
      <c r="A631" t="s">
        <v>91</v>
      </c>
      <c r="B631" t="s">
        <v>94</v>
      </c>
      <c r="C631" t="s">
        <v>114</v>
      </c>
      <c r="D631">
        <v>1.2856000000000001</v>
      </c>
      <c r="E631">
        <v>7</v>
      </c>
      <c r="F631">
        <f>RANK(STAND_WHIP[[#This Row],[WHIP]],STAND_WHIP[WHIP],1)</f>
        <v>310</v>
      </c>
      <c r="G631">
        <f t="shared" si="9"/>
        <v>6</v>
      </c>
    </row>
    <row r="632" spans="1:7" x14ac:dyDescent="0.25">
      <c r="A632" t="s">
        <v>91</v>
      </c>
      <c r="B632" t="s">
        <v>98</v>
      </c>
      <c r="C632" t="s">
        <v>114</v>
      </c>
      <c r="D632">
        <v>1.2930999999999999</v>
      </c>
      <c r="E632">
        <v>6</v>
      </c>
      <c r="F632">
        <f>RANK(STAND_WHIP[[#This Row],[WHIP]],STAND_WHIP[WHIP],1)</f>
        <v>340</v>
      </c>
      <c r="G632">
        <f t="shared" si="9"/>
        <v>7</v>
      </c>
    </row>
    <row r="633" spans="1:7" x14ac:dyDescent="0.25">
      <c r="A633" t="s">
        <v>91</v>
      </c>
      <c r="B633" t="s">
        <v>104</v>
      </c>
      <c r="C633" t="s">
        <v>114</v>
      </c>
      <c r="D633">
        <v>1.2976000000000001</v>
      </c>
      <c r="E633">
        <v>5</v>
      </c>
      <c r="F633">
        <f>RANK(STAND_WHIP[[#This Row],[WHIP]],STAND_WHIP[WHIP],1)</f>
        <v>352</v>
      </c>
      <c r="G633">
        <f t="shared" si="9"/>
        <v>8</v>
      </c>
    </row>
    <row r="634" spans="1:7" x14ac:dyDescent="0.25">
      <c r="A634" t="s">
        <v>91</v>
      </c>
      <c r="B634" t="s">
        <v>102</v>
      </c>
      <c r="C634" t="s">
        <v>114</v>
      </c>
      <c r="D634">
        <v>1.3027</v>
      </c>
      <c r="E634">
        <v>4</v>
      </c>
      <c r="F634">
        <f>RANK(STAND_WHIP[[#This Row],[WHIP]],STAND_WHIP[WHIP],1)</f>
        <v>377</v>
      </c>
      <c r="G634">
        <f t="shared" si="9"/>
        <v>9</v>
      </c>
    </row>
    <row r="635" spans="1:7" x14ac:dyDescent="0.25">
      <c r="A635" t="s">
        <v>91</v>
      </c>
      <c r="B635" t="s">
        <v>103</v>
      </c>
      <c r="C635" t="s">
        <v>114</v>
      </c>
      <c r="D635">
        <v>1.3223</v>
      </c>
      <c r="E635">
        <v>3</v>
      </c>
      <c r="F635">
        <f>RANK(STAND_WHIP[[#This Row],[WHIP]],STAND_WHIP[WHIP],1)</f>
        <v>447</v>
      </c>
      <c r="G635">
        <f t="shared" si="9"/>
        <v>10</v>
      </c>
    </row>
    <row r="636" spans="1:7" x14ac:dyDescent="0.25">
      <c r="A636" t="s">
        <v>91</v>
      </c>
      <c r="B636" t="s">
        <v>101</v>
      </c>
      <c r="C636" t="s">
        <v>114</v>
      </c>
      <c r="D636">
        <v>1.3420000000000001</v>
      </c>
      <c r="E636">
        <v>2</v>
      </c>
      <c r="F636">
        <f>RANK(STAND_WHIP[[#This Row],[WHIP]],STAND_WHIP[WHIP],1)</f>
        <v>510</v>
      </c>
      <c r="G636">
        <f t="shared" si="9"/>
        <v>11</v>
      </c>
    </row>
    <row r="637" spans="1:7" x14ac:dyDescent="0.25">
      <c r="A637" t="s">
        <v>91</v>
      </c>
      <c r="B637" t="s">
        <v>97</v>
      </c>
      <c r="C637" t="s">
        <v>114</v>
      </c>
      <c r="D637">
        <v>1.4041999999999999</v>
      </c>
      <c r="E637">
        <v>1</v>
      </c>
      <c r="F637">
        <f>RANK(STAND_WHIP[[#This Row],[WHIP]],STAND_WHIP[WHIP],1)</f>
        <v>635</v>
      </c>
      <c r="G637">
        <f t="shared" si="9"/>
        <v>12</v>
      </c>
    </row>
    <row r="638" spans="1:7" x14ac:dyDescent="0.25">
      <c r="A638" t="s">
        <v>92</v>
      </c>
      <c r="B638" t="s">
        <v>99</v>
      </c>
      <c r="C638" t="s">
        <v>113</v>
      </c>
      <c r="D638">
        <v>1.2270000000000001</v>
      </c>
      <c r="E638">
        <v>12</v>
      </c>
      <c r="F638">
        <f>RANK(STAND_WHIP[[#This Row],[WHIP]],STAND_WHIP[WHIP],1)</f>
        <v>106</v>
      </c>
      <c r="G638">
        <f t="shared" si="9"/>
        <v>1</v>
      </c>
    </row>
    <row r="639" spans="1:7" x14ac:dyDescent="0.25">
      <c r="A639" t="s">
        <v>92</v>
      </c>
      <c r="B639" t="s">
        <v>95</v>
      </c>
      <c r="C639" t="s">
        <v>113</v>
      </c>
      <c r="D639">
        <v>1.234</v>
      </c>
      <c r="E639">
        <v>11</v>
      </c>
      <c r="F639">
        <f>RANK(STAND_WHIP[[#This Row],[WHIP]],STAND_WHIP[WHIP],1)</f>
        <v>136</v>
      </c>
      <c r="G639">
        <f t="shared" si="9"/>
        <v>2</v>
      </c>
    </row>
    <row r="640" spans="1:7" x14ac:dyDescent="0.25">
      <c r="A640" t="s">
        <v>92</v>
      </c>
      <c r="B640" t="s">
        <v>98</v>
      </c>
      <c r="C640" t="s">
        <v>113</v>
      </c>
      <c r="D640">
        <v>1.2549999999999999</v>
      </c>
      <c r="E640">
        <v>10</v>
      </c>
      <c r="F640">
        <f>RANK(STAND_WHIP[[#This Row],[WHIP]],STAND_WHIP[WHIP],1)</f>
        <v>200</v>
      </c>
      <c r="G640">
        <f t="shared" si="9"/>
        <v>3</v>
      </c>
    </row>
    <row r="641" spans="1:7" x14ac:dyDescent="0.25">
      <c r="A641" t="s">
        <v>92</v>
      </c>
      <c r="B641" t="s">
        <v>103</v>
      </c>
      <c r="C641" t="s">
        <v>113</v>
      </c>
      <c r="D641">
        <v>1.2609999999999999</v>
      </c>
      <c r="E641">
        <v>9</v>
      </c>
      <c r="F641">
        <f>RANK(STAND_WHIP[[#This Row],[WHIP]],STAND_WHIP[WHIP],1)</f>
        <v>222</v>
      </c>
      <c r="G641">
        <f t="shared" si="9"/>
        <v>4</v>
      </c>
    </row>
    <row r="642" spans="1:7" x14ac:dyDescent="0.25">
      <c r="A642" t="s">
        <v>92</v>
      </c>
      <c r="B642" t="s">
        <v>102</v>
      </c>
      <c r="C642" t="s">
        <v>113</v>
      </c>
      <c r="D642">
        <v>1.2629999999999999</v>
      </c>
      <c r="E642">
        <v>8</v>
      </c>
      <c r="F642">
        <f>RANK(STAND_WHIP[[#This Row],[WHIP]],STAND_WHIP[WHIP],1)</f>
        <v>226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94</v>
      </c>
      <c r="C643" t="s">
        <v>113</v>
      </c>
      <c r="D643">
        <v>1.264</v>
      </c>
      <c r="E643">
        <v>7</v>
      </c>
      <c r="F643">
        <f>RANK(STAND_WHIP[[#This Row],[WHIP]],STAND_WHIP[WHIP],1)</f>
        <v>230</v>
      </c>
      <c r="G643">
        <f t="shared" si="10"/>
        <v>6</v>
      </c>
    </row>
    <row r="644" spans="1:7" x14ac:dyDescent="0.25">
      <c r="A644" t="s">
        <v>92</v>
      </c>
      <c r="B644" t="s">
        <v>101</v>
      </c>
      <c r="C644" t="s">
        <v>113</v>
      </c>
      <c r="D644">
        <v>1.274</v>
      </c>
      <c r="E644">
        <v>6</v>
      </c>
      <c r="F644">
        <f>RANK(STAND_WHIP[[#This Row],[WHIP]],STAND_WHIP[WHIP],1)</f>
        <v>270</v>
      </c>
      <c r="G644">
        <f t="shared" si="10"/>
        <v>7</v>
      </c>
    </row>
    <row r="645" spans="1:7" x14ac:dyDescent="0.25">
      <c r="A645" t="s">
        <v>92</v>
      </c>
      <c r="B645" t="s">
        <v>100</v>
      </c>
      <c r="C645" t="s">
        <v>113</v>
      </c>
      <c r="D645">
        <v>1.282</v>
      </c>
      <c r="E645">
        <v>5</v>
      </c>
      <c r="F645">
        <f>RANK(STAND_WHIP[[#This Row],[WHIP]],STAND_WHIP[WHIP],1)</f>
        <v>294</v>
      </c>
      <c r="G645">
        <f t="shared" si="10"/>
        <v>8</v>
      </c>
    </row>
    <row r="646" spans="1:7" x14ac:dyDescent="0.25">
      <c r="A646" t="s">
        <v>92</v>
      </c>
      <c r="B646" t="s">
        <v>105</v>
      </c>
      <c r="C646" t="s">
        <v>113</v>
      </c>
      <c r="D646">
        <v>1.335</v>
      </c>
      <c r="E646">
        <v>4</v>
      </c>
      <c r="F646">
        <f>RANK(STAND_WHIP[[#This Row],[WHIP]],STAND_WHIP[WHIP],1)</f>
        <v>481</v>
      </c>
      <c r="G646">
        <f t="shared" si="10"/>
        <v>9</v>
      </c>
    </row>
    <row r="647" spans="1:7" x14ac:dyDescent="0.25">
      <c r="A647" t="s">
        <v>92</v>
      </c>
      <c r="B647" t="s">
        <v>104</v>
      </c>
      <c r="C647" t="s">
        <v>113</v>
      </c>
      <c r="D647">
        <v>1.3360000000000001</v>
      </c>
      <c r="E647">
        <v>3</v>
      </c>
      <c r="F647">
        <f>RANK(STAND_WHIP[[#This Row],[WHIP]],STAND_WHIP[WHIP],1)</f>
        <v>486</v>
      </c>
      <c r="G647">
        <f t="shared" si="10"/>
        <v>10</v>
      </c>
    </row>
    <row r="648" spans="1:7" x14ac:dyDescent="0.25">
      <c r="A648" t="s">
        <v>92</v>
      </c>
      <c r="B648" t="s">
        <v>96</v>
      </c>
      <c r="C648" t="s">
        <v>113</v>
      </c>
      <c r="D648">
        <v>1.339</v>
      </c>
      <c r="E648">
        <v>2</v>
      </c>
      <c r="F648">
        <f>RANK(STAND_WHIP[[#This Row],[WHIP]],STAND_WHIP[WHIP],1)</f>
        <v>498</v>
      </c>
      <c r="G648">
        <f t="shared" si="10"/>
        <v>11</v>
      </c>
    </row>
    <row r="649" spans="1:7" x14ac:dyDescent="0.25">
      <c r="A649" t="s">
        <v>92</v>
      </c>
      <c r="B649" t="s">
        <v>97</v>
      </c>
      <c r="C649" t="s">
        <v>113</v>
      </c>
      <c r="D649">
        <v>1.38</v>
      </c>
      <c r="E649">
        <v>1</v>
      </c>
      <c r="F649">
        <f>RANK(STAND_WHIP[[#This Row],[WHIP]],STAND_WHIP[WHIP],1)</f>
        <v>605</v>
      </c>
      <c r="G649">
        <f t="shared" si="10"/>
        <v>12</v>
      </c>
    </row>
    <row r="650" spans="1:7" x14ac:dyDescent="0.25">
      <c r="A650" t="s">
        <v>93</v>
      </c>
      <c r="B650" t="s">
        <v>94</v>
      </c>
      <c r="C650" t="s">
        <v>113</v>
      </c>
      <c r="D650">
        <v>1.2082999999999999</v>
      </c>
      <c r="E650">
        <v>12</v>
      </c>
      <c r="F650">
        <f>RANK(STAND_WHIP[[#This Row],[WHIP]],STAND_WHIP[WHIP],1)</f>
        <v>59</v>
      </c>
      <c r="G650">
        <f t="shared" si="10"/>
        <v>1</v>
      </c>
    </row>
    <row r="651" spans="1:7" x14ac:dyDescent="0.25">
      <c r="A651" t="s">
        <v>93</v>
      </c>
      <c r="B651" t="s">
        <v>99</v>
      </c>
      <c r="C651" t="s">
        <v>113</v>
      </c>
      <c r="D651">
        <v>1.2239</v>
      </c>
      <c r="E651">
        <v>11</v>
      </c>
      <c r="F651">
        <f>RANK(STAND_WHIP[[#This Row],[WHIP]],STAND_WHIP[WHIP],1)</f>
        <v>97</v>
      </c>
      <c r="G651">
        <f t="shared" si="10"/>
        <v>2</v>
      </c>
    </row>
    <row r="652" spans="1:7" x14ac:dyDescent="0.25">
      <c r="A652" t="s">
        <v>93</v>
      </c>
      <c r="B652" t="s">
        <v>95</v>
      </c>
      <c r="C652" t="s">
        <v>113</v>
      </c>
      <c r="D652">
        <v>1.2274</v>
      </c>
      <c r="E652">
        <v>10</v>
      </c>
      <c r="F652">
        <f>RANK(STAND_WHIP[[#This Row],[WHIP]],STAND_WHIP[WHIP],1)</f>
        <v>109</v>
      </c>
      <c r="G652">
        <f t="shared" si="10"/>
        <v>3</v>
      </c>
    </row>
    <row r="653" spans="1:7" x14ac:dyDescent="0.25">
      <c r="A653" t="s">
        <v>93</v>
      </c>
      <c r="B653" t="s">
        <v>103</v>
      </c>
      <c r="C653" t="s">
        <v>113</v>
      </c>
      <c r="D653">
        <v>1.2518</v>
      </c>
      <c r="E653">
        <v>9</v>
      </c>
      <c r="F653">
        <f>RANK(STAND_WHIP[[#This Row],[WHIP]],STAND_WHIP[WHIP],1)</f>
        <v>191</v>
      </c>
      <c r="G653">
        <f t="shared" si="10"/>
        <v>4</v>
      </c>
    </row>
    <row r="654" spans="1:7" x14ac:dyDescent="0.25">
      <c r="A654" t="s">
        <v>93</v>
      </c>
      <c r="B654" t="s">
        <v>97</v>
      </c>
      <c r="C654" t="s">
        <v>113</v>
      </c>
      <c r="D654">
        <v>1.2682</v>
      </c>
      <c r="E654">
        <v>8</v>
      </c>
      <c r="F654">
        <f>RANK(STAND_WHIP[[#This Row],[WHIP]],STAND_WHIP[WHIP],1)</f>
        <v>244</v>
      </c>
      <c r="G654">
        <f t="shared" si="10"/>
        <v>5</v>
      </c>
    </row>
    <row r="655" spans="1:7" x14ac:dyDescent="0.25">
      <c r="A655" t="s">
        <v>93</v>
      </c>
      <c r="B655" t="s">
        <v>101</v>
      </c>
      <c r="C655" t="s">
        <v>113</v>
      </c>
      <c r="D655">
        <v>1.3052999999999999</v>
      </c>
      <c r="E655">
        <v>7</v>
      </c>
      <c r="F655">
        <f>RANK(STAND_WHIP[[#This Row],[WHIP]],STAND_WHIP[WHIP],1)</f>
        <v>388</v>
      </c>
      <c r="G655">
        <f t="shared" si="10"/>
        <v>6</v>
      </c>
    </row>
    <row r="656" spans="1:7" x14ac:dyDescent="0.25">
      <c r="A656" t="s">
        <v>93</v>
      </c>
      <c r="B656" t="s">
        <v>96</v>
      </c>
      <c r="C656" t="s">
        <v>113</v>
      </c>
      <c r="D656">
        <v>1.3063</v>
      </c>
      <c r="E656">
        <v>6</v>
      </c>
      <c r="F656">
        <f>RANK(STAND_WHIP[[#This Row],[WHIP]],STAND_WHIP[WHIP],1)</f>
        <v>394</v>
      </c>
      <c r="G656">
        <f t="shared" si="10"/>
        <v>7</v>
      </c>
    </row>
    <row r="657" spans="1:7" x14ac:dyDescent="0.25">
      <c r="A657" t="s">
        <v>93</v>
      </c>
      <c r="B657" t="s">
        <v>98</v>
      </c>
      <c r="C657" t="s">
        <v>113</v>
      </c>
      <c r="D657">
        <v>1.3107</v>
      </c>
      <c r="E657">
        <v>5</v>
      </c>
      <c r="F657">
        <f>RANK(STAND_WHIP[[#This Row],[WHIP]],STAND_WHIP[WHIP],1)</f>
        <v>401</v>
      </c>
      <c r="G657">
        <f t="shared" si="10"/>
        <v>8</v>
      </c>
    </row>
    <row r="658" spans="1:7" x14ac:dyDescent="0.25">
      <c r="A658" t="s">
        <v>93</v>
      </c>
      <c r="B658" t="s">
        <v>100</v>
      </c>
      <c r="C658" t="s">
        <v>113</v>
      </c>
      <c r="D658">
        <v>1.3345</v>
      </c>
      <c r="E658">
        <v>4</v>
      </c>
      <c r="F658">
        <f>RANK(STAND_WHIP[[#This Row],[WHIP]],STAND_WHIP[WHIP],1)</f>
        <v>478</v>
      </c>
      <c r="G658">
        <f t="shared" si="10"/>
        <v>9</v>
      </c>
    </row>
    <row r="659" spans="1:7" x14ac:dyDescent="0.25">
      <c r="A659" t="s">
        <v>93</v>
      </c>
      <c r="B659" t="s">
        <v>102</v>
      </c>
      <c r="C659" t="s">
        <v>113</v>
      </c>
      <c r="D659">
        <v>1.3553999999999999</v>
      </c>
      <c r="E659">
        <v>3</v>
      </c>
      <c r="F659">
        <f>RANK(STAND_WHIP[[#This Row],[WHIP]],STAND_WHIP[WHIP],1)</f>
        <v>542</v>
      </c>
      <c r="G659">
        <f t="shared" si="10"/>
        <v>10</v>
      </c>
    </row>
    <row r="660" spans="1:7" x14ac:dyDescent="0.25">
      <c r="A660" t="s">
        <v>93</v>
      </c>
      <c r="B660" t="s">
        <v>104</v>
      </c>
      <c r="C660" t="s">
        <v>113</v>
      </c>
      <c r="D660">
        <v>1.3695999999999999</v>
      </c>
      <c r="E660">
        <v>2</v>
      </c>
      <c r="F660">
        <f>RANK(STAND_WHIP[[#This Row],[WHIP]],STAND_WHIP[WHIP],1)</f>
        <v>582</v>
      </c>
      <c r="G660">
        <f t="shared" si="10"/>
        <v>11</v>
      </c>
    </row>
    <row r="661" spans="1:7" x14ac:dyDescent="0.25">
      <c r="A661" t="s">
        <v>93</v>
      </c>
      <c r="B661" t="s">
        <v>105</v>
      </c>
      <c r="C661" t="s">
        <v>113</v>
      </c>
      <c r="D661">
        <v>1.3795999999999999</v>
      </c>
      <c r="E661">
        <v>1</v>
      </c>
      <c r="F661">
        <f>RANK(STAND_WHIP[[#This Row],[WHIP]],STAND_WHIP[WHIP],1)</f>
        <v>602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G3" sqref="G3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  <col min="5" max="5" width="11.140625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117</v>
      </c>
      <c r="E1" t="s">
        <v>20</v>
      </c>
      <c r="F1" t="s">
        <v>115</v>
      </c>
      <c r="G1" t="s">
        <v>116</v>
      </c>
    </row>
    <row r="2" spans="1:7" x14ac:dyDescent="0.25">
      <c r="A2" t="s">
        <v>39</v>
      </c>
      <c r="B2" t="s">
        <v>100</v>
      </c>
      <c r="C2" t="s">
        <v>113</v>
      </c>
      <c r="D2">
        <v>1234</v>
      </c>
      <c r="E2">
        <v>12</v>
      </c>
      <c r="F2">
        <f>RANK(STAND_SO[[#This Row],[SO]],STAND_SO[SO],0)</f>
        <v>139</v>
      </c>
      <c r="G2">
        <f t="shared" ref="G2:G65" si="0">IF(A2=A1,G1+1,1)</f>
        <v>1</v>
      </c>
    </row>
    <row r="3" spans="1:7" x14ac:dyDescent="0.25">
      <c r="A3" t="s">
        <v>39</v>
      </c>
      <c r="B3" t="s">
        <v>95</v>
      </c>
      <c r="C3" t="s">
        <v>113</v>
      </c>
      <c r="D3">
        <v>1175</v>
      </c>
      <c r="E3">
        <v>11</v>
      </c>
      <c r="F3">
        <f>RANK(STAND_SO[[#This Row],[SO]],STAND_SO[SO],0)</f>
        <v>225</v>
      </c>
      <c r="G3">
        <f t="shared" si="0"/>
        <v>2</v>
      </c>
    </row>
    <row r="4" spans="1:7" x14ac:dyDescent="0.25">
      <c r="A4" t="s">
        <v>39</v>
      </c>
      <c r="B4" t="s">
        <v>98</v>
      </c>
      <c r="C4" t="s">
        <v>113</v>
      </c>
      <c r="D4">
        <v>1129</v>
      </c>
      <c r="E4">
        <v>10</v>
      </c>
      <c r="F4">
        <f>RANK(STAND_SO[[#This Row],[SO]],STAND_SO[SO],0)</f>
        <v>297</v>
      </c>
      <c r="G4">
        <f t="shared" si="0"/>
        <v>3</v>
      </c>
    </row>
    <row r="5" spans="1:7" x14ac:dyDescent="0.25">
      <c r="A5" t="s">
        <v>39</v>
      </c>
      <c r="B5" t="s">
        <v>101</v>
      </c>
      <c r="C5" t="s">
        <v>113</v>
      </c>
      <c r="D5">
        <v>1110</v>
      </c>
      <c r="E5">
        <v>9</v>
      </c>
      <c r="F5">
        <f>RANK(STAND_SO[[#This Row],[SO]],STAND_SO[SO],0)</f>
        <v>340</v>
      </c>
      <c r="G5">
        <f t="shared" si="0"/>
        <v>4</v>
      </c>
    </row>
    <row r="6" spans="1:7" x14ac:dyDescent="0.25">
      <c r="A6" t="s">
        <v>39</v>
      </c>
      <c r="B6" t="s">
        <v>94</v>
      </c>
      <c r="C6" t="s">
        <v>113</v>
      </c>
      <c r="D6">
        <v>1107</v>
      </c>
      <c r="E6">
        <v>8</v>
      </c>
      <c r="F6">
        <f>RANK(STAND_SO[[#This Row],[SO]],STAND_SO[SO],0)</f>
        <v>352</v>
      </c>
      <c r="G6">
        <f t="shared" si="0"/>
        <v>5</v>
      </c>
    </row>
    <row r="7" spans="1:7" x14ac:dyDescent="0.25">
      <c r="A7" t="s">
        <v>39</v>
      </c>
      <c r="B7" t="s">
        <v>103</v>
      </c>
      <c r="C7" t="s">
        <v>113</v>
      </c>
      <c r="D7">
        <v>1104</v>
      </c>
      <c r="E7">
        <v>7</v>
      </c>
      <c r="F7">
        <f>RANK(STAND_SO[[#This Row],[SO]],STAND_SO[SO],0)</f>
        <v>357</v>
      </c>
      <c r="G7">
        <f t="shared" si="0"/>
        <v>6</v>
      </c>
    </row>
    <row r="8" spans="1:7" x14ac:dyDescent="0.25">
      <c r="A8" t="s">
        <v>39</v>
      </c>
      <c r="B8" t="s">
        <v>99</v>
      </c>
      <c r="C8" t="s">
        <v>113</v>
      </c>
      <c r="D8">
        <v>1046</v>
      </c>
      <c r="E8">
        <v>6</v>
      </c>
      <c r="F8">
        <f>RANK(STAND_SO[[#This Row],[SO]],STAND_SO[SO],0)</f>
        <v>445</v>
      </c>
      <c r="G8">
        <f t="shared" si="0"/>
        <v>7</v>
      </c>
    </row>
    <row r="9" spans="1:7" x14ac:dyDescent="0.25">
      <c r="A9" t="s">
        <v>39</v>
      </c>
      <c r="B9" t="s">
        <v>102</v>
      </c>
      <c r="C9" t="s">
        <v>113</v>
      </c>
      <c r="D9">
        <v>948</v>
      </c>
      <c r="E9">
        <v>5</v>
      </c>
      <c r="F9">
        <f>RANK(STAND_SO[[#This Row],[SO]],STAND_SO[SO],0)</f>
        <v>574</v>
      </c>
      <c r="G9">
        <f t="shared" si="0"/>
        <v>8</v>
      </c>
    </row>
    <row r="10" spans="1:7" x14ac:dyDescent="0.25">
      <c r="A10" t="s">
        <v>39</v>
      </c>
      <c r="B10" t="s">
        <v>104</v>
      </c>
      <c r="C10" t="s">
        <v>113</v>
      </c>
      <c r="D10">
        <v>934</v>
      </c>
      <c r="E10">
        <v>4</v>
      </c>
      <c r="F10">
        <f>RANK(STAND_SO[[#This Row],[SO]],STAND_SO[SO],0)</f>
        <v>586</v>
      </c>
      <c r="G10">
        <f t="shared" si="0"/>
        <v>9</v>
      </c>
    </row>
    <row r="11" spans="1:7" x14ac:dyDescent="0.25">
      <c r="A11" t="s">
        <v>39</v>
      </c>
      <c r="B11" t="s">
        <v>105</v>
      </c>
      <c r="C11" t="s">
        <v>113</v>
      </c>
      <c r="D11">
        <v>894</v>
      </c>
      <c r="E11">
        <v>3</v>
      </c>
      <c r="F11">
        <f>RANK(STAND_SO[[#This Row],[SO]],STAND_SO[SO],0)</f>
        <v>608</v>
      </c>
      <c r="G11">
        <f t="shared" si="0"/>
        <v>10</v>
      </c>
    </row>
    <row r="12" spans="1:7" x14ac:dyDescent="0.25">
      <c r="A12" t="s">
        <v>39</v>
      </c>
      <c r="B12" t="s">
        <v>97</v>
      </c>
      <c r="C12" t="s">
        <v>113</v>
      </c>
      <c r="D12">
        <v>859</v>
      </c>
      <c r="E12">
        <v>2</v>
      </c>
      <c r="F12">
        <f>RANK(STAND_SO[[#This Row],[SO]],STAND_SO[SO],0)</f>
        <v>621</v>
      </c>
      <c r="G12">
        <f t="shared" si="0"/>
        <v>11</v>
      </c>
    </row>
    <row r="13" spans="1:7" x14ac:dyDescent="0.25">
      <c r="A13" t="s">
        <v>39</v>
      </c>
      <c r="B13" t="s">
        <v>96</v>
      </c>
      <c r="C13" t="s">
        <v>113</v>
      </c>
      <c r="D13">
        <v>842</v>
      </c>
      <c r="E13">
        <v>1</v>
      </c>
      <c r="F13">
        <f>RANK(STAND_SO[[#This Row],[SO]],STAND_SO[SO],0)</f>
        <v>633</v>
      </c>
      <c r="G13">
        <f t="shared" si="0"/>
        <v>12</v>
      </c>
    </row>
    <row r="14" spans="1:7" x14ac:dyDescent="0.25">
      <c r="A14" t="s">
        <v>40</v>
      </c>
      <c r="B14" t="s">
        <v>98</v>
      </c>
      <c r="C14" t="s">
        <v>113</v>
      </c>
      <c r="D14">
        <v>1315</v>
      </c>
      <c r="E14">
        <v>12</v>
      </c>
      <c r="F14">
        <f>RANK(STAND_SO[[#This Row],[SO]],STAND_SO[SO],0)</f>
        <v>66</v>
      </c>
      <c r="G14">
        <f t="shared" si="0"/>
        <v>1</v>
      </c>
    </row>
    <row r="15" spans="1:7" x14ac:dyDescent="0.25">
      <c r="A15" t="s">
        <v>40</v>
      </c>
      <c r="B15" t="s">
        <v>95</v>
      </c>
      <c r="C15" t="s">
        <v>113</v>
      </c>
      <c r="D15">
        <v>1278</v>
      </c>
      <c r="E15">
        <v>11</v>
      </c>
      <c r="F15">
        <f>RANK(STAND_SO[[#This Row],[SO]],STAND_SO[SO],0)</f>
        <v>93</v>
      </c>
      <c r="G15">
        <f t="shared" si="0"/>
        <v>2</v>
      </c>
    </row>
    <row r="16" spans="1:7" x14ac:dyDescent="0.25">
      <c r="A16" t="s">
        <v>40</v>
      </c>
      <c r="B16" t="s">
        <v>94</v>
      </c>
      <c r="C16" t="s">
        <v>113</v>
      </c>
      <c r="D16">
        <v>1232</v>
      </c>
      <c r="E16">
        <v>10</v>
      </c>
      <c r="F16">
        <f>RANK(STAND_SO[[#This Row],[SO]],STAND_SO[SO],0)</f>
        <v>141</v>
      </c>
      <c r="G16">
        <f t="shared" si="0"/>
        <v>3</v>
      </c>
    </row>
    <row r="17" spans="1:7" x14ac:dyDescent="0.25">
      <c r="A17" t="s">
        <v>40</v>
      </c>
      <c r="B17" t="s">
        <v>100</v>
      </c>
      <c r="C17" t="s">
        <v>113</v>
      </c>
      <c r="D17">
        <v>1109</v>
      </c>
      <c r="E17">
        <v>9</v>
      </c>
      <c r="F17">
        <f>RANK(STAND_SO[[#This Row],[SO]],STAND_SO[SO],0)</f>
        <v>344</v>
      </c>
      <c r="G17">
        <f t="shared" si="0"/>
        <v>4</v>
      </c>
    </row>
    <row r="18" spans="1:7" x14ac:dyDescent="0.25">
      <c r="A18" t="s">
        <v>40</v>
      </c>
      <c r="B18" t="s">
        <v>103</v>
      </c>
      <c r="C18" t="s">
        <v>113</v>
      </c>
      <c r="D18">
        <v>1072</v>
      </c>
      <c r="E18">
        <v>8</v>
      </c>
      <c r="F18">
        <f>RANK(STAND_SO[[#This Row],[SO]],STAND_SO[SO],0)</f>
        <v>405</v>
      </c>
      <c r="G18">
        <f t="shared" si="0"/>
        <v>5</v>
      </c>
    </row>
    <row r="19" spans="1:7" x14ac:dyDescent="0.25">
      <c r="A19" t="s">
        <v>40</v>
      </c>
      <c r="B19" t="s">
        <v>104</v>
      </c>
      <c r="C19" t="s">
        <v>113</v>
      </c>
      <c r="D19">
        <v>1052</v>
      </c>
      <c r="E19">
        <v>7</v>
      </c>
      <c r="F19">
        <f>RANK(STAND_SO[[#This Row],[SO]],STAND_SO[SO],0)</f>
        <v>435</v>
      </c>
      <c r="G19">
        <f t="shared" si="0"/>
        <v>6</v>
      </c>
    </row>
    <row r="20" spans="1:7" x14ac:dyDescent="0.25">
      <c r="A20" t="s">
        <v>40</v>
      </c>
      <c r="B20" t="s">
        <v>97</v>
      </c>
      <c r="C20" t="s">
        <v>113</v>
      </c>
      <c r="D20">
        <v>1048</v>
      </c>
      <c r="E20">
        <v>6</v>
      </c>
      <c r="F20">
        <f>RANK(STAND_SO[[#This Row],[SO]],STAND_SO[SO],0)</f>
        <v>442</v>
      </c>
      <c r="G20">
        <f t="shared" si="0"/>
        <v>7</v>
      </c>
    </row>
    <row r="21" spans="1:7" x14ac:dyDescent="0.25">
      <c r="A21" t="s">
        <v>40</v>
      </c>
      <c r="B21" t="s">
        <v>101</v>
      </c>
      <c r="C21" t="s">
        <v>113</v>
      </c>
      <c r="D21">
        <v>1039</v>
      </c>
      <c r="E21">
        <v>5</v>
      </c>
      <c r="F21">
        <f>RANK(STAND_SO[[#This Row],[SO]],STAND_SO[SO],0)</f>
        <v>453</v>
      </c>
      <c r="G21">
        <f t="shared" si="0"/>
        <v>8</v>
      </c>
    </row>
    <row r="22" spans="1:7" x14ac:dyDescent="0.25">
      <c r="A22" t="s">
        <v>40</v>
      </c>
      <c r="B22" t="s">
        <v>102</v>
      </c>
      <c r="C22" t="s">
        <v>113</v>
      </c>
      <c r="D22">
        <v>1027</v>
      </c>
      <c r="E22">
        <v>4</v>
      </c>
      <c r="F22">
        <f>RANK(STAND_SO[[#This Row],[SO]],STAND_SO[SO],0)</f>
        <v>492</v>
      </c>
      <c r="G22">
        <f t="shared" si="0"/>
        <v>9</v>
      </c>
    </row>
    <row r="23" spans="1:7" x14ac:dyDescent="0.25">
      <c r="A23" t="s">
        <v>40</v>
      </c>
      <c r="B23" t="s">
        <v>105</v>
      </c>
      <c r="C23" t="s">
        <v>113</v>
      </c>
      <c r="D23">
        <v>1026</v>
      </c>
      <c r="E23">
        <v>3</v>
      </c>
      <c r="F23">
        <f>RANK(STAND_SO[[#This Row],[SO]],STAND_SO[SO],0)</f>
        <v>495</v>
      </c>
      <c r="G23">
        <f t="shared" si="0"/>
        <v>10</v>
      </c>
    </row>
    <row r="24" spans="1:7" x14ac:dyDescent="0.25">
      <c r="A24" t="s">
        <v>40</v>
      </c>
      <c r="B24" t="s">
        <v>99</v>
      </c>
      <c r="C24" t="s">
        <v>113</v>
      </c>
      <c r="D24">
        <v>1023</v>
      </c>
      <c r="E24">
        <v>2</v>
      </c>
      <c r="F24">
        <f>RANK(STAND_SO[[#This Row],[SO]],STAND_SO[SO],0)</f>
        <v>500</v>
      </c>
      <c r="G24">
        <f t="shared" si="0"/>
        <v>11</v>
      </c>
    </row>
    <row r="25" spans="1:7" x14ac:dyDescent="0.25">
      <c r="A25" t="s">
        <v>40</v>
      </c>
      <c r="B25" t="s">
        <v>96</v>
      </c>
      <c r="C25" t="s">
        <v>113</v>
      </c>
      <c r="D25">
        <v>942</v>
      </c>
      <c r="E25">
        <v>1</v>
      </c>
      <c r="F25">
        <f>RANK(STAND_SO[[#This Row],[SO]],STAND_SO[SO],0)</f>
        <v>577</v>
      </c>
      <c r="G25">
        <f t="shared" si="0"/>
        <v>12</v>
      </c>
    </row>
    <row r="26" spans="1:7" x14ac:dyDescent="0.25">
      <c r="A26" t="s">
        <v>41</v>
      </c>
      <c r="B26" t="s">
        <v>98</v>
      </c>
      <c r="C26" t="s">
        <v>113</v>
      </c>
      <c r="D26">
        <v>1330</v>
      </c>
      <c r="E26">
        <v>12</v>
      </c>
      <c r="F26">
        <f>RANK(STAND_SO[[#This Row],[SO]],STAND_SO[SO],0)</f>
        <v>52</v>
      </c>
      <c r="G26">
        <f t="shared" si="0"/>
        <v>1</v>
      </c>
    </row>
    <row r="27" spans="1:7" x14ac:dyDescent="0.25">
      <c r="A27" t="s">
        <v>41</v>
      </c>
      <c r="B27" t="s">
        <v>103</v>
      </c>
      <c r="C27" t="s">
        <v>113</v>
      </c>
      <c r="D27">
        <v>1262</v>
      </c>
      <c r="E27">
        <v>11</v>
      </c>
      <c r="F27">
        <f>RANK(STAND_SO[[#This Row],[SO]],STAND_SO[SO],0)</f>
        <v>112</v>
      </c>
      <c r="G27">
        <f t="shared" si="0"/>
        <v>2</v>
      </c>
    </row>
    <row r="28" spans="1:7" x14ac:dyDescent="0.25">
      <c r="A28" t="s">
        <v>41</v>
      </c>
      <c r="B28" t="s">
        <v>100</v>
      </c>
      <c r="C28" t="s">
        <v>113</v>
      </c>
      <c r="D28">
        <v>1257</v>
      </c>
      <c r="E28">
        <v>10</v>
      </c>
      <c r="F28">
        <f>RANK(STAND_SO[[#This Row],[SO]],STAND_SO[SO],0)</f>
        <v>117</v>
      </c>
      <c r="G28">
        <f t="shared" si="0"/>
        <v>3</v>
      </c>
    </row>
    <row r="29" spans="1:7" x14ac:dyDescent="0.25">
      <c r="A29" t="s">
        <v>41</v>
      </c>
      <c r="B29" t="s">
        <v>104</v>
      </c>
      <c r="C29" t="s">
        <v>113</v>
      </c>
      <c r="D29">
        <v>1216</v>
      </c>
      <c r="E29">
        <v>9</v>
      </c>
      <c r="F29">
        <f>RANK(STAND_SO[[#This Row],[SO]],STAND_SO[SO],0)</f>
        <v>163</v>
      </c>
      <c r="G29">
        <f t="shared" si="0"/>
        <v>4</v>
      </c>
    </row>
    <row r="30" spans="1:7" x14ac:dyDescent="0.25">
      <c r="A30" t="s">
        <v>41</v>
      </c>
      <c r="B30" t="s">
        <v>95</v>
      </c>
      <c r="C30" t="s">
        <v>113</v>
      </c>
      <c r="D30">
        <v>1155</v>
      </c>
      <c r="E30">
        <v>8</v>
      </c>
      <c r="F30">
        <f>RANK(STAND_SO[[#This Row],[SO]],STAND_SO[SO],0)</f>
        <v>255</v>
      </c>
      <c r="G30">
        <f t="shared" si="0"/>
        <v>5</v>
      </c>
    </row>
    <row r="31" spans="1:7" x14ac:dyDescent="0.25">
      <c r="A31" t="s">
        <v>41</v>
      </c>
      <c r="B31" t="s">
        <v>101</v>
      </c>
      <c r="C31" t="s">
        <v>113</v>
      </c>
      <c r="D31">
        <v>1106</v>
      </c>
      <c r="E31">
        <v>7</v>
      </c>
      <c r="F31">
        <f>RANK(STAND_SO[[#This Row],[SO]],STAND_SO[SO],0)</f>
        <v>354</v>
      </c>
      <c r="G31">
        <f t="shared" si="0"/>
        <v>6</v>
      </c>
    </row>
    <row r="32" spans="1:7" x14ac:dyDescent="0.25">
      <c r="A32" t="s">
        <v>41</v>
      </c>
      <c r="B32" t="s">
        <v>94</v>
      </c>
      <c r="C32" t="s">
        <v>113</v>
      </c>
      <c r="D32">
        <v>1081</v>
      </c>
      <c r="E32">
        <v>6</v>
      </c>
      <c r="F32">
        <f>RANK(STAND_SO[[#This Row],[SO]],STAND_SO[SO],0)</f>
        <v>394</v>
      </c>
      <c r="G32">
        <f t="shared" si="0"/>
        <v>7</v>
      </c>
    </row>
    <row r="33" spans="1:7" x14ac:dyDescent="0.25">
      <c r="A33" t="s">
        <v>41</v>
      </c>
      <c r="B33" t="s">
        <v>97</v>
      </c>
      <c r="C33" t="s">
        <v>113</v>
      </c>
      <c r="D33">
        <v>1040</v>
      </c>
      <c r="E33">
        <v>5</v>
      </c>
      <c r="F33">
        <f>RANK(STAND_SO[[#This Row],[SO]],STAND_SO[SO],0)</f>
        <v>451</v>
      </c>
      <c r="G33">
        <f t="shared" si="0"/>
        <v>8</v>
      </c>
    </row>
    <row r="34" spans="1:7" x14ac:dyDescent="0.25">
      <c r="A34" t="s">
        <v>41</v>
      </c>
      <c r="B34" t="s">
        <v>96</v>
      </c>
      <c r="C34" t="s">
        <v>113</v>
      </c>
      <c r="D34">
        <v>1037</v>
      </c>
      <c r="E34">
        <v>4</v>
      </c>
      <c r="F34">
        <f>RANK(STAND_SO[[#This Row],[SO]],STAND_SO[SO],0)</f>
        <v>462</v>
      </c>
      <c r="G34">
        <f t="shared" si="0"/>
        <v>9</v>
      </c>
    </row>
    <row r="35" spans="1:7" x14ac:dyDescent="0.25">
      <c r="A35" t="s">
        <v>41</v>
      </c>
      <c r="B35" t="s">
        <v>105</v>
      </c>
      <c r="C35" t="s">
        <v>113</v>
      </c>
      <c r="D35">
        <v>1035</v>
      </c>
      <c r="E35">
        <v>3</v>
      </c>
      <c r="F35">
        <f>RANK(STAND_SO[[#This Row],[SO]],STAND_SO[SO],0)</f>
        <v>464</v>
      </c>
      <c r="G35">
        <f t="shared" si="0"/>
        <v>10</v>
      </c>
    </row>
    <row r="36" spans="1:7" x14ac:dyDescent="0.25">
      <c r="A36" t="s">
        <v>41</v>
      </c>
      <c r="B36" t="s">
        <v>102</v>
      </c>
      <c r="C36" t="s">
        <v>113</v>
      </c>
      <c r="D36">
        <v>961</v>
      </c>
      <c r="E36">
        <v>2</v>
      </c>
      <c r="F36">
        <f>RANK(STAND_SO[[#This Row],[SO]],STAND_SO[SO],0)</f>
        <v>561</v>
      </c>
      <c r="G36">
        <f t="shared" si="0"/>
        <v>11</v>
      </c>
    </row>
    <row r="37" spans="1:7" x14ac:dyDescent="0.25">
      <c r="A37" t="s">
        <v>41</v>
      </c>
      <c r="B37" t="s">
        <v>99</v>
      </c>
      <c r="C37" t="s">
        <v>113</v>
      </c>
      <c r="D37">
        <v>938</v>
      </c>
      <c r="E37">
        <v>1</v>
      </c>
      <c r="F37">
        <f>RANK(STAND_SO[[#This Row],[SO]],STAND_SO[SO],0)</f>
        <v>581</v>
      </c>
      <c r="G37">
        <f t="shared" si="0"/>
        <v>12</v>
      </c>
    </row>
    <row r="38" spans="1:7" x14ac:dyDescent="0.25">
      <c r="A38" t="s">
        <v>42</v>
      </c>
      <c r="B38" t="s">
        <v>100</v>
      </c>
      <c r="C38" t="s">
        <v>113</v>
      </c>
      <c r="D38">
        <v>1297</v>
      </c>
      <c r="E38">
        <v>12</v>
      </c>
      <c r="F38">
        <f>RANK(STAND_SO[[#This Row],[SO]],STAND_SO[SO],0)</f>
        <v>77</v>
      </c>
      <c r="G38">
        <f t="shared" si="0"/>
        <v>1</v>
      </c>
    </row>
    <row r="39" spans="1:7" x14ac:dyDescent="0.25">
      <c r="A39" t="s">
        <v>42</v>
      </c>
      <c r="B39" t="s">
        <v>95</v>
      </c>
      <c r="C39" t="s">
        <v>113</v>
      </c>
      <c r="D39">
        <v>1209</v>
      </c>
      <c r="E39">
        <v>11</v>
      </c>
      <c r="F39">
        <f>RANK(STAND_SO[[#This Row],[SO]],STAND_SO[SO],0)</f>
        <v>169</v>
      </c>
      <c r="G39">
        <f t="shared" si="0"/>
        <v>2</v>
      </c>
    </row>
    <row r="40" spans="1:7" x14ac:dyDescent="0.25">
      <c r="A40" t="s">
        <v>42</v>
      </c>
      <c r="B40" t="s">
        <v>101</v>
      </c>
      <c r="C40" t="s">
        <v>113</v>
      </c>
      <c r="D40">
        <v>1196</v>
      </c>
      <c r="E40">
        <v>10</v>
      </c>
      <c r="F40">
        <f>RANK(STAND_SO[[#This Row],[SO]],STAND_SO[SO],0)</f>
        <v>190</v>
      </c>
      <c r="G40">
        <f t="shared" si="0"/>
        <v>3</v>
      </c>
    </row>
    <row r="41" spans="1:7" x14ac:dyDescent="0.25">
      <c r="A41" t="s">
        <v>42</v>
      </c>
      <c r="B41" t="s">
        <v>102</v>
      </c>
      <c r="C41" t="s">
        <v>113</v>
      </c>
      <c r="D41">
        <v>1187</v>
      </c>
      <c r="E41">
        <v>9</v>
      </c>
      <c r="F41">
        <f>RANK(STAND_SO[[#This Row],[SO]],STAND_SO[SO],0)</f>
        <v>201</v>
      </c>
      <c r="G41">
        <f t="shared" si="0"/>
        <v>4</v>
      </c>
    </row>
    <row r="42" spans="1:7" x14ac:dyDescent="0.25">
      <c r="A42" t="s">
        <v>42</v>
      </c>
      <c r="B42" t="s">
        <v>94</v>
      </c>
      <c r="C42" t="s">
        <v>113</v>
      </c>
      <c r="D42">
        <v>1181</v>
      </c>
      <c r="E42">
        <v>8</v>
      </c>
      <c r="F42">
        <f>RANK(STAND_SO[[#This Row],[SO]],STAND_SO[SO],0)</f>
        <v>211</v>
      </c>
      <c r="G42">
        <f t="shared" si="0"/>
        <v>5</v>
      </c>
    </row>
    <row r="43" spans="1:7" x14ac:dyDescent="0.25">
      <c r="A43" t="s">
        <v>42</v>
      </c>
      <c r="B43" t="s">
        <v>99</v>
      </c>
      <c r="C43" t="s">
        <v>113</v>
      </c>
      <c r="D43">
        <v>1170</v>
      </c>
      <c r="E43">
        <v>7</v>
      </c>
      <c r="F43">
        <f>RANK(STAND_SO[[#This Row],[SO]],STAND_SO[SO],0)</f>
        <v>231</v>
      </c>
      <c r="G43">
        <f t="shared" si="0"/>
        <v>6</v>
      </c>
    </row>
    <row r="44" spans="1:7" x14ac:dyDescent="0.25">
      <c r="A44" t="s">
        <v>42</v>
      </c>
      <c r="B44" t="s">
        <v>98</v>
      </c>
      <c r="C44" t="s">
        <v>113</v>
      </c>
      <c r="D44">
        <v>1127</v>
      </c>
      <c r="E44">
        <v>6</v>
      </c>
      <c r="F44">
        <f>RANK(STAND_SO[[#This Row],[SO]],STAND_SO[SO],0)</f>
        <v>300</v>
      </c>
      <c r="G44">
        <f t="shared" si="0"/>
        <v>7</v>
      </c>
    </row>
    <row r="45" spans="1:7" x14ac:dyDescent="0.25">
      <c r="A45" t="s">
        <v>42</v>
      </c>
      <c r="B45" t="s">
        <v>103</v>
      </c>
      <c r="C45" t="s">
        <v>113</v>
      </c>
      <c r="D45">
        <v>1097</v>
      </c>
      <c r="E45">
        <v>5</v>
      </c>
      <c r="F45">
        <f>RANK(STAND_SO[[#This Row],[SO]],STAND_SO[SO],0)</f>
        <v>367</v>
      </c>
      <c r="G45">
        <f t="shared" si="0"/>
        <v>8</v>
      </c>
    </row>
    <row r="46" spans="1:7" x14ac:dyDescent="0.25">
      <c r="A46" t="s">
        <v>42</v>
      </c>
      <c r="B46" t="s">
        <v>105</v>
      </c>
      <c r="C46" t="s">
        <v>113</v>
      </c>
      <c r="D46">
        <v>1070</v>
      </c>
      <c r="E46">
        <v>4</v>
      </c>
      <c r="F46">
        <f>RANK(STAND_SO[[#This Row],[SO]],STAND_SO[SO],0)</f>
        <v>411</v>
      </c>
      <c r="G46">
        <f t="shared" si="0"/>
        <v>9</v>
      </c>
    </row>
    <row r="47" spans="1:7" x14ac:dyDescent="0.25">
      <c r="A47" t="s">
        <v>42</v>
      </c>
      <c r="B47" t="s">
        <v>104</v>
      </c>
      <c r="C47" t="s">
        <v>113</v>
      </c>
      <c r="D47">
        <v>925</v>
      </c>
      <c r="E47">
        <v>3</v>
      </c>
      <c r="F47">
        <f>RANK(STAND_SO[[#This Row],[SO]],STAND_SO[SO],0)</f>
        <v>592</v>
      </c>
      <c r="G47">
        <f t="shared" si="0"/>
        <v>10</v>
      </c>
    </row>
    <row r="48" spans="1:7" x14ac:dyDescent="0.25">
      <c r="A48" t="s">
        <v>42</v>
      </c>
      <c r="B48" t="s">
        <v>96</v>
      </c>
      <c r="C48" t="s">
        <v>113</v>
      </c>
      <c r="D48">
        <v>917</v>
      </c>
      <c r="E48">
        <v>2</v>
      </c>
      <c r="F48">
        <f>RANK(STAND_SO[[#This Row],[SO]],STAND_SO[SO],0)</f>
        <v>596</v>
      </c>
      <c r="G48">
        <f t="shared" si="0"/>
        <v>11</v>
      </c>
    </row>
    <row r="49" spans="1:7" x14ac:dyDescent="0.25">
      <c r="A49" t="s">
        <v>42</v>
      </c>
      <c r="B49" t="s">
        <v>97</v>
      </c>
      <c r="C49" t="s">
        <v>113</v>
      </c>
      <c r="D49">
        <v>781</v>
      </c>
      <c r="E49">
        <v>1</v>
      </c>
      <c r="F49">
        <f>RANK(STAND_SO[[#This Row],[SO]],STAND_SO[SO],0)</f>
        <v>648</v>
      </c>
      <c r="G49">
        <f t="shared" si="0"/>
        <v>12</v>
      </c>
    </row>
    <row r="50" spans="1:7" x14ac:dyDescent="0.25">
      <c r="A50" t="s">
        <v>43</v>
      </c>
      <c r="B50" t="s">
        <v>103</v>
      </c>
      <c r="C50" t="s">
        <v>114</v>
      </c>
      <c r="D50">
        <v>1249</v>
      </c>
      <c r="E50">
        <v>12</v>
      </c>
      <c r="F50">
        <f>RANK(STAND_SO[[#This Row],[SO]],STAND_SO[SO],0)</f>
        <v>122</v>
      </c>
      <c r="G50">
        <f t="shared" si="0"/>
        <v>1</v>
      </c>
    </row>
    <row r="51" spans="1:7" x14ac:dyDescent="0.25">
      <c r="A51" t="s">
        <v>43</v>
      </c>
      <c r="B51" t="s">
        <v>101</v>
      </c>
      <c r="C51" t="s">
        <v>114</v>
      </c>
      <c r="D51">
        <v>1219</v>
      </c>
      <c r="E51">
        <v>11</v>
      </c>
      <c r="F51">
        <f>RANK(STAND_SO[[#This Row],[SO]],STAND_SO[SO],0)</f>
        <v>153</v>
      </c>
      <c r="G51">
        <f t="shared" si="0"/>
        <v>2</v>
      </c>
    </row>
    <row r="52" spans="1:7" x14ac:dyDescent="0.25">
      <c r="A52" t="s">
        <v>43</v>
      </c>
      <c r="B52" t="s">
        <v>98</v>
      </c>
      <c r="C52" t="s">
        <v>114</v>
      </c>
      <c r="D52">
        <v>1182</v>
      </c>
      <c r="E52">
        <v>10</v>
      </c>
      <c r="F52">
        <f>RANK(STAND_SO[[#This Row],[SO]],STAND_SO[SO],0)</f>
        <v>208</v>
      </c>
      <c r="G52">
        <f t="shared" si="0"/>
        <v>3</v>
      </c>
    </row>
    <row r="53" spans="1:7" x14ac:dyDescent="0.25">
      <c r="A53" t="s">
        <v>43</v>
      </c>
      <c r="B53" t="s">
        <v>95</v>
      </c>
      <c r="C53" t="s">
        <v>114</v>
      </c>
      <c r="D53">
        <v>1180</v>
      </c>
      <c r="E53">
        <v>9</v>
      </c>
      <c r="F53">
        <f>RANK(STAND_SO[[#This Row],[SO]],STAND_SO[SO],0)</f>
        <v>212</v>
      </c>
      <c r="G53">
        <f t="shared" si="0"/>
        <v>4</v>
      </c>
    </row>
    <row r="54" spans="1:7" x14ac:dyDescent="0.25">
      <c r="A54" t="s">
        <v>43</v>
      </c>
      <c r="B54" t="s">
        <v>100</v>
      </c>
      <c r="C54" t="s">
        <v>114</v>
      </c>
      <c r="D54">
        <v>1133</v>
      </c>
      <c r="E54">
        <v>8</v>
      </c>
      <c r="F54">
        <f>RANK(STAND_SO[[#This Row],[SO]],STAND_SO[SO],0)</f>
        <v>285</v>
      </c>
      <c r="G54">
        <f t="shared" si="0"/>
        <v>5</v>
      </c>
    </row>
    <row r="55" spans="1:7" x14ac:dyDescent="0.25">
      <c r="A55" t="s">
        <v>43</v>
      </c>
      <c r="B55" t="s">
        <v>94</v>
      </c>
      <c r="C55" t="s">
        <v>114</v>
      </c>
      <c r="D55">
        <v>1116</v>
      </c>
      <c r="E55">
        <v>7</v>
      </c>
      <c r="F55">
        <f>RANK(STAND_SO[[#This Row],[SO]],STAND_SO[SO],0)</f>
        <v>322</v>
      </c>
      <c r="G55">
        <f t="shared" si="0"/>
        <v>6</v>
      </c>
    </row>
    <row r="56" spans="1:7" x14ac:dyDescent="0.25">
      <c r="A56" t="s">
        <v>43</v>
      </c>
      <c r="B56" t="s">
        <v>99</v>
      </c>
      <c r="C56" t="s">
        <v>114</v>
      </c>
      <c r="D56">
        <v>1113</v>
      </c>
      <c r="E56">
        <v>6</v>
      </c>
      <c r="F56">
        <f>RANK(STAND_SO[[#This Row],[SO]],STAND_SO[SO],0)</f>
        <v>330</v>
      </c>
      <c r="G56">
        <f t="shared" si="0"/>
        <v>7</v>
      </c>
    </row>
    <row r="57" spans="1:7" x14ac:dyDescent="0.25">
      <c r="A57" t="s">
        <v>43</v>
      </c>
      <c r="B57" t="s">
        <v>96</v>
      </c>
      <c r="C57" t="s">
        <v>114</v>
      </c>
      <c r="D57">
        <v>1020</v>
      </c>
      <c r="E57">
        <v>5</v>
      </c>
      <c r="F57">
        <f>RANK(STAND_SO[[#This Row],[SO]],STAND_SO[SO],0)</f>
        <v>504</v>
      </c>
      <c r="G57">
        <f t="shared" si="0"/>
        <v>8</v>
      </c>
    </row>
    <row r="58" spans="1:7" x14ac:dyDescent="0.25">
      <c r="A58" t="s">
        <v>43</v>
      </c>
      <c r="B58" t="s">
        <v>97</v>
      </c>
      <c r="C58" t="s">
        <v>114</v>
      </c>
      <c r="D58">
        <v>983</v>
      </c>
      <c r="E58">
        <v>4</v>
      </c>
      <c r="F58">
        <f>RANK(STAND_SO[[#This Row],[SO]],STAND_SO[SO],0)</f>
        <v>543</v>
      </c>
      <c r="G58">
        <f t="shared" si="0"/>
        <v>9</v>
      </c>
    </row>
    <row r="59" spans="1:7" x14ac:dyDescent="0.25">
      <c r="A59" t="s">
        <v>43</v>
      </c>
      <c r="B59" t="s">
        <v>105</v>
      </c>
      <c r="C59" t="s">
        <v>114</v>
      </c>
      <c r="D59">
        <v>980</v>
      </c>
      <c r="E59">
        <v>3</v>
      </c>
      <c r="F59">
        <f>RANK(STAND_SO[[#This Row],[SO]],STAND_SO[SO],0)</f>
        <v>547</v>
      </c>
      <c r="G59">
        <f t="shared" si="0"/>
        <v>10</v>
      </c>
    </row>
    <row r="60" spans="1:7" x14ac:dyDescent="0.25">
      <c r="A60" t="s">
        <v>43</v>
      </c>
      <c r="B60" t="s">
        <v>104</v>
      </c>
      <c r="C60" t="s">
        <v>114</v>
      </c>
      <c r="D60">
        <v>935</v>
      </c>
      <c r="E60">
        <v>2</v>
      </c>
      <c r="F60">
        <f>RANK(STAND_SO[[#This Row],[SO]],STAND_SO[SO],0)</f>
        <v>584</v>
      </c>
      <c r="G60">
        <f t="shared" si="0"/>
        <v>11</v>
      </c>
    </row>
    <row r="61" spans="1:7" x14ac:dyDescent="0.25">
      <c r="A61" t="s">
        <v>43</v>
      </c>
      <c r="B61" t="s">
        <v>102</v>
      </c>
      <c r="C61" t="s">
        <v>114</v>
      </c>
      <c r="D61">
        <v>927</v>
      </c>
      <c r="E61">
        <v>1</v>
      </c>
      <c r="F61">
        <f>RANK(STAND_SO[[#This Row],[SO]],STAND_SO[SO],0)</f>
        <v>589</v>
      </c>
      <c r="G61">
        <f t="shared" si="0"/>
        <v>12</v>
      </c>
    </row>
    <row r="62" spans="1:7" x14ac:dyDescent="0.25">
      <c r="A62" t="s">
        <v>44</v>
      </c>
      <c r="B62" t="s">
        <v>94</v>
      </c>
      <c r="C62" t="s">
        <v>114</v>
      </c>
      <c r="D62">
        <v>1317</v>
      </c>
      <c r="E62">
        <v>12</v>
      </c>
      <c r="F62">
        <f>RANK(STAND_SO[[#This Row],[SO]],STAND_SO[SO],0)</f>
        <v>64</v>
      </c>
      <c r="G62">
        <f t="shared" si="0"/>
        <v>1</v>
      </c>
    </row>
    <row r="63" spans="1:7" x14ac:dyDescent="0.25">
      <c r="A63" t="s">
        <v>44</v>
      </c>
      <c r="B63" t="s">
        <v>98</v>
      </c>
      <c r="C63" t="s">
        <v>114</v>
      </c>
      <c r="D63">
        <v>1258</v>
      </c>
      <c r="E63">
        <v>11</v>
      </c>
      <c r="F63">
        <f>RANK(STAND_SO[[#This Row],[SO]],STAND_SO[SO],0)</f>
        <v>115</v>
      </c>
      <c r="G63">
        <f t="shared" si="0"/>
        <v>2</v>
      </c>
    </row>
    <row r="64" spans="1:7" x14ac:dyDescent="0.25">
      <c r="A64" t="s">
        <v>44</v>
      </c>
      <c r="B64" t="s">
        <v>95</v>
      </c>
      <c r="C64" t="s">
        <v>114</v>
      </c>
      <c r="D64">
        <v>1201</v>
      </c>
      <c r="E64">
        <v>10</v>
      </c>
      <c r="F64">
        <f>RANK(STAND_SO[[#This Row],[SO]],STAND_SO[SO],0)</f>
        <v>184</v>
      </c>
      <c r="G64">
        <f t="shared" si="0"/>
        <v>3</v>
      </c>
    </row>
    <row r="65" spans="1:7" x14ac:dyDescent="0.25">
      <c r="A65" t="s">
        <v>44</v>
      </c>
      <c r="B65" t="s">
        <v>102</v>
      </c>
      <c r="C65" t="s">
        <v>114</v>
      </c>
      <c r="D65">
        <v>1154</v>
      </c>
      <c r="E65">
        <v>9</v>
      </c>
      <c r="F65">
        <f>RANK(STAND_SO[[#This Row],[SO]],STAND_SO[SO],0)</f>
        <v>256</v>
      </c>
      <c r="G65">
        <f t="shared" si="0"/>
        <v>4</v>
      </c>
    </row>
    <row r="66" spans="1:7" x14ac:dyDescent="0.25">
      <c r="A66" t="s">
        <v>44</v>
      </c>
      <c r="B66" t="s">
        <v>104</v>
      </c>
      <c r="C66" t="s">
        <v>114</v>
      </c>
      <c r="D66">
        <v>1132</v>
      </c>
      <c r="E66">
        <v>8</v>
      </c>
      <c r="F66">
        <f>RANK(STAND_SO[[#This Row],[SO]],STAND_SO[SO],0)</f>
        <v>289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99</v>
      </c>
      <c r="C67" t="s">
        <v>114</v>
      </c>
      <c r="D67">
        <v>1102</v>
      </c>
      <c r="E67">
        <v>7</v>
      </c>
      <c r="F67">
        <f>RANK(STAND_SO[[#This Row],[SO]],STAND_SO[SO],0)</f>
        <v>358</v>
      </c>
      <c r="G67">
        <f t="shared" si="1"/>
        <v>6</v>
      </c>
    </row>
    <row r="68" spans="1:7" x14ac:dyDescent="0.25">
      <c r="A68" t="s">
        <v>44</v>
      </c>
      <c r="B68" t="s">
        <v>101</v>
      </c>
      <c r="C68" t="s">
        <v>114</v>
      </c>
      <c r="D68">
        <v>1094</v>
      </c>
      <c r="E68">
        <v>6</v>
      </c>
      <c r="F68">
        <f>RANK(STAND_SO[[#This Row],[SO]],STAND_SO[SO],0)</f>
        <v>375</v>
      </c>
      <c r="G68">
        <f t="shared" si="1"/>
        <v>7</v>
      </c>
    </row>
    <row r="69" spans="1:7" x14ac:dyDescent="0.25">
      <c r="A69" t="s">
        <v>44</v>
      </c>
      <c r="B69" t="s">
        <v>103</v>
      </c>
      <c r="C69" t="s">
        <v>114</v>
      </c>
      <c r="D69">
        <v>1082</v>
      </c>
      <c r="E69">
        <v>5</v>
      </c>
      <c r="F69">
        <f>RANK(STAND_SO[[#This Row],[SO]],STAND_SO[SO],0)</f>
        <v>392</v>
      </c>
      <c r="G69">
        <f t="shared" si="1"/>
        <v>8</v>
      </c>
    </row>
    <row r="70" spans="1:7" x14ac:dyDescent="0.25">
      <c r="A70" t="s">
        <v>44</v>
      </c>
      <c r="B70" t="s">
        <v>100</v>
      </c>
      <c r="C70" t="s">
        <v>114</v>
      </c>
      <c r="D70">
        <v>1057</v>
      </c>
      <c r="E70">
        <v>4</v>
      </c>
      <c r="F70">
        <f>RANK(STAND_SO[[#This Row],[SO]],STAND_SO[SO],0)</f>
        <v>427</v>
      </c>
      <c r="G70">
        <f t="shared" si="1"/>
        <v>9</v>
      </c>
    </row>
    <row r="71" spans="1:7" x14ac:dyDescent="0.25">
      <c r="A71" t="s">
        <v>44</v>
      </c>
      <c r="B71" t="s">
        <v>96</v>
      </c>
      <c r="C71" t="s">
        <v>114</v>
      </c>
      <c r="D71">
        <v>1030</v>
      </c>
      <c r="E71">
        <v>3</v>
      </c>
      <c r="F71">
        <f>RANK(STAND_SO[[#This Row],[SO]],STAND_SO[SO],0)</f>
        <v>485</v>
      </c>
      <c r="G71">
        <f t="shared" si="1"/>
        <v>10</v>
      </c>
    </row>
    <row r="72" spans="1:7" x14ac:dyDescent="0.25">
      <c r="A72" t="s">
        <v>44</v>
      </c>
      <c r="B72" t="s">
        <v>105</v>
      </c>
      <c r="C72" t="s">
        <v>114</v>
      </c>
      <c r="D72">
        <v>977</v>
      </c>
      <c r="E72">
        <v>2</v>
      </c>
      <c r="F72">
        <f>RANK(STAND_SO[[#This Row],[SO]],STAND_SO[SO],0)</f>
        <v>549</v>
      </c>
      <c r="G72">
        <f t="shared" si="1"/>
        <v>11</v>
      </c>
    </row>
    <row r="73" spans="1:7" x14ac:dyDescent="0.25">
      <c r="A73" t="s">
        <v>44</v>
      </c>
      <c r="B73" t="s">
        <v>97</v>
      </c>
      <c r="C73" t="s">
        <v>114</v>
      </c>
      <c r="D73">
        <v>810</v>
      </c>
      <c r="E73">
        <v>1</v>
      </c>
      <c r="F73">
        <f>RANK(STAND_SO[[#This Row],[SO]],STAND_SO[SO],0)</f>
        <v>640</v>
      </c>
      <c r="G73">
        <f t="shared" si="1"/>
        <v>12</v>
      </c>
    </row>
    <row r="74" spans="1:7" x14ac:dyDescent="0.25">
      <c r="A74" t="s">
        <v>45</v>
      </c>
      <c r="B74" t="s">
        <v>100</v>
      </c>
      <c r="C74" t="s">
        <v>113</v>
      </c>
      <c r="D74">
        <v>1378</v>
      </c>
      <c r="E74">
        <v>12</v>
      </c>
      <c r="F74">
        <f>RANK(STAND_SO[[#This Row],[SO]],STAND_SO[SO],0)</f>
        <v>35</v>
      </c>
      <c r="G74">
        <f t="shared" si="1"/>
        <v>1</v>
      </c>
    </row>
    <row r="75" spans="1:7" x14ac:dyDescent="0.25">
      <c r="A75" t="s">
        <v>45</v>
      </c>
      <c r="B75" t="s">
        <v>95</v>
      </c>
      <c r="C75" t="s">
        <v>113</v>
      </c>
      <c r="D75">
        <v>1294</v>
      </c>
      <c r="E75">
        <v>11</v>
      </c>
      <c r="F75">
        <f>RANK(STAND_SO[[#This Row],[SO]],STAND_SO[SO],0)</f>
        <v>80</v>
      </c>
      <c r="G75">
        <f t="shared" si="1"/>
        <v>2</v>
      </c>
    </row>
    <row r="76" spans="1:7" x14ac:dyDescent="0.25">
      <c r="A76" t="s">
        <v>45</v>
      </c>
      <c r="B76" t="s">
        <v>99</v>
      </c>
      <c r="C76" t="s">
        <v>113</v>
      </c>
      <c r="D76">
        <v>1264</v>
      </c>
      <c r="E76">
        <v>10</v>
      </c>
      <c r="F76">
        <f>RANK(STAND_SO[[#This Row],[SO]],STAND_SO[SO],0)</f>
        <v>106</v>
      </c>
      <c r="G76">
        <f t="shared" si="1"/>
        <v>3</v>
      </c>
    </row>
    <row r="77" spans="1:7" x14ac:dyDescent="0.25">
      <c r="A77" t="s">
        <v>45</v>
      </c>
      <c r="B77" t="s">
        <v>98</v>
      </c>
      <c r="C77" t="s">
        <v>113</v>
      </c>
      <c r="D77">
        <v>1237</v>
      </c>
      <c r="E77">
        <v>9</v>
      </c>
      <c r="F77">
        <f>RANK(STAND_SO[[#This Row],[SO]],STAND_SO[SO],0)</f>
        <v>133</v>
      </c>
      <c r="G77">
        <f t="shared" si="1"/>
        <v>4</v>
      </c>
    </row>
    <row r="78" spans="1:7" x14ac:dyDescent="0.25">
      <c r="A78" t="s">
        <v>45</v>
      </c>
      <c r="B78" t="s">
        <v>94</v>
      </c>
      <c r="C78" t="s">
        <v>113</v>
      </c>
      <c r="D78">
        <v>1180</v>
      </c>
      <c r="E78">
        <v>8</v>
      </c>
      <c r="F78">
        <f>RANK(STAND_SO[[#This Row],[SO]],STAND_SO[SO],0)</f>
        <v>212</v>
      </c>
      <c r="G78">
        <f t="shared" si="1"/>
        <v>5</v>
      </c>
    </row>
    <row r="79" spans="1:7" x14ac:dyDescent="0.25">
      <c r="A79" t="s">
        <v>45</v>
      </c>
      <c r="B79" t="s">
        <v>102</v>
      </c>
      <c r="C79" t="s">
        <v>113</v>
      </c>
      <c r="D79">
        <v>1038</v>
      </c>
      <c r="E79">
        <v>7</v>
      </c>
      <c r="F79">
        <f>RANK(STAND_SO[[#This Row],[SO]],STAND_SO[SO],0)</f>
        <v>456</v>
      </c>
      <c r="G79">
        <f t="shared" si="1"/>
        <v>6</v>
      </c>
    </row>
    <row r="80" spans="1:7" x14ac:dyDescent="0.25">
      <c r="A80" t="s">
        <v>45</v>
      </c>
      <c r="B80" t="s">
        <v>104</v>
      </c>
      <c r="C80" t="s">
        <v>113</v>
      </c>
      <c r="D80">
        <v>1032</v>
      </c>
      <c r="E80">
        <v>6</v>
      </c>
      <c r="F80">
        <f>RANK(STAND_SO[[#This Row],[SO]],STAND_SO[SO],0)</f>
        <v>473</v>
      </c>
      <c r="G80">
        <f t="shared" si="1"/>
        <v>7</v>
      </c>
    </row>
    <row r="81" spans="1:7" x14ac:dyDescent="0.25">
      <c r="A81" t="s">
        <v>45</v>
      </c>
      <c r="B81" t="s">
        <v>101</v>
      </c>
      <c r="C81" t="s">
        <v>113</v>
      </c>
      <c r="D81">
        <v>1018</v>
      </c>
      <c r="E81">
        <v>5</v>
      </c>
      <c r="F81">
        <f>RANK(STAND_SO[[#This Row],[SO]],STAND_SO[SO],0)</f>
        <v>507</v>
      </c>
      <c r="G81">
        <f t="shared" si="1"/>
        <v>8</v>
      </c>
    </row>
    <row r="82" spans="1:7" x14ac:dyDescent="0.25">
      <c r="A82" t="s">
        <v>45</v>
      </c>
      <c r="B82" t="s">
        <v>103</v>
      </c>
      <c r="C82" t="s">
        <v>113</v>
      </c>
      <c r="D82">
        <v>985</v>
      </c>
      <c r="E82">
        <v>4</v>
      </c>
      <c r="F82">
        <f>RANK(STAND_SO[[#This Row],[SO]],STAND_SO[SO],0)</f>
        <v>541</v>
      </c>
      <c r="G82">
        <f t="shared" si="1"/>
        <v>9</v>
      </c>
    </row>
    <row r="83" spans="1:7" x14ac:dyDescent="0.25">
      <c r="A83" t="s">
        <v>45</v>
      </c>
      <c r="B83" t="s">
        <v>105</v>
      </c>
      <c r="C83" t="s">
        <v>113</v>
      </c>
      <c r="D83">
        <v>970</v>
      </c>
      <c r="E83">
        <v>3</v>
      </c>
      <c r="F83">
        <f>RANK(STAND_SO[[#This Row],[SO]],STAND_SO[SO],0)</f>
        <v>557</v>
      </c>
      <c r="G83">
        <f t="shared" si="1"/>
        <v>10</v>
      </c>
    </row>
    <row r="84" spans="1:7" x14ac:dyDescent="0.25">
      <c r="A84" t="s">
        <v>45</v>
      </c>
      <c r="B84" t="s">
        <v>96</v>
      </c>
      <c r="C84" t="s">
        <v>113</v>
      </c>
      <c r="D84">
        <v>865</v>
      </c>
      <c r="E84">
        <v>2</v>
      </c>
      <c r="F84">
        <f>RANK(STAND_SO[[#This Row],[SO]],STAND_SO[SO],0)</f>
        <v>618</v>
      </c>
      <c r="G84">
        <f t="shared" si="1"/>
        <v>11</v>
      </c>
    </row>
    <row r="85" spans="1:7" x14ac:dyDescent="0.25">
      <c r="A85" t="s">
        <v>45</v>
      </c>
      <c r="B85" t="s">
        <v>97</v>
      </c>
      <c r="C85" t="s">
        <v>113</v>
      </c>
      <c r="D85">
        <v>856</v>
      </c>
      <c r="E85">
        <v>1</v>
      </c>
      <c r="F85">
        <f>RANK(STAND_SO[[#This Row],[SO]],STAND_SO[SO],0)</f>
        <v>622</v>
      </c>
      <c r="G85">
        <f t="shared" si="1"/>
        <v>12</v>
      </c>
    </row>
    <row r="86" spans="1:7" x14ac:dyDescent="0.25">
      <c r="A86" t="s">
        <v>46</v>
      </c>
      <c r="B86" t="s">
        <v>94</v>
      </c>
      <c r="C86" t="s">
        <v>113</v>
      </c>
      <c r="D86">
        <v>1240</v>
      </c>
      <c r="E86">
        <v>12</v>
      </c>
      <c r="F86">
        <f>RANK(STAND_SO[[#This Row],[SO]],STAND_SO[SO],0)</f>
        <v>130</v>
      </c>
      <c r="G86">
        <f t="shared" si="1"/>
        <v>1</v>
      </c>
    </row>
    <row r="87" spans="1:7" x14ac:dyDescent="0.25">
      <c r="A87" t="s">
        <v>46</v>
      </c>
      <c r="B87" t="s">
        <v>99</v>
      </c>
      <c r="C87" t="s">
        <v>113</v>
      </c>
      <c r="D87">
        <v>1192</v>
      </c>
      <c r="E87">
        <v>11</v>
      </c>
      <c r="F87">
        <f>RANK(STAND_SO[[#This Row],[SO]],STAND_SO[SO],0)</f>
        <v>196</v>
      </c>
      <c r="G87">
        <f t="shared" si="1"/>
        <v>2</v>
      </c>
    </row>
    <row r="88" spans="1:7" x14ac:dyDescent="0.25">
      <c r="A88" t="s">
        <v>46</v>
      </c>
      <c r="B88" t="s">
        <v>95</v>
      </c>
      <c r="C88" t="s">
        <v>113</v>
      </c>
      <c r="D88">
        <v>1186</v>
      </c>
      <c r="E88">
        <v>10</v>
      </c>
      <c r="F88">
        <f>RANK(STAND_SO[[#This Row],[SO]],STAND_SO[SO],0)</f>
        <v>203</v>
      </c>
      <c r="G88">
        <f t="shared" si="1"/>
        <v>3</v>
      </c>
    </row>
    <row r="89" spans="1:7" x14ac:dyDescent="0.25">
      <c r="A89" t="s">
        <v>46</v>
      </c>
      <c r="B89" t="s">
        <v>98</v>
      </c>
      <c r="C89" t="s">
        <v>113</v>
      </c>
      <c r="D89">
        <v>1162</v>
      </c>
      <c r="E89">
        <v>9</v>
      </c>
      <c r="F89">
        <f>RANK(STAND_SO[[#This Row],[SO]],STAND_SO[SO],0)</f>
        <v>244</v>
      </c>
      <c r="G89">
        <f t="shared" si="1"/>
        <v>4</v>
      </c>
    </row>
    <row r="90" spans="1:7" x14ac:dyDescent="0.25">
      <c r="A90" t="s">
        <v>46</v>
      </c>
      <c r="B90" t="s">
        <v>101</v>
      </c>
      <c r="C90" t="s">
        <v>113</v>
      </c>
      <c r="D90">
        <v>1111</v>
      </c>
      <c r="E90">
        <v>8</v>
      </c>
      <c r="F90">
        <f>RANK(STAND_SO[[#This Row],[SO]],STAND_SO[SO],0)</f>
        <v>335</v>
      </c>
      <c r="G90">
        <f t="shared" si="1"/>
        <v>5</v>
      </c>
    </row>
    <row r="91" spans="1:7" x14ac:dyDescent="0.25">
      <c r="A91" t="s">
        <v>46</v>
      </c>
      <c r="B91" t="s">
        <v>103</v>
      </c>
      <c r="C91" t="s">
        <v>113</v>
      </c>
      <c r="D91">
        <v>1040</v>
      </c>
      <c r="E91">
        <v>7</v>
      </c>
      <c r="F91">
        <f>RANK(STAND_SO[[#This Row],[SO]],STAND_SO[SO],0)</f>
        <v>451</v>
      </c>
      <c r="G91">
        <f t="shared" si="1"/>
        <v>6</v>
      </c>
    </row>
    <row r="92" spans="1:7" x14ac:dyDescent="0.25">
      <c r="A92" t="s">
        <v>46</v>
      </c>
      <c r="B92" t="s">
        <v>104</v>
      </c>
      <c r="C92" t="s">
        <v>113</v>
      </c>
      <c r="D92">
        <v>1027</v>
      </c>
      <c r="E92">
        <v>6</v>
      </c>
      <c r="F92">
        <f>RANK(STAND_SO[[#This Row],[SO]],STAND_SO[SO],0)</f>
        <v>492</v>
      </c>
      <c r="G92">
        <f t="shared" si="1"/>
        <v>7</v>
      </c>
    </row>
    <row r="93" spans="1:7" x14ac:dyDescent="0.25">
      <c r="A93" t="s">
        <v>46</v>
      </c>
      <c r="B93" t="s">
        <v>100</v>
      </c>
      <c r="C93" t="s">
        <v>113</v>
      </c>
      <c r="D93">
        <v>998</v>
      </c>
      <c r="E93">
        <v>5</v>
      </c>
      <c r="F93">
        <f>RANK(STAND_SO[[#This Row],[SO]],STAND_SO[SO],0)</f>
        <v>521</v>
      </c>
      <c r="G93">
        <f t="shared" si="1"/>
        <v>8</v>
      </c>
    </row>
    <row r="94" spans="1:7" x14ac:dyDescent="0.25">
      <c r="A94" t="s">
        <v>46</v>
      </c>
      <c r="B94" t="s">
        <v>105</v>
      </c>
      <c r="C94" t="s">
        <v>113</v>
      </c>
      <c r="D94">
        <v>952</v>
      </c>
      <c r="E94">
        <v>4</v>
      </c>
      <c r="F94">
        <f>RANK(STAND_SO[[#This Row],[SO]],STAND_SO[SO],0)</f>
        <v>568</v>
      </c>
      <c r="G94">
        <f t="shared" si="1"/>
        <v>9</v>
      </c>
    </row>
    <row r="95" spans="1:7" x14ac:dyDescent="0.25">
      <c r="A95" t="s">
        <v>46</v>
      </c>
      <c r="B95" t="s">
        <v>102</v>
      </c>
      <c r="C95" t="s">
        <v>113</v>
      </c>
      <c r="D95">
        <v>929</v>
      </c>
      <c r="E95">
        <v>3</v>
      </c>
      <c r="F95">
        <f>RANK(STAND_SO[[#This Row],[SO]],STAND_SO[SO],0)</f>
        <v>588</v>
      </c>
      <c r="G95">
        <f t="shared" si="1"/>
        <v>10</v>
      </c>
    </row>
    <row r="96" spans="1:7" x14ac:dyDescent="0.25">
      <c r="A96" t="s">
        <v>46</v>
      </c>
      <c r="B96" t="s">
        <v>97</v>
      </c>
      <c r="C96" t="s">
        <v>113</v>
      </c>
      <c r="D96">
        <v>791</v>
      </c>
      <c r="E96">
        <v>2</v>
      </c>
      <c r="F96">
        <f>RANK(STAND_SO[[#This Row],[SO]],STAND_SO[SO],0)</f>
        <v>646</v>
      </c>
      <c r="G96">
        <f t="shared" si="1"/>
        <v>11</v>
      </c>
    </row>
    <row r="97" spans="1:7" x14ac:dyDescent="0.25">
      <c r="A97" t="s">
        <v>46</v>
      </c>
      <c r="B97" t="s">
        <v>96</v>
      </c>
      <c r="C97" t="s">
        <v>113</v>
      </c>
      <c r="D97">
        <v>638</v>
      </c>
      <c r="E97">
        <v>1</v>
      </c>
      <c r="F97">
        <f>RANK(STAND_SO[[#This Row],[SO]],STAND_SO[SO],0)</f>
        <v>658</v>
      </c>
      <c r="G97">
        <f t="shared" si="1"/>
        <v>12</v>
      </c>
    </row>
    <row r="98" spans="1:7" x14ac:dyDescent="0.25">
      <c r="A98" t="s">
        <v>47</v>
      </c>
      <c r="B98" t="s">
        <v>95</v>
      </c>
      <c r="C98" t="s">
        <v>113</v>
      </c>
      <c r="D98">
        <v>1330</v>
      </c>
      <c r="E98">
        <v>12</v>
      </c>
      <c r="F98">
        <f>RANK(STAND_SO[[#This Row],[SO]],STAND_SO[SO],0)</f>
        <v>52</v>
      </c>
      <c r="G98">
        <f t="shared" si="1"/>
        <v>1</v>
      </c>
    </row>
    <row r="99" spans="1:7" x14ac:dyDescent="0.25">
      <c r="A99" t="s">
        <v>47</v>
      </c>
      <c r="B99" t="s">
        <v>99</v>
      </c>
      <c r="C99" t="s">
        <v>113</v>
      </c>
      <c r="D99">
        <v>1170</v>
      </c>
      <c r="E99">
        <v>11</v>
      </c>
      <c r="F99">
        <f>RANK(STAND_SO[[#This Row],[SO]],STAND_SO[SO],0)</f>
        <v>231</v>
      </c>
      <c r="G99">
        <f t="shared" si="1"/>
        <v>2</v>
      </c>
    </row>
    <row r="100" spans="1:7" x14ac:dyDescent="0.25">
      <c r="A100" t="s">
        <v>47</v>
      </c>
      <c r="B100" t="s">
        <v>94</v>
      </c>
      <c r="C100" t="s">
        <v>113</v>
      </c>
      <c r="D100">
        <v>1148</v>
      </c>
      <c r="E100">
        <v>10</v>
      </c>
      <c r="F100">
        <f>RANK(STAND_SO[[#This Row],[SO]],STAND_SO[SO],0)</f>
        <v>262</v>
      </c>
      <c r="G100">
        <f t="shared" si="1"/>
        <v>3</v>
      </c>
    </row>
    <row r="101" spans="1:7" x14ac:dyDescent="0.25">
      <c r="A101" t="s">
        <v>47</v>
      </c>
      <c r="B101" t="s">
        <v>105</v>
      </c>
      <c r="C101" t="s">
        <v>113</v>
      </c>
      <c r="D101">
        <v>1123</v>
      </c>
      <c r="E101">
        <v>9</v>
      </c>
      <c r="F101">
        <f>RANK(STAND_SO[[#This Row],[SO]],STAND_SO[SO],0)</f>
        <v>306</v>
      </c>
      <c r="G101">
        <f t="shared" si="1"/>
        <v>4</v>
      </c>
    </row>
    <row r="102" spans="1:7" x14ac:dyDescent="0.25">
      <c r="A102" t="s">
        <v>47</v>
      </c>
      <c r="B102" t="s">
        <v>102</v>
      </c>
      <c r="C102" t="s">
        <v>113</v>
      </c>
      <c r="D102">
        <v>1111</v>
      </c>
      <c r="E102">
        <v>8</v>
      </c>
      <c r="F102">
        <f>RANK(STAND_SO[[#This Row],[SO]],STAND_SO[SO],0)</f>
        <v>335</v>
      </c>
      <c r="G102">
        <f t="shared" si="1"/>
        <v>5</v>
      </c>
    </row>
    <row r="103" spans="1:7" x14ac:dyDescent="0.25">
      <c r="A103" t="s">
        <v>47</v>
      </c>
      <c r="B103" t="s">
        <v>98</v>
      </c>
      <c r="C103" t="s">
        <v>113</v>
      </c>
      <c r="D103">
        <v>1092</v>
      </c>
      <c r="E103">
        <v>7</v>
      </c>
      <c r="F103">
        <f>RANK(STAND_SO[[#This Row],[SO]],STAND_SO[SO],0)</f>
        <v>380</v>
      </c>
      <c r="G103">
        <f t="shared" si="1"/>
        <v>6</v>
      </c>
    </row>
    <row r="104" spans="1:7" x14ac:dyDescent="0.25">
      <c r="A104" t="s">
        <v>47</v>
      </c>
      <c r="B104" t="s">
        <v>101</v>
      </c>
      <c r="C104" t="s">
        <v>113</v>
      </c>
      <c r="D104">
        <v>1087</v>
      </c>
      <c r="E104">
        <v>6</v>
      </c>
      <c r="F104">
        <f>RANK(STAND_SO[[#This Row],[SO]],STAND_SO[SO],0)</f>
        <v>385</v>
      </c>
      <c r="G104">
        <f t="shared" si="1"/>
        <v>7</v>
      </c>
    </row>
    <row r="105" spans="1:7" x14ac:dyDescent="0.25">
      <c r="A105" t="s">
        <v>47</v>
      </c>
      <c r="B105" t="s">
        <v>96</v>
      </c>
      <c r="C105" t="s">
        <v>113</v>
      </c>
      <c r="D105">
        <v>1055</v>
      </c>
      <c r="E105">
        <v>5</v>
      </c>
      <c r="F105">
        <f>RANK(STAND_SO[[#This Row],[SO]],STAND_SO[SO],0)</f>
        <v>429</v>
      </c>
      <c r="G105">
        <f t="shared" si="1"/>
        <v>8</v>
      </c>
    </row>
    <row r="106" spans="1:7" x14ac:dyDescent="0.25">
      <c r="A106" t="s">
        <v>47</v>
      </c>
      <c r="B106" t="s">
        <v>103</v>
      </c>
      <c r="C106" t="s">
        <v>113</v>
      </c>
      <c r="D106">
        <v>1034</v>
      </c>
      <c r="E106">
        <v>4</v>
      </c>
      <c r="F106">
        <f>RANK(STAND_SO[[#This Row],[SO]],STAND_SO[SO],0)</f>
        <v>466</v>
      </c>
      <c r="G106">
        <f t="shared" si="1"/>
        <v>9</v>
      </c>
    </row>
    <row r="107" spans="1:7" x14ac:dyDescent="0.25">
      <c r="A107" t="s">
        <v>47</v>
      </c>
      <c r="B107" t="s">
        <v>104</v>
      </c>
      <c r="C107" t="s">
        <v>113</v>
      </c>
      <c r="D107">
        <v>1032</v>
      </c>
      <c r="E107">
        <v>3</v>
      </c>
      <c r="F107">
        <f>RANK(STAND_SO[[#This Row],[SO]],STAND_SO[SO],0)</f>
        <v>473</v>
      </c>
      <c r="G107">
        <f t="shared" si="1"/>
        <v>10</v>
      </c>
    </row>
    <row r="108" spans="1:7" x14ac:dyDescent="0.25">
      <c r="A108" t="s">
        <v>47</v>
      </c>
      <c r="B108" t="s">
        <v>97</v>
      </c>
      <c r="C108" t="s">
        <v>113</v>
      </c>
      <c r="D108">
        <v>997</v>
      </c>
      <c r="E108">
        <v>2</v>
      </c>
      <c r="F108">
        <f>RANK(STAND_SO[[#This Row],[SO]],STAND_SO[SO],0)</f>
        <v>522</v>
      </c>
      <c r="G108">
        <f t="shared" si="1"/>
        <v>11</v>
      </c>
    </row>
    <row r="109" spans="1:7" x14ac:dyDescent="0.25">
      <c r="A109" t="s">
        <v>47</v>
      </c>
      <c r="B109" t="s">
        <v>100</v>
      </c>
      <c r="C109" t="s">
        <v>113</v>
      </c>
      <c r="D109">
        <v>971</v>
      </c>
      <c r="E109">
        <v>1</v>
      </c>
      <c r="F109">
        <f>RANK(STAND_SO[[#This Row],[SO]],STAND_SO[SO],0)</f>
        <v>554</v>
      </c>
      <c r="G109">
        <f t="shared" si="1"/>
        <v>12</v>
      </c>
    </row>
    <row r="110" spans="1:7" x14ac:dyDescent="0.25">
      <c r="A110" t="s">
        <v>48</v>
      </c>
      <c r="B110" t="s">
        <v>104</v>
      </c>
      <c r="C110" t="s">
        <v>113</v>
      </c>
      <c r="D110">
        <v>1414</v>
      </c>
      <c r="E110">
        <v>12</v>
      </c>
      <c r="F110">
        <f>RANK(STAND_SO[[#This Row],[SO]],STAND_SO[SO],0)</f>
        <v>21</v>
      </c>
      <c r="G110">
        <f t="shared" si="1"/>
        <v>1</v>
      </c>
    </row>
    <row r="111" spans="1:7" x14ac:dyDescent="0.25">
      <c r="A111" t="s">
        <v>48</v>
      </c>
      <c r="B111" t="s">
        <v>99</v>
      </c>
      <c r="C111" t="s">
        <v>113</v>
      </c>
      <c r="D111">
        <v>1398</v>
      </c>
      <c r="E111">
        <v>11</v>
      </c>
      <c r="F111">
        <f>RANK(STAND_SO[[#This Row],[SO]],STAND_SO[SO],0)</f>
        <v>27</v>
      </c>
      <c r="G111">
        <f t="shared" si="1"/>
        <v>2</v>
      </c>
    </row>
    <row r="112" spans="1:7" x14ac:dyDescent="0.25">
      <c r="A112" t="s">
        <v>48</v>
      </c>
      <c r="B112" t="s">
        <v>95</v>
      </c>
      <c r="C112" t="s">
        <v>113</v>
      </c>
      <c r="D112">
        <v>1275</v>
      </c>
      <c r="E112">
        <v>10</v>
      </c>
      <c r="F112">
        <f>RANK(STAND_SO[[#This Row],[SO]],STAND_SO[SO],0)</f>
        <v>96</v>
      </c>
      <c r="G112">
        <f t="shared" si="1"/>
        <v>3</v>
      </c>
    </row>
    <row r="113" spans="1:7" x14ac:dyDescent="0.25">
      <c r="A113" t="s">
        <v>48</v>
      </c>
      <c r="B113" t="s">
        <v>98</v>
      </c>
      <c r="C113" t="s">
        <v>113</v>
      </c>
      <c r="D113">
        <v>1190</v>
      </c>
      <c r="E113">
        <v>9</v>
      </c>
      <c r="F113">
        <f>RANK(STAND_SO[[#This Row],[SO]],STAND_SO[SO],0)</f>
        <v>198</v>
      </c>
      <c r="G113">
        <f t="shared" si="1"/>
        <v>4</v>
      </c>
    </row>
    <row r="114" spans="1:7" x14ac:dyDescent="0.25">
      <c r="A114" t="s">
        <v>48</v>
      </c>
      <c r="B114" t="s">
        <v>94</v>
      </c>
      <c r="C114" t="s">
        <v>113</v>
      </c>
      <c r="D114">
        <v>1171</v>
      </c>
      <c r="E114">
        <v>8</v>
      </c>
      <c r="F114">
        <f>RANK(STAND_SO[[#This Row],[SO]],STAND_SO[SO],0)</f>
        <v>229</v>
      </c>
      <c r="G114">
        <f t="shared" si="1"/>
        <v>5</v>
      </c>
    </row>
    <row r="115" spans="1:7" x14ac:dyDescent="0.25">
      <c r="A115" t="s">
        <v>48</v>
      </c>
      <c r="B115" t="s">
        <v>101</v>
      </c>
      <c r="C115" t="s">
        <v>113</v>
      </c>
      <c r="D115">
        <v>1144</v>
      </c>
      <c r="E115">
        <v>7</v>
      </c>
      <c r="F115">
        <f>RANK(STAND_SO[[#This Row],[SO]],STAND_SO[SO],0)</f>
        <v>272</v>
      </c>
      <c r="G115">
        <f t="shared" si="1"/>
        <v>6</v>
      </c>
    </row>
    <row r="116" spans="1:7" x14ac:dyDescent="0.25">
      <c r="A116" t="s">
        <v>48</v>
      </c>
      <c r="B116" t="s">
        <v>102</v>
      </c>
      <c r="C116" t="s">
        <v>113</v>
      </c>
      <c r="D116">
        <v>1120</v>
      </c>
      <c r="E116">
        <v>6</v>
      </c>
      <c r="F116">
        <f>RANK(STAND_SO[[#This Row],[SO]],STAND_SO[SO],0)</f>
        <v>313</v>
      </c>
      <c r="G116">
        <f t="shared" si="1"/>
        <v>7</v>
      </c>
    </row>
    <row r="117" spans="1:7" x14ac:dyDescent="0.25">
      <c r="A117" t="s">
        <v>48</v>
      </c>
      <c r="B117" t="s">
        <v>97</v>
      </c>
      <c r="C117" t="s">
        <v>113</v>
      </c>
      <c r="D117">
        <v>1116</v>
      </c>
      <c r="E117">
        <v>5</v>
      </c>
      <c r="F117">
        <f>RANK(STAND_SO[[#This Row],[SO]],STAND_SO[SO],0)</f>
        <v>322</v>
      </c>
      <c r="G117">
        <f t="shared" si="1"/>
        <v>8</v>
      </c>
    </row>
    <row r="118" spans="1:7" x14ac:dyDescent="0.25">
      <c r="A118" t="s">
        <v>48</v>
      </c>
      <c r="B118" t="s">
        <v>100</v>
      </c>
      <c r="C118" t="s">
        <v>113</v>
      </c>
      <c r="D118">
        <v>1068</v>
      </c>
      <c r="E118">
        <v>4</v>
      </c>
      <c r="F118">
        <f>RANK(STAND_SO[[#This Row],[SO]],STAND_SO[SO],0)</f>
        <v>416</v>
      </c>
      <c r="G118">
        <f t="shared" si="1"/>
        <v>9</v>
      </c>
    </row>
    <row r="119" spans="1:7" x14ac:dyDescent="0.25">
      <c r="A119" t="s">
        <v>48</v>
      </c>
      <c r="B119" t="s">
        <v>103</v>
      </c>
      <c r="C119" t="s">
        <v>113</v>
      </c>
      <c r="D119">
        <v>1045</v>
      </c>
      <c r="E119">
        <v>3</v>
      </c>
      <c r="F119">
        <f>RANK(STAND_SO[[#This Row],[SO]],STAND_SO[SO],0)</f>
        <v>446</v>
      </c>
      <c r="G119">
        <f t="shared" si="1"/>
        <v>10</v>
      </c>
    </row>
    <row r="120" spans="1:7" x14ac:dyDescent="0.25">
      <c r="A120" t="s">
        <v>48</v>
      </c>
      <c r="B120" t="s">
        <v>105</v>
      </c>
      <c r="C120" t="s">
        <v>113</v>
      </c>
      <c r="D120">
        <v>1035</v>
      </c>
      <c r="E120">
        <v>2</v>
      </c>
      <c r="F120">
        <f>RANK(STAND_SO[[#This Row],[SO]],STAND_SO[SO],0)</f>
        <v>464</v>
      </c>
      <c r="G120">
        <f t="shared" si="1"/>
        <v>11</v>
      </c>
    </row>
    <row r="121" spans="1:7" x14ac:dyDescent="0.25">
      <c r="A121" t="s">
        <v>48</v>
      </c>
      <c r="B121" t="s">
        <v>96</v>
      </c>
      <c r="C121" t="s">
        <v>113</v>
      </c>
      <c r="D121">
        <v>970</v>
      </c>
      <c r="E121">
        <v>1</v>
      </c>
      <c r="F121">
        <f>RANK(STAND_SO[[#This Row],[SO]],STAND_SO[SO],0)</f>
        <v>557</v>
      </c>
      <c r="G121">
        <f t="shared" si="1"/>
        <v>12</v>
      </c>
    </row>
    <row r="122" spans="1:7" x14ac:dyDescent="0.25">
      <c r="A122" t="s">
        <v>49</v>
      </c>
      <c r="B122" t="s">
        <v>100</v>
      </c>
      <c r="C122" t="s">
        <v>113</v>
      </c>
      <c r="D122">
        <v>1374</v>
      </c>
      <c r="E122">
        <v>12</v>
      </c>
      <c r="F122">
        <f>RANK(STAND_SO[[#This Row],[SO]],STAND_SO[SO],0)</f>
        <v>37</v>
      </c>
      <c r="G122">
        <f t="shared" si="1"/>
        <v>1</v>
      </c>
    </row>
    <row r="123" spans="1:7" x14ac:dyDescent="0.25">
      <c r="A123" t="s">
        <v>49</v>
      </c>
      <c r="B123" t="s">
        <v>99</v>
      </c>
      <c r="C123" t="s">
        <v>113</v>
      </c>
      <c r="D123">
        <v>1327</v>
      </c>
      <c r="E123">
        <v>11</v>
      </c>
      <c r="F123">
        <f>RANK(STAND_SO[[#This Row],[SO]],STAND_SO[SO],0)</f>
        <v>56</v>
      </c>
      <c r="G123">
        <f t="shared" si="1"/>
        <v>2</v>
      </c>
    </row>
    <row r="124" spans="1:7" x14ac:dyDescent="0.25">
      <c r="A124" t="s">
        <v>49</v>
      </c>
      <c r="B124" t="s">
        <v>95</v>
      </c>
      <c r="C124" t="s">
        <v>113</v>
      </c>
      <c r="D124">
        <v>1266</v>
      </c>
      <c r="E124">
        <v>10</v>
      </c>
      <c r="F124">
        <f>RANK(STAND_SO[[#This Row],[SO]],STAND_SO[SO],0)</f>
        <v>104</v>
      </c>
      <c r="G124">
        <f t="shared" si="1"/>
        <v>3</v>
      </c>
    </row>
    <row r="125" spans="1:7" x14ac:dyDescent="0.25">
      <c r="A125" t="s">
        <v>49</v>
      </c>
      <c r="B125" t="s">
        <v>101</v>
      </c>
      <c r="C125" t="s">
        <v>113</v>
      </c>
      <c r="D125">
        <v>1245</v>
      </c>
      <c r="E125">
        <v>9</v>
      </c>
      <c r="F125">
        <f>RANK(STAND_SO[[#This Row],[SO]],STAND_SO[SO],0)</f>
        <v>128</v>
      </c>
      <c r="G125">
        <f t="shared" si="1"/>
        <v>4</v>
      </c>
    </row>
    <row r="126" spans="1:7" x14ac:dyDescent="0.25">
      <c r="A126" t="s">
        <v>49</v>
      </c>
      <c r="B126" t="s">
        <v>94</v>
      </c>
      <c r="C126" t="s">
        <v>113</v>
      </c>
      <c r="D126">
        <v>1187</v>
      </c>
      <c r="E126">
        <v>8</v>
      </c>
      <c r="F126">
        <f>RANK(STAND_SO[[#This Row],[SO]],STAND_SO[SO],0)</f>
        <v>201</v>
      </c>
      <c r="G126">
        <f t="shared" si="1"/>
        <v>5</v>
      </c>
    </row>
    <row r="127" spans="1:7" x14ac:dyDescent="0.25">
      <c r="A127" t="s">
        <v>49</v>
      </c>
      <c r="B127" t="s">
        <v>98</v>
      </c>
      <c r="C127" t="s">
        <v>113</v>
      </c>
      <c r="D127">
        <v>1124</v>
      </c>
      <c r="E127">
        <v>7</v>
      </c>
      <c r="F127">
        <f>RANK(STAND_SO[[#This Row],[SO]],STAND_SO[SO],0)</f>
        <v>303</v>
      </c>
      <c r="G127">
        <f t="shared" si="1"/>
        <v>6</v>
      </c>
    </row>
    <row r="128" spans="1:7" x14ac:dyDescent="0.25">
      <c r="A128" t="s">
        <v>49</v>
      </c>
      <c r="B128" t="s">
        <v>102</v>
      </c>
      <c r="C128" t="s">
        <v>113</v>
      </c>
      <c r="D128">
        <v>1107</v>
      </c>
      <c r="E128">
        <v>6</v>
      </c>
      <c r="F128">
        <f>RANK(STAND_SO[[#This Row],[SO]],STAND_SO[SO],0)</f>
        <v>352</v>
      </c>
      <c r="G128">
        <f t="shared" si="1"/>
        <v>7</v>
      </c>
    </row>
    <row r="129" spans="1:7" x14ac:dyDescent="0.25">
      <c r="A129" t="s">
        <v>49</v>
      </c>
      <c r="B129" t="s">
        <v>103</v>
      </c>
      <c r="C129" t="s">
        <v>113</v>
      </c>
      <c r="D129">
        <v>1100</v>
      </c>
      <c r="E129">
        <v>5</v>
      </c>
      <c r="F129">
        <f>RANK(STAND_SO[[#This Row],[SO]],STAND_SO[SO],0)</f>
        <v>364</v>
      </c>
      <c r="G129">
        <f t="shared" si="1"/>
        <v>8</v>
      </c>
    </row>
    <row r="130" spans="1:7" x14ac:dyDescent="0.25">
      <c r="A130" t="s">
        <v>49</v>
      </c>
      <c r="B130" t="s">
        <v>104</v>
      </c>
      <c r="C130" t="s">
        <v>113</v>
      </c>
      <c r="D130">
        <v>1014</v>
      </c>
      <c r="E130">
        <v>4</v>
      </c>
      <c r="F130">
        <f>RANK(STAND_SO[[#This Row],[SO]],STAND_SO[SO],0)</f>
        <v>511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105</v>
      </c>
      <c r="C131" t="s">
        <v>113</v>
      </c>
      <c r="D131">
        <v>995</v>
      </c>
      <c r="E131">
        <v>3</v>
      </c>
      <c r="F131">
        <f>RANK(STAND_SO[[#This Row],[SO]],STAND_SO[SO],0)</f>
        <v>529</v>
      </c>
      <c r="G131">
        <f t="shared" si="2"/>
        <v>10</v>
      </c>
    </row>
    <row r="132" spans="1:7" x14ac:dyDescent="0.25">
      <c r="A132" t="s">
        <v>49</v>
      </c>
      <c r="B132" t="s">
        <v>96</v>
      </c>
      <c r="C132" t="s">
        <v>113</v>
      </c>
      <c r="D132">
        <v>975</v>
      </c>
      <c r="E132">
        <v>2</v>
      </c>
      <c r="F132">
        <f>RANK(STAND_SO[[#This Row],[SO]],STAND_SO[SO],0)</f>
        <v>552</v>
      </c>
      <c r="G132">
        <f t="shared" si="2"/>
        <v>11</v>
      </c>
    </row>
    <row r="133" spans="1:7" x14ac:dyDescent="0.25">
      <c r="A133" t="s">
        <v>49</v>
      </c>
      <c r="B133" t="s">
        <v>97</v>
      </c>
      <c r="C133" t="s">
        <v>113</v>
      </c>
      <c r="D133">
        <v>709</v>
      </c>
      <c r="E133">
        <v>1</v>
      </c>
      <c r="F133">
        <f>RANK(STAND_SO[[#This Row],[SO]],STAND_SO[SO],0)</f>
        <v>653</v>
      </c>
      <c r="G133">
        <f t="shared" si="2"/>
        <v>12</v>
      </c>
    </row>
    <row r="134" spans="1:7" x14ac:dyDescent="0.25">
      <c r="A134" t="s">
        <v>50</v>
      </c>
      <c r="B134" t="s">
        <v>99</v>
      </c>
      <c r="C134" t="s">
        <v>113</v>
      </c>
      <c r="D134">
        <v>1275</v>
      </c>
      <c r="E134">
        <v>12</v>
      </c>
      <c r="F134">
        <f>RANK(STAND_SO[[#This Row],[SO]],STAND_SO[SO],0)</f>
        <v>96</v>
      </c>
      <c r="G134">
        <f t="shared" si="2"/>
        <v>1</v>
      </c>
    </row>
    <row r="135" spans="1:7" x14ac:dyDescent="0.25">
      <c r="A135" t="s">
        <v>50</v>
      </c>
      <c r="B135" t="s">
        <v>98</v>
      </c>
      <c r="C135" t="s">
        <v>113</v>
      </c>
      <c r="D135">
        <v>1213</v>
      </c>
      <c r="E135">
        <v>11</v>
      </c>
      <c r="F135">
        <f>RANK(STAND_SO[[#This Row],[SO]],STAND_SO[SO],0)</f>
        <v>167</v>
      </c>
      <c r="G135">
        <f t="shared" si="2"/>
        <v>2</v>
      </c>
    </row>
    <row r="136" spans="1:7" x14ac:dyDescent="0.25">
      <c r="A136" t="s">
        <v>50</v>
      </c>
      <c r="B136" t="s">
        <v>100</v>
      </c>
      <c r="C136" t="s">
        <v>113</v>
      </c>
      <c r="D136">
        <v>1165</v>
      </c>
      <c r="E136">
        <v>10</v>
      </c>
      <c r="F136">
        <f>RANK(STAND_SO[[#This Row],[SO]],STAND_SO[SO],0)</f>
        <v>238</v>
      </c>
      <c r="G136">
        <f t="shared" si="2"/>
        <v>3</v>
      </c>
    </row>
    <row r="137" spans="1:7" x14ac:dyDescent="0.25">
      <c r="A137" t="s">
        <v>50</v>
      </c>
      <c r="B137" t="s">
        <v>101</v>
      </c>
      <c r="C137" t="s">
        <v>113</v>
      </c>
      <c r="D137">
        <v>1156</v>
      </c>
      <c r="E137">
        <v>9</v>
      </c>
      <c r="F137">
        <f>RANK(STAND_SO[[#This Row],[SO]],STAND_SO[SO],0)</f>
        <v>252</v>
      </c>
      <c r="G137">
        <f t="shared" si="2"/>
        <v>4</v>
      </c>
    </row>
    <row r="138" spans="1:7" x14ac:dyDescent="0.25">
      <c r="A138" t="s">
        <v>50</v>
      </c>
      <c r="B138" t="s">
        <v>94</v>
      </c>
      <c r="C138" t="s">
        <v>113</v>
      </c>
      <c r="D138">
        <v>1146</v>
      </c>
      <c r="E138">
        <v>8</v>
      </c>
      <c r="F138">
        <f>RANK(STAND_SO[[#This Row],[SO]],STAND_SO[SO],0)</f>
        <v>267</v>
      </c>
      <c r="G138">
        <f t="shared" si="2"/>
        <v>5</v>
      </c>
    </row>
    <row r="139" spans="1:7" x14ac:dyDescent="0.25">
      <c r="A139" t="s">
        <v>50</v>
      </c>
      <c r="B139" t="s">
        <v>95</v>
      </c>
      <c r="C139" t="s">
        <v>113</v>
      </c>
      <c r="D139">
        <v>1034</v>
      </c>
      <c r="E139">
        <v>7</v>
      </c>
      <c r="F139">
        <f>RANK(STAND_SO[[#This Row],[SO]],STAND_SO[SO],0)</f>
        <v>466</v>
      </c>
      <c r="G139">
        <f t="shared" si="2"/>
        <v>6</v>
      </c>
    </row>
    <row r="140" spans="1:7" x14ac:dyDescent="0.25">
      <c r="A140" t="s">
        <v>50</v>
      </c>
      <c r="B140" t="s">
        <v>96</v>
      </c>
      <c r="C140" t="s">
        <v>113</v>
      </c>
      <c r="D140">
        <v>1010</v>
      </c>
      <c r="E140">
        <v>6</v>
      </c>
      <c r="F140">
        <f>RANK(STAND_SO[[#This Row],[SO]],STAND_SO[SO],0)</f>
        <v>514</v>
      </c>
      <c r="G140">
        <f t="shared" si="2"/>
        <v>7</v>
      </c>
    </row>
    <row r="141" spans="1:7" x14ac:dyDescent="0.25">
      <c r="A141" t="s">
        <v>50</v>
      </c>
      <c r="B141" t="s">
        <v>105</v>
      </c>
      <c r="C141" t="s">
        <v>113</v>
      </c>
      <c r="D141">
        <v>1009</v>
      </c>
      <c r="E141">
        <v>5</v>
      </c>
      <c r="F141">
        <f>RANK(STAND_SO[[#This Row],[SO]],STAND_SO[SO],0)</f>
        <v>516</v>
      </c>
      <c r="G141">
        <f t="shared" si="2"/>
        <v>8</v>
      </c>
    </row>
    <row r="142" spans="1:7" x14ac:dyDescent="0.25">
      <c r="A142" t="s">
        <v>50</v>
      </c>
      <c r="B142" t="s">
        <v>102</v>
      </c>
      <c r="C142" t="s">
        <v>113</v>
      </c>
      <c r="D142">
        <v>994</v>
      </c>
      <c r="E142">
        <v>4</v>
      </c>
      <c r="F142">
        <f>RANK(STAND_SO[[#This Row],[SO]],STAND_SO[SO],0)</f>
        <v>530</v>
      </c>
      <c r="G142">
        <f t="shared" si="2"/>
        <v>9</v>
      </c>
    </row>
    <row r="143" spans="1:7" x14ac:dyDescent="0.25">
      <c r="A143" t="s">
        <v>50</v>
      </c>
      <c r="B143" t="s">
        <v>104</v>
      </c>
      <c r="C143" t="s">
        <v>113</v>
      </c>
      <c r="D143">
        <v>961</v>
      </c>
      <c r="E143">
        <v>3</v>
      </c>
      <c r="F143">
        <f>RANK(STAND_SO[[#This Row],[SO]],STAND_SO[SO],0)</f>
        <v>561</v>
      </c>
      <c r="G143">
        <f t="shared" si="2"/>
        <v>10</v>
      </c>
    </row>
    <row r="144" spans="1:7" x14ac:dyDescent="0.25">
      <c r="A144" t="s">
        <v>50</v>
      </c>
      <c r="B144" t="s">
        <v>103</v>
      </c>
      <c r="C144" t="s">
        <v>113</v>
      </c>
      <c r="D144">
        <v>951</v>
      </c>
      <c r="E144">
        <v>2</v>
      </c>
      <c r="F144">
        <f>RANK(STAND_SO[[#This Row],[SO]],STAND_SO[SO],0)</f>
        <v>570</v>
      </c>
      <c r="G144">
        <f t="shared" si="2"/>
        <v>11</v>
      </c>
    </row>
    <row r="145" spans="1:7" x14ac:dyDescent="0.25">
      <c r="A145" t="s">
        <v>50</v>
      </c>
      <c r="B145" t="s">
        <v>97</v>
      </c>
      <c r="C145" t="s">
        <v>113</v>
      </c>
      <c r="D145">
        <v>700</v>
      </c>
      <c r="E145">
        <v>1</v>
      </c>
      <c r="F145">
        <f>RANK(STAND_SO[[#This Row],[SO]],STAND_SO[SO],0)</f>
        <v>654</v>
      </c>
      <c r="G145">
        <f t="shared" si="2"/>
        <v>12</v>
      </c>
    </row>
    <row r="146" spans="1:7" x14ac:dyDescent="0.25">
      <c r="A146" t="s">
        <v>51</v>
      </c>
      <c r="B146" t="s">
        <v>99</v>
      </c>
      <c r="C146" t="s">
        <v>113</v>
      </c>
      <c r="D146">
        <v>1370</v>
      </c>
      <c r="E146">
        <v>12</v>
      </c>
      <c r="F146">
        <f>RANK(STAND_SO[[#This Row],[SO]],STAND_SO[SO],0)</f>
        <v>42</v>
      </c>
      <c r="G146">
        <f t="shared" si="2"/>
        <v>1</v>
      </c>
    </row>
    <row r="147" spans="1:7" x14ac:dyDescent="0.25">
      <c r="A147" t="s">
        <v>51</v>
      </c>
      <c r="B147" t="s">
        <v>94</v>
      </c>
      <c r="C147" t="s">
        <v>113</v>
      </c>
      <c r="D147">
        <v>1300</v>
      </c>
      <c r="E147">
        <v>11</v>
      </c>
      <c r="F147">
        <f>RANK(STAND_SO[[#This Row],[SO]],STAND_SO[SO],0)</f>
        <v>74</v>
      </c>
      <c r="G147">
        <f t="shared" si="2"/>
        <v>2</v>
      </c>
    </row>
    <row r="148" spans="1:7" x14ac:dyDescent="0.25">
      <c r="A148" t="s">
        <v>51</v>
      </c>
      <c r="B148" t="s">
        <v>104</v>
      </c>
      <c r="C148" t="s">
        <v>113</v>
      </c>
      <c r="D148">
        <v>1204</v>
      </c>
      <c r="E148">
        <v>10</v>
      </c>
      <c r="F148">
        <f>RANK(STAND_SO[[#This Row],[SO]],STAND_SO[SO],0)</f>
        <v>178</v>
      </c>
      <c r="G148">
        <f t="shared" si="2"/>
        <v>3</v>
      </c>
    </row>
    <row r="149" spans="1:7" x14ac:dyDescent="0.25">
      <c r="A149" t="s">
        <v>51</v>
      </c>
      <c r="B149" t="s">
        <v>105</v>
      </c>
      <c r="C149" t="s">
        <v>113</v>
      </c>
      <c r="D149">
        <v>1195</v>
      </c>
      <c r="E149">
        <v>9</v>
      </c>
      <c r="F149">
        <f>RANK(STAND_SO[[#This Row],[SO]],STAND_SO[SO],0)</f>
        <v>192</v>
      </c>
      <c r="G149">
        <f t="shared" si="2"/>
        <v>4</v>
      </c>
    </row>
    <row r="150" spans="1:7" x14ac:dyDescent="0.25">
      <c r="A150" t="s">
        <v>51</v>
      </c>
      <c r="B150" t="s">
        <v>95</v>
      </c>
      <c r="C150" t="s">
        <v>113</v>
      </c>
      <c r="D150">
        <v>1166</v>
      </c>
      <c r="E150">
        <v>8</v>
      </c>
      <c r="F150">
        <f>RANK(STAND_SO[[#This Row],[SO]],STAND_SO[SO],0)</f>
        <v>237</v>
      </c>
      <c r="G150">
        <f t="shared" si="2"/>
        <v>5</v>
      </c>
    </row>
    <row r="151" spans="1:7" x14ac:dyDescent="0.25">
      <c r="A151" t="s">
        <v>51</v>
      </c>
      <c r="B151" t="s">
        <v>96</v>
      </c>
      <c r="C151" t="s">
        <v>113</v>
      </c>
      <c r="D151">
        <v>1131</v>
      </c>
      <c r="E151">
        <v>7</v>
      </c>
      <c r="F151">
        <f>RANK(STAND_SO[[#This Row],[SO]],STAND_SO[SO],0)</f>
        <v>292</v>
      </c>
      <c r="G151">
        <f t="shared" si="2"/>
        <v>6</v>
      </c>
    </row>
    <row r="152" spans="1:7" x14ac:dyDescent="0.25">
      <c r="A152" t="s">
        <v>51</v>
      </c>
      <c r="B152" t="s">
        <v>102</v>
      </c>
      <c r="C152" t="s">
        <v>113</v>
      </c>
      <c r="D152">
        <v>1058</v>
      </c>
      <c r="E152">
        <v>6</v>
      </c>
      <c r="F152">
        <f>RANK(STAND_SO[[#This Row],[SO]],STAND_SO[SO],0)</f>
        <v>426</v>
      </c>
      <c r="G152">
        <f t="shared" si="2"/>
        <v>7</v>
      </c>
    </row>
    <row r="153" spans="1:7" x14ac:dyDescent="0.25">
      <c r="A153" t="s">
        <v>51</v>
      </c>
      <c r="B153" t="s">
        <v>98</v>
      </c>
      <c r="C153" t="s">
        <v>113</v>
      </c>
      <c r="D153">
        <v>1033</v>
      </c>
      <c r="E153">
        <v>5</v>
      </c>
      <c r="F153">
        <f>RANK(STAND_SO[[#This Row],[SO]],STAND_SO[SO],0)</f>
        <v>470</v>
      </c>
      <c r="G153">
        <f t="shared" si="2"/>
        <v>8</v>
      </c>
    </row>
    <row r="154" spans="1:7" x14ac:dyDescent="0.25">
      <c r="A154" t="s">
        <v>51</v>
      </c>
      <c r="B154" t="s">
        <v>100</v>
      </c>
      <c r="C154" t="s">
        <v>113</v>
      </c>
      <c r="D154">
        <v>1013</v>
      </c>
      <c r="E154">
        <v>4</v>
      </c>
      <c r="F154">
        <f>RANK(STAND_SO[[#This Row],[SO]],STAND_SO[SO],0)</f>
        <v>512</v>
      </c>
      <c r="G154">
        <f t="shared" si="2"/>
        <v>9</v>
      </c>
    </row>
    <row r="155" spans="1:7" x14ac:dyDescent="0.25">
      <c r="A155" t="s">
        <v>51</v>
      </c>
      <c r="B155" t="s">
        <v>97</v>
      </c>
      <c r="C155" t="s">
        <v>113</v>
      </c>
      <c r="D155">
        <v>1010</v>
      </c>
      <c r="E155">
        <v>3</v>
      </c>
      <c r="F155">
        <f>RANK(STAND_SO[[#This Row],[SO]],STAND_SO[SO],0)</f>
        <v>514</v>
      </c>
      <c r="G155">
        <f t="shared" si="2"/>
        <v>10</v>
      </c>
    </row>
    <row r="156" spans="1:7" x14ac:dyDescent="0.25">
      <c r="A156" t="s">
        <v>51</v>
      </c>
      <c r="B156" t="s">
        <v>101</v>
      </c>
      <c r="C156" t="s">
        <v>113</v>
      </c>
      <c r="D156">
        <v>913</v>
      </c>
      <c r="E156">
        <v>2</v>
      </c>
      <c r="F156">
        <f>RANK(STAND_SO[[#This Row],[SO]],STAND_SO[SO],0)</f>
        <v>598</v>
      </c>
      <c r="G156">
        <f t="shared" si="2"/>
        <v>11</v>
      </c>
    </row>
    <row r="157" spans="1:7" x14ac:dyDescent="0.25">
      <c r="A157" t="s">
        <v>51</v>
      </c>
      <c r="B157" t="s">
        <v>103</v>
      </c>
      <c r="C157" t="s">
        <v>113</v>
      </c>
      <c r="D157">
        <v>851</v>
      </c>
      <c r="E157">
        <v>1</v>
      </c>
      <c r="F157">
        <f>RANK(STAND_SO[[#This Row],[SO]],STAND_SO[SO],0)</f>
        <v>626</v>
      </c>
      <c r="G157">
        <f t="shared" si="2"/>
        <v>12</v>
      </c>
    </row>
    <row r="158" spans="1:7" x14ac:dyDescent="0.25">
      <c r="A158" t="s">
        <v>52</v>
      </c>
      <c r="B158" t="s">
        <v>95</v>
      </c>
      <c r="C158" t="s">
        <v>113</v>
      </c>
      <c r="D158">
        <v>1289</v>
      </c>
      <c r="E158">
        <v>12</v>
      </c>
      <c r="F158">
        <f>RANK(STAND_SO[[#This Row],[SO]],STAND_SO[SO],0)</f>
        <v>85</v>
      </c>
      <c r="G158">
        <f t="shared" si="2"/>
        <v>1</v>
      </c>
    </row>
    <row r="159" spans="1:7" x14ac:dyDescent="0.25">
      <c r="A159" t="s">
        <v>52</v>
      </c>
      <c r="B159" t="s">
        <v>98</v>
      </c>
      <c r="C159" t="s">
        <v>113</v>
      </c>
      <c r="D159">
        <v>1264</v>
      </c>
      <c r="E159">
        <v>11</v>
      </c>
      <c r="F159">
        <f>RANK(STAND_SO[[#This Row],[SO]],STAND_SO[SO],0)</f>
        <v>106</v>
      </c>
      <c r="G159">
        <f t="shared" si="2"/>
        <v>2</v>
      </c>
    </row>
    <row r="160" spans="1:7" x14ac:dyDescent="0.25">
      <c r="A160" t="s">
        <v>52</v>
      </c>
      <c r="B160" t="s">
        <v>94</v>
      </c>
      <c r="C160" t="s">
        <v>113</v>
      </c>
      <c r="D160">
        <v>1251</v>
      </c>
      <c r="E160">
        <v>10</v>
      </c>
      <c r="F160">
        <f>RANK(STAND_SO[[#This Row],[SO]],STAND_SO[SO],0)</f>
        <v>120</v>
      </c>
      <c r="G160">
        <f t="shared" si="2"/>
        <v>3</v>
      </c>
    </row>
    <row r="161" spans="1:7" x14ac:dyDescent="0.25">
      <c r="A161" t="s">
        <v>52</v>
      </c>
      <c r="B161" t="s">
        <v>99</v>
      </c>
      <c r="C161" t="s">
        <v>113</v>
      </c>
      <c r="D161">
        <v>1208</v>
      </c>
      <c r="E161">
        <v>9</v>
      </c>
      <c r="F161">
        <f>RANK(STAND_SO[[#This Row],[SO]],STAND_SO[SO],0)</f>
        <v>171</v>
      </c>
      <c r="G161">
        <f t="shared" si="2"/>
        <v>4</v>
      </c>
    </row>
    <row r="162" spans="1:7" x14ac:dyDescent="0.25">
      <c r="A162" t="s">
        <v>52</v>
      </c>
      <c r="B162" t="s">
        <v>100</v>
      </c>
      <c r="C162" t="s">
        <v>113</v>
      </c>
      <c r="D162">
        <v>1177</v>
      </c>
      <c r="E162">
        <v>8</v>
      </c>
      <c r="F162">
        <f>RANK(STAND_SO[[#This Row],[SO]],STAND_SO[SO],0)</f>
        <v>218</v>
      </c>
      <c r="G162">
        <f t="shared" si="2"/>
        <v>5</v>
      </c>
    </row>
    <row r="163" spans="1:7" x14ac:dyDescent="0.25">
      <c r="A163" t="s">
        <v>52</v>
      </c>
      <c r="B163" t="s">
        <v>103</v>
      </c>
      <c r="C163" t="s">
        <v>113</v>
      </c>
      <c r="D163">
        <v>1156</v>
      </c>
      <c r="E163">
        <v>7</v>
      </c>
      <c r="F163">
        <f>RANK(STAND_SO[[#This Row],[SO]],STAND_SO[SO],0)</f>
        <v>252</v>
      </c>
      <c r="G163">
        <f t="shared" si="2"/>
        <v>6</v>
      </c>
    </row>
    <row r="164" spans="1:7" x14ac:dyDescent="0.25">
      <c r="A164" t="s">
        <v>52</v>
      </c>
      <c r="B164" t="s">
        <v>105</v>
      </c>
      <c r="C164" t="s">
        <v>113</v>
      </c>
      <c r="D164">
        <v>1143</v>
      </c>
      <c r="E164">
        <v>6</v>
      </c>
      <c r="F164">
        <f>RANK(STAND_SO[[#This Row],[SO]],STAND_SO[SO],0)</f>
        <v>273</v>
      </c>
      <c r="G164">
        <f t="shared" si="2"/>
        <v>7</v>
      </c>
    </row>
    <row r="165" spans="1:7" x14ac:dyDescent="0.25">
      <c r="A165" t="s">
        <v>52</v>
      </c>
      <c r="B165" t="s">
        <v>97</v>
      </c>
      <c r="C165" t="s">
        <v>113</v>
      </c>
      <c r="D165">
        <v>1124</v>
      </c>
      <c r="E165">
        <v>5</v>
      </c>
      <c r="F165">
        <f>RANK(STAND_SO[[#This Row],[SO]],STAND_SO[SO],0)</f>
        <v>303</v>
      </c>
      <c r="G165">
        <f t="shared" si="2"/>
        <v>8</v>
      </c>
    </row>
    <row r="166" spans="1:7" x14ac:dyDescent="0.25">
      <c r="A166" t="s">
        <v>52</v>
      </c>
      <c r="B166" t="s">
        <v>102</v>
      </c>
      <c r="C166" t="s">
        <v>113</v>
      </c>
      <c r="D166">
        <v>1076</v>
      </c>
      <c r="E166">
        <v>4</v>
      </c>
      <c r="F166">
        <f>RANK(STAND_SO[[#This Row],[SO]],STAND_SO[SO],0)</f>
        <v>397</v>
      </c>
      <c r="G166">
        <f t="shared" si="2"/>
        <v>9</v>
      </c>
    </row>
    <row r="167" spans="1:7" x14ac:dyDescent="0.25">
      <c r="A167" t="s">
        <v>52</v>
      </c>
      <c r="B167" t="s">
        <v>101</v>
      </c>
      <c r="C167" t="s">
        <v>113</v>
      </c>
      <c r="D167">
        <v>1049</v>
      </c>
      <c r="E167">
        <v>3</v>
      </c>
      <c r="F167">
        <f>RANK(STAND_SO[[#This Row],[SO]],STAND_SO[SO],0)</f>
        <v>440</v>
      </c>
      <c r="G167">
        <f t="shared" si="2"/>
        <v>10</v>
      </c>
    </row>
    <row r="168" spans="1:7" x14ac:dyDescent="0.25">
      <c r="A168" t="s">
        <v>52</v>
      </c>
      <c r="B168" t="s">
        <v>104</v>
      </c>
      <c r="C168" t="s">
        <v>113</v>
      </c>
      <c r="D168">
        <v>1038</v>
      </c>
      <c r="E168">
        <v>2</v>
      </c>
      <c r="F168">
        <f>RANK(STAND_SO[[#This Row],[SO]],STAND_SO[SO],0)</f>
        <v>456</v>
      </c>
      <c r="G168">
        <f t="shared" si="2"/>
        <v>11</v>
      </c>
    </row>
    <row r="169" spans="1:7" x14ac:dyDescent="0.25">
      <c r="A169" t="s">
        <v>52</v>
      </c>
      <c r="B169" t="s">
        <v>96</v>
      </c>
      <c r="C169" t="s">
        <v>113</v>
      </c>
      <c r="D169">
        <v>961</v>
      </c>
      <c r="E169">
        <v>1</v>
      </c>
      <c r="F169">
        <f>RANK(STAND_SO[[#This Row],[SO]],STAND_SO[SO],0)</f>
        <v>561</v>
      </c>
      <c r="G169">
        <f t="shared" si="2"/>
        <v>12</v>
      </c>
    </row>
    <row r="170" spans="1:7" x14ac:dyDescent="0.25">
      <c r="A170" t="s">
        <v>53</v>
      </c>
      <c r="B170" t="s">
        <v>94</v>
      </c>
      <c r="C170" t="s">
        <v>113</v>
      </c>
      <c r="D170">
        <v>1355</v>
      </c>
      <c r="E170">
        <v>12</v>
      </c>
      <c r="F170">
        <f>RANK(STAND_SO[[#This Row],[SO]],STAND_SO[SO],0)</f>
        <v>47</v>
      </c>
      <c r="G170">
        <f t="shared" si="2"/>
        <v>1</v>
      </c>
    </row>
    <row r="171" spans="1:7" x14ac:dyDescent="0.25">
      <c r="A171" t="s">
        <v>53</v>
      </c>
      <c r="B171" t="s">
        <v>105</v>
      </c>
      <c r="C171" t="s">
        <v>113</v>
      </c>
      <c r="D171">
        <v>1238</v>
      </c>
      <c r="E171">
        <v>11</v>
      </c>
      <c r="F171">
        <f>RANK(STAND_SO[[#This Row],[SO]],STAND_SO[SO],0)</f>
        <v>132</v>
      </c>
      <c r="G171">
        <f t="shared" si="2"/>
        <v>2</v>
      </c>
    </row>
    <row r="172" spans="1:7" x14ac:dyDescent="0.25">
      <c r="A172" t="s">
        <v>53</v>
      </c>
      <c r="B172" t="s">
        <v>95</v>
      </c>
      <c r="C172" t="s">
        <v>113</v>
      </c>
      <c r="D172">
        <v>1218</v>
      </c>
      <c r="E172">
        <v>10</v>
      </c>
      <c r="F172">
        <f>RANK(STAND_SO[[#This Row],[SO]],STAND_SO[SO],0)</f>
        <v>157</v>
      </c>
      <c r="G172">
        <f t="shared" si="2"/>
        <v>3</v>
      </c>
    </row>
    <row r="173" spans="1:7" x14ac:dyDescent="0.25">
      <c r="A173" t="s">
        <v>53</v>
      </c>
      <c r="B173" t="s">
        <v>98</v>
      </c>
      <c r="C173" t="s">
        <v>113</v>
      </c>
      <c r="D173">
        <v>1159</v>
      </c>
      <c r="E173">
        <v>9</v>
      </c>
      <c r="F173">
        <f>RANK(STAND_SO[[#This Row],[SO]],STAND_SO[SO],0)</f>
        <v>249</v>
      </c>
      <c r="G173">
        <f t="shared" si="2"/>
        <v>4</v>
      </c>
    </row>
    <row r="174" spans="1:7" x14ac:dyDescent="0.25">
      <c r="A174" t="s">
        <v>53</v>
      </c>
      <c r="B174" t="s">
        <v>103</v>
      </c>
      <c r="C174" t="s">
        <v>113</v>
      </c>
      <c r="D174">
        <v>1150</v>
      </c>
      <c r="E174">
        <v>8</v>
      </c>
      <c r="F174">
        <f>RANK(STAND_SO[[#This Row],[SO]],STAND_SO[SO],0)</f>
        <v>260</v>
      </c>
      <c r="G174">
        <f t="shared" si="2"/>
        <v>5</v>
      </c>
    </row>
    <row r="175" spans="1:7" x14ac:dyDescent="0.25">
      <c r="A175" t="s">
        <v>53</v>
      </c>
      <c r="B175" t="s">
        <v>101</v>
      </c>
      <c r="C175" t="s">
        <v>113</v>
      </c>
      <c r="D175">
        <v>1145</v>
      </c>
      <c r="E175">
        <v>7</v>
      </c>
      <c r="F175">
        <f>RANK(STAND_SO[[#This Row],[SO]],STAND_SO[SO],0)</f>
        <v>270</v>
      </c>
      <c r="G175">
        <f t="shared" si="2"/>
        <v>6</v>
      </c>
    </row>
    <row r="176" spans="1:7" x14ac:dyDescent="0.25">
      <c r="A176" t="s">
        <v>53</v>
      </c>
      <c r="B176" t="s">
        <v>102</v>
      </c>
      <c r="C176" t="s">
        <v>113</v>
      </c>
      <c r="D176">
        <v>1069</v>
      </c>
      <c r="E176">
        <v>6</v>
      </c>
      <c r="F176">
        <f>RANK(STAND_SO[[#This Row],[SO]],STAND_SO[SO],0)</f>
        <v>414</v>
      </c>
      <c r="G176">
        <f t="shared" si="2"/>
        <v>7</v>
      </c>
    </row>
    <row r="177" spans="1:7" x14ac:dyDescent="0.25">
      <c r="A177" t="s">
        <v>53</v>
      </c>
      <c r="B177" t="s">
        <v>100</v>
      </c>
      <c r="C177" t="s">
        <v>113</v>
      </c>
      <c r="D177">
        <v>1068</v>
      </c>
      <c r="E177">
        <v>5</v>
      </c>
      <c r="F177">
        <f>RANK(STAND_SO[[#This Row],[SO]],STAND_SO[SO],0)</f>
        <v>416</v>
      </c>
      <c r="G177">
        <f t="shared" si="2"/>
        <v>8</v>
      </c>
    </row>
    <row r="178" spans="1:7" x14ac:dyDescent="0.25">
      <c r="A178" t="s">
        <v>53</v>
      </c>
      <c r="B178" t="s">
        <v>99</v>
      </c>
      <c r="C178" t="s">
        <v>113</v>
      </c>
      <c r="D178">
        <v>1033</v>
      </c>
      <c r="E178">
        <v>4</v>
      </c>
      <c r="F178">
        <f>RANK(STAND_SO[[#This Row],[SO]],STAND_SO[SO],0)</f>
        <v>470</v>
      </c>
      <c r="G178">
        <f t="shared" si="2"/>
        <v>9</v>
      </c>
    </row>
    <row r="179" spans="1:7" x14ac:dyDescent="0.25">
      <c r="A179" t="s">
        <v>53</v>
      </c>
      <c r="B179" t="s">
        <v>96</v>
      </c>
      <c r="C179" t="s">
        <v>113</v>
      </c>
      <c r="D179">
        <v>951</v>
      </c>
      <c r="E179">
        <v>3</v>
      </c>
      <c r="F179">
        <f>RANK(STAND_SO[[#This Row],[SO]],STAND_SO[SO],0)</f>
        <v>570</v>
      </c>
      <c r="G179">
        <f t="shared" si="2"/>
        <v>10</v>
      </c>
    </row>
    <row r="180" spans="1:7" x14ac:dyDescent="0.25">
      <c r="A180" t="s">
        <v>53</v>
      </c>
      <c r="B180" t="s">
        <v>104</v>
      </c>
      <c r="C180" t="s">
        <v>113</v>
      </c>
      <c r="D180">
        <v>909</v>
      </c>
      <c r="E180">
        <v>2</v>
      </c>
      <c r="F180">
        <f>RANK(STAND_SO[[#This Row],[SO]],STAND_SO[SO],0)</f>
        <v>599</v>
      </c>
      <c r="G180">
        <f t="shared" si="2"/>
        <v>11</v>
      </c>
    </row>
    <row r="181" spans="1:7" x14ac:dyDescent="0.25">
      <c r="A181" t="s">
        <v>53</v>
      </c>
      <c r="B181" t="s">
        <v>97</v>
      </c>
      <c r="C181" t="s">
        <v>113</v>
      </c>
      <c r="D181">
        <v>813</v>
      </c>
      <c r="E181">
        <v>1</v>
      </c>
      <c r="F181">
        <f>RANK(STAND_SO[[#This Row],[SO]],STAND_SO[SO],0)</f>
        <v>638</v>
      </c>
      <c r="G181">
        <f t="shared" si="2"/>
        <v>12</v>
      </c>
    </row>
    <row r="182" spans="1:7" x14ac:dyDescent="0.25">
      <c r="A182" t="s">
        <v>54</v>
      </c>
      <c r="B182" t="s">
        <v>95</v>
      </c>
      <c r="C182" t="s">
        <v>113</v>
      </c>
      <c r="D182">
        <v>1442</v>
      </c>
      <c r="E182">
        <v>12</v>
      </c>
      <c r="F182">
        <f>RANK(STAND_SO[[#This Row],[SO]],STAND_SO[SO],0)</f>
        <v>12</v>
      </c>
      <c r="G182">
        <f t="shared" si="2"/>
        <v>1</v>
      </c>
    </row>
    <row r="183" spans="1:7" x14ac:dyDescent="0.25">
      <c r="A183" t="s">
        <v>54</v>
      </c>
      <c r="B183" t="s">
        <v>94</v>
      </c>
      <c r="C183" t="s">
        <v>113</v>
      </c>
      <c r="D183">
        <v>1274</v>
      </c>
      <c r="E183">
        <v>11</v>
      </c>
      <c r="F183">
        <f>RANK(STAND_SO[[#This Row],[SO]],STAND_SO[SO],0)</f>
        <v>100</v>
      </c>
      <c r="G183">
        <f t="shared" si="2"/>
        <v>2</v>
      </c>
    </row>
    <row r="184" spans="1:7" x14ac:dyDescent="0.25">
      <c r="A184" t="s">
        <v>54</v>
      </c>
      <c r="B184" t="s">
        <v>102</v>
      </c>
      <c r="C184" t="s">
        <v>113</v>
      </c>
      <c r="D184">
        <v>1204</v>
      </c>
      <c r="E184">
        <v>10</v>
      </c>
      <c r="F184">
        <f>RANK(STAND_SO[[#This Row],[SO]],STAND_SO[SO],0)</f>
        <v>178</v>
      </c>
      <c r="G184">
        <f t="shared" si="2"/>
        <v>3</v>
      </c>
    </row>
    <row r="185" spans="1:7" x14ac:dyDescent="0.25">
      <c r="A185" t="s">
        <v>54</v>
      </c>
      <c r="B185" t="s">
        <v>98</v>
      </c>
      <c r="C185" t="s">
        <v>113</v>
      </c>
      <c r="D185">
        <v>1159</v>
      </c>
      <c r="E185">
        <v>9</v>
      </c>
      <c r="F185">
        <f>RANK(STAND_SO[[#This Row],[SO]],STAND_SO[SO],0)</f>
        <v>249</v>
      </c>
      <c r="G185">
        <f t="shared" si="2"/>
        <v>4</v>
      </c>
    </row>
    <row r="186" spans="1:7" x14ac:dyDescent="0.25">
      <c r="A186" t="s">
        <v>54</v>
      </c>
      <c r="B186" t="s">
        <v>100</v>
      </c>
      <c r="C186" t="s">
        <v>113</v>
      </c>
      <c r="D186">
        <v>1153</v>
      </c>
      <c r="E186">
        <v>8</v>
      </c>
      <c r="F186">
        <f>RANK(STAND_SO[[#This Row],[SO]],STAND_SO[SO],0)</f>
        <v>259</v>
      </c>
      <c r="G186">
        <f t="shared" si="2"/>
        <v>5</v>
      </c>
    </row>
    <row r="187" spans="1:7" x14ac:dyDescent="0.25">
      <c r="A187" t="s">
        <v>54</v>
      </c>
      <c r="B187" t="s">
        <v>105</v>
      </c>
      <c r="C187" t="s">
        <v>113</v>
      </c>
      <c r="D187">
        <v>1145</v>
      </c>
      <c r="E187">
        <v>7</v>
      </c>
      <c r="F187">
        <f>RANK(STAND_SO[[#This Row],[SO]],STAND_SO[SO],0)</f>
        <v>270</v>
      </c>
      <c r="G187">
        <f t="shared" si="2"/>
        <v>6</v>
      </c>
    </row>
    <row r="188" spans="1:7" x14ac:dyDescent="0.25">
      <c r="A188" t="s">
        <v>54</v>
      </c>
      <c r="B188" t="s">
        <v>101</v>
      </c>
      <c r="C188" t="s">
        <v>113</v>
      </c>
      <c r="D188">
        <v>1123</v>
      </c>
      <c r="E188">
        <v>6</v>
      </c>
      <c r="F188">
        <f>RANK(STAND_SO[[#This Row],[SO]],STAND_SO[SO],0)</f>
        <v>306</v>
      </c>
      <c r="G188">
        <f t="shared" si="2"/>
        <v>7</v>
      </c>
    </row>
    <row r="189" spans="1:7" x14ac:dyDescent="0.25">
      <c r="A189" t="s">
        <v>54</v>
      </c>
      <c r="B189" t="s">
        <v>96</v>
      </c>
      <c r="C189" t="s">
        <v>113</v>
      </c>
      <c r="D189">
        <v>1110</v>
      </c>
      <c r="E189">
        <v>5</v>
      </c>
      <c r="F189">
        <f>RANK(STAND_SO[[#This Row],[SO]],STAND_SO[SO],0)</f>
        <v>340</v>
      </c>
      <c r="G189">
        <f t="shared" si="2"/>
        <v>8</v>
      </c>
    </row>
    <row r="190" spans="1:7" x14ac:dyDescent="0.25">
      <c r="A190" t="s">
        <v>54</v>
      </c>
      <c r="B190" t="s">
        <v>99</v>
      </c>
      <c r="C190" t="s">
        <v>113</v>
      </c>
      <c r="D190">
        <v>1016</v>
      </c>
      <c r="E190">
        <v>4</v>
      </c>
      <c r="F190">
        <f>RANK(STAND_SO[[#This Row],[SO]],STAND_SO[SO],0)</f>
        <v>510</v>
      </c>
      <c r="G190">
        <f t="shared" si="2"/>
        <v>9</v>
      </c>
    </row>
    <row r="191" spans="1:7" x14ac:dyDescent="0.25">
      <c r="A191" t="s">
        <v>54</v>
      </c>
      <c r="B191" t="s">
        <v>103</v>
      </c>
      <c r="C191" t="s">
        <v>113</v>
      </c>
      <c r="D191">
        <v>936</v>
      </c>
      <c r="E191">
        <v>3</v>
      </c>
      <c r="F191">
        <f>RANK(STAND_SO[[#This Row],[SO]],STAND_SO[SO],0)</f>
        <v>582</v>
      </c>
      <c r="G191">
        <f t="shared" si="2"/>
        <v>10</v>
      </c>
    </row>
    <row r="192" spans="1:7" x14ac:dyDescent="0.25">
      <c r="A192" t="s">
        <v>54</v>
      </c>
      <c r="B192" t="s">
        <v>104</v>
      </c>
      <c r="C192" t="s">
        <v>113</v>
      </c>
      <c r="D192">
        <v>898</v>
      </c>
      <c r="E192">
        <v>2</v>
      </c>
      <c r="F192">
        <f>RANK(STAND_SO[[#This Row],[SO]],STAND_SO[SO],0)</f>
        <v>606</v>
      </c>
      <c r="G192">
        <f t="shared" si="2"/>
        <v>11</v>
      </c>
    </row>
    <row r="193" spans="1:7" x14ac:dyDescent="0.25">
      <c r="A193" t="s">
        <v>54</v>
      </c>
      <c r="B193" t="s">
        <v>97</v>
      </c>
      <c r="C193" t="s">
        <v>113</v>
      </c>
      <c r="D193">
        <v>798</v>
      </c>
      <c r="E193">
        <v>1</v>
      </c>
      <c r="F193">
        <f>RANK(STAND_SO[[#This Row],[SO]],STAND_SO[SO],0)</f>
        <v>644</v>
      </c>
      <c r="G193">
        <f t="shared" si="2"/>
        <v>12</v>
      </c>
    </row>
    <row r="194" spans="1:7" x14ac:dyDescent="0.25">
      <c r="A194" t="s">
        <v>55</v>
      </c>
      <c r="B194" t="s">
        <v>94</v>
      </c>
      <c r="C194" t="s">
        <v>113</v>
      </c>
      <c r="D194">
        <v>1317</v>
      </c>
      <c r="E194">
        <v>12</v>
      </c>
      <c r="F194">
        <f>RANK(STAND_SO[[#This Row],[SO]],STAND_SO[SO],0)</f>
        <v>64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98</v>
      </c>
      <c r="C195" t="s">
        <v>113</v>
      </c>
      <c r="D195">
        <v>1258</v>
      </c>
      <c r="E195">
        <v>11</v>
      </c>
      <c r="F195">
        <f>RANK(STAND_SO[[#This Row],[SO]],STAND_SO[SO],0)</f>
        <v>115</v>
      </c>
      <c r="G195">
        <f t="shared" si="3"/>
        <v>2</v>
      </c>
    </row>
    <row r="196" spans="1:7" x14ac:dyDescent="0.25">
      <c r="A196" t="s">
        <v>55</v>
      </c>
      <c r="B196" t="s">
        <v>95</v>
      </c>
      <c r="C196" t="s">
        <v>113</v>
      </c>
      <c r="D196">
        <v>1201</v>
      </c>
      <c r="E196">
        <v>10</v>
      </c>
      <c r="F196">
        <f>RANK(STAND_SO[[#This Row],[SO]],STAND_SO[SO],0)</f>
        <v>184</v>
      </c>
      <c r="G196">
        <f t="shared" si="3"/>
        <v>3</v>
      </c>
    </row>
    <row r="197" spans="1:7" x14ac:dyDescent="0.25">
      <c r="A197" t="s">
        <v>55</v>
      </c>
      <c r="B197" t="s">
        <v>102</v>
      </c>
      <c r="C197" t="s">
        <v>113</v>
      </c>
      <c r="D197">
        <v>1154</v>
      </c>
      <c r="E197">
        <v>9</v>
      </c>
      <c r="F197">
        <f>RANK(STAND_SO[[#This Row],[SO]],STAND_SO[SO],0)</f>
        <v>256</v>
      </c>
      <c r="G197">
        <f t="shared" si="3"/>
        <v>4</v>
      </c>
    </row>
    <row r="198" spans="1:7" x14ac:dyDescent="0.25">
      <c r="A198" t="s">
        <v>55</v>
      </c>
      <c r="B198" t="s">
        <v>104</v>
      </c>
      <c r="C198" t="s">
        <v>113</v>
      </c>
      <c r="D198">
        <v>1132</v>
      </c>
      <c r="E198">
        <v>8</v>
      </c>
      <c r="F198">
        <f>RANK(STAND_SO[[#This Row],[SO]],STAND_SO[SO],0)</f>
        <v>289</v>
      </c>
      <c r="G198">
        <f t="shared" si="3"/>
        <v>5</v>
      </c>
    </row>
    <row r="199" spans="1:7" x14ac:dyDescent="0.25">
      <c r="A199" t="s">
        <v>55</v>
      </c>
      <c r="B199" t="s">
        <v>99</v>
      </c>
      <c r="C199" t="s">
        <v>113</v>
      </c>
      <c r="D199">
        <v>1102</v>
      </c>
      <c r="E199">
        <v>7</v>
      </c>
      <c r="F199">
        <f>RANK(STAND_SO[[#This Row],[SO]],STAND_SO[SO],0)</f>
        <v>358</v>
      </c>
      <c r="G199">
        <f t="shared" si="3"/>
        <v>6</v>
      </c>
    </row>
    <row r="200" spans="1:7" x14ac:dyDescent="0.25">
      <c r="A200" t="s">
        <v>55</v>
      </c>
      <c r="B200" t="s">
        <v>101</v>
      </c>
      <c r="C200" t="s">
        <v>113</v>
      </c>
      <c r="D200">
        <v>1094</v>
      </c>
      <c r="E200">
        <v>6</v>
      </c>
      <c r="F200">
        <f>RANK(STAND_SO[[#This Row],[SO]],STAND_SO[SO],0)</f>
        <v>375</v>
      </c>
      <c r="G200">
        <f t="shared" si="3"/>
        <v>7</v>
      </c>
    </row>
    <row r="201" spans="1:7" x14ac:dyDescent="0.25">
      <c r="A201" t="s">
        <v>55</v>
      </c>
      <c r="B201" t="s">
        <v>103</v>
      </c>
      <c r="C201" t="s">
        <v>113</v>
      </c>
      <c r="D201">
        <v>1082</v>
      </c>
      <c r="E201">
        <v>5</v>
      </c>
      <c r="F201">
        <f>RANK(STAND_SO[[#This Row],[SO]],STAND_SO[SO],0)</f>
        <v>392</v>
      </c>
      <c r="G201">
        <f t="shared" si="3"/>
        <v>8</v>
      </c>
    </row>
    <row r="202" spans="1:7" x14ac:dyDescent="0.25">
      <c r="A202" t="s">
        <v>55</v>
      </c>
      <c r="B202" t="s">
        <v>100</v>
      </c>
      <c r="C202" t="s">
        <v>113</v>
      </c>
      <c r="D202">
        <v>1057</v>
      </c>
      <c r="E202">
        <v>4</v>
      </c>
      <c r="F202">
        <f>RANK(STAND_SO[[#This Row],[SO]],STAND_SO[SO],0)</f>
        <v>427</v>
      </c>
      <c r="G202">
        <f t="shared" si="3"/>
        <v>9</v>
      </c>
    </row>
    <row r="203" spans="1:7" x14ac:dyDescent="0.25">
      <c r="A203" t="s">
        <v>55</v>
      </c>
      <c r="B203" t="s">
        <v>96</v>
      </c>
      <c r="C203" t="s">
        <v>113</v>
      </c>
      <c r="D203">
        <v>1030</v>
      </c>
      <c r="E203">
        <v>3</v>
      </c>
      <c r="F203">
        <f>RANK(STAND_SO[[#This Row],[SO]],STAND_SO[SO],0)</f>
        <v>485</v>
      </c>
      <c r="G203">
        <f t="shared" si="3"/>
        <v>10</v>
      </c>
    </row>
    <row r="204" spans="1:7" x14ac:dyDescent="0.25">
      <c r="A204" t="s">
        <v>55</v>
      </c>
      <c r="B204" t="s">
        <v>105</v>
      </c>
      <c r="C204" t="s">
        <v>113</v>
      </c>
      <c r="D204">
        <v>977</v>
      </c>
      <c r="E204">
        <v>2</v>
      </c>
      <c r="F204">
        <f>RANK(STAND_SO[[#This Row],[SO]],STAND_SO[SO],0)</f>
        <v>549</v>
      </c>
      <c r="G204">
        <f t="shared" si="3"/>
        <v>11</v>
      </c>
    </row>
    <row r="205" spans="1:7" x14ac:dyDescent="0.25">
      <c r="A205" t="s">
        <v>55</v>
      </c>
      <c r="B205" t="s">
        <v>97</v>
      </c>
      <c r="C205" t="s">
        <v>113</v>
      </c>
      <c r="D205">
        <v>810</v>
      </c>
      <c r="E205">
        <v>1</v>
      </c>
      <c r="F205">
        <f>RANK(STAND_SO[[#This Row],[SO]],STAND_SO[SO],0)</f>
        <v>640</v>
      </c>
      <c r="G205">
        <f t="shared" si="3"/>
        <v>12</v>
      </c>
    </row>
    <row r="206" spans="1:7" x14ac:dyDescent="0.25">
      <c r="A206" t="s">
        <v>56</v>
      </c>
      <c r="B206" t="s">
        <v>94</v>
      </c>
      <c r="C206" t="s">
        <v>113</v>
      </c>
      <c r="D206">
        <v>1294</v>
      </c>
      <c r="E206">
        <v>12</v>
      </c>
      <c r="F206">
        <f>RANK(STAND_SO[[#This Row],[SO]],STAND_SO[SO],0)</f>
        <v>80</v>
      </c>
      <c r="G206">
        <f t="shared" si="3"/>
        <v>1</v>
      </c>
    </row>
    <row r="207" spans="1:7" x14ac:dyDescent="0.25">
      <c r="A207" t="s">
        <v>56</v>
      </c>
      <c r="B207" t="s">
        <v>95</v>
      </c>
      <c r="C207" t="s">
        <v>113</v>
      </c>
      <c r="D207">
        <v>1237</v>
      </c>
      <c r="E207">
        <v>11</v>
      </c>
      <c r="F207">
        <f>RANK(STAND_SO[[#This Row],[SO]],STAND_SO[SO],0)</f>
        <v>133</v>
      </c>
      <c r="G207">
        <f t="shared" si="3"/>
        <v>2</v>
      </c>
    </row>
    <row r="208" spans="1:7" x14ac:dyDescent="0.25">
      <c r="A208" t="s">
        <v>56</v>
      </c>
      <c r="B208" t="s">
        <v>101</v>
      </c>
      <c r="C208" t="s">
        <v>113</v>
      </c>
      <c r="D208">
        <v>1139</v>
      </c>
      <c r="E208">
        <v>10</v>
      </c>
      <c r="F208">
        <f>RANK(STAND_SO[[#This Row],[SO]],STAND_SO[SO],0)</f>
        <v>278</v>
      </c>
      <c r="G208">
        <f t="shared" si="3"/>
        <v>3</v>
      </c>
    </row>
    <row r="209" spans="1:7" x14ac:dyDescent="0.25">
      <c r="A209" t="s">
        <v>56</v>
      </c>
      <c r="B209" t="s">
        <v>105</v>
      </c>
      <c r="C209" t="s">
        <v>113</v>
      </c>
      <c r="D209">
        <v>1119</v>
      </c>
      <c r="E209">
        <v>9</v>
      </c>
      <c r="F209">
        <f>RANK(STAND_SO[[#This Row],[SO]],STAND_SO[SO],0)</f>
        <v>316</v>
      </c>
      <c r="G209">
        <f t="shared" si="3"/>
        <v>4</v>
      </c>
    </row>
    <row r="210" spans="1:7" x14ac:dyDescent="0.25">
      <c r="A210" t="s">
        <v>56</v>
      </c>
      <c r="B210" t="s">
        <v>98</v>
      </c>
      <c r="C210" t="s">
        <v>113</v>
      </c>
      <c r="D210">
        <v>1118</v>
      </c>
      <c r="E210">
        <v>8</v>
      </c>
      <c r="F210">
        <f>RANK(STAND_SO[[#This Row],[SO]],STAND_SO[SO],0)</f>
        <v>319</v>
      </c>
      <c r="G210">
        <f t="shared" si="3"/>
        <v>5</v>
      </c>
    </row>
    <row r="211" spans="1:7" x14ac:dyDescent="0.25">
      <c r="A211" t="s">
        <v>56</v>
      </c>
      <c r="B211" t="s">
        <v>96</v>
      </c>
      <c r="C211" t="s">
        <v>113</v>
      </c>
      <c r="D211">
        <v>1113</v>
      </c>
      <c r="E211">
        <v>7</v>
      </c>
      <c r="F211">
        <f>RANK(STAND_SO[[#This Row],[SO]],STAND_SO[SO],0)</f>
        <v>330</v>
      </c>
      <c r="G211">
        <f t="shared" si="3"/>
        <v>6</v>
      </c>
    </row>
    <row r="212" spans="1:7" x14ac:dyDescent="0.25">
      <c r="A212" t="s">
        <v>56</v>
      </c>
      <c r="B212" t="s">
        <v>102</v>
      </c>
      <c r="C212" t="s">
        <v>113</v>
      </c>
      <c r="D212">
        <v>1076</v>
      </c>
      <c r="E212">
        <v>6</v>
      </c>
      <c r="F212">
        <f>RANK(STAND_SO[[#This Row],[SO]],STAND_SO[SO],0)</f>
        <v>397</v>
      </c>
      <c r="G212">
        <f t="shared" si="3"/>
        <v>7</v>
      </c>
    </row>
    <row r="213" spans="1:7" x14ac:dyDescent="0.25">
      <c r="A213" t="s">
        <v>56</v>
      </c>
      <c r="B213" t="s">
        <v>103</v>
      </c>
      <c r="C213" t="s">
        <v>113</v>
      </c>
      <c r="D213">
        <v>1047</v>
      </c>
      <c r="E213">
        <v>5</v>
      </c>
      <c r="F213">
        <f>RANK(STAND_SO[[#This Row],[SO]],STAND_SO[SO],0)</f>
        <v>444</v>
      </c>
      <c r="G213">
        <f t="shared" si="3"/>
        <v>8</v>
      </c>
    </row>
    <row r="214" spans="1:7" x14ac:dyDescent="0.25">
      <c r="A214" t="s">
        <v>56</v>
      </c>
      <c r="B214" t="s">
        <v>99</v>
      </c>
      <c r="C214" t="s">
        <v>113</v>
      </c>
      <c r="D214">
        <v>1026</v>
      </c>
      <c r="E214">
        <v>4</v>
      </c>
      <c r="F214">
        <f>RANK(STAND_SO[[#This Row],[SO]],STAND_SO[SO],0)</f>
        <v>495</v>
      </c>
      <c r="G214">
        <f t="shared" si="3"/>
        <v>9</v>
      </c>
    </row>
    <row r="215" spans="1:7" x14ac:dyDescent="0.25">
      <c r="A215" t="s">
        <v>56</v>
      </c>
      <c r="B215" t="s">
        <v>100</v>
      </c>
      <c r="C215" t="s">
        <v>113</v>
      </c>
      <c r="D215">
        <v>1012</v>
      </c>
      <c r="E215">
        <v>3</v>
      </c>
      <c r="F215">
        <f>RANK(STAND_SO[[#This Row],[SO]],STAND_SO[SO],0)</f>
        <v>513</v>
      </c>
      <c r="G215">
        <f t="shared" si="3"/>
        <v>10</v>
      </c>
    </row>
    <row r="216" spans="1:7" x14ac:dyDescent="0.25">
      <c r="A216" t="s">
        <v>56</v>
      </c>
      <c r="B216" t="s">
        <v>104</v>
      </c>
      <c r="C216" t="s">
        <v>113</v>
      </c>
      <c r="D216">
        <v>847</v>
      </c>
      <c r="E216">
        <v>2</v>
      </c>
      <c r="F216">
        <f>RANK(STAND_SO[[#This Row],[SO]],STAND_SO[SO],0)</f>
        <v>630</v>
      </c>
      <c r="G216">
        <f t="shared" si="3"/>
        <v>11</v>
      </c>
    </row>
    <row r="217" spans="1:7" x14ac:dyDescent="0.25">
      <c r="A217" t="s">
        <v>56</v>
      </c>
      <c r="B217" t="s">
        <v>97</v>
      </c>
      <c r="C217" t="s">
        <v>113</v>
      </c>
      <c r="D217">
        <v>788</v>
      </c>
      <c r="E217">
        <v>1</v>
      </c>
      <c r="F217">
        <f>RANK(STAND_SO[[#This Row],[SO]],STAND_SO[SO],0)</f>
        <v>647</v>
      </c>
      <c r="G217">
        <f t="shared" si="3"/>
        <v>12</v>
      </c>
    </row>
    <row r="218" spans="1:7" x14ac:dyDescent="0.25">
      <c r="A218" t="s">
        <v>57</v>
      </c>
      <c r="B218" t="s">
        <v>100</v>
      </c>
      <c r="C218" t="s">
        <v>114</v>
      </c>
      <c r="D218">
        <v>1428</v>
      </c>
      <c r="E218">
        <v>12</v>
      </c>
      <c r="F218">
        <f>RANK(STAND_SO[[#This Row],[SO]],STAND_SO[SO],0)</f>
        <v>15</v>
      </c>
      <c r="G218">
        <f t="shared" si="3"/>
        <v>1</v>
      </c>
    </row>
    <row r="219" spans="1:7" x14ac:dyDescent="0.25">
      <c r="A219" t="s">
        <v>57</v>
      </c>
      <c r="B219" t="s">
        <v>95</v>
      </c>
      <c r="C219" t="s">
        <v>114</v>
      </c>
      <c r="D219">
        <v>1425</v>
      </c>
      <c r="E219">
        <v>11</v>
      </c>
      <c r="F219">
        <f>RANK(STAND_SO[[#This Row],[SO]],STAND_SO[SO],0)</f>
        <v>17</v>
      </c>
      <c r="G219">
        <f t="shared" si="3"/>
        <v>2</v>
      </c>
    </row>
    <row r="220" spans="1:7" x14ac:dyDescent="0.25">
      <c r="A220" t="s">
        <v>57</v>
      </c>
      <c r="B220" t="s">
        <v>98</v>
      </c>
      <c r="C220" t="s">
        <v>114</v>
      </c>
      <c r="D220">
        <v>1418</v>
      </c>
      <c r="E220">
        <v>10</v>
      </c>
      <c r="F220">
        <f>RANK(STAND_SO[[#This Row],[SO]],STAND_SO[SO],0)</f>
        <v>19</v>
      </c>
      <c r="G220">
        <f t="shared" si="3"/>
        <v>3</v>
      </c>
    </row>
    <row r="221" spans="1:7" x14ac:dyDescent="0.25">
      <c r="A221" t="s">
        <v>57</v>
      </c>
      <c r="B221" t="s">
        <v>96</v>
      </c>
      <c r="C221" t="s">
        <v>114</v>
      </c>
      <c r="D221">
        <v>1386</v>
      </c>
      <c r="E221">
        <v>9</v>
      </c>
      <c r="F221">
        <f>RANK(STAND_SO[[#This Row],[SO]],STAND_SO[SO],0)</f>
        <v>30</v>
      </c>
      <c r="G221">
        <f t="shared" si="3"/>
        <v>4</v>
      </c>
    </row>
    <row r="222" spans="1:7" x14ac:dyDescent="0.25">
      <c r="A222" t="s">
        <v>57</v>
      </c>
      <c r="B222" t="s">
        <v>94</v>
      </c>
      <c r="C222" t="s">
        <v>114</v>
      </c>
      <c r="D222">
        <v>1380</v>
      </c>
      <c r="E222">
        <v>8</v>
      </c>
      <c r="F222">
        <f>RANK(STAND_SO[[#This Row],[SO]],STAND_SO[SO],0)</f>
        <v>34</v>
      </c>
      <c r="G222">
        <f t="shared" si="3"/>
        <v>5</v>
      </c>
    </row>
    <row r="223" spans="1:7" x14ac:dyDescent="0.25">
      <c r="A223" t="s">
        <v>57</v>
      </c>
      <c r="B223" t="s">
        <v>102</v>
      </c>
      <c r="C223" t="s">
        <v>114</v>
      </c>
      <c r="D223">
        <v>1341</v>
      </c>
      <c r="E223">
        <v>7</v>
      </c>
      <c r="F223">
        <f>RANK(STAND_SO[[#This Row],[SO]],STAND_SO[SO],0)</f>
        <v>51</v>
      </c>
      <c r="G223">
        <f t="shared" si="3"/>
        <v>6</v>
      </c>
    </row>
    <row r="224" spans="1:7" x14ac:dyDescent="0.25">
      <c r="A224" t="s">
        <v>57</v>
      </c>
      <c r="B224" t="s">
        <v>99</v>
      </c>
      <c r="C224" t="s">
        <v>114</v>
      </c>
      <c r="D224">
        <v>1262</v>
      </c>
      <c r="E224">
        <v>6</v>
      </c>
      <c r="F224">
        <f>RANK(STAND_SO[[#This Row],[SO]],STAND_SO[SO],0)</f>
        <v>112</v>
      </c>
      <c r="G224">
        <f t="shared" si="3"/>
        <v>7</v>
      </c>
    </row>
    <row r="225" spans="1:7" x14ac:dyDescent="0.25">
      <c r="A225" t="s">
        <v>57</v>
      </c>
      <c r="B225" t="s">
        <v>103</v>
      </c>
      <c r="C225" t="s">
        <v>114</v>
      </c>
      <c r="D225">
        <v>1134</v>
      </c>
      <c r="E225">
        <v>5</v>
      </c>
      <c r="F225">
        <f>RANK(STAND_SO[[#This Row],[SO]],STAND_SO[SO],0)</f>
        <v>284</v>
      </c>
      <c r="G225">
        <f t="shared" si="3"/>
        <v>8</v>
      </c>
    </row>
    <row r="226" spans="1:7" x14ac:dyDescent="0.25">
      <c r="A226" t="s">
        <v>57</v>
      </c>
      <c r="B226" t="s">
        <v>101</v>
      </c>
      <c r="C226" t="s">
        <v>114</v>
      </c>
      <c r="D226">
        <v>1131</v>
      </c>
      <c r="E226">
        <v>3.5</v>
      </c>
      <c r="F226">
        <f>RANK(STAND_SO[[#This Row],[SO]],STAND_SO[SO],0)</f>
        <v>292</v>
      </c>
      <c r="G226">
        <f t="shared" si="3"/>
        <v>9</v>
      </c>
    </row>
    <row r="227" spans="1:7" x14ac:dyDescent="0.25">
      <c r="A227" t="s">
        <v>57</v>
      </c>
      <c r="B227" t="s">
        <v>104</v>
      </c>
      <c r="C227" t="s">
        <v>114</v>
      </c>
      <c r="D227">
        <v>1131</v>
      </c>
      <c r="E227">
        <v>3.5</v>
      </c>
      <c r="F227">
        <f>RANK(STAND_SO[[#This Row],[SO]],STAND_SO[SO],0)</f>
        <v>292</v>
      </c>
      <c r="G227">
        <f t="shared" si="3"/>
        <v>10</v>
      </c>
    </row>
    <row r="228" spans="1:7" x14ac:dyDescent="0.25">
      <c r="A228" t="s">
        <v>57</v>
      </c>
      <c r="B228" t="s">
        <v>97</v>
      </c>
      <c r="C228" t="s">
        <v>114</v>
      </c>
      <c r="D228">
        <v>1095</v>
      </c>
      <c r="E228">
        <v>2</v>
      </c>
      <c r="F228">
        <f>RANK(STAND_SO[[#This Row],[SO]],STAND_SO[SO],0)</f>
        <v>370</v>
      </c>
      <c r="G228">
        <f t="shared" si="3"/>
        <v>11</v>
      </c>
    </row>
    <row r="229" spans="1:7" x14ac:dyDescent="0.25">
      <c r="A229" t="s">
        <v>57</v>
      </c>
      <c r="B229" t="s">
        <v>105</v>
      </c>
      <c r="C229" t="s">
        <v>114</v>
      </c>
      <c r="D229">
        <v>1074</v>
      </c>
      <c r="E229">
        <v>1</v>
      </c>
      <c r="F229">
        <f>RANK(STAND_SO[[#This Row],[SO]],STAND_SO[SO],0)</f>
        <v>401</v>
      </c>
      <c r="G229">
        <f t="shared" si="3"/>
        <v>12</v>
      </c>
    </row>
    <row r="230" spans="1:7" x14ac:dyDescent="0.25">
      <c r="A230" t="s">
        <v>58</v>
      </c>
      <c r="B230" t="s">
        <v>95</v>
      </c>
      <c r="C230" t="s">
        <v>114</v>
      </c>
      <c r="D230">
        <v>1632</v>
      </c>
      <c r="E230">
        <v>12</v>
      </c>
      <c r="F230">
        <f>RANK(STAND_SO[[#This Row],[SO]],STAND_SO[SO],0)</f>
        <v>1</v>
      </c>
      <c r="G230">
        <f t="shared" si="3"/>
        <v>1</v>
      </c>
    </row>
    <row r="231" spans="1:7" x14ac:dyDescent="0.25">
      <c r="A231" t="s">
        <v>58</v>
      </c>
      <c r="B231" t="s">
        <v>98</v>
      </c>
      <c r="C231" t="s">
        <v>114</v>
      </c>
      <c r="D231">
        <v>1518</v>
      </c>
      <c r="E231">
        <v>11</v>
      </c>
      <c r="F231">
        <f>RANK(STAND_SO[[#This Row],[SO]],STAND_SO[SO],0)</f>
        <v>6</v>
      </c>
      <c r="G231">
        <f t="shared" si="3"/>
        <v>2</v>
      </c>
    </row>
    <row r="232" spans="1:7" x14ac:dyDescent="0.25">
      <c r="A232" t="s">
        <v>58</v>
      </c>
      <c r="B232" t="s">
        <v>94</v>
      </c>
      <c r="C232" t="s">
        <v>114</v>
      </c>
      <c r="D232">
        <v>1387</v>
      </c>
      <c r="E232">
        <v>10</v>
      </c>
      <c r="F232">
        <f>RANK(STAND_SO[[#This Row],[SO]],STAND_SO[SO],0)</f>
        <v>28</v>
      </c>
      <c r="G232">
        <f t="shared" si="3"/>
        <v>3</v>
      </c>
    </row>
    <row r="233" spans="1:7" x14ac:dyDescent="0.25">
      <c r="A233" t="s">
        <v>58</v>
      </c>
      <c r="B233" t="s">
        <v>103</v>
      </c>
      <c r="C233" t="s">
        <v>114</v>
      </c>
      <c r="D233">
        <v>1371</v>
      </c>
      <c r="E233">
        <v>9</v>
      </c>
      <c r="F233">
        <f>RANK(STAND_SO[[#This Row],[SO]],STAND_SO[SO],0)</f>
        <v>40</v>
      </c>
      <c r="G233">
        <f t="shared" si="3"/>
        <v>4</v>
      </c>
    </row>
    <row r="234" spans="1:7" x14ac:dyDescent="0.25">
      <c r="A234" t="s">
        <v>58</v>
      </c>
      <c r="B234" t="s">
        <v>104</v>
      </c>
      <c r="C234" t="s">
        <v>114</v>
      </c>
      <c r="D234">
        <v>1321</v>
      </c>
      <c r="E234">
        <v>8</v>
      </c>
      <c r="F234">
        <f>RANK(STAND_SO[[#This Row],[SO]],STAND_SO[SO],0)</f>
        <v>60</v>
      </c>
      <c r="G234">
        <f t="shared" si="3"/>
        <v>5</v>
      </c>
    </row>
    <row r="235" spans="1:7" x14ac:dyDescent="0.25">
      <c r="A235" t="s">
        <v>58</v>
      </c>
      <c r="B235" t="s">
        <v>99</v>
      </c>
      <c r="C235" t="s">
        <v>114</v>
      </c>
      <c r="D235">
        <v>1298</v>
      </c>
      <c r="E235">
        <v>7</v>
      </c>
      <c r="F235">
        <f>RANK(STAND_SO[[#This Row],[SO]],STAND_SO[SO],0)</f>
        <v>75</v>
      </c>
      <c r="G235">
        <f t="shared" si="3"/>
        <v>6</v>
      </c>
    </row>
    <row r="236" spans="1:7" x14ac:dyDescent="0.25">
      <c r="A236" t="s">
        <v>58</v>
      </c>
      <c r="B236" t="s">
        <v>102</v>
      </c>
      <c r="C236" t="s">
        <v>114</v>
      </c>
      <c r="D236">
        <v>1246</v>
      </c>
      <c r="E236">
        <v>6</v>
      </c>
      <c r="F236">
        <f>RANK(STAND_SO[[#This Row],[SO]],STAND_SO[SO],0)</f>
        <v>126</v>
      </c>
      <c r="G236">
        <f t="shared" si="3"/>
        <v>7</v>
      </c>
    </row>
    <row r="237" spans="1:7" x14ac:dyDescent="0.25">
      <c r="A237" t="s">
        <v>58</v>
      </c>
      <c r="B237" t="s">
        <v>97</v>
      </c>
      <c r="C237" t="s">
        <v>114</v>
      </c>
      <c r="D237">
        <v>1197</v>
      </c>
      <c r="E237">
        <v>5</v>
      </c>
      <c r="F237">
        <f>RANK(STAND_SO[[#This Row],[SO]],STAND_SO[SO],0)</f>
        <v>187</v>
      </c>
      <c r="G237">
        <f t="shared" si="3"/>
        <v>8</v>
      </c>
    </row>
    <row r="238" spans="1:7" x14ac:dyDescent="0.25">
      <c r="A238" t="s">
        <v>58</v>
      </c>
      <c r="B238" t="s">
        <v>100</v>
      </c>
      <c r="C238" t="s">
        <v>114</v>
      </c>
      <c r="D238">
        <v>1172</v>
      </c>
      <c r="E238">
        <v>4</v>
      </c>
      <c r="F238">
        <f>RANK(STAND_SO[[#This Row],[SO]],STAND_SO[SO],0)</f>
        <v>226</v>
      </c>
      <c r="G238">
        <f t="shared" si="3"/>
        <v>9</v>
      </c>
    </row>
    <row r="239" spans="1:7" x14ac:dyDescent="0.25">
      <c r="A239" t="s">
        <v>58</v>
      </c>
      <c r="B239" t="s">
        <v>101</v>
      </c>
      <c r="C239" t="s">
        <v>114</v>
      </c>
      <c r="D239">
        <v>1165</v>
      </c>
      <c r="E239">
        <v>3</v>
      </c>
      <c r="F239">
        <f>RANK(STAND_SO[[#This Row],[SO]],STAND_SO[SO],0)</f>
        <v>238</v>
      </c>
      <c r="G239">
        <f t="shared" si="3"/>
        <v>10</v>
      </c>
    </row>
    <row r="240" spans="1:7" x14ac:dyDescent="0.25">
      <c r="A240" t="s">
        <v>58</v>
      </c>
      <c r="B240" t="s">
        <v>96</v>
      </c>
      <c r="C240" t="s">
        <v>114</v>
      </c>
      <c r="D240">
        <v>1116</v>
      </c>
      <c r="E240">
        <v>2</v>
      </c>
      <c r="F240">
        <f>RANK(STAND_SO[[#This Row],[SO]],STAND_SO[SO],0)</f>
        <v>322</v>
      </c>
      <c r="G240">
        <f t="shared" si="3"/>
        <v>11</v>
      </c>
    </row>
    <row r="241" spans="1:7" x14ac:dyDescent="0.25">
      <c r="A241" t="s">
        <v>58</v>
      </c>
      <c r="B241" t="s">
        <v>105</v>
      </c>
      <c r="C241" t="s">
        <v>114</v>
      </c>
      <c r="D241">
        <v>1074</v>
      </c>
      <c r="E241">
        <v>1</v>
      </c>
      <c r="F241">
        <f>RANK(STAND_SO[[#This Row],[SO]],STAND_SO[SO],0)</f>
        <v>401</v>
      </c>
      <c r="G241">
        <f t="shared" si="3"/>
        <v>12</v>
      </c>
    </row>
    <row r="242" spans="1:7" x14ac:dyDescent="0.25">
      <c r="A242" t="s">
        <v>59</v>
      </c>
      <c r="B242" t="s">
        <v>102</v>
      </c>
      <c r="C242" t="s">
        <v>113</v>
      </c>
      <c r="D242">
        <v>1488</v>
      </c>
      <c r="E242">
        <v>12</v>
      </c>
      <c r="F242">
        <f>RANK(STAND_SO[[#This Row],[SO]],STAND_SO[SO],0)</f>
        <v>9</v>
      </c>
      <c r="G242">
        <f t="shared" si="3"/>
        <v>1</v>
      </c>
    </row>
    <row r="243" spans="1:7" x14ac:dyDescent="0.25">
      <c r="A243" t="s">
        <v>59</v>
      </c>
      <c r="B243" t="s">
        <v>101</v>
      </c>
      <c r="C243" t="s">
        <v>113</v>
      </c>
      <c r="D243">
        <v>1459</v>
      </c>
      <c r="E243">
        <v>11</v>
      </c>
      <c r="F243">
        <f>RANK(STAND_SO[[#This Row],[SO]],STAND_SO[SO],0)</f>
        <v>10</v>
      </c>
      <c r="G243">
        <f t="shared" si="3"/>
        <v>2</v>
      </c>
    </row>
    <row r="244" spans="1:7" x14ac:dyDescent="0.25">
      <c r="A244" t="s">
        <v>59</v>
      </c>
      <c r="B244" t="s">
        <v>95</v>
      </c>
      <c r="C244" t="s">
        <v>113</v>
      </c>
      <c r="D244">
        <v>1412</v>
      </c>
      <c r="E244">
        <v>10</v>
      </c>
      <c r="F244">
        <f>RANK(STAND_SO[[#This Row],[SO]],STAND_SO[SO],0)</f>
        <v>23</v>
      </c>
      <c r="G244">
        <f t="shared" si="3"/>
        <v>3</v>
      </c>
    </row>
    <row r="245" spans="1:7" x14ac:dyDescent="0.25">
      <c r="A245" t="s">
        <v>59</v>
      </c>
      <c r="B245" t="s">
        <v>97</v>
      </c>
      <c r="C245" t="s">
        <v>113</v>
      </c>
      <c r="D245">
        <v>1267</v>
      </c>
      <c r="E245">
        <v>9</v>
      </c>
      <c r="F245">
        <f>RANK(STAND_SO[[#This Row],[SO]],STAND_SO[SO],0)</f>
        <v>103</v>
      </c>
      <c r="G245">
        <f t="shared" si="3"/>
        <v>4</v>
      </c>
    </row>
    <row r="246" spans="1:7" x14ac:dyDescent="0.25">
      <c r="A246" t="s">
        <v>59</v>
      </c>
      <c r="B246" t="s">
        <v>100</v>
      </c>
      <c r="C246" t="s">
        <v>113</v>
      </c>
      <c r="D246">
        <v>1257</v>
      </c>
      <c r="E246">
        <v>8</v>
      </c>
      <c r="F246">
        <f>RANK(STAND_SO[[#This Row],[SO]],STAND_SO[SO],0)</f>
        <v>117</v>
      </c>
      <c r="G246">
        <f t="shared" si="3"/>
        <v>5</v>
      </c>
    </row>
    <row r="247" spans="1:7" x14ac:dyDescent="0.25">
      <c r="A247" t="s">
        <v>59</v>
      </c>
      <c r="B247" t="s">
        <v>96</v>
      </c>
      <c r="C247" t="s">
        <v>113</v>
      </c>
      <c r="D247">
        <v>1161</v>
      </c>
      <c r="E247">
        <v>7</v>
      </c>
      <c r="F247">
        <f>RANK(STAND_SO[[#This Row],[SO]],STAND_SO[SO],0)</f>
        <v>245</v>
      </c>
      <c r="G247">
        <f t="shared" si="3"/>
        <v>6</v>
      </c>
    </row>
    <row r="248" spans="1:7" x14ac:dyDescent="0.25">
      <c r="A248" t="s">
        <v>59</v>
      </c>
      <c r="B248" t="s">
        <v>104</v>
      </c>
      <c r="C248" t="s">
        <v>113</v>
      </c>
      <c r="D248">
        <v>1109</v>
      </c>
      <c r="E248">
        <v>6</v>
      </c>
      <c r="F248">
        <f>RANK(STAND_SO[[#This Row],[SO]],STAND_SO[SO],0)</f>
        <v>344</v>
      </c>
      <c r="G248">
        <f t="shared" si="3"/>
        <v>7</v>
      </c>
    </row>
    <row r="249" spans="1:7" x14ac:dyDescent="0.25">
      <c r="A249" t="s">
        <v>59</v>
      </c>
      <c r="B249" t="s">
        <v>98</v>
      </c>
      <c r="C249" t="s">
        <v>113</v>
      </c>
      <c r="D249">
        <v>1094</v>
      </c>
      <c r="E249">
        <v>5</v>
      </c>
      <c r="F249">
        <f>RANK(STAND_SO[[#This Row],[SO]],STAND_SO[SO],0)</f>
        <v>375</v>
      </c>
      <c r="G249">
        <f t="shared" si="3"/>
        <v>8</v>
      </c>
    </row>
    <row r="250" spans="1:7" x14ac:dyDescent="0.25">
      <c r="A250" t="s">
        <v>59</v>
      </c>
      <c r="B250" t="s">
        <v>105</v>
      </c>
      <c r="C250" t="s">
        <v>113</v>
      </c>
      <c r="D250">
        <v>1073</v>
      </c>
      <c r="E250">
        <v>4</v>
      </c>
      <c r="F250">
        <f>RANK(STAND_SO[[#This Row],[SO]],STAND_SO[SO],0)</f>
        <v>404</v>
      </c>
      <c r="G250">
        <f t="shared" si="3"/>
        <v>9</v>
      </c>
    </row>
    <row r="251" spans="1:7" x14ac:dyDescent="0.25">
      <c r="A251" t="s">
        <v>59</v>
      </c>
      <c r="B251" t="s">
        <v>94</v>
      </c>
      <c r="C251" t="s">
        <v>113</v>
      </c>
      <c r="D251">
        <v>1050</v>
      </c>
      <c r="E251">
        <v>3</v>
      </c>
      <c r="F251">
        <f>RANK(STAND_SO[[#This Row],[SO]],STAND_SO[SO],0)</f>
        <v>438</v>
      </c>
      <c r="G251">
        <f t="shared" si="3"/>
        <v>10</v>
      </c>
    </row>
    <row r="252" spans="1:7" x14ac:dyDescent="0.25">
      <c r="A252" t="s">
        <v>59</v>
      </c>
      <c r="B252" t="s">
        <v>99</v>
      </c>
      <c r="C252" t="s">
        <v>113</v>
      </c>
      <c r="D252">
        <v>1036</v>
      </c>
      <c r="E252">
        <v>2</v>
      </c>
      <c r="F252">
        <f>RANK(STAND_SO[[#This Row],[SO]],STAND_SO[SO],0)</f>
        <v>463</v>
      </c>
      <c r="G252">
        <f t="shared" si="3"/>
        <v>11</v>
      </c>
    </row>
    <row r="253" spans="1:7" x14ac:dyDescent="0.25">
      <c r="A253" t="s">
        <v>59</v>
      </c>
      <c r="B253" t="s">
        <v>103</v>
      </c>
      <c r="C253" t="s">
        <v>113</v>
      </c>
      <c r="D253">
        <v>847</v>
      </c>
      <c r="E253">
        <v>1</v>
      </c>
      <c r="F253">
        <f>RANK(STAND_SO[[#This Row],[SO]],STAND_SO[SO],0)</f>
        <v>630</v>
      </c>
      <c r="G253">
        <f t="shared" si="3"/>
        <v>12</v>
      </c>
    </row>
    <row r="254" spans="1:7" x14ac:dyDescent="0.25">
      <c r="A254" t="s">
        <v>60</v>
      </c>
      <c r="B254" t="s">
        <v>100</v>
      </c>
      <c r="C254" t="s">
        <v>114</v>
      </c>
      <c r="D254">
        <v>1176</v>
      </c>
      <c r="E254">
        <v>12</v>
      </c>
      <c r="F254">
        <f>RANK(STAND_SO[[#This Row],[SO]],STAND_SO[SO],0)</f>
        <v>224</v>
      </c>
      <c r="G254">
        <f t="shared" si="3"/>
        <v>1</v>
      </c>
    </row>
    <row r="255" spans="1:7" x14ac:dyDescent="0.25">
      <c r="A255" t="s">
        <v>60</v>
      </c>
      <c r="B255" t="s">
        <v>99</v>
      </c>
      <c r="C255" t="s">
        <v>114</v>
      </c>
      <c r="D255">
        <v>1146</v>
      </c>
      <c r="E255">
        <v>11</v>
      </c>
      <c r="F255">
        <f>RANK(STAND_SO[[#This Row],[SO]],STAND_SO[SO],0)</f>
        <v>267</v>
      </c>
      <c r="G255">
        <f t="shared" si="3"/>
        <v>2</v>
      </c>
    </row>
    <row r="256" spans="1:7" x14ac:dyDescent="0.25">
      <c r="A256" t="s">
        <v>60</v>
      </c>
      <c r="B256" t="s">
        <v>98</v>
      </c>
      <c r="C256" t="s">
        <v>114</v>
      </c>
      <c r="D256">
        <v>1137</v>
      </c>
      <c r="E256">
        <v>10</v>
      </c>
      <c r="F256">
        <f>RANK(STAND_SO[[#This Row],[SO]],STAND_SO[SO],0)</f>
        <v>281</v>
      </c>
      <c r="G256">
        <f t="shared" si="3"/>
        <v>3</v>
      </c>
    </row>
    <row r="257" spans="1:7" x14ac:dyDescent="0.25">
      <c r="A257" t="s">
        <v>60</v>
      </c>
      <c r="B257" t="s">
        <v>94</v>
      </c>
      <c r="C257" t="s">
        <v>114</v>
      </c>
      <c r="D257">
        <v>1133</v>
      </c>
      <c r="E257">
        <v>9</v>
      </c>
      <c r="F257">
        <f>RANK(STAND_SO[[#This Row],[SO]],STAND_SO[SO],0)</f>
        <v>285</v>
      </c>
      <c r="G257">
        <f t="shared" si="3"/>
        <v>4</v>
      </c>
    </row>
    <row r="258" spans="1:7" x14ac:dyDescent="0.25">
      <c r="A258" t="s">
        <v>60</v>
      </c>
      <c r="B258" t="s">
        <v>102</v>
      </c>
      <c r="C258" t="s">
        <v>114</v>
      </c>
      <c r="D258">
        <v>1041</v>
      </c>
      <c r="E258">
        <v>8</v>
      </c>
      <c r="F258">
        <f>RANK(STAND_SO[[#This Row],[SO]],STAND_SO[SO],0)</f>
        <v>449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103</v>
      </c>
      <c r="C259" t="s">
        <v>114</v>
      </c>
      <c r="D259">
        <v>1038</v>
      </c>
      <c r="E259">
        <v>7</v>
      </c>
      <c r="F259">
        <f>RANK(STAND_SO[[#This Row],[SO]],STAND_SO[SO],0)</f>
        <v>456</v>
      </c>
      <c r="G259">
        <f t="shared" si="4"/>
        <v>6</v>
      </c>
    </row>
    <row r="260" spans="1:7" x14ac:dyDescent="0.25">
      <c r="A260" t="s">
        <v>60</v>
      </c>
      <c r="B260" t="s">
        <v>95</v>
      </c>
      <c r="C260" t="s">
        <v>114</v>
      </c>
      <c r="D260">
        <v>1029</v>
      </c>
      <c r="E260">
        <v>6</v>
      </c>
      <c r="F260">
        <f>RANK(STAND_SO[[#This Row],[SO]],STAND_SO[SO],0)</f>
        <v>488</v>
      </c>
      <c r="G260">
        <f t="shared" si="4"/>
        <v>7</v>
      </c>
    </row>
    <row r="261" spans="1:7" x14ac:dyDescent="0.25">
      <c r="A261" t="s">
        <v>60</v>
      </c>
      <c r="B261" t="s">
        <v>101</v>
      </c>
      <c r="C261" t="s">
        <v>114</v>
      </c>
      <c r="D261">
        <v>993</v>
      </c>
      <c r="E261">
        <v>5</v>
      </c>
      <c r="F261">
        <f>RANK(STAND_SO[[#This Row],[SO]],STAND_SO[SO],0)</f>
        <v>532</v>
      </c>
      <c r="G261">
        <f t="shared" si="4"/>
        <v>8</v>
      </c>
    </row>
    <row r="262" spans="1:7" x14ac:dyDescent="0.25">
      <c r="A262" t="s">
        <v>60</v>
      </c>
      <c r="B262" t="s">
        <v>96</v>
      </c>
      <c r="C262" t="s">
        <v>114</v>
      </c>
      <c r="D262">
        <v>909</v>
      </c>
      <c r="E262">
        <v>4</v>
      </c>
      <c r="F262">
        <f>RANK(STAND_SO[[#This Row],[SO]],STAND_SO[SO],0)</f>
        <v>599</v>
      </c>
      <c r="G262">
        <f t="shared" si="4"/>
        <v>9</v>
      </c>
    </row>
    <row r="263" spans="1:7" x14ac:dyDescent="0.25">
      <c r="A263" t="s">
        <v>60</v>
      </c>
      <c r="B263" t="s">
        <v>104</v>
      </c>
      <c r="C263" t="s">
        <v>114</v>
      </c>
      <c r="D263">
        <v>902</v>
      </c>
      <c r="E263">
        <v>3</v>
      </c>
      <c r="F263">
        <f>RANK(STAND_SO[[#This Row],[SO]],STAND_SO[SO],0)</f>
        <v>604</v>
      </c>
      <c r="G263">
        <f t="shared" si="4"/>
        <v>10</v>
      </c>
    </row>
    <row r="264" spans="1:7" x14ac:dyDescent="0.25">
      <c r="A264" t="s">
        <v>60</v>
      </c>
      <c r="B264" t="s">
        <v>97</v>
      </c>
      <c r="C264" t="s">
        <v>114</v>
      </c>
      <c r="D264">
        <v>805</v>
      </c>
      <c r="E264">
        <v>2</v>
      </c>
      <c r="F264">
        <f>RANK(STAND_SO[[#This Row],[SO]],STAND_SO[SO],0)</f>
        <v>642</v>
      </c>
      <c r="G264">
        <f t="shared" si="4"/>
        <v>11</v>
      </c>
    </row>
    <row r="265" spans="1:7" x14ac:dyDescent="0.25">
      <c r="A265" t="s">
        <v>60</v>
      </c>
      <c r="B265" t="s">
        <v>105</v>
      </c>
      <c r="C265" t="s">
        <v>114</v>
      </c>
      <c r="D265">
        <v>763</v>
      </c>
      <c r="E265">
        <v>1</v>
      </c>
      <c r="F265">
        <f>RANK(STAND_SO[[#This Row],[SO]],STAND_SO[SO],0)</f>
        <v>651</v>
      </c>
      <c r="G265">
        <f t="shared" si="4"/>
        <v>12</v>
      </c>
    </row>
    <row r="266" spans="1:7" x14ac:dyDescent="0.25">
      <c r="A266" t="s">
        <v>61</v>
      </c>
      <c r="B266" t="s">
        <v>94</v>
      </c>
      <c r="C266" t="s">
        <v>113</v>
      </c>
      <c r="D266">
        <v>1415</v>
      </c>
      <c r="E266">
        <v>12</v>
      </c>
      <c r="F266">
        <f>RANK(STAND_SO[[#This Row],[SO]],STAND_SO[SO],0)</f>
        <v>20</v>
      </c>
      <c r="G266">
        <f t="shared" si="4"/>
        <v>1</v>
      </c>
    </row>
    <row r="267" spans="1:7" x14ac:dyDescent="0.25">
      <c r="A267" t="s">
        <v>61</v>
      </c>
      <c r="B267" t="s">
        <v>95</v>
      </c>
      <c r="C267" t="s">
        <v>113</v>
      </c>
      <c r="D267">
        <v>1319</v>
      </c>
      <c r="E267">
        <v>11</v>
      </c>
      <c r="F267">
        <f>RANK(STAND_SO[[#This Row],[SO]],STAND_SO[SO],0)</f>
        <v>63</v>
      </c>
      <c r="G267">
        <f t="shared" si="4"/>
        <v>2</v>
      </c>
    </row>
    <row r="268" spans="1:7" x14ac:dyDescent="0.25">
      <c r="A268" t="s">
        <v>61</v>
      </c>
      <c r="B268" t="s">
        <v>99</v>
      </c>
      <c r="C268" t="s">
        <v>113</v>
      </c>
      <c r="D268">
        <v>1186</v>
      </c>
      <c r="E268">
        <v>10</v>
      </c>
      <c r="F268">
        <f>RANK(STAND_SO[[#This Row],[SO]],STAND_SO[SO],0)</f>
        <v>203</v>
      </c>
      <c r="G268">
        <f t="shared" si="4"/>
        <v>3</v>
      </c>
    </row>
    <row r="269" spans="1:7" x14ac:dyDescent="0.25">
      <c r="A269" t="s">
        <v>61</v>
      </c>
      <c r="B269" t="s">
        <v>100</v>
      </c>
      <c r="C269" t="s">
        <v>113</v>
      </c>
      <c r="D269">
        <v>1132</v>
      </c>
      <c r="E269">
        <v>9</v>
      </c>
      <c r="F269">
        <f>RANK(STAND_SO[[#This Row],[SO]],STAND_SO[SO],0)</f>
        <v>289</v>
      </c>
      <c r="G269">
        <f t="shared" si="4"/>
        <v>4</v>
      </c>
    </row>
    <row r="270" spans="1:7" x14ac:dyDescent="0.25">
      <c r="A270" t="s">
        <v>61</v>
      </c>
      <c r="B270" t="s">
        <v>101</v>
      </c>
      <c r="C270" t="s">
        <v>113</v>
      </c>
      <c r="D270">
        <v>1123</v>
      </c>
      <c r="E270">
        <v>8</v>
      </c>
      <c r="F270">
        <f>RANK(STAND_SO[[#This Row],[SO]],STAND_SO[SO],0)</f>
        <v>306</v>
      </c>
      <c r="G270">
        <f t="shared" si="4"/>
        <v>5</v>
      </c>
    </row>
    <row r="271" spans="1:7" x14ac:dyDescent="0.25">
      <c r="A271" t="s">
        <v>61</v>
      </c>
      <c r="B271" t="s">
        <v>98</v>
      </c>
      <c r="C271" t="s">
        <v>113</v>
      </c>
      <c r="D271">
        <v>1085</v>
      </c>
      <c r="E271">
        <v>7</v>
      </c>
      <c r="F271">
        <f>RANK(STAND_SO[[#This Row],[SO]],STAND_SO[SO],0)</f>
        <v>390</v>
      </c>
      <c r="G271">
        <f t="shared" si="4"/>
        <v>6</v>
      </c>
    </row>
    <row r="272" spans="1:7" x14ac:dyDescent="0.25">
      <c r="A272" t="s">
        <v>61</v>
      </c>
      <c r="B272" t="s">
        <v>102</v>
      </c>
      <c r="C272" t="s">
        <v>113</v>
      </c>
      <c r="D272">
        <v>1042</v>
      </c>
      <c r="E272">
        <v>6</v>
      </c>
      <c r="F272">
        <f>RANK(STAND_SO[[#This Row],[SO]],STAND_SO[SO],0)</f>
        <v>448</v>
      </c>
      <c r="G272">
        <f t="shared" si="4"/>
        <v>7</v>
      </c>
    </row>
    <row r="273" spans="1:7" x14ac:dyDescent="0.25">
      <c r="A273" t="s">
        <v>61</v>
      </c>
      <c r="B273" t="s">
        <v>104</v>
      </c>
      <c r="C273" t="s">
        <v>113</v>
      </c>
      <c r="D273">
        <v>1003</v>
      </c>
      <c r="E273">
        <v>5</v>
      </c>
      <c r="F273">
        <f>RANK(STAND_SO[[#This Row],[SO]],STAND_SO[SO],0)</f>
        <v>517</v>
      </c>
      <c r="G273">
        <f t="shared" si="4"/>
        <v>8</v>
      </c>
    </row>
    <row r="274" spans="1:7" x14ac:dyDescent="0.25">
      <c r="A274" t="s">
        <v>61</v>
      </c>
      <c r="B274" t="s">
        <v>103</v>
      </c>
      <c r="C274" t="s">
        <v>113</v>
      </c>
      <c r="D274">
        <v>990</v>
      </c>
      <c r="E274">
        <v>4</v>
      </c>
      <c r="F274">
        <f>RANK(STAND_SO[[#This Row],[SO]],STAND_SO[SO],0)</f>
        <v>538</v>
      </c>
      <c r="G274">
        <f t="shared" si="4"/>
        <v>9</v>
      </c>
    </row>
    <row r="275" spans="1:7" x14ac:dyDescent="0.25">
      <c r="A275" t="s">
        <v>61</v>
      </c>
      <c r="B275" t="s">
        <v>97</v>
      </c>
      <c r="C275" t="s">
        <v>113</v>
      </c>
      <c r="D275">
        <v>895</v>
      </c>
      <c r="E275">
        <v>3</v>
      </c>
      <c r="F275">
        <f>RANK(STAND_SO[[#This Row],[SO]],STAND_SO[SO],0)</f>
        <v>607</v>
      </c>
      <c r="G275">
        <f t="shared" si="4"/>
        <v>10</v>
      </c>
    </row>
    <row r="276" spans="1:7" x14ac:dyDescent="0.25">
      <c r="A276" t="s">
        <v>61</v>
      </c>
      <c r="B276" t="s">
        <v>105</v>
      </c>
      <c r="C276" t="s">
        <v>113</v>
      </c>
      <c r="D276">
        <v>885</v>
      </c>
      <c r="E276">
        <v>2</v>
      </c>
      <c r="F276">
        <f>RANK(STAND_SO[[#This Row],[SO]],STAND_SO[SO],0)</f>
        <v>612</v>
      </c>
      <c r="G276">
        <f t="shared" si="4"/>
        <v>11</v>
      </c>
    </row>
    <row r="277" spans="1:7" x14ac:dyDescent="0.25">
      <c r="A277" t="s">
        <v>61</v>
      </c>
      <c r="B277" t="s">
        <v>96</v>
      </c>
      <c r="C277" t="s">
        <v>113</v>
      </c>
      <c r="D277">
        <v>874</v>
      </c>
      <c r="E277">
        <v>1</v>
      </c>
      <c r="F277">
        <f>RANK(STAND_SO[[#This Row],[SO]],STAND_SO[SO],0)</f>
        <v>615</v>
      </c>
      <c r="G277">
        <f t="shared" si="4"/>
        <v>12</v>
      </c>
    </row>
    <row r="278" spans="1:7" x14ac:dyDescent="0.25">
      <c r="A278" t="s">
        <v>62</v>
      </c>
      <c r="B278" t="s">
        <v>94</v>
      </c>
      <c r="C278" t="s">
        <v>113</v>
      </c>
      <c r="D278">
        <v>1324</v>
      </c>
      <c r="E278">
        <v>12</v>
      </c>
      <c r="F278">
        <f>RANK(STAND_SO[[#This Row],[SO]],STAND_SO[SO],0)</f>
        <v>58</v>
      </c>
      <c r="G278">
        <f t="shared" si="4"/>
        <v>1</v>
      </c>
    </row>
    <row r="279" spans="1:7" x14ac:dyDescent="0.25">
      <c r="A279" t="s">
        <v>62</v>
      </c>
      <c r="B279" t="s">
        <v>96</v>
      </c>
      <c r="C279" t="s">
        <v>113</v>
      </c>
      <c r="D279">
        <v>1274</v>
      </c>
      <c r="E279">
        <v>11</v>
      </c>
      <c r="F279">
        <f>RANK(STAND_SO[[#This Row],[SO]],STAND_SO[SO],0)</f>
        <v>100</v>
      </c>
      <c r="G279">
        <f t="shared" si="4"/>
        <v>2</v>
      </c>
    </row>
    <row r="280" spans="1:7" x14ac:dyDescent="0.25">
      <c r="A280" t="s">
        <v>62</v>
      </c>
      <c r="B280" t="s">
        <v>95</v>
      </c>
      <c r="C280" t="s">
        <v>113</v>
      </c>
      <c r="D280">
        <v>1235</v>
      </c>
      <c r="E280">
        <v>10</v>
      </c>
      <c r="F280">
        <f>RANK(STAND_SO[[#This Row],[SO]],STAND_SO[SO],0)</f>
        <v>138</v>
      </c>
      <c r="G280">
        <f t="shared" si="4"/>
        <v>3</v>
      </c>
    </row>
    <row r="281" spans="1:7" x14ac:dyDescent="0.25">
      <c r="A281" t="s">
        <v>62</v>
      </c>
      <c r="B281" t="s">
        <v>101</v>
      </c>
      <c r="C281" t="s">
        <v>113</v>
      </c>
      <c r="D281">
        <v>1188</v>
      </c>
      <c r="E281">
        <v>9</v>
      </c>
      <c r="F281">
        <f>RANK(STAND_SO[[#This Row],[SO]],STAND_SO[SO],0)</f>
        <v>200</v>
      </c>
      <c r="G281">
        <f t="shared" si="4"/>
        <v>4</v>
      </c>
    </row>
    <row r="282" spans="1:7" x14ac:dyDescent="0.25">
      <c r="A282" t="s">
        <v>62</v>
      </c>
      <c r="B282" t="s">
        <v>99</v>
      </c>
      <c r="C282" t="s">
        <v>113</v>
      </c>
      <c r="D282">
        <v>1119</v>
      </c>
      <c r="E282">
        <v>8</v>
      </c>
      <c r="F282">
        <f>RANK(STAND_SO[[#This Row],[SO]],STAND_SO[SO],0)</f>
        <v>316</v>
      </c>
      <c r="G282">
        <f t="shared" si="4"/>
        <v>5</v>
      </c>
    </row>
    <row r="283" spans="1:7" x14ac:dyDescent="0.25">
      <c r="A283" t="s">
        <v>62</v>
      </c>
      <c r="B283" t="s">
        <v>104</v>
      </c>
      <c r="C283" t="s">
        <v>113</v>
      </c>
      <c r="D283">
        <v>1083</v>
      </c>
      <c r="E283">
        <v>7</v>
      </c>
      <c r="F283">
        <f>RANK(STAND_SO[[#This Row],[SO]],STAND_SO[SO],0)</f>
        <v>391</v>
      </c>
      <c r="G283">
        <f t="shared" si="4"/>
        <v>6</v>
      </c>
    </row>
    <row r="284" spans="1:7" x14ac:dyDescent="0.25">
      <c r="A284" t="s">
        <v>62</v>
      </c>
      <c r="B284" t="s">
        <v>98</v>
      </c>
      <c r="C284" t="s">
        <v>113</v>
      </c>
      <c r="D284">
        <v>1069</v>
      </c>
      <c r="E284">
        <v>6</v>
      </c>
      <c r="F284">
        <f>RANK(STAND_SO[[#This Row],[SO]],STAND_SO[SO],0)</f>
        <v>414</v>
      </c>
      <c r="G284">
        <f t="shared" si="4"/>
        <v>7</v>
      </c>
    </row>
    <row r="285" spans="1:7" x14ac:dyDescent="0.25">
      <c r="A285" t="s">
        <v>62</v>
      </c>
      <c r="B285" t="s">
        <v>102</v>
      </c>
      <c r="C285" t="s">
        <v>113</v>
      </c>
      <c r="D285">
        <v>999</v>
      </c>
      <c r="E285">
        <v>5</v>
      </c>
      <c r="F285">
        <f>RANK(STAND_SO[[#This Row],[SO]],STAND_SO[SO],0)</f>
        <v>520</v>
      </c>
      <c r="G285">
        <f t="shared" si="4"/>
        <v>8</v>
      </c>
    </row>
    <row r="286" spans="1:7" x14ac:dyDescent="0.25">
      <c r="A286" t="s">
        <v>62</v>
      </c>
      <c r="B286" t="s">
        <v>100</v>
      </c>
      <c r="C286" t="s">
        <v>113</v>
      </c>
      <c r="D286">
        <v>956</v>
      </c>
      <c r="E286">
        <v>4</v>
      </c>
      <c r="F286">
        <f>RANK(STAND_SO[[#This Row],[SO]],STAND_SO[SO],0)</f>
        <v>567</v>
      </c>
      <c r="G286">
        <f t="shared" si="4"/>
        <v>9</v>
      </c>
    </row>
    <row r="287" spans="1:7" x14ac:dyDescent="0.25">
      <c r="A287" t="s">
        <v>62</v>
      </c>
      <c r="B287" t="s">
        <v>97</v>
      </c>
      <c r="C287" t="s">
        <v>113</v>
      </c>
      <c r="D287">
        <v>946</v>
      </c>
      <c r="E287">
        <v>3</v>
      </c>
      <c r="F287">
        <f>RANK(STAND_SO[[#This Row],[SO]],STAND_SO[SO],0)</f>
        <v>575</v>
      </c>
      <c r="G287">
        <f t="shared" si="4"/>
        <v>10</v>
      </c>
    </row>
    <row r="288" spans="1:7" x14ac:dyDescent="0.25">
      <c r="A288" t="s">
        <v>62</v>
      </c>
      <c r="B288" t="s">
        <v>105</v>
      </c>
      <c r="C288" t="s">
        <v>113</v>
      </c>
      <c r="D288">
        <v>926</v>
      </c>
      <c r="E288">
        <v>2</v>
      </c>
      <c r="F288">
        <f>RANK(STAND_SO[[#This Row],[SO]],STAND_SO[SO],0)</f>
        <v>591</v>
      </c>
      <c r="G288">
        <f t="shared" si="4"/>
        <v>11</v>
      </c>
    </row>
    <row r="289" spans="1:7" x14ac:dyDescent="0.25">
      <c r="A289" t="s">
        <v>62</v>
      </c>
      <c r="B289" t="s">
        <v>103</v>
      </c>
      <c r="C289" t="s">
        <v>113</v>
      </c>
      <c r="D289">
        <v>916</v>
      </c>
      <c r="E289">
        <v>1</v>
      </c>
      <c r="F289">
        <f>RANK(STAND_SO[[#This Row],[SO]],STAND_SO[SO],0)</f>
        <v>597</v>
      </c>
      <c r="G289">
        <f t="shared" si="4"/>
        <v>12</v>
      </c>
    </row>
    <row r="290" spans="1:7" x14ac:dyDescent="0.25">
      <c r="A290" t="s">
        <v>63</v>
      </c>
      <c r="B290" t="s">
        <v>95</v>
      </c>
      <c r="C290" t="s">
        <v>114</v>
      </c>
      <c r="D290">
        <v>1263</v>
      </c>
      <c r="E290">
        <v>12</v>
      </c>
      <c r="F290">
        <f>RANK(STAND_SO[[#This Row],[SO]],STAND_SO[SO],0)</f>
        <v>110</v>
      </c>
      <c r="G290">
        <f t="shared" si="4"/>
        <v>1</v>
      </c>
    </row>
    <row r="291" spans="1:7" x14ac:dyDescent="0.25">
      <c r="A291" t="s">
        <v>63</v>
      </c>
      <c r="B291" t="s">
        <v>99</v>
      </c>
      <c r="C291" t="s">
        <v>114</v>
      </c>
      <c r="D291">
        <v>1231</v>
      </c>
      <c r="E291">
        <v>11</v>
      </c>
      <c r="F291">
        <f>RANK(STAND_SO[[#This Row],[SO]],STAND_SO[SO],0)</f>
        <v>145</v>
      </c>
      <c r="G291">
        <f t="shared" si="4"/>
        <v>2</v>
      </c>
    </row>
    <row r="292" spans="1:7" x14ac:dyDescent="0.25">
      <c r="A292" t="s">
        <v>63</v>
      </c>
      <c r="B292" t="s">
        <v>105</v>
      </c>
      <c r="C292" t="s">
        <v>114</v>
      </c>
      <c r="D292">
        <v>1209</v>
      </c>
      <c r="E292">
        <v>10</v>
      </c>
      <c r="F292">
        <f>RANK(STAND_SO[[#This Row],[SO]],STAND_SO[SO],0)</f>
        <v>169</v>
      </c>
      <c r="G292">
        <f t="shared" si="4"/>
        <v>3</v>
      </c>
    </row>
    <row r="293" spans="1:7" x14ac:dyDescent="0.25">
      <c r="A293" t="s">
        <v>63</v>
      </c>
      <c r="B293" t="s">
        <v>94</v>
      </c>
      <c r="C293" t="s">
        <v>114</v>
      </c>
      <c r="D293">
        <v>1177</v>
      </c>
      <c r="E293">
        <v>9</v>
      </c>
      <c r="F293">
        <f>RANK(STAND_SO[[#This Row],[SO]],STAND_SO[SO],0)</f>
        <v>218</v>
      </c>
      <c r="G293">
        <f t="shared" si="4"/>
        <v>4</v>
      </c>
    </row>
    <row r="294" spans="1:7" x14ac:dyDescent="0.25">
      <c r="A294" t="s">
        <v>63</v>
      </c>
      <c r="B294" t="s">
        <v>98</v>
      </c>
      <c r="C294" t="s">
        <v>114</v>
      </c>
      <c r="D294">
        <v>1146</v>
      </c>
      <c r="E294">
        <v>8</v>
      </c>
      <c r="F294">
        <f>RANK(STAND_SO[[#This Row],[SO]],STAND_SO[SO],0)</f>
        <v>267</v>
      </c>
      <c r="G294">
        <f t="shared" si="4"/>
        <v>5</v>
      </c>
    </row>
    <row r="295" spans="1:7" x14ac:dyDescent="0.25">
      <c r="A295" t="s">
        <v>63</v>
      </c>
      <c r="B295" t="s">
        <v>102</v>
      </c>
      <c r="C295" t="s">
        <v>114</v>
      </c>
      <c r="D295">
        <v>1090</v>
      </c>
      <c r="E295">
        <v>7</v>
      </c>
      <c r="F295">
        <f>RANK(STAND_SO[[#This Row],[SO]],STAND_SO[SO],0)</f>
        <v>384</v>
      </c>
      <c r="G295">
        <f t="shared" si="4"/>
        <v>6</v>
      </c>
    </row>
    <row r="296" spans="1:7" x14ac:dyDescent="0.25">
      <c r="A296" t="s">
        <v>63</v>
      </c>
      <c r="B296" t="s">
        <v>101</v>
      </c>
      <c r="C296" t="s">
        <v>114</v>
      </c>
      <c r="D296">
        <v>1039</v>
      </c>
      <c r="E296">
        <v>6</v>
      </c>
      <c r="F296">
        <f>RANK(STAND_SO[[#This Row],[SO]],STAND_SO[SO],0)</f>
        <v>453</v>
      </c>
      <c r="G296">
        <f t="shared" si="4"/>
        <v>7</v>
      </c>
    </row>
    <row r="297" spans="1:7" x14ac:dyDescent="0.25">
      <c r="A297" t="s">
        <v>63</v>
      </c>
      <c r="B297" t="s">
        <v>103</v>
      </c>
      <c r="C297" t="s">
        <v>114</v>
      </c>
      <c r="D297">
        <v>1031</v>
      </c>
      <c r="E297">
        <v>5</v>
      </c>
      <c r="F297">
        <f>RANK(STAND_SO[[#This Row],[SO]],STAND_SO[SO],0)</f>
        <v>483</v>
      </c>
      <c r="G297">
        <f t="shared" si="4"/>
        <v>8</v>
      </c>
    </row>
    <row r="298" spans="1:7" x14ac:dyDescent="0.25">
      <c r="A298" t="s">
        <v>63</v>
      </c>
      <c r="B298" t="s">
        <v>100</v>
      </c>
      <c r="C298" t="s">
        <v>114</v>
      </c>
      <c r="D298">
        <v>1020</v>
      </c>
      <c r="E298">
        <v>4</v>
      </c>
      <c r="F298">
        <f>RANK(STAND_SO[[#This Row],[SO]],STAND_SO[SO],0)</f>
        <v>504</v>
      </c>
      <c r="G298">
        <f t="shared" si="4"/>
        <v>9</v>
      </c>
    </row>
    <row r="299" spans="1:7" x14ac:dyDescent="0.25">
      <c r="A299" t="s">
        <v>63</v>
      </c>
      <c r="B299" t="s">
        <v>96</v>
      </c>
      <c r="C299" t="s">
        <v>114</v>
      </c>
      <c r="D299">
        <v>993</v>
      </c>
      <c r="E299">
        <v>3</v>
      </c>
      <c r="F299">
        <f>RANK(STAND_SO[[#This Row],[SO]],STAND_SO[SO],0)</f>
        <v>532</v>
      </c>
      <c r="G299">
        <f t="shared" si="4"/>
        <v>10</v>
      </c>
    </row>
    <row r="300" spans="1:7" x14ac:dyDescent="0.25">
      <c r="A300" t="s">
        <v>63</v>
      </c>
      <c r="B300" t="s">
        <v>104</v>
      </c>
      <c r="C300" t="s">
        <v>114</v>
      </c>
      <c r="D300">
        <v>949</v>
      </c>
      <c r="E300">
        <v>2</v>
      </c>
      <c r="F300">
        <f>RANK(STAND_SO[[#This Row],[SO]],STAND_SO[SO],0)</f>
        <v>573</v>
      </c>
      <c r="G300">
        <f t="shared" si="4"/>
        <v>11</v>
      </c>
    </row>
    <row r="301" spans="1:7" x14ac:dyDescent="0.25">
      <c r="A301" t="s">
        <v>63</v>
      </c>
      <c r="B301" t="s">
        <v>97</v>
      </c>
      <c r="C301" t="s">
        <v>114</v>
      </c>
      <c r="D301">
        <v>922</v>
      </c>
      <c r="E301">
        <v>1</v>
      </c>
      <c r="F301">
        <f>RANK(STAND_SO[[#This Row],[SO]],STAND_SO[SO],0)</f>
        <v>593</v>
      </c>
      <c r="G301">
        <f t="shared" si="4"/>
        <v>12</v>
      </c>
    </row>
    <row r="302" spans="1:7" x14ac:dyDescent="0.25">
      <c r="A302" t="s">
        <v>64</v>
      </c>
      <c r="B302" t="s">
        <v>95</v>
      </c>
      <c r="C302" t="s">
        <v>114</v>
      </c>
      <c r="D302">
        <v>1374</v>
      </c>
      <c r="E302">
        <v>12</v>
      </c>
      <c r="F302">
        <f>RANK(STAND_SO[[#This Row],[SO]],STAND_SO[SO],0)</f>
        <v>37</v>
      </c>
      <c r="G302">
        <f t="shared" si="4"/>
        <v>1</v>
      </c>
    </row>
    <row r="303" spans="1:7" x14ac:dyDescent="0.25">
      <c r="A303" t="s">
        <v>64</v>
      </c>
      <c r="B303" t="s">
        <v>94</v>
      </c>
      <c r="C303" t="s">
        <v>114</v>
      </c>
      <c r="D303">
        <v>1265</v>
      </c>
      <c r="E303">
        <v>11</v>
      </c>
      <c r="F303">
        <f>RANK(STAND_SO[[#This Row],[SO]],STAND_SO[SO],0)</f>
        <v>105</v>
      </c>
      <c r="G303">
        <f t="shared" si="4"/>
        <v>2</v>
      </c>
    </row>
    <row r="304" spans="1:7" x14ac:dyDescent="0.25">
      <c r="A304" t="s">
        <v>64</v>
      </c>
      <c r="B304" t="s">
        <v>105</v>
      </c>
      <c r="C304" t="s">
        <v>114</v>
      </c>
      <c r="D304">
        <v>1232</v>
      </c>
      <c r="E304">
        <v>10</v>
      </c>
      <c r="F304">
        <f>RANK(STAND_SO[[#This Row],[SO]],STAND_SO[SO],0)</f>
        <v>141</v>
      </c>
      <c r="G304">
        <f t="shared" si="4"/>
        <v>3</v>
      </c>
    </row>
    <row r="305" spans="1:7" x14ac:dyDescent="0.25">
      <c r="A305" t="s">
        <v>64</v>
      </c>
      <c r="B305" t="s">
        <v>100</v>
      </c>
      <c r="C305" t="s">
        <v>114</v>
      </c>
      <c r="D305">
        <v>1228</v>
      </c>
      <c r="E305">
        <v>9</v>
      </c>
      <c r="F305">
        <f>RANK(STAND_SO[[#This Row],[SO]],STAND_SO[SO],0)</f>
        <v>148</v>
      </c>
      <c r="G305">
        <f t="shared" si="4"/>
        <v>4</v>
      </c>
    </row>
    <row r="306" spans="1:7" x14ac:dyDescent="0.25">
      <c r="A306" t="s">
        <v>64</v>
      </c>
      <c r="B306" t="s">
        <v>98</v>
      </c>
      <c r="C306" t="s">
        <v>114</v>
      </c>
      <c r="D306">
        <v>1195</v>
      </c>
      <c r="E306">
        <v>8</v>
      </c>
      <c r="F306">
        <f>RANK(STAND_SO[[#This Row],[SO]],STAND_SO[SO],0)</f>
        <v>192</v>
      </c>
      <c r="G306">
        <f t="shared" si="4"/>
        <v>5</v>
      </c>
    </row>
    <row r="307" spans="1:7" x14ac:dyDescent="0.25">
      <c r="A307" t="s">
        <v>64</v>
      </c>
      <c r="B307" t="s">
        <v>102</v>
      </c>
      <c r="C307" t="s">
        <v>114</v>
      </c>
      <c r="D307">
        <v>1140</v>
      </c>
      <c r="E307">
        <v>6.5</v>
      </c>
      <c r="F307">
        <f>RANK(STAND_SO[[#This Row],[SO]],STAND_SO[SO],0)</f>
        <v>275</v>
      </c>
      <c r="G307">
        <f t="shared" si="4"/>
        <v>6</v>
      </c>
    </row>
    <row r="308" spans="1:7" x14ac:dyDescent="0.25">
      <c r="A308" t="s">
        <v>64</v>
      </c>
      <c r="B308" t="s">
        <v>104</v>
      </c>
      <c r="C308" t="s">
        <v>114</v>
      </c>
      <c r="D308">
        <v>1140</v>
      </c>
      <c r="E308">
        <v>6.5</v>
      </c>
      <c r="F308">
        <f>RANK(STAND_SO[[#This Row],[SO]],STAND_SO[SO],0)</f>
        <v>275</v>
      </c>
      <c r="G308">
        <f t="shared" si="4"/>
        <v>7</v>
      </c>
    </row>
    <row r="309" spans="1:7" x14ac:dyDescent="0.25">
      <c r="A309" t="s">
        <v>64</v>
      </c>
      <c r="B309" t="s">
        <v>101</v>
      </c>
      <c r="C309" t="s">
        <v>114</v>
      </c>
      <c r="D309">
        <v>1130</v>
      </c>
      <c r="E309">
        <v>5</v>
      </c>
      <c r="F309">
        <f>RANK(STAND_SO[[#This Row],[SO]],STAND_SO[SO],0)</f>
        <v>295</v>
      </c>
      <c r="G309">
        <f t="shared" si="4"/>
        <v>8</v>
      </c>
    </row>
    <row r="310" spans="1:7" x14ac:dyDescent="0.25">
      <c r="A310" t="s">
        <v>64</v>
      </c>
      <c r="B310" t="s">
        <v>103</v>
      </c>
      <c r="C310" t="s">
        <v>114</v>
      </c>
      <c r="D310">
        <v>1117</v>
      </c>
      <c r="E310">
        <v>4</v>
      </c>
      <c r="F310">
        <f>RANK(STAND_SO[[#This Row],[SO]],STAND_SO[SO],0)</f>
        <v>321</v>
      </c>
      <c r="G310">
        <f t="shared" si="4"/>
        <v>9</v>
      </c>
    </row>
    <row r="311" spans="1:7" x14ac:dyDescent="0.25">
      <c r="A311" t="s">
        <v>64</v>
      </c>
      <c r="B311" t="s">
        <v>96</v>
      </c>
      <c r="C311" t="s">
        <v>114</v>
      </c>
      <c r="D311">
        <v>1070</v>
      </c>
      <c r="E311">
        <v>3</v>
      </c>
      <c r="F311">
        <f>RANK(STAND_SO[[#This Row],[SO]],STAND_SO[SO],0)</f>
        <v>411</v>
      </c>
      <c r="G311">
        <f t="shared" si="4"/>
        <v>10</v>
      </c>
    </row>
    <row r="312" spans="1:7" x14ac:dyDescent="0.25">
      <c r="A312" t="s">
        <v>64</v>
      </c>
      <c r="B312" t="s">
        <v>99</v>
      </c>
      <c r="C312" t="s">
        <v>114</v>
      </c>
      <c r="D312">
        <v>1002</v>
      </c>
      <c r="E312">
        <v>2</v>
      </c>
      <c r="F312">
        <f>RANK(STAND_SO[[#This Row],[SO]],STAND_SO[SO],0)</f>
        <v>518</v>
      </c>
      <c r="G312">
        <f t="shared" si="4"/>
        <v>11</v>
      </c>
    </row>
    <row r="313" spans="1:7" x14ac:dyDescent="0.25">
      <c r="A313" t="s">
        <v>64</v>
      </c>
      <c r="B313" t="s">
        <v>97</v>
      </c>
      <c r="C313" t="s">
        <v>114</v>
      </c>
      <c r="D313">
        <v>957</v>
      </c>
      <c r="E313">
        <v>1</v>
      </c>
      <c r="F313">
        <f>RANK(STAND_SO[[#This Row],[SO]],STAND_SO[SO],0)</f>
        <v>565</v>
      </c>
      <c r="G313">
        <f t="shared" si="4"/>
        <v>12</v>
      </c>
    </row>
    <row r="314" spans="1:7" x14ac:dyDescent="0.25">
      <c r="A314" t="s">
        <v>65</v>
      </c>
      <c r="B314" t="s">
        <v>95</v>
      </c>
      <c r="C314" t="s">
        <v>114</v>
      </c>
      <c r="D314">
        <v>1632</v>
      </c>
      <c r="E314">
        <v>12</v>
      </c>
      <c r="F314">
        <f>RANK(STAND_SO[[#This Row],[SO]],STAND_SO[SO],0)</f>
        <v>1</v>
      </c>
      <c r="G314">
        <f t="shared" si="4"/>
        <v>1</v>
      </c>
    </row>
    <row r="315" spans="1:7" x14ac:dyDescent="0.25">
      <c r="A315" t="s">
        <v>65</v>
      </c>
      <c r="B315" t="s">
        <v>98</v>
      </c>
      <c r="C315" t="s">
        <v>114</v>
      </c>
      <c r="D315">
        <v>1518</v>
      </c>
      <c r="E315">
        <v>11</v>
      </c>
      <c r="F315">
        <f>RANK(STAND_SO[[#This Row],[SO]],STAND_SO[SO],0)</f>
        <v>6</v>
      </c>
      <c r="G315">
        <f t="shared" si="4"/>
        <v>2</v>
      </c>
    </row>
    <row r="316" spans="1:7" x14ac:dyDescent="0.25">
      <c r="A316" t="s">
        <v>65</v>
      </c>
      <c r="B316" t="s">
        <v>94</v>
      </c>
      <c r="C316" t="s">
        <v>114</v>
      </c>
      <c r="D316">
        <v>1387</v>
      </c>
      <c r="E316">
        <v>10</v>
      </c>
      <c r="F316">
        <f>RANK(STAND_SO[[#This Row],[SO]],STAND_SO[SO],0)</f>
        <v>28</v>
      </c>
      <c r="G316">
        <f t="shared" si="4"/>
        <v>3</v>
      </c>
    </row>
    <row r="317" spans="1:7" x14ac:dyDescent="0.25">
      <c r="A317" t="s">
        <v>65</v>
      </c>
      <c r="B317" t="s">
        <v>103</v>
      </c>
      <c r="C317" t="s">
        <v>114</v>
      </c>
      <c r="D317">
        <v>1371</v>
      </c>
      <c r="E317">
        <v>9</v>
      </c>
      <c r="F317">
        <f>RANK(STAND_SO[[#This Row],[SO]],STAND_SO[SO],0)</f>
        <v>40</v>
      </c>
      <c r="G317">
        <f t="shared" si="4"/>
        <v>4</v>
      </c>
    </row>
    <row r="318" spans="1:7" x14ac:dyDescent="0.25">
      <c r="A318" t="s">
        <v>65</v>
      </c>
      <c r="B318" t="s">
        <v>104</v>
      </c>
      <c r="C318" t="s">
        <v>114</v>
      </c>
      <c r="D318">
        <v>1321</v>
      </c>
      <c r="E318">
        <v>8</v>
      </c>
      <c r="F318">
        <f>RANK(STAND_SO[[#This Row],[SO]],STAND_SO[SO],0)</f>
        <v>60</v>
      </c>
      <c r="G318">
        <f t="shared" si="4"/>
        <v>5</v>
      </c>
    </row>
    <row r="319" spans="1:7" x14ac:dyDescent="0.25">
      <c r="A319" t="s">
        <v>65</v>
      </c>
      <c r="B319" t="s">
        <v>99</v>
      </c>
      <c r="C319" t="s">
        <v>114</v>
      </c>
      <c r="D319">
        <v>1298</v>
      </c>
      <c r="E319">
        <v>7</v>
      </c>
      <c r="F319">
        <f>RANK(STAND_SO[[#This Row],[SO]],STAND_SO[SO],0)</f>
        <v>75</v>
      </c>
      <c r="G319">
        <f t="shared" si="4"/>
        <v>6</v>
      </c>
    </row>
    <row r="320" spans="1:7" x14ac:dyDescent="0.25">
      <c r="A320" t="s">
        <v>65</v>
      </c>
      <c r="B320" t="s">
        <v>102</v>
      </c>
      <c r="C320" t="s">
        <v>114</v>
      </c>
      <c r="D320">
        <v>1246</v>
      </c>
      <c r="E320">
        <v>6</v>
      </c>
      <c r="F320">
        <f>RANK(STAND_SO[[#This Row],[SO]],STAND_SO[SO],0)</f>
        <v>126</v>
      </c>
      <c r="G320">
        <f t="shared" si="4"/>
        <v>7</v>
      </c>
    </row>
    <row r="321" spans="1:7" x14ac:dyDescent="0.25">
      <c r="A321" t="s">
        <v>65</v>
      </c>
      <c r="B321" t="s">
        <v>97</v>
      </c>
      <c r="C321" t="s">
        <v>114</v>
      </c>
      <c r="D321">
        <v>1197</v>
      </c>
      <c r="E321">
        <v>5</v>
      </c>
      <c r="F321">
        <f>RANK(STAND_SO[[#This Row],[SO]],STAND_SO[SO],0)</f>
        <v>187</v>
      </c>
      <c r="G321">
        <f t="shared" si="4"/>
        <v>8</v>
      </c>
    </row>
    <row r="322" spans="1:7" x14ac:dyDescent="0.25">
      <c r="A322" t="s">
        <v>65</v>
      </c>
      <c r="B322" t="s">
        <v>100</v>
      </c>
      <c r="C322" t="s">
        <v>114</v>
      </c>
      <c r="D322">
        <v>1172</v>
      </c>
      <c r="E322">
        <v>4</v>
      </c>
      <c r="F322">
        <f>RANK(STAND_SO[[#This Row],[SO]],STAND_SO[SO],0)</f>
        <v>226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101</v>
      </c>
      <c r="C323" t="s">
        <v>114</v>
      </c>
      <c r="D323">
        <v>1165</v>
      </c>
      <c r="E323">
        <v>3</v>
      </c>
      <c r="F323">
        <f>RANK(STAND_SO[[#This Row],[SO]],STAND_SO[SO],0)</f>
        <v>238</v>
      </c>
      <c r="G323">
        <f t="shared" si="5"/>
        <v>10</v>
      </c>
    </row>
    <row r="324" spans="1:7" x14ac:dyDescent="0.25">
      <c r="A324" t="s">
        <v>65</v>
      </c>
      <c r="B324" t="s">
        <v>96</v>
      </c>
      <c r="C324" t="s">
        <v>114</v>
      </c>
      <c r="D324">
        <v>1116</v>
      </c>
      <c r="E324">
        <v>2</v>
      </c>
      <c r="F324">
        <f>RANK(STAND_SO[[#This Row],[SO]],STAND_SO[SO],0)</f>
        <v>322</v>
      </c>
      <c r="G324">
        <f t="shared" si="5"/>
        <v>11</v>
      </c>
    </row>
    <row r="325" spans="1:7" x14ac:dyDescent="0.25">
      <c r="A325" t="s">
        <v>65</v>
      </c>
      <c r="B325" t="s">
        <v>105</v>
      </c>
      <c r="C325" t="s">
        <v>114</v>
      </c>
      <c r="D325">
        <v>1074</v>
      </c>
      <c r="E325">
        <v>1</v>
      </c>
      <c r="F325">
        <f>RANK(STAND_SO[[#This Row],[SO]],STAND_SO[SO],0)</f>
        <v>401</v>
      </c>
      <c r="G325">
        <f t="shared" si="5"/>
        <v>12</v>
      </c>
    </row>
    <row r="326" spans="1:7" x14ac:dyDescent="0.25">
      <c r="A326" t="s">
        <v>66</v>
      </c>
      <c r="B326" t="s">
        <v>100</v>
      </c>
      <c r="C326" t="s">
        <v>114</v>
      </c>
      <c r="D326">
        <v>1378</v>
      </c>
      <c r="E326">
        <v>12</v>
      </c>
      <c r="F326">
        <f>RANK(STAND_SO[[#This Row],[SO]],STAND_SO[SO],0)</f>
        <v>35</v>
      </c>
      <c r="G326">
        <f t="shared" si="5"/>
        <v>1</v>
      </c>
    </row>
    <row r="327" spans="1:7" x14ac:dyDescent="0.25">
      <c r="A327" t="s">
        <v>66</v>
      </c>
      <c r="B327" t="s">
        <v>95</v>
      </c>
      <c r="C327" t="s">
        <v>114</v>
      </c>
      <c r="D327">
        <v>1294</v>
      </c>
      <c r="E327">
        <v>11</v>
      </c>
      <c r="F327">
        <f>RANK(STAND_SO[[#This Row],[SO]],STAND_SO[SO],0)</f>
        <v>80</v>
      </c>
      <c r="G327">
        <f t="shared" si="5"/>
        <v>2</v>
      </c>
    </row>
    <row r="328" spans="1:7" x14ac:dyDescent="0.25">
      <c r="A328" t="s">
        <v>66</v>
      </c>
      <c r="B328" t="s">
        <v>99</v>
      </c>
      <c r="C328" t="s">
        <v>114</v>
      </c>
      <c r="D328">
        <v>1264</v>
      </c>
      <c r="E328">
        <v>10</v>
      </c>
      <c r="F328">
        <f>RANK(STAND_SO[[#This Row],[SO]],STAND_SO[SO],0)</f>
        <v>106</v>
      </c>
      <c r="G328">
        <f t="shared" si="5"/>
        <v>3</v>
      </c>
    </row>
    <row r="329" spans="1:7" x14ac:dyDescent="0.25">
      <c r="A329" t="s">
        <v>66</v>
      </c>
      <c r="B329" t="s">
        <v>98</v>
      </c>
      <c r="C329" t="s">
        <v>114</v>
      </c>
      <c r="D329">
        <v>1237</v>
      </c>
      <c r="E329">
        <v>9</v>
      </c>
      <c r="F329">
        <f>RANK(STAND_SO[[#This Row],[SO]],STAND_SO[SO],0)</f>
        <v>133</v>
      </c>
      <c r="G329">
        <f t="shared" si="5"/>
        <v>4</v>
      </c>
    </row>
    <row r="330" spans="1:7" x14ac:dyDescent="0.25">
      <c r="A330" t="s">
        <v>66</v>
      </c>
      <c r="B330" t="s">
        <v>94</v>
      </c>
      <c r="C330" t="s">
        <v>114</v>
      </c>
      <c r="D330">
        <v>1180</v>
      </c>
      <c r="E330">
        <v>8</v>
      </c>
      <c r="F330">
        <f>RANK(STAND_SO[[#This Row],[SO]],STAND_SO[SO],0)</f>
        <v>212</v>
      </c>
      <c r="G330">
        <f t="shared" si="5"/>
        <v>5</v>
      </c>
    </row>
    <row r="331" spans="1:7" x14ac:dyDescent="0.25">
      <c r="A331" t="s">
        <v>66</v>
      </c>
      <c r="B331" t="s">
        <v>102</v>
      </c>
      <c r="C331" t="s">
        <v>114</v>
      </c>
      <c r="D331">
        <v>1038</v>
      </c>
      <c r="E331">
        <v>7</v>
      </c>
      <c r="F331">
        <f>RANK(STAND_SO[[#This Row],[SO]],STAND_SO[SO],0)</f>
        <v>456</v>
      </c>
      <c r="G331">
        <f t="shared" si="5"/>
        <v>6</v>
      </c>
    </row>
    <row r="332" spans="1:7" x14ac:dyDescent="0.25">
      <c r="A332" t="s">
        <v>66</v>
      </c>
      <c r="B332" t="s">
        <v>104</v>
      </c>
      <c r="C332" t="s">
        <v>114</v>
      </c>
      <c r="D332">
        <v>1032</v>
      </c>
      <c r="E332">
        <v>6</v>
      </c>
      <c r="F332">
        <f>RANK(STAND_SO[[#This Row],[SO]],STAND_SO[SO],0)</f>
        <v>473</v>
      </c>
      <c r="G332">
        <f t="shared" si="5"/>
        <v>7</v>
      </c>
    </row>
    <row r="333" spans="1:7" x14ac:dyDescent="0.25">
      <c r="A333" t="s">
        <v>66</v>
      </c>
      <c r="B333" t="s">
        <v>101</v>
      </c>
      <c r="C333" t="s">
        <v>114</v>
      </c>
      <c r="D333">
        <v>1018</v>
      </c>
      <c r="E333">
        <v>5</v>
      </c>
      <c r="F333">
        <f>RANK(STAND_SO[[#This Row],[SO]],STAND_SO[SO],0)</f>
        <v>507</v>
      </c>
      <c r="G333">
        <f t="shared" si="5"/>
        <v>8</v>
      </c>
    </row>
    <row r="334" spans="1:7" x14ac:dyDescent="0.25">
      <c r="A334" t="s">
        <v>66</v>
      </c>
      <c r="B334" t="s">
        <v>103</v>
      </c>
      <c r="C334" t="s">
        <v>114</v>
      </c>
      <c r="D334">
        <v>985</v>
      </c>
      <c r="E334">
        <v>4</v>
      </c>
      <c r="F334">
        <f>RANK(STAND_SO[[#This Row],[SO]],STAND_SO[SO],0)</f>
        <v>541</v>
      </c>
      <c r="G334">
        <f t="shared" si="5"/>
        <v>9</v>
      </c>
    </row>
    <row r="335" spans="1:7" x14ac:dyDescent="0.25">
      <c r="A335" t="s">
        <v>66</v>
      </c>
      <c r="B335" t="s">
        <v>105</v>
      </c>
      <c r="C335" t="s">
        <v>114</v>
      </c>
      <c r="D335">
        <v>970</v>
      </c>
      <c r="E335">
        <v>3</v>
      </c>
      <c r="F335">
        <f>RANK(STAND_SO[[#This Row],[SO]],STAND_SO[SO],0)</f>
        <v>557</v>
      </c>
      <c r="G335">
        <f t="shared" si="5"/>
        <v>10</v>
      </c>
    </row>
    <row r="336" spans="1:7" x14ac:dyDescent="0.25">
      <c r="A336" t="s">
        <v>66</v>
      </c>
      <c r="B336" t="s">
        <v>96</v>
      </c>
      <c r="C336" t="s">
        <v>114</v>
      </c>
      <c r="D336">
        <v>865</v>
      </c>
      <c r="E336">
        <v>2</v>
      </c>
      <c r="F336">
        <f>RANK(STAND_SO[[#This Row],[SO]],STAND_SO[SO],0)</f>
        <v>618</v>
      </c>
      <c r="G336">
        <f t="shared" si="5"/>
        <v>11</v>
      </c>
    </row>
    <row r="337" spans="1:7" x14ac:dyDescent="0.25">
      <c r="A337" t="s">
        <v>66</v>
      </c>
      <c r="B337" t="s">
        <v>97</v>
      </c>
      <c r="C337" t="s">
        <v>114</v>
      </c>
      <c r="D337">
        <v>856</v>
      </c>
      <c r="E337">
        <v>1</v>
      </c>
      <c r="F337">
        <f>RANK(STAND_SO[[#This Row],[SO]],STAND_SO[SO],0)</f>
        <v>622</v>
      </c>
      <c r="G337">
        <f t="shared" si="5"/>
        <v>12</v>
      </c>
    </row>
    <row r="338" spans="1:7" x14ac:dyDescent="0.25">
      <c r="A338" t="s">
        <v>67</v>
      </c>
      <c r="B338" t="s">
        <v>98</v>
      </c>
      <c r="C338" t="s">
        <v>113</v>
      </c>
      <c r="D338">
        <v>1315</v>
      </c>
      <c r="E338">
        <v>12</v>
      </c>
      <c r="F338">
        <f>RANK(STAND_SO[[#This Row],[SO]],STAND_SO[SO],0)</f>
        <v>66</v>
      </c>
      <c r="G338">
        <f t="shared" si="5"/>
        <v>1</v>
      </c>
    </row>
    <row r="339" spans="1:7" x14ac:dyDescent="0.25">
      <c r="A339" t="s">
        <v>67</v>
      </c>
      <c r="B339" t="s">
        <v>95</v>
      </c>
      <c r="C339" t="s">
        <v>113</v>
      </c>
      <c r="D339">
        <v>1278</v>
      </c>
      <c r="E339">
        <v>11</v>
      </c>
      <c r="F339">
        <f>RANK(STAND_SO[[#This Row],[SO]],STAND_SO[SO],0)</f>
        <v>93</v>
      </c>
      <c r="G339">
        <f t="shared" si="5"/>
        <v>2</v>
      </c>
    </row>
    <row r="340" spans="1:7" x14ac:dyDescent="0.25">
      <c r="A340" t="s">
        <v>67</v>
      </c>
      <c r="B340" t="s">
        <v>94</v>
      </c>
      <c r="C340" t="s">
        <v>113</v>
      </c>
      <c r="D340">
        <v>1232</v>
      </c>
      <c r="E340">
        <v>10</v>
      </c>
      <c r="F340">
        <f>RANK(STAND_SO[[#This Row],[SO]],STAND_SO[SO],0)</f>
        <v>141</v>
      </c>
      <c r="G340">
        <f t="shared" si="5"/>
        <v>3</v>
      </c>
    </row>
    <row r="341" spans="1:7" x14ac:dyDescent="0.25">
      <c r="A341" t="s">
        <v>67</v>
      </c>
      <c r="B341" t="s">
        <v>100</v>
      </c>
      <c r="C341" t="s">
        <v>113</v>
      </c>
      <c r="D341">
        <v>1109</v>
      </c>
      <c r="E341">
        <v>9</v>
      </c>
      <c r="F341">
        <f>RANK(STAND_SO[[#This Row],[SO]],STAND_SO[SO],0)</f>
        <v>344</v>
      </c>
      <c r="G341">
        <f t="shared" si="5"/>
        <v>4</v>
      </c>
    </row>
    <row r="342" spans="1:7" x14ac:dyDescent="0.25">
      <c r="A342" t="s">
        <v>67</v>
      </c>
      <c r="B342" t="s">
        <v>103</v>
      </c>
      <c r="C342" t="s">
        <v>113</v>
      </c>
      <c r="D342">
        <v>1072</v>
      </c>
      <c r="E342">
        <v>8</v>
      </c>
      <c r="F342">
        <f>RANK(STAND_SO[[#This Row],[SO]],STAND_SO[SO],0)</f>
        <v>405</v>
      </c>
      <c r="G342">
        <f t="shared" si="5"/>
        <v>5</v>
      </c>
    </row>
    <row r="343" spans="1:7" x14ac:dyDescent="0.25">
      <c r="A343" t="s">
        <v>67</v>
      </c>
      <c r="B343" t="s">
        <v>104</v>
      </c>
      <c r="C343" t="s">
        <v>113</v>
      </c>
      <c r="D343">
        <v>1052</v>
      </c>
      <c r="E343">
        <v>7</v>
      </c>
      <c r="F343">
        <f>RANK(STAND_SO[[#This Row],[SO]],STAND_SO[SO],0)</f>
        <v>435</v>
      </c>
      <c r="G343">
        <f t="shared" si="5"/>
        <v>6</v>
      </c>
    </row>
    <row r="344" spans="1:7" x14ac:dyDescent="0.25">
      <c r="A344" t="s">
        <v>67</v>
      </c>
      <c r="B344" t="s">
        <v>97</v>
      </c>
      <c r="C344" t="s">
        <v>113</v>
      </c>
      <c r="D344">
        <v>1048</v>
      </c>
      <c r="E344">
        <v>6</v>
      </c>
      <c r="F344">
        <f>RANK(STAND_SO[[#This Row],[SO]],STAND_SO[SO],0)</f>
        <v>442</v>
      </c>
      <c r="G344">
        <f t="shared" si="5"/>
        <v>7</v>
      </c>
    </row>
    <row r="345" spans="1:7" x14ac:dyDescent="0.25">
      <c r="A345" t="s">
        <v>67</v>
      </c>
      <c r="B345" t="s">
        <v>101</v>
      </c>
      <c r="C345" t="s">
        <v>113</v>
      </c>
      <c r="D345">
        <v>1039</v>
      </c>
      <c r="E345">
        <v>5</v>
      </c>
      <c r="F345">
        <f>RANK(STAND_SO[[#This Row],[SO]],STAND_SO[SO],0)</f>
        <v>453</v>
      </c>
      <c r="G345">
        <f t="shared" si="5"/>
        <v>8</v>
      </c>
    </row>
    <row r="346" spans="1:7" x14ac:dyDescent="0.25">
      <c r="A346" t="s">
        <v>67</v>
      </c>
      <c r="B346" t="s">
        <v>102</v>
      </c>
      <c r="C346" t="s">
        <v>113</v>
      </c>
      <c r="D346">
        <v>1027</v>
      </c>
      <c r="E346">
        <v>4</v>
      </c>
      <c r="F346">
        <f>RANK(STAND_SO[[#This Row],[SO]],STAND_SO[SO],0)</f>
        <v>492</v>
      </c>
      <c r="G346">
        <f t="shared" si="5"/>
        <v>9</v>
      </c>
    </row>
    <row r="347" spans="1:7" x14ac:dyDescent="0.25">
      <c r="A347" t="s">
        <v>67</v>
      </c>
      <c r="B347" t="s">
        <v>105</v>
      </c>
      <c r="C347" t="s">
        <v>113</v>
      </c>
      <c r="D347">
        <v>1026</v>
      </c>
      <c r="E347">
        <v>3</v>
      </c>
      <c r="F347">
        <f>RANK(STAND_SO[[#This Row],[SO]],STAND_SO[SO],0)</f>
        <v>495</v>
      </c>
      <c r="G347">
        <f t="shared" si="5"/>
        <v>10</v>
      </c>
    </row>
    <row r="348" spans="1:7" x14ac:dyDescent="0.25">
      <c r="A348" t="s">
        <v>67</v>
      </c>
      <c r="B348" t="s">
        <v>99</v>
      </c>
      <c r="C348" t="s">
        <v>113</v>
      </c>
      <c r="D348">
        <v>1023</v>
      </c>
      <c r="E348">
        <v>2</v>
      </c>
      <c r="F348">
        <f>RANK(STAND_SO[[#This Row],[SO]],STAND_SO[SO],0)</f>
        <v>500</v>
      </c>
      <c r="G348">
        <f t="shared" si="5"/>
        <v>11</v>
      </c>
    </row>
    <row r="349" spans="1:7" x14ac:dyDescent="0.25">
      <c r="A349" t="s">
        <v>67</v>
      </c>
      <c r="B349" t="s">
        <v>96</v>
      </c>
      <c r="C349" t="s">
        <v>113</v>
      </c>
      <c r="D349">
        <v>942</v>
      </c>
      <c r="E349">
        <v>1</v>
      </c>
      <c r="F349">
        <f>RANK(STAND_SO[[#This Row],[SO]],STAND_SO[SO],0)</f>
        <v>577</v>
      </c>
      <c r="G349">
        <f t="shared" si="5"/>
        <v>12</v>
      </c>
    </row>
    <row r="350" spans="1:7" x14ac:dyDescent="0.25">
      <c r="A350" t="s">
        <v>68</v>
      </c>
      <c r="B350" t="s">
        <v>94</v>
      </c>
      <c r="C350" t="s">
        <v>113</v>
      </c>
      <c r="D350">
        <v>1542</v>
      </c>
      <c r="E350">
        <v>12</v>
      </c>
      <c r="F350">
        <f>RANK(STAND_SO[[#This Row],[SO]],STAND_SO[SO],0)</f>
        <v>4</v>
      </c>
      <c r="G350">
        <f t="shared" si="5"/>
        <v>1</v>
      </c>
    </row>
    <row r="351" spans="1:7" x14ac:dyDescent="0.25">
      <c r="A351" t="s">
        <v>68</v>
      </c>
      <c r="B351" t="s">
        <v>98</v>
      </c>
      <c r="C351" t="s">
        <v>113</v>
      </c>
      <c r="D351">
        <v>1406</v>
      </c>
      <c r="E351">
        <v>11</v>
      </c>
      <c r="F351">
        <f>RANK(STAND_SO[[#This Row],[SO]],STAND_SO[SO],0)</f>
        <v>25</v>
      </c>
      <c r="G351">
        <f t="shared" si="5"/>
        <v>2</v>
      </c>
    </row>
    <row r="352" spans="1:7" x14ac:dyDescent="0.25">
      <c r="A352" t="s">
        <v>68</v>
      </c>
      <c r="B352" t="s">
        <v>104</v>
      </c>
      <c r="C352" t="s">
        <v>113</v>
      </c>
      <c r="D352">
        <v>1402</v>
      </c>
      <c r="E352">
        <v>10</v>
      </c>
      <c r="F352">
        <f>RANK(STAND_SO[[#This Row],[SO]],STAND_SO[SO],0)</f>
        <v>26</v>
      </c>
      <c r="G352">
        <f t="shared" si="5"/>
        <v>3</v>
      </c>
    </row>
    <row r="353" spans="1:7" x14ac:dyDescent="0.25">
      <c r="A353" t="s">
        <v>68</v>
      </c>
      <c r="B353" t="s">
        <v>95</v>
      </c>
      <c r="C353" t="s">
        <v>113</v>
      </c>
      <c r="D353">
        <v>1372</v>
      </c>
      <c r="E353">
        <v>9</v>
      </c>
      <c r="F353">
        <f>RANK(STAND_SO[[#This Row],[SO]],STAND_SO[SO],0)</f>
        <v>39</v>
      </c>
      <c r="G353">
        <f t="shared" si="5"/>
        <v>4</v>
      </c>
    </row>
    <row r="354" spans="1:7" x14ac:dyDescent="0.25">
      <c r="A354" t="s">
        <v>68</v>
      </c>
      <c r="B354" t="s">
        <v>102</v>
      </c>
      <c r="C354" t="s">
        <v>113</v>
      </c>
      <c r="D354">
        <v>1248</v>
      </c>
      <c r="E354">
        <v>8</v>
      </c>
      <c r="F354">
        <f>RANK(STAND_SO[[#This Row],[SO]],STAND_SO[SO],0)</f>
        <v>125</v>
      </c>
      <c r="G354">
        <f t="shared" si="5"/>
        <v>5</v>
      </c>
    </row>
    <row r="355" spans="1:7" x14ac:dyDescent="0.25">
      <c r="A355" t="s">
        <v>68</v>
      </c>
      <c r="B355" t="s">
        <v>100</v>
      </c>
      <c r="C355" t="s">
        <v>113</v>
      </c>
      <c r="D355">
        <v>1215</v>
      </c>
      <c r="E355">
        <v>7</v>
      </c>
      <c r="F355">
        <f>RANK(STAND_SO[[#This Row],[SO]],STAND_SO[SO],0)</f>
        <v>164</v>
      </c>
      <c r="G355">
        <f t="shared" si="5"/>
        <v>6</v>
      </c>
    </row>
    <row r="356" spans="1:7" x14ac:dyDescent="0.25">
      <c r="A356" t="s">
        <v>68</v>
      </c>
      <c r="B356" t="s">
        <v>101</v>
      </c>
      <c r="C356" t="s">
        <v>113</v>
      </c>
      <c r="D356">
        <v>1190</v>
      </c>
      <c r="E356">
        <v>6</v>
      </c>
      <c r="F356">
        <f>RANK(STAND_SO[[#This Row],[SO]],STAND_SO[SO],0)</f>
        <v>198</v>
      </c>
      <c r="G356">
        <f t="shared" si="5"/>
        <v>7</v>
      </c>
    </row>
    <row r="357" spans="1:7" x14ac:dyDescent="0.25">
      <c r="A357" t="s">
        <v>68</v>
      </c>
      <c r="B357" t="s">
        <v>99</v>
      </c>
      <c r="C357" t="s">
        <v>113</v>
      </c>
      <c r="D357">
        <v>1148</v>
      </c>
      <c r="E357">
        <v>5</v>
      </c>
      <c r="F357">
        <f>RANK(STAND_SO[[#This Row],[SO]],STAND_SO[SO],0)</f>
        <v>262</v>
      </c>
      <c r="G357">
        <f t="shared" si="5"/>
        <v>8</v>
      </c>
    </row>
    <row r="358" spans="1:7" x14ac:dyDescent="0.25">
      <c r="A358" t="s">
        <v>68</v>
      </c>
      <c r="B358" t="s">
        <v>96</v>
      </c>
      <c r="C358" t="s">
        <v>113</v>
      </c>
      <c r="D358">
        <v>1081</v>
      </c>
      <c r="E358">
        <v>4</v>
      </c>
      <c r="F358">
        <f>RANK(STAND_SO[[#This Row],[SO]],STAND_SO[SO],0)</f>
        <v>394</v>
      </c>
      <c r="G358">
        <f t="shared" si="5"/>
        <v>9</v>
      </c>
    </row>
    <row r="359" spans="1:7" x14ac:dyDescent="0.25">
      <c r="A359" t="s">
        <v>68</v>
      </c>
      <c r="B359" t="s">
        <v>103</v>
      </c>
      <c r="C359" t="s">
        <v>113</v>
      </c>
      <c r="D359">
        <v>1070</v>
      </c>
      <c r="E359">
        <v>3</v>
      </c>
      <c r="F359">
        <f>RANK(STAND_SO[[#This Row],[SO]],STAND_SO[SO],0)</f>
        <v>411</v>
      </c>
      <c r="G359">
        <f t="shared" si="5"/>
        <v>10</v>
      </c>
    </row>
    <row r="360" spans="1:7" x14ac:dyDescent="0.25">
      <c r="A360" t="s">
        <v>68</v>
      </c>
      <c r="B360" t="s">
        <v>105</v>
      </c>
      <c r="C360" t="s">
        <v>113</v>
      </c>
      <c r="D360">
        <v>1038</v>
      </c>
      <c r="E360">
        <v>2</v>
      </c>
      <c r="F360">
        <f>RANK(STAND_SO[[#This Row],[SO]],STAND_SO[SO],0)</f>
        <v>456</v>
      </c>
      <c r="G360">
        <f t="shared" si="5"/>
        <v>11</v>
      </c>
    </row>
    <row r="361" spans="1:7" x14ac:dyDescent="0.25">
      <c r="A361" t="s">
        <v>68</v>
      </c>
      <c r="B361" t="s">
        <v>97</v>
      </c>
      <c r="C361" t="s">
        <v>113</v>
      </c>
      <c r="D361">
        <v>891</v>
      </c>
      <c r="E361">
        <v>1</v>
      </c>
      <c r="F361">
        <f>RANK(STAND_SO[[#This Row],[SO]],STAND_SO[SO],0)</f>
        <v>609</v>
      </c>
      <c r="G361">
        <f t="shared" si="5"/>
        <v>12</v>
      </c>
    </row>
    <row r="362" spans="1:7" x14ac:dyDescent="0.25">
      <c r="A362" t="s">
        <v>69</v>
      </c>
      <c r="B362" t="s">
        <v>100</v>
      </c>
      <c r="C362" t="s">
        <v>113</v>
      </c>
      <c r="D362">
        <v>1382</v>
      </c>
      <c r="E362">
        <v>12</v>
      </c>
      <c r="F362">
        <f>RANK(STAND_SO[[#This Row],[SO]],STAND_SO[SO],0)</f>
        <v>31</v>
      </c>
      <c r="G362">
        <f t="shared" si="5"/>
        <v>1</v>
      </c>
    </row>
    <row r="363" spans="1:7" x14ac:dyDescent="0.25">
      <c r="A363" t="s">
        <v>69</v>
      </c>
      <c r="B363" t="s">
        <v>98</v>
      </c>
      <c r="C363" t="s">
        <v>113</v>
      </c>
      <c r="D363">
        <v>1350</v>
      </c>
      <c r="E363">
        <v>11</v>
      </c>
      <c r="F363">
        <f>RANK(STAND_SO[[#This Row],[SO]],STAND_SO[SO],0)</f>
        <v>48</v>
      </c>
      <c r="G363">
        <f t="shared" si="5"/>
        <v>2</v>
      </c>
    </row>
    <row r="364" spans="1:7" x14ac:dyDescent="0.25">
      <c r="A364" t="s">
        <v>69</v>
      </c>
      <c r="B364" t="s">
        <v>95</v>
      </c>
      <c r="C364" t="s">
        <v>113</v>
      </c>
      <c r="D364">
        <v>1218</v>
      </c>
      <c r="E364">
        <v>10</v>
      </c>
      <c r="F364">
        <f>RANK(STAND_SO[[#This Row],[SO]],STAND_SO[SO],0)</f>
        <v>157</v>
      </c>
      <c r="G364">
        <f t="shared" si="5"/>
        <v>3</v>
      </c>
    </row>
    <row r="365" spans="1:7" x14ac:dyDescent="0.25">
      <c r="A365" t="s">
        <v>69</v>
      </c>
      <c r="B365" t="s">
        <v>94</v>
      </c>
      <c r="C365" t="s">
        <v>113</v>
      </c>
      <c r="D365">
        <v>1208</v>
      </c>
      <c r="E365">
        <v>9</v>
      </c>
      <c r="F365">
        <f>RANK(STAND_SO[[#This Row],[SO]],STAND_SO[SO],0)</f>
        <v>171</v>
      </c>
      <c r="G365">
        <f t="shared" si="5"/>
        <v>4</v>
      </c>
    </row>
    <row r="366" spans="1:7" x14ac:dyDescent="0.25">
      <c r="A366" t="s">
        <v>69</v>
      </c>
      <c r="B366" t="s">
        <v>99</v>
      </c>
      <c r="C366" t="s">
        <v>113</v>
      </c>
      <c r="D366">
        <v>1109</v>
      </c>
      <c r="E366">
        <v>8</v>
      </c>
      <c r="F366">
        <f>RANK(STAND_SO[[#This Row],[SO]],STAND_SO[SO],0)</f>
        <v>344</v>
      </c>
      <c r="G366">
        <f t="shared" si="5"/>
        <v>5</v>
      </c>
    </row>
    <row r="367" spans="1:7" x14ac:dyDescent="0.25">
      <c r="A367" t="s">
        <v>69</v>
      </c>
      <c r="B367" t="s">
        <v>104</v>
      </c>
      <c r="C367" t="s">
        <v>113</v>
      </c>
      <c r="D367">
        <v>1102</v>
      </c>
      <c r="E367">
        <v>7</v>
      </c>
      <c r="F367">
        <f>RANK(STAND_SO[[#This Row],[SO]],STAND_SO[SO],0)</f>
        <v>358</v>
      </c>
      <c r="G367">
        <f t="shared" si="5"/>
        <v>6</v>
      </c>
    </row>
    <row r="368" spans="1:7" x14ac:dyDescent="0.25">
      <c r="A368" t="s">
        <v>69</v>
      </c>
      <c r="B368" t="s">
        <v>102</v>
      </c>
      <c r="C368" t="s">
        <v>113</v>
      </c>
      <c r="D368">
        <v>1095</v>
      </c>
      <c r="E368">
        <v>6</v>
      </c>
      <c r="F368">
        <f>RANK(STAND_SO[[#This Row],[SO]],STAND_SO[SO],0)</f>
        <v>370</v>
      </c>
      <c r="G368">
        <f t="shared" si="5"/>
        <v>7</v>
      </c>
    </row>
    <row r="369" spans="1:7" x14ac:dyDescent="0.25">
      <c r="A369" t="s">
        <v>69</v>
      </c>
      <c r="B369" t="s">
        <v>103</v>
      </c>
      <c r="C369" t="s">
        <v>113</v>
      </c>
      <c r="D369">
        <v>1071</v>
      </c>
      <c r="E369">
        <v>5</v>
      </c>
      <c r="F369">
        <f>RANK(STAND_SO[[#This Row],[SO]],STAND_SO[SO],0)</f>
        <v>408</v>
      </c>
      <c r="G369">
        <f t="shared" si="5"/>
        <v>8</v>
      </c>
    </row>
    <row r="370" spans="1:7" x14ac:dyDescent="0.25">
      <c r="A370" t="s">
        <v>69</v>
      </c>
      <c r="B370" t="s">
        <v>101</v>
      </c>
      <c r="C370" t="s">
        <v>113</v>
      </c>
      <c r="D370">
        <v>1063</v>
      </c>
      <c r="E370">
        <v>4</v>
      </c>
      <c r="F370">
        <f>RANK(STAND_SO[[#This Row],[SO]],STAND_SO[SO],0)</f>
        <v>420</v>
      </c>
      <c r="G370">
        <f t="shared" si="5"/>
        <v>9</v>
      </c>
    </row>
    <row r="371" spans="1:7" x14ac:dyDescent="0.25">
      <c r="A371" t="s">
        <v>69</v>
      </c>
      <c r="B371" t="s">
        <v>96</v>
      </c>
      <c r="C371" t="s">
        <v>113</v>
      </c>
      <c r="D371">
        <v>1032</v>
      </c>
      <c r="E371">
        <v>3</v>
      </c>
      <c r="F371">
        <f>RANK(STAND_SO[[#This Row],[SO]],STAND_SO[SO],0)</f>
        <v>473</v>
      </c>
      <c r="G371">
        <f t="shared" si="5"/>
        <v>10</v>
      </c>
    </row>
    <row r="372" spans="1:7" x14ac:dyDescent="0.25">
      <c r="A372" t="s">
        <v>69</v>
      </c>
      <c r="B372" t="s">
        <v>97</v>
      </c>
      <c r="C372" t="s">
        <v>113</v>
      </c>
      <c r="D372">
        <v>993</v>
      </c>
      <c r="E372">
        <v>2</v>
      </c>
      <c r="F372">
        <f>RANK(STAND_SO[[#This Row],[SO]],STAND_SO[SO],0)</f>
        <v>532</v>
      </c>
      <c r="G372">
        <f t="shared" si="5"/>
        <v>11</v>
      </c>
    </row>
    <row r="373" spans="1:7" x14ac:dyDescent="0.25">
      <c r="A373" t="s">
        <v>69</v>
      </c>
      <c r="B373" t="s">
        <v>105</v>
      </c>
      <c r="C373" t="s">
        <v>113</v>
      </c>
      <c r="D373">
        <v>848</v>
      </c>
      <c r="E373">
        <v>1</v>
      </c>
      <c r="F373">
        <f>RANK(STAND_SO[[#This Row],[SO]],STAND_SO[SO],0)</f>
        <v>627</v>
      </c>
      <c r="G373">
        <f t="shared" si="5"/>
        <v>12</v>
      </c>
    </row>
    <row r="374" spans="1:7" x14ac:dyDescent="0.25">
      <c r="A374" t="s">
        <v>70</v>
      </c>
      <c r="B374" t="s">
        <v>104</v>
      </c>
      <c r="C374" t="s">
        <v>113</v>
      </c>
      <c r="D374">
        <v>1293</v>
      </c>
      <c r="E374">
        <v>12</v>
      </c>
      <c r="F374">
        <f>RANK(STAND_SO[[#This Row],[SO]],STAND_SO[SO],0)</f>
        <v>84</v>
      </c>
      <c r="G374">
        <f t="shared" si="5"/>
        <v>1</v>
      </c>
    </row>
    <row r="375" spans="1:7" x14ac:dyDescent="0.25">
      <c r="A375" t="s">
        <v>70</v>
      </c>
      <c r="B375" t="s">
        <v>101</v>
      </c>
      <c r="C375" t="s">
        <v>113</v>
      </c>
      <c r="D375">
        <v>1231</v>
      </c>
      <c r="E375">
        <v>11</v>
      </c>
      <c r="F375">
        <f>RANK(STAND_SO[[#This Row],[SO]],STAND_SO[SO],0)</f>
        <v>145</v>
      </c>
      <c r="G375">
        <f t="shared" si="5"/>
        <v>2</v>
      </c>
    </row>
    <row r="376" spans="1:7" x14ac:dyDescent="0.25">
      <c r="A376" t="s">
        <v>70</v>
      </c>
      <c r="B376" t="s">
        <v>100</v>
      </c>
      <c r="C376" t="s">
        <v>113</v>
      </c>
      <c r="D376">
        <v>1222</v>
      </c>
      <c r="E376">
        <v>10</v>
      </c>
      <c r="F376">
        <f>RANK(STAND_SO[[#This Row],[SO]],STAND_SO[SO],0)</f>
        <v>151</v>
      </c>
      <c r="G376">
        <f t="shared" si="5"/>
        <v>3</v>
      </c>
    </row>
    <row r="377" spans="1:7" x14ac:dyDescent="0.25">
      <c r="A377" t="s">
        <v>70</v>
      </c>
      <c r="B377" t="s">
        <v>94</v>
      </c>
      <c r="C377" t="s">
        <v>113</v>
      </c>
      <c r="D377">
        <v>1204</v>
      </c>
      <c r="E377">
        <v>9</v>
      </c>
      <c r="F377">
        <f>RANK(STAND_SO[[#This Row],[SO]],STAND_SO[SO],0)</f>
        <v>178</v>
      </c>
      <c r="G377">
        <f t="shared" si="5"/>
        <v>4</v>
      </c>
    </row>
    <row r="378" spans="1:7" x14ac:dyDescent="0.25">
      <c r="A378" t="s">
        <v>70</v>
      </c>
      <c r="B378" t="s">
        <v>105</v>
      </c>
      <c r="C378" t="s">
        <v>113</v>
      </c>
      <c r="D378">
        <v>1195</v>
      </c>
      <c r="E378">
        <v>8</v>
      </c>
      <c r="F378">
        <f>RANK(STAND_SO[[#This Row],[SO]],STAND_SO[SO],0)</f>
        <v>192</v>
      </c>
      <c r="G378">
        <f t="shared" si="5"/>
        <v>5</v>
      </c>
    </row>
    <row r="379" spans="1:7" x14ac:dyDescent="0.25">
      <c r="A379" t="s">
        <v>70</v>
      </c>
      <c r="B379" t="s">
        <v>103</v>
      </c>
      <c r="C379" t="s">
        <v>113</v>
      </c>
      <c r="D379">
        <v>1177</v>
      </c>
      <c r="E379">
        <v>7</v>
      </c>
      <c r="F379">
        <f>RANK(STAND_SO[[#This Row],[SO]],STAND_SO[SO],0)</f>
        <v>218</v>
      </c>
      <c r="G379">
        <f t="shared" si="5"/>
        <v>6</v>
      </c>
    </row>
    <row r="380" spans="1:7" x14ac:dyDescent="0.25">
      <c r="A380" t="s">
        <v>70</v>
      </c>
      <c r="B380" t="s">
        <v>98</v>
      </c>
      <c r="C380" t="s">
        <v>113</v>
      </c>
      <c r="D380">
        <v>1110</v>
      </c>
      <c r="E380">
        <v>6</v>
      </c>
      <c r="F380">
        <f>RANK(STAND_SO[[#This Row],[SO]],STAND_SO[SO],0)</f>
        <v>340</v>
      </c>
      <c r="G380">
        <f t="shared" si="5"/>
        <v>7</v>
      </c>
    </row>
    <row r="381" spans="1:7" x14ac:dyDescent="0.25">
      <c r="A381" t="s">
        <v>70</v>
      </c>
      <c r="B381" t="s">
        <v>102</v>
      </c>
      <c r="C381" t="s">
        <v>113</v>
      </c>
      <c r="D381">
        <v>997</v>
      </c>
      <c r="E381">
        <v>5</v>
      </c>
      <c r="F381">
        <f>RANK(STAND_SO[[#This Row],[SO]],STAND_SO[SO],0)</f>
        <v>522</v>
      </c>
      <c r="G381">
        <f t="shared" si="5"/>
        <v>8</v>
      </c>
    </row>
    <row r="382" spans="1:7" x14ac:dyDescent="0.25">
      <c r="A382" t="s">
        <v>70</v>
      </c>
      <c r="B382" t="s">
        <v>96</v>
      </c>
      <c r="C382" t="s">
        <v>113</v>
      </c>
      <c r="D382">
        <v>942</v>
      </c>
      <c r="E382">
        <v>4</v>
      </c>
      <c r="F382">
        <f>RANK(STAND_SO[[#This Row],[SO]],STAND_SO[SO],0)</f>
        <v>577</v>
      </c>
      <c r="G382">
        <f t="shared" si="5"/>
        <v>9</v>
      </c>
    </row>
    <row r="383" spans="1:7" x14ac:dyDescent="0.25">
      <c r="A383" t="s">
        <v>70</v>
      </c>
      <c r="B383" t="s">
        <v>95</v>
      </c>
      <c r="C383" t="s">
        <v>113</v>
      </c>
      <c r="D383">
        <v>862</v>
      </c>
      <c r="E383">
        <v>3</v>
      </c>
      <c r="F383">
        <f>RANK(STAND_SO[[#This Row],[SO]],STAND_SO[SO],0)</f>
        <v>620</v>
      </c>
      <c r="G383">
        <f t="shared" si="5"/>
        <v>10</v>
      </c>
    </row>
    <row r="384" spans="1:7" x14ac:dyDescent="0.25">
      <c r="A384" t="s">
        <v>70</v>
      </c>
      <c r="B384" t="s">
        <v>99</v>
      </c>
      <c r="C384" t="s">
        <v>113</v>
      </c>
      <c r="D384">
        <v>852</v>
      </c>
      <c r="E384">
        <v>2</v>
      </c>
      <c r="F384">
        <f>RANK(STAND_SO[[#This Row],[SO]],STAND_SO[SO],0)</f>
        <v>625</v>
      </c>
      <c r="G384">
        <f t="shared" si="5"/>
        <v>11</v>
      </c>
    </row>
    <row r="385" spans="1:7" x14ac:dyDescent="0.25">
      <c r="A385" t="s">
        <v>70</v>
      </c>
      <c r="B385" t="s">
        <v>97</v>
      </c>
      <c r="C385" t="s">
        <v>113</v>
      </c>
      <c r="D385">
        <v>478</v>
      </c>
      <c r="E385">
        <v>1</v>
      </c>
      <c r="F385">
        <f>RANK(STAND_SO[[#This Row],[SO]],STAND_SO[SO],0)</f>
        <v>660</v>
      </c>
      <c r="G385">
        <f t="shared" si="5"/>
        <v>12</v>
      </c>
    </row>
    <row r="386" spans="1:7" x14ac:dyDescent="0.25">
      <c r="A386" t="s">
        <v>71</v>
      </c>
      <c r="B386" t="s">
        <v>95</v>
      </c>
      <c r="C386" t="s">
        <v>113</v>
      </c>
      <c r="D386">
        <v>1428</v>
      </c>
      <c r="E386">
        <v>12</v>
      </c>
      <c r="F386">
        <f>RANK(STAND_SO[[#This Row],[SO]],STAND_SO[SO],0)</f>
        <v>15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94</v>
      </c>
      <c r="C387" t="s">
        <v>113</v>
      </c>
      <c r="D387">
        <v>1249</v>
      </c>
      <c r="E387">
        <v>11</v>
      </c>
      <c r="F387">
        <f>RANK(STAND_SO[[#This Row],[SO]],STAND_SO[SO],0)</f>
        <v>122</v>
      </c>
      <c r="G387">
        <f t="shared" si="6"/>
        <v>2</v>
      </c>
    </row>
    <row r="388" spans="1:7" x14ac:dyDescent="0.25">
      <c r="A388" t="s">
        <v>71</v>
      </c>
      <c r="B388" t="s">
        <v>105</v>
      </c>
      <c r="C388" t="s">
        <v>113</v>
      </c>
      <c r="D388">
        <v>1218</v>
      </c>
      <c r="E388">
        <v>10</v>
      </c>
      <c r="F388">
        <f>RANK(STAND_SO[[#This Row],[SO]],STAND_SO[SO],0)</f>
        <v>157</v>
      </c>
      <c r="G388">
        <f t="shared" si="6"/>
        <v>3</v>
      </c>
    </row>
    <row r="389" spans="1:7" x14ac:dyDescent="0.25">
      <c r="A389" t="s">
        <v>71</v>
      </c>
      <c r="B389" t="s">
        <v>98</v>
      </c>
      <c r="C389" t="s">
        <v>113</v>
      </c>
      <c r="D389">
        <v>1210</v>
      </c>
      <c r="E389">
        <v>9</v>
      </c>
      <c r="F389">
        <f>RANK(STAND_SO[[#This Row],[SO]],STAND_SO[SO],0)</f>
        <v>168</v>
      </c>
      <c r="G389">
        <f t="shared" si="6"/>
        <v>4</v>
      </c>
    </row>
    <row r="390" spans="1:7" x14ac:dyDescent="0.25">
      <c r="A390" t="s">
        <v>71</v>
      </c>
      <c r="B390" t="s">
        <v>99</v>
      </c>
      <c r="C390" t="s">
        <v>113</v>
      </c>
      <c r="D390">
        <v>1185</v>
      </c>
      <c r="E390">
        <v>8</v>
      </c>
      <c r="F390">
        <f>RANK(STAND_SO[[#This Row],[SO]],STAND_SO[SO],0)</f>
        <v>205</v>
      </c>
      <c r="G390">
        <f t="shared" si="6"/>
        <v>5</v>
      </c>
    </row>
    <row r="391" spans="1:7" x14ac:dyDescent="0.25">
      <c r="A391" t="s">
        <v>71</v>
      </c>
      <c r="B391" t="s">
        <v>101</v>
      </c>
      <c r="C391" t="s">
        <v>113</v>
      </c>
      <c r="D391">
        <v>1123</v>
      </c>
      <c r="E391">
        <v>7</v>
      </c>
      <c r="F391">
        <f>RANK(STAND_SO[[#This Row],[SO]],STAND_SO[SO],0)</f>
        <v>306</v>
      </c>
      <c r="G391">
        <f t="shared" si="6"/>
        <v>6</v>
      </c>
    </row>
    <row r="392" spans="1:7" x14ac:dyDescent="0.25">
      <c r="A392" t="s">
        <v>71</v>
      </c>
      <c r="B392" t="s">
        <v>104</v>
      </c>
      <c r="C392" t="s">
        <v>113</v>
      </c>
      <c r="D392">
        <v>1094</v>
      </c>
      <c r="E392">
        <v>6</v>
      </c>
      <c r="F392">
        <f>RANK(STAND_SO[[#This Row],[SO]],STAND_SO[SO],0)</f>
        <v>375</v>
      </c>
      <c r="G392">
        <f t="shared" si="6"/>
        <v>7</v>
      </c>
    </row>
    <row r="393" spans="1:7" x14ac:dyDescent="0.25">
      <c r="A393" t="s">
        <v>71</v>
      </c>
      <c r="B393" t="s">
        <v>96</v>
      </c>
      <c r="C393" t="s">
        <v>113</v>
      </c>
      <c r="D393">
        <v>1029</v>
      </c>
      <c r="E393">
        <v>5</v>
      </c>
      <c r="F393">
        <f>RANK(STAND_SO[[#This Row],[SO]],STAND_SO[SO],0)</f>
        <v>488</v>
      </c>
      <c r="G393">
        <f t="shared" si="6"/>
        <v>8</v>
      </c>
    </row>
    <row r="394" spans="1:7" x14ac:dyDescent="0.25">
      <c r="A394" t="s">
        <v>71</v>
      </c>
      <c r="B394" t="s">
        <v>103</v>
      </c>
      <c r="C394" t="s">
        <v>113</v>
      </c>
      <c r="D394">
        <v>981</v>
      </c>
      <c r="E394">
        <v>4</v>
      </c>
      <c r="F394">
        <f>RANK(STAND_SO[[#This Row],[SO]],STAND_SO[SO],0)</f>
        <v>545</v>
      </c>
      <c r="G394">
        <f t="shared" si="6"/>
        <v>9</v>
      </c>
    </row>
    <row r="395" spans="1:7" x14ac:dyDescent="0.25">
      <c r="A395" t="s">
        <v>71</v>
      </c>
      <c r="B395" t="s">
        <v>102</v>
      </c>
      <c r="C395" t="s">
        <v>113</v>
      </c>
      <c r="D395">
        <v>952</v>
      </c>
      <c r="E395">
        <v>3</v>
      </c>
      <c r="F395">
        <f>RANK(STAND_SO[[#This Row],[SO]],STAND_SO[SO],0)</f>
        <v>568</v>
      </c>
      <c r="G395">
        <f t="shared" si="6"/>
        <v>10</v>
      </c>
    </row>
    <row r="396" spans="1:7" x14ac:dyDescent="0.25">
      <c r="A396" t="s">
        <v>71</v>
      </c>
      <c r="B396" t="s">
        <v>100</v>
      </c>
      <c r="C396" t="s">
        <v>113</v>
      </c>
      <c r="D396">
        <v>908</v>
      </c>
      <c r="E396">
        <v>2</v>
      </c>
      <c r="F396">
        <f>RANK(STAND_SO[[#This Row],[SO]],STAND_SO[SO],0)</f>
        <v>602</v>
      </c>
      <c r="G396">
        <f t="shared" si="6"/>
        <v>11</v>
      </c>
    </row>
    <row r="397" spans="1:7" x14ac:dyDescent="0.25">
      <c r="A397" t="s">
        <v>71</v>
      </c>
      <c r="B397" t="s">
        <v>97</v>
      </c>
      <c r="C397" t="s">
        <v>113</v>
      </c>
      <c r="D397">
        <v>817</v>
      </c>
      <c r="E397">
        <v>1</v>
      </c>
      <c r="F397">
        <f>RANK(STAND_SO[[#This Row],[SO]],STAND_SO[SO],0)</f>
        <v>637</v>
      </c>
      <c r="G397">
        <f t="shared" si="6"/>
        <v>12</v>
      </c>
    </row>
    <row r="398" spans="1:7" x14ac:dyDescent="0.25">
      <c r="A398" t="s">
        <v>72</v>
      </c>
      <c r="B398" t="s">
        <v>99</v>
      </c>
      <c r="C398" t="s">
        <v>113</v>
      </c>
      <c r="D398">
        <v>1281</v>
      </c>
      <c r="E398">
        <v>12</v>
      </c>
      <c r="F398">
        <f>RANK(STAND_SO[[#This Row],[SO]],STAND_SO[SO],0)</f>
        <v>90</v>
      </c>
      <c r="G398">
        <f t="shared" si="6"/>
        <v>1</v>
      </c>
    </row>
    <row r="399" spans="1:7" x14ac:dyDescent="0.25">
      <c r="A399" t="s">
        <v>72</v>
      </c>
      <c r="B399" t="s">
        <v>96</v>
      </c>
      <c r="C399" t="s">
        <v>113</v>
      </c>
      <c r="D399">
        <v>1241</v>
      </c>
      <c r="E399">
        <v>11</v>
      </c>
      <c r="F399">
        <f>RANK(STAND_SO[[#This Row],[SO]],STAND_SO[SO],0)</f>
        <v>129</v>
      </c>
      <c r="G399">
        <f t="shared" si="6"/>
        <v>2</v>
      </c>
    </row>
    <row r="400" spans="1:7" x14ac:dyDescent="0.25">
      <c r="A400" t="s">
        <v>72</v>
      </c>
      <c r="B400" t="s">
        <v>103</v>
      </c>
      <c r="C400" t="s">
        <v>113</v>
      </c>
      <c r="D400">
        <v>1199</v>
      </c>
      <c r="E400">
        <v>10</v>
      </c>
      <c r="F400">
        <f>RANK(STAND_SO[[#This Row],[SO]],STAND_SO[SO],0)</f>
        <v>186</v>
      </c>
      <c r="G400">
        <f t="shared" si="6"/>
        <v>3</v>
      </c>
    </row>
    <row r="401" spans="1:7" x14ac:dyDescent="0.25">
      <c r="A401" t="s">
        <v>72</v>
      </c>
      <c r="B401" t="s">
        <v>95</v>
      </c>
      <c r="C401" t="s">
        <v>113</v>
      </c>
      <c r="D401">
        <v>1140</v>
      </c>
      <c r="E401">
        <v>9</v>
      </c>
      <c r="F401">
        <f>RANK(STAND_SO[[#This Row],[SO]],STAND_SO[SO],0)</f>
        <v>275</v>
      </c>
      <c r="G401">
        <f t="shared" si="6"/>
        <v>4</v>
      </c>
    </row>
    <row r="402" spans="1:7" x14ac:dyDescent="0.25">
      <c r="A402" t="s">
        <v>72</v>
      </c>
      <c r="B402" t="s">
        <v>98</v>
      </c>
      <c r="C402" t="s">
        <v>113</v>
      </c>
      <c r="D402">
        <v>1137</v>
      </c>
      <c r="E402">
        <v>8</v>
      </c>
      <c r="F402">
        <f>RANK(STAND_SO[[#This Row],[SO]],STAND_SO[SO],0)</f>
        <v>281</v>
      </c>
      <c r="G402">
        <f t="shared" si="6"/>
        <v>5</v>
      </c>
    </row>
    <row r="403" spans="1:7" x14ac:dyDescent="0.25">
      <c r="A403" t="s">
        <v>72</v>
      </c>
      <c r="B403" t="s">
        <v>94</v>
      </c>
      <c r="C403" t="s">
        <v>113</v>
      </c>
      <c r="D403">
        <v>1126</v>
      </c>
      <c r="E403">
        <v>7</v>
      </c>
      <c r="F403">
        <f>RANK(STAND_SO[[#This Row],[SO]],STAND_SO[SO],0)</f>
        <v>301</v>
      </c>
      <c r="G403">
        <f t="shared" si="6"/>
        <v>6</v>
      </c>
    </row>
    <row r="404" spans="1:7" x14ac:dyDescent="0.25">
      <c r="A404" t="s">
        <v>72</v>
      </c>
      <c r="B404" t="s">
        <v>104</v>
      </c>
      <c r="C404" t="s">
        <v>113</v>
      </c>
      <c r="D404">
        <v>1115</v>
      </c>
      <c r="E404">
        <v>6</v>
      </c>
      <c r="F404">
        <f>RANK(STAND_SO[[#This Row],[SO]],STAND_SO[SO],0)</f>
        <v>328</v>
      </c>
      <c r="G404">
        <f t="shared" si="6"/>
        <v>7</v>
      </c>
    </row>
    <row r="405" spans="1:7" x14ac:dyDescent="0.25">
      <c r="A405" t="s">
        <v>72</v>
      </c>
      <c r="B405" t="s">
        <v>102</v>
      </c>
      <c r="C405" t="s">
        <v>113</v>
      </c>
      <c r="D405">
        <v>1108</v>
      </c>
      <c r="E405">
        <v>5</v>
      </c>
      <c r="F405">
        <f>RANK(STAND_SO[[#This Row],[SO]],STAND_SO[SO],0)</f>
        <v>351</v>
      </c>
      <c r="G405">
        <f t="shared" si="6"/>
        <v>8</v>
      </c>
    </row>
    <row r="406" spans="1:7" x14ac:dyDescent="0.25">
      <c r="A406" t="s">
        <v>72</v>
      </c>
      <c r="B406" t="s">
        <v>100</v>
      </c>
      <c r="C406" t="s">
        <v>113</v>
      </c>
      <c r="D406">
        <v>1064</v>
      </c>
      <c r="E406">
        <v>4</v>
      </c>
      <c r="F406">
        <f>RANK(STAND_SO[[#This Row],[SO]],STAND_SO[SO],0)</f>
        <v>418</v>
      </c>
      <c r="G406">
        <f t="shared" si="6"/>
        <v>9</v>
      </c>
    </row>
    <row r="407" spans="1:7" x14ac:dyDescent="0.25">
      <c r="A407" t="s">
        <v>72</v>
      </c>
      <c r="B407" t="s">
        <v>105</v>
      </c>
      <c r="C407" t="s">
        <v>113</v>
      </c>
      <c r="D407">
        <v>1051</v>
      </c>
      <c r="E407">
        <v>3</v>
      </c>
      <c r="F407">
        <f>RANK(STAND_SO[[#This Row],[SO]],STAND_SO[SO],0)</f>
        <v>437</v>
      </c>
      <c r="G407">
        <f t="shared" si="6"/>
        <v>10</v>
      </c>
    </row>
    <row r="408" spans="1:7" x14ac:dyDescent="0.25">
      <c r="A408" t="s">
        <v>72</v>
      </c>
      <c r="B408" t="s">
        <v>97</v>
      </c>
      <c r="C408" t="s">
        <v>113</v>
      </c>
      <c r="D408">
        <v>1031</v>
      </c>
      <c r="E408">
        <v>2</v>
      </c>
      <c r="F408">
        <f>RANK(STAND_SO[[#This Row],[SO]],STAND_SO[SO],0)</f>
        <v>483</v>
      </c>
      <c r="G408">
        <f t="shared" si="6"/>
        <v>11</v>
      </c>
    </row>
    <row r="409" spans="1:7" x14ac:dyDescent="0.25">
      <c r="A409" t="s">
        <v>72</v>
      </c>
      <c r="B409" t="s">
        <v>101</v>
      </c>
      <c r="C409" t="s">
        <v>113</v>
      </c>
      <c r="D409">
        <v>909</v>
      </c>
      <c r="E409">
        <v>1</v>
      </c>
      <c r="F409">
        <f>RANK(STAND_SO[[#This Row],[SO]],STAND_SO[SO],0)</f>
        <v>599</v>
      </c>
      <c r="G409">
        <f t="shared" si="6"/>
        <v>12</v>
      </c>
    </row>
    <row r="410" spans="1:7" x14ac:dyDescent="0.25">
      <c r="A410" t="s">
        <v>73</v>
      </c>
      <c r="B410" t="s">
        <v>95</v>
      </c>
      <c r="C410" t="s">
        <v>113</v>
      </c>
      <c r="D410">
        <v>1438</v>
      </c>
      <c r="E410">
        <v>12</v>
      </c>
      <c r="F410">
        <f>RANK(STAND_SO[[#This Row],[SO]],STAND_SO[SO],0)</f>
        <v>13</v>
      </c>
      <c r="G410">
        <f t="shared" si="6"/>
        <v>1</v>
      </c>
    </row>
    <row r="411" spans="1:7" x14ac:dyDescent="0.25">
      <c r="A411" t="s">
        <v>73</v>
      </c>
      <c r="B411" t="s">
        <v>101</v>
      </c>
      <c r="C411" t="s">
        <v>113</v>
      </c>
      <c r="D411">
        <v>1412</v>
      </c>
      <c r="E411">
        <v>11</v>
      </c>
      <c r="F411">
        <f>RANK(STAND_SO[[#This Row],[SO]],STAND_SO[SO],0)</f>
        <v>23</v>
      </c>
      <c r="G411">
        <f t="shared" si="6"/>
        <v>2</v>
      </c>
    </row>
    <row r="412" spans="1:7" x14ac:dyDescent="0.25">
      <c r="A412" t="s">
        <v>73</v>
      </c>
      <c r="B412" t="s">
        <v>94</v>
      </c>
      <c r="C412" t="s">
        <v>113</v>
      </c>
      <c r="D412">
        <v>1286</v>
      </c>
      <c r="E412">
        <v>10</v>
      </c>
      <c r="F412">
        <f>RANK(STAND_SO[[#This Row],[SO]],STAND_SO[SO],0)</f>
        <v>88</v>
      </c>
      <c r="G412">
        <f t="shared" si="6"/>
        <v>3</v>
      </c>
    </row>
    <row r="413" spans="1:7" x14ac:dyDescent="0.25">
      <c r="A413" t="s">
        <v>73</v>
      </c>
      <c r="B413" t="s">
        <v>102</v>
      </c>
      <c r="C413" t="s">
        <v>113</v>
      </c>
      <c r="D413">
        <v>1214</v>
      </c>
      <c r="E413">
        <v>9</v>
      </c>
      <c r="F413">
        <f>RANK(STAND_SO[[#This Row],[SO]],STAND_SO[SO],0)</f>
        <v>165</v>
      </c>
      <c r="G413">
        <f t="shared" si="6"/>
        <v>4</v>
      </c>
    </row>
    <row r="414" spans="1:7" x14ac:dyDescent="0.25">
      <c r="A414" t="s">
        <v>73</v>
      </c>
      <c r="B414" t="s">
        <v>103</v>
      </c>
      <c r="C414" t="s">
        <v>113</v>
      </c>
      <c r="D414">
        <v>1105</v>
      </c>
      <c r="E414">
        <v>8</v>
      </c>
      <c r="F414">
        <f>RANK(STAND_SO[[#This Row],[SO]],STAND_SO[SO],0)</f>
        <v>356</v>
      </c>
      <c r="G414">
        <f t="shared" si="6"/>
        <v>5</v>
      </c>
    </row>
    <row r="415" spans="1:7" x14ac:dyDescent="0.25">
      <c r="A415" t="s">
        <v>73</v>
      </c>
      <c r="B415" t="s">
        <v>100</v>
      </c>
      <c r="C415" t="s">
        <v>113</v>
      </c>
      <c r="D415">
        <v>1091</v>
      </c>
      <c r="E415">
        <v>7</v>
      </c>
      <c r="F415">
        <f>RANK(STAND_SO[[#This Row],[SO]],STAND_SO[SO],0)</f>
        <v>383</v>
      </c>
      <c r="G415">
        <f t="shared" si="6"/>
        <v>6</v>
      </c>
    </row>
    <row r="416" spans="1:7" x14ac:dyDescent="0.25">
      <c r="A416" t="s">
        <v>73</v>
      </c>
      <c r="B416" t="s">
        <v>104</v>
      </c>
      <c r="C416" t="s">
        <v>113</v>
      </c>
      <c r="D416">
        <v>1087</v>
      </c>
      <c r="E416">
        <v>6</v>
      </c>
      <c r="F416">
        <f>RANK(STAND_SO[[#This Row],[SO]],STAND_SO[SO],0)</f>
        <v>385</v>
      </c>
      <c r="G416">
        <f t="shared" si="6"/>
        <v>7</v>
      </c>
    </row>
    <row r="417" spans="1:7" x14ac:dyDescent="0.25">
      <c r="A417" t="s">
        <v>73</v>
      </c>
      <c r="B417" t="s">
        <v>98</v>
      </c>
      <c r="C417" t="s">
        <v>113</v>
      </c>
      <c r="D417">
        <v>1086</v>
      </c>
      <c r="E417">
        <v>5</v>
      </c>
      <c r="F417">
        <f>RANK(STAND_SO[[#This Row],[SO]],STAND_SO[SO],0)</f>
        <v>389</v>
      </c>
      <c r="G417">
        <f t="shared" si="6"/>
        <v>8</v>
      </c>
    </row>
    <row r="418" spans="1:7" x14ac:dyDescent="0.25">
      <c r="A418" t="s">
        <v>73</v>
      </c>
      <c r="B418" t="s">
        <v>99</v>
      </c>
      <c r="C418" t="s">
        <v>113</v>
      </c>
      <c r="D418">
        <v>1061</v>
      </c>
      <c r="E418">
        <v>4</v>
      </c>
      <c r="F418">
        <f>RANK(STAND_SO[[#This Row],[SO]],STAND_SO[SO],0)</f>
        <v>424</v>
      </c>
      <c r="G418">
        <f t="shared" si="6"/>
        <v>9</v>
      </c>
    </row>
    <row r="419" spans="1:7" x14ac:dyDescent="0.25">
      <c r="A419" t="s">
        <v>73</v>
      </c>
      <c r="B419" t="s">
        <v>96</v>
      </c>
      <c r="C419" t="s">
        <v>113</v>
      </c>
      <c r="D419">
        <v>990</v>
      </c>
      <c r="E419">
        <v>3</v>
      </c>
      <c r="F419">
        <f>RANK(STAND_SO[[#This Row],[SO]],STAND_SO[SO],0)</f>
        <v>538</v>
      </c>
      <c r="G419">
        <f t="shared" si="6"/>
        <v>10</v>
      </c>
    </row>
    <row r="420" spans="1:7" x14ac:dyDescent="0.25">
      <c r="A420" t="s">
        <v>73</v>
      </c>
      <c r="B420" t="s">
        <v>97</v>
      </c>
      <c r="C420" t="s">
        <v>113</v>
      </c>
      <c r="D420">
        <v>920</v>
      </c>
      <c r="E420">
        <v>2</v>
      </c>
      <c r="F420">
        <f>RANK(STAND_SO[[#This Row],[SO]],STAND_SO[SO],0)</f>
        <v>594</v>
      </c>
      <c r="G420">
        <f t="shared" si="6"/>
        <v>11</v>
      </c>
    </row>
    <row r="421" spans="1:7" x14ac:dyDescent="0.25">
      <c r="A421" t="s">
        <v>73</v>
      </c>
      <c r="B421" t="s">
        <v>105</v>
      </c>
      <c r="C421" t="s">
        <v>113</v>
      </c>
      <c r="D421">
        <v>768</v>
      </c>
      <c r="E421">
        <v>1</v>
      </c>
      <c r="F421">
        <f>RANK(STAND_SO[[#This Row],[SO]],STAND_SO[SO],0)</f>
        <v>650</v>
      </c>
      <c r="G421">
        <f t="shared" si="6"/>
        <v>12</v>
      </c>
    </row>
    <row r="422" spans="1:7" x14ac:dyDescent="0.25">
      <c r="A422" t="s">
        <v>74</v>
      </c>
      <c r="B422" t="s">
        <v>94</v>
      </c>
      <c r="C422" t="s">
        <v>113</v>
      </c>
      <c r="D422">
        <v>1556</v>
      </c>
      <c r="E422">
        <v>12</v>
      </c>
      <c r="F422">
        <f>RANK(STAND_SO[[#This Row],[SO]],STAND_SO[SO],0)</f>
        <v>3</v>
      </c>
      <c r="G422">
        <f t="shared" si="6"/>
        <v>1</v>
      </c>
    </row>
    <row r="423" spans="1:7" x14ac:dyDescent="0.25">
      <c r="A423" t="s">
        <v>74</v>
      </c>
      <c r="B423" t="s">
        <v>95</v>
      </c>
      <c r="C423" t="s">
        <v>113</v>
      </c>
      <c r="D423">
        <v>1304</v>
      </c>
      <c r="E423">
        <v>11</v>
      </c>
      <c r="F423">
        <f>RANK(STAND_SO[[#This Row],[SO]],STAND_SO[SO],0)</f>
        <v>72</v>
      </c>
      <c r="G423">
        <f t="shared" si="6"/>
        <v>2</v>
      </c>
    </row>
    <row r="424" spans="1:7" x14ac:dyDescent="0.25">
      <c r="A424" t="s">
        <v>74</v>
      </c>
      <c r="B424" t="s">
        <v>104</v>
      </c>
      <c r="C424" t="s">
        <v>113</v>
      </c>
      <c r="D424">
        <v>1275</v>
      </c>
      <c r="E424">
        <v>10</v>
      </c>
      <c r="F424">
        <f>RANK(STAND_SO[[#This Row],[SO]],STAND_SO[SO],0)</f>
        <v>96</v>
      </c>
      <c r="G424">
        <f t="shared" si="6"/>
        <v>3</v>
      </c>
    </row>
    <row r="425" spans="1:7" x14ac:dyDescent="0.25">
      <c r="A425" t="s">
        <v>74</v>
      </c>
      <c r="B425" t="s">
        <v>100</v>
      </c>
      <c r="C425" t="s">
        <v>113</v>
      </c>
      <c r="D425">
        <v>1157</v>
      </c>
      <c r="E425">
        <v>9</v>
      </c>
      <c r="F425">
        <f>RANK(STAND_SO[[#This Row],[SO]],STAND_SO[SO],0)</f>
        <v>251</v>
      </c>
      <c r="G425">
        <f t="shared" si="6"/>
        <v>4</v>
      </c>
    </row>
    <row r="426" spans="1:7" x14ac:dyDescent="0.25">
      <c r="A426" t="s">
        <v>74</v>
      </c>
      <c r="B426" t="s">
        <v>98</v>
      </c>
      <c r="C426" t="s">
        <v>113</v>
      </c>
      <c r="D426">
        <v>1115</v>
      </c>
      <c r="E426">
        <v>8</v>
      </c>
      <c r="F426">
        <f>RANK(STAND_SO[[#This Row],[SO]],STAND_SO[SO],0)</f>
        <v>328</v>
      </c>
      <c r="G426">
        <f t="shared" si="6"/>
        <v>5</v>
      </c>
    </row>
    <row r="427" spans="1:7" x14ac:dyDescent="0.25">
      <c r="A427" t="s">
        <v>74</v>
      </c>
      <c r="B427" t="s">
        <v>102</v>
      </c>
      <c r="C427" t="s">
        <v>113</v>
      </c>
      <c r="D427">
        <v>1064</v>
      </c>
      <c r="E427">
        <v>7</v>
      </c>
      <c r="F427">
        <f>RANK(STAND_SO[[#This Row],[SO]],STAND_SO[SO],0)</f>
        <v>418</v>
      </c>
      <c r="G427">
        <f t="shared" si="6"/>
        <v>6</v>
      </c>
    </row>
    <row r="428" spans="1:7" x14ac:dyDescent="0.25">
      <c r="A428" t="s">
        <v>74</v>
      </c>
      <c r="B428" t="s">
        <v>99</v>
      </c>
      <c r="C428" t="s">
        <v>113</v>
      </c>
      <c r="D428">
        <v>1043</v>
      </c>
      <c r="E428">
        <v>6</v>
      </c>
      <c r="F428">
        <f>RANK(STAND_SO[[#This Row],[SO]],STAND_SO[SO],0)</f>
        <v>447</v>
      </c>
      <c r="G428">
        <f t="shared" si="6"/>
        <v>7</v>
      </c>
    </row>
    <row r="429" spans="1:7" x14ac:dyDescent="0.25">
      <c r="A429" t="s">
        <v>74</v>
      </c>
      <c r="B429" t="s">
        <v>101</v>
      </c>
      <c r="C429" t="s">
        <v>113</v>
      </c>
      <c r="D429">
        <v>1032</v>
      </c>
      <c r="E429">
        <v>5</v>
      </c>
      <c r="F429">
        <f>RANK(STAND_SO[[#This Row],[SO]],STAND_SO[SO],0)</f>
        <v>473</v>
      </c>
      <c r="G429">
        <f t="shared" si="6"/>
        <v>8</v>
      </c>
    </row>
    <row r="430" spans="1:7" x14ac:dyDescent="0.25">
      <c r="A430" t="s">
        <v>74</v>
      </c>
      <c r="B430" t="s">
        <v>97</v>
      </c>
      <c r="C430" t="s">
        <v>113</v>
      </c>
      <c r="D430">
        <v>1028</v>
      </c>
      <c r="E430">
        <v>4</v>
      </c>
      <c r="F430">
        <f>RANK(STAND_SO[[#This Row],[SO]],STAND_SO[SO],0)</f>
        <v>490</v>
      </c>
      <c r="G430">
        <f t="shared" si="6"/>
        <v>9</v>
      </c>
    </row>
    <row r="431" spans="1:7" x14ac:dyDescent="0.25">
      <c r="A431" t="s">
        <v>74</v>
      </c>
      <c r="B431" t="s">
        <v>96</v>
      </c>
      <c r="C431" t="s">
        <v>113</v>
      </c>
      <c r="D431">
        <v>1024</v>
      </c>
      <c r="E431">
        <v>3</v>
      </c>
      <c r="F431">
        <f>RANK(STAND_SO[[#This Row],[SO]],STAND_SO[SO],0)</f>
        <v>498</v>
      </c>
      <c r="G431">
        <f t="shared" si="6"/>
        <v>10</v>
      </c>
    </row>
    <row r="432" spans="1:7" x14ac:dyDescent="0.25">
      <c r="A432" t="s">
        <v>74</v>
      </c>
      <c r="B432" t="s">
        <v>103</v>
      </c>
      <c r="C432" t="s">
        <v>113</v>
      </c>
      <c r="D432">
        <v>1002</v>
      </c>
      <c r="E432">
        <v>2</v>
      </c>
      <c r="F432">
        <f>RANK(STAND_SO[[#This Row],[SO]],STAND_SO[SO],0)</f>
        <v>518</v>
      </c>
      <c r="G432">
        <f t="shared" si="6"/>
        <v>11</v>
      </c>
    </row>
    <row r="433" spans="1:7" x14ac:dyDescent="0.25">
      <c r="A433" t="s">
        <v>74</v>
      </c>
      <c r="B433" t="s">
        <v>105</v>
      </c>
      <c r="C433" t="s">
        <v>113</v>
      </c>
      <c r="D433">
        <v>873</v>
      </c>
      <c r="E433">
        <v>1</v>
      </c>
      <c r="F433">
        <f>RANK(STAND_SO[[#This Row],[SO]],STAND_SO[SO],0)</f>
        <v>616</v>
      </c>
      <c r="G433">
        <f t="shared" si="6"/>
        <v>12</v>
      </c>
    </row>
    <row r="434" spans="1:7" x14ac:dyDescent="0.25">
      <c r="A434" t="s">
        <v>75</v>
      </c>
      <c r="B434" t="s">
        <v>98</v>
      </c>
      <c r="C434" t="s">
        <v>113</v>
      </c>
      <c r="D434">
        <v>1365</v>
      </c>
      <c r="E434">
        <v>12</v>
      </c>
      <c r="F434">
        <f>RANK(STAND_SO[[#This Row],[SO]],STAND_SO[SO],0)</f>
        <v>43</v>
      </c>
      <c r="G434">
        <f t="shared" si="6"/>
        <v>1</v>
      </c>
    </row>
    <row r="435" spans="1:7" x14ac:dyDescent="0.25">
      <c r="A435" t="s">
        <v>75</v>
      </c>
      <c r="B435" t="s">
        <v>95</v>
      </c>
      <c r="C435" t="s">
        <v>113</v>
      </c>
      <c r="D435">
        <v>1327</v>
      </c>
      <c r="E435">
        <v>11</v>
      </c>
      <c r="F435">
        <f>RANK(STAND_SO[[#This Row],[SO]],STAND_SO[SO],0)</f>
        <v>56</v>
      </c>
      <c r="G435">
        <f t="shared" si="6"/>
        <v>2</v>
      </c>
    </row>
    <row r="436" spans="1:7" x14ac:dyDescent="0.25">
      <c r="A436" t="s">
        <v>75</v>
      </c>
      <c r="B436" t="s">
        <v>101</v>
      </c>
      <c r="C436" t="s">
        <v>113</v>
      </c>
      <c r="D436">
        <v>1306</v>
      </c>
      <c r="E436">
        <v>10</v>
      </c>
      <c r="F436">
        <f>RANK(STAND_SO[[#This Row],[SO]],STAND_SO[SO],0)</f>
        <v>71</v>
      </c>
      <c r="G436">
        <f t="shared" si="6"/>
        <v>3</v>
      </c>
    </row>
    <row r="437" spans="1:7" x14ac:dyDescent="0.25">
      <c r="A437" t="s">
        <v>75</v>
      </c>
      <c r="B437" t="s">
        <v>100</v>
      </c>
      <c r="C437" t="s">
        <v>113</v>
      </c>
      <c r="D437">
        <v>1231</v>
      </c>
      <c r="E437">
        <v>9</v>
      </c>
      <c r="F437">
        <f>RANK(STAND_SO[[#This Row],[SO]],STAND_SO[SO],0)</f>
        <v>145</v>
      </c>
      <c r="G437">
        <f t="shared" si="6"/>
        <v>4</v>
      </c>
    </row>
    <row r="438" spans="1:7" x14ac:dyDescent="0.25">
      <c r="A438" t="s">
        <v>75</v>
      </c>
      <c r="B438" t="s">
        <v>99</v>
      </c>
      <c r="C438" t="s">
        <v>113</v>
      </c>
      <c r="D438">
        <v>1192</v>
      </c>
      <c r="E438">
        <v>8</v>
      </c>
      <c r="F438">
        <f>RANK(STAND_SO[[#This Row],[SO]],STAND_SO[SO],0)</f>
        <v>196</v>
      </c>
      <c r="G438">
        <f t="shared" si="6"/>
        <v>5</v>
      </c>
    </row>
    <row r="439" spans="1:7" x14ac:dyDescent="0.25">
      <c r="A439" t="s">
        <v>75</v>
      </c>
      <c r="B439" t="s">
        <v>94</v>
      </c>
      <c r="C439" t="s">
        <v>113</v>
      </c>
      <c r="D439">
        <v>1182</v>
      </c>
      <c r="E439">
        <v>7</v>
      </c>
      <c r="F439">
        <f>RANK(STAND_SO[[#This Row],[SO]],STAND_SO[SO],0)</f>
        <v>208</v>
      </c>
      <c r="G439">
        <f t="shared" si="6"/>
        <v>6</v>
      </c>
    </row>
    <row r="440" spans="1:7" x14ac:dyDescent="0.25">
      <c r="A440" t="s">
        <v>75</v>
      </c>
      <c r="B440" t="s">
        <v>105</v>
      </c>
      <c r="C440" t="s">
        <v>113</v>
      </c>
      <c r="D440">
        <v>1050</v>
      </c>
      <c r="E440">
        <v>6</v>
      </c>
      <c r="F440">
        <f>RANK(STAND_SO[[#This Row],[SO]],STAND_SO[SO],0)</f>
        <v>438</v>
      </c>
      <c r="G440">
        <f t="shared" si="6"/>
        <v>7</v>
      </c>
    </row>
    <row r="441" spans="1:7" x14ac:dyDescent="0.25">
      <c r="A441" t="s">
        <v>75</v>
      </c>
      <c r="B441" t="s">
        <v>103</v>
      </c>
      <c r="C441" t="s">
        <v>113</v>
      </c>
      <c r="D441">
        <v>945</v>
      </c>
      <c r="E441">
        <v>5</v>
      </c>
      <c r="F441">
        <f>RANK(STAND_SO[[#This Row],[SO]],STAND_SO[SO],0)</f>
        <v>576</v>
      </c>
      <c r="G441">
        <f t="shared" si="6"/>
        <v>8</v>
      </c>
    </row>
    <row r="442" spans="1:7" x14ac:dyDescent="0.25">
      <c r="A442" t="s">
        <v>75</v>
      </c>
      <c r="B442" t="s">
        <v>104</v>
      </c>
      <c r="C442" t="s">
        <v>113</v>
      </c>
      <c r="D442">
        <v>942</v>
      </c>
      <c r="E442">
        <v>4</v>
      </c>
      <c r="F442">
        <f>RANK(STAND_SO[[#This Row],[SO]],STAND_SO[SO],0)</f>
        <v>577</v>
      </c>
      <c r="G442">
        <f t="shared" si="6"/>
        <v>9</v>
      </c>
    </row>
    <row r="443" spans="1:7" x14ac:dyDescent="0.25">
      <c r="A443" t="s">
        <v>75</v>
      </c>
      <c r="B443" t="s">
        <v>102</v>
      </c>
      <c r="C443" t="s">
        <v>113</v>
      </c>
      <c r="D443">
        <v>907</v>
      </c>
      <c r="E443">
        <v>3</v>
      </c>
      <c r="F443">
        <f>RANK(STAND_SO[[#This Row],[SO]],STAND_SO[SO],0)</f>
        <v>603</v>
      </c>
      <c r="G443">
        <f t="shared" si="6"/>
        <v>10</v>
      </c>
    </row>
    <row r="444" spans="1:7" x14ac:dyDescent="0.25">
      <c r="A444" t="s">
        <v>75</v>
      </c>
      <c r="B444" t="s">
        <v>97</v>
      </c>
      <c r="C444" t="s">
        <v>113</v>
      </c>
      <c r="D444">
        <v>843</v>
      </c>
      <c r="E444">
        <v>2</v>
      </c>
      <c r="F444">
        <f>RANK(STAND_SO[[#This Row],[SO]],STAND_SO[SO],0)</f>
        <v>632</v>
      </c>
      <c r="G444">
        <f t="shared" si="6"/>
        <v>11</v>
      </c>
    </row>
    <row r="445" spans="1:7" x14ac:dyDescent="0.25">
      <c r="A445" t="s">
        <v>75</v>
      </c>
      <c r="B445" t="s">
        <v>96</v>
      </c>
      <c r="C445" t="s">
        <v>113</v>
      </c>
      <c r="D445">
        <v>803</v>
      </c>
      <c r="E445">
        <v>1</v>
      </c>
      <c r="F445">
        <f>RANK(STAND_SO[[#This Row],[SO]],STAND_SO[SO],0)</f>
        <v>643</v>
      </c>
      <c r="G445">
        <f t="shared" si="6"/>
        <v>12</v>
      </c>
    </row>
    <row r="446" spans="1:7" x14ac:dyDescent="0.25">
      <c r="A446" t="s">
        <v>76</v>
      </c>
      <c r="B446" t="s">
        <v>99</v>
      </c>
      <c r="C446" t="s">
        <v>113</v>
      </c>
      <c r="D446">
        <v>1499</v>
      </c>
      <c r="E446">
        <v>12</v>
      </c>
      <c r="F446">
        <f>RANK(STAND_SO[[#This Row],[SO]],STAND_SO[SO],0)</f>
        <v>8</v>
      </c>
      <c r="G446">
        <f t="shared" si="6"/>
        <v>1</v>
      </c>
    </row>
    <row r="447" spans="1:7" x14ac:dyDescent="0.25">
      <c r="A447" t="s">
        <v>76</v>
      </c>
      <c r="B447" t="s">
        <v>94</v>
      </c>
      <c r="C447" t="s">
        <v>113</v>
      </c>
      <c r="D447">
        <v>1365</v>
      </c>
      <c r="E447">
        <v>11</v>
      </c>
      <c r="F447">
        <f>RANK(STAND_SO[[#This Row],[SO]],STAND_SO[SO],0)</f>
        <v>43</v>
      </c>
      <c r="G447">
        <f t="shared" si="6"/>
        <v>2</v>
      </c>
    </row>
    <row r="448" spans="1:7" x14ac:dyDescent="0.25">
      <c r="A448" t="s">
        <v>76</v>
      </c>
      <c r="B448" t="s">
        <v>102</v>
      </c>
      <c r="C448" t="s">
        <v>113</v>
      </c>
      <c r="D448">
        <v>1310</v>
      </c>
      <c r="E448">
        <v>10</v>
      </c>
      <c r="F448">
        <f>RANK(STAND_SO[[#This Row],[SO]],STAND_SO[SO],0)</f>
        <v>70</v>
      </c>
      <c r="G448">
        <f t="shared" si="6"/>
        <v>3</v>
      </c>
    </row>
    <row r="449" spans="1:7" x14ac:dyDescent="0.25">
      <c r="A449" t="s">
        <v>76</v>
      </c>
      <c r="B449" t="s">
        <v>95</v>
      </c>
      <c r="C449" t="s">
        <v>113</v>
      </c>
      <c r="D449">
        <v>1296</v>
      </c>
      <c r="E449">
        <v>9</v>
      </c>
      <c r="F449">
        <f>RANK(STAND_SO[[#This Row],[SO]],STAND_SO[SO],0)</f>
        <v>78</v>
      </c>
      <c r="G449">
        <f t="shared" si="6"/>
        <v>4</v>
      </c>
    </row>
    <row r="450" spans="1:7" x14ac:dyDescent="0.25">
      <c r="A450" t="s">
        <v>76</v>
      </c>
      <c r="B450" t="s">
        <v>98</v>
      </c>
      <c r="C450" t="s">
        <v>113</v>
      </c>
      <c r="D450">
        <v>1232</v>
      </c>
      <c r="E450">
        <v>8</v>
      </c>
      <c r="F450">
        <f>RANK(STAND_SO[[#This Row],[SO]],STAND_SO[SO],0)</f>
        <v>141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101</v>
      </c>
      <c r="C451" t="s">
        <v>113</v>
      </c>
      <c r="D451">
        <v>1179</v>
      </c>
      <c r="E451">
        <v>7</v>
      </c>
      <c r="F451">
        <f>RANK(STAND_SO[[#This Row],[SO]],STAND_SO[SO],0)</f>
        <v>216</v>
      </c>
      <c r="G451">
        <f t="shared" si="7"/>
        <v>6</v>
      </c>
    </row>
    <row r="452" spans="1:7" x14ac:dyDescent="0.25">
      <c r="A452" t="s">
        <v>76</v>
      </c>
      <c r="B452" t="s">
        <v>105</v>
      </c>
      <c r="C452" t="s">
        <v>113</v>
      </c>
      <c r="D452">
        <v>1169</v>
      </c>
      <c r="E452">
        <v>6</v>
      </c>
      <c r="F452">
        <f>RANK(STAND_SO[[#This Row],[SO]],STAND_SO[SO],0)</f>
        <v>235</v>
      </c>
      <c r="G452">
        <f t="shared" si="7"/>
        <v>7</v>
      </c>
    </row>
    <row r="453" spans="1:7" x14ac:dyDescent="0.25">
      <c r="A453" t="s">
        <v>76</v>
      </c>
      <c r="B453" t="s">
        <v>104</v>
      </c>
      <c r="C453" t="s">
        <v>113</v>
      </c>
      <c r="D453">
        <v>1125</v>
      </c>
      <c r="E453">
        <v>5</v>
      </c>
      <c r="F453">
        <f>RANK(STAND_SO[[#This Row],[SO]],STAND_SO[SO],0)</f>
        <v>302</v>
      </c>
      <c r="G453">
        <f t="shared" si="7"/>
        <v>8</v>
      </c>
    </row>
    <row r="454" spans="1:7" x14ac:dyDescent="0.25">
      <c r="A454" t="s">
        <v>76</v>
      </c>
      <c r="B454" t="s">
        <v>100</v>
      </c>
      <c r="C454" t="s">
        <v>113</v>
      </c>
      <c r="D454">
        <v>1110</v>
      </c>
      <c r="E454">
        <v>4</v>
      </c>
      <c r="F454">
        <f>RANK(STAND_SO[[#This Row],[SO]],STAND_SO[SO],0)</f>
        <v>340</v>
      </c>
      <c r="G454">
        <f t="shared" si="7"/>
        <v>9</v>
      </c>
    </row>
    <row r="455" spans="1:7" x14ac:dyDescent="0.25">
      <c r="A455" t="s">
        <v>76</v>
      </c>
      <c r="B455" t="s">
        <v>103</v>
      </c>
      <c r="C455" t="s">
        <v>113</v>
      </c>
      <c r="D455">
        <v>1032</v>
      </c>
      <c r="E455">
        <v>3</v>
      </c>
      <c r="F455">
        <f>RANK(STAND_SO[[#This Row],[SO]],STAND_SO[SO],0)</f>
        <v>473</v>
      </c>
      <c r="G455">
        <f t="shared" si="7"/>
        <v>10</v>
      </c>
    </row>
    <row r="456" spans="1:7" x14ac:dyDescent="0.25">
      <c r="A456" t="s">
        <v>76</v>
      </c>
      <c r="B456" t="s">
        <v>96</v>
      </c>
      <c r="C456" t="s">
        <v>113</v>
      </c>
      <c r="D456">
        <v>996</v>
      </c>
      <c r="E456">
        <v>2</v>
      </c>
      <c r="F456">
        <f>RANK(STAND_SO[[#This Row],[SO]],STAND_SO[SO],0)</f>
        <v>526</v>
      </c>
      <c r="G456">
        <f t="shared" si="7"/>
        <v>11</v>
      </c>
    </row>
    <row r="457" spans="1:7" x14ac:dyDescent="0.25">
      <c r="A457" t="s">
        <v>76</v>
      </c>
      <c r="B457" t="s">
        <v>97</v>
      </c>
      <c r="C457" t="s">
        <v>113</v>
      </c>
      <c r="D457">
        <v>670</v>
      </c>
      <c r="E457">
        <v>1</v>
      </c>
      <c r="F457">
        <f>RANK(STAND_SO[[#This Row],[SO]],STAND_SO[SO],0)</f>
        <v>655</v>
      </c>
      <c r="G457">
        <f t="shared" si="7"/>
        <v>12</v>
      </c>
    </row>
    <row r="458" spans="1:7" x14ac:dyDescent="0.25">
      <c r="A458" t="s">
        <v>77</v>
      </c>
      <c r="B458" t="s">
        <v>99</v>
      </c>
      <c r="C458" t="s">
        <v>113</v>
      </c>
      <c r="D458">
        <v>1281</v>
      </c>
      <c r="E458">
        <v>12</v>
      </c>
      <c r="F458">
        <f>RANK(STAND_SO[[#This Row],[SO]],STAND_SO[SO],0)</f>
        <v>90</v>
      </c>
      <c r="G458">
        <f t="shared" si="7"/>
        <v>1</v>
      </c>
    </row>
    <row r="459" spans="1:7" x14ac:dyDescent="0.25">
      <c r="A459" t="s">
        <v>77</v>
      </c>
      <c r="B459" t="s">
        <v>100</v>
      </c>
      <c r="C459" t="s">
        <v>113</v>
      </c>
      <c r="D459">
        <v>1260</v>
      </c>
      <c r="E459">
        <v>11</v>
      </c>
      <c r="F459">
        <f>RANK(STAND_SO[[#This Row],[SO]],STAND_SO[SO],0)</f>
        <v>114</v>
      </c>
      <c r="G459">
        <f t="shared" si="7"/>
        <v>2</v>
      </c>
    </row>
    <row r="460" spans="1:7" x14ac:dyDescent="0.25">
      <c r="A460" t="s">
        <v>77</v>
      </c>
      <c r="B460" t="s">
        <v>98</v>
      </c>
      <c r="C460" t="s">
        <v>113</v>
      </c>
      <c r="D460">
        <v>1177</v>
      </c>
      <c r="E460">
        <v>10</v>
      </c>
      <c r="F460">
        <f>RANK(STAND_SO[[#This Row],[SO]],STAND_SO[SO],0)</f>
        <v>218</v>
      </c>
      <c r="G460">
        <f t="shared" si="7"/>
        <v>3</v>
      </c>
    </row>
    <row r="461" spans="1:7" x14ac:dyDescent="0.25">
      <c r="A461" t="s">
        <v>77</v>
      </c>
      <c r="B461" t="s">
        <v>104</v>
      </c>
      <c r="C461" t="s">
        <v>113</v>
      </c>
      <c r="D461">
        <v>1099</v>
      </c>
      <c r="E461">
        <v>9</v>
      </c>
      <c r="F461">
        <f>RANK(STAND_SO[[#This Row],[SO]],STAND_SO[SO],0)</f>
        <v>366</v>
      </c>
      <c r="G461">
        <f t="shared" si="7"/>
        <v>4</v>
      </c>
    </row>
    <row r="462" spans="1:7" x14ac:dyDescent="0.25">
      <c r="A462" t="s">
        <v>77</v>
      </c>
      <c r="B462" t="s">
        <v>94</v>
      </c>
      <c r="C462" t="s">
        <v>113</v>
      </c>
      <c r="D462">
        <v>1093</v>
      </c>
      <c r="E462">
        <v>8</v>
      </c>
      <c r="F462">
        <f>RANK(STAND_SO[[#This Row],[SO]],STAND_SO[SO],0)</f>
        <v>379</v>
      </c>
      <c r="G462">
        <f t="shared" si="7"/>
        <v>5</v>
      </c>
    </row>
    <row r="463" spans="1:7" x14ac:dyDescent="0.25">
      <c r="A463" t="s">
        <v>77</v>
      </c>
      <c r="B463" t="s">
        <v>97</v>
      </c>
      <c r="C463" t="s">
        <v>113</v>
      </c>
      <c r="D463">
        <v>1055</v>
      </c>
      <c r="E463">
        <v>7</v>
      </c>
      <c r="F463">
        <f>RANK(STAND_SO[[#This Row],[SO]],STAND_SO[SO],0)</f>
        <v>429</v>
      </c>
      <c r="G463">
        <f t="shared" si="7"/>
        <v>6</v>
      </c>
    </row>
    <row r="464" spans="1:7" x14ac:dyDescent="0.25">
      <c r="A464" t="s">
        <v>77</v>
      </c>
      <c r="B464" t="s">
        <v>105</v>
      </c>
      <c r="C464" t="s">
        <v>113</v>
      </c>
      <c r="D464">
        <v>1028</v>
      </c>
      <c r="E464">
        <v>6</v>
      </c>
      <c r="F464">
        <f>RANK(STAND_SO[[#This Row],[SO]],STAND_SO[SO],0)</f>
        <v>490</v>
      </c>
      <c r="G464">
        <f t="shared" si="7"/>
        <v>7</v>
      </c>
    </row>
    <row r="465" spans="1:7" x14ac:dyDescent="0.25">
      <c r="A465" t="s">
        <v>77</v>
      </c>
      <c r="B465" t="s">
        <v>101</v>
      </c>
      <c r="C465" t="s">
        <v>113</v>
      </c>
      <c r="D465">
        <v>1022</v>
      </c>
      <c r="E465">
        <v>5</v>
      </c>
      <c r="F465">
        <f>RANK(STAND_SO[[#This Row],[SO]],STAND_SO[SO],0)</f>
        <v>503</v>
      </c>
      <c r="G465">
        <f t="shared" si="7"/>
        <v>8</v>
      </c>
    </row>
    <row r="466" spans="1:7" x14ac:dyDescent="0.25">
      <c r="A466" t="s">
        <v>77</v>
      </c>
      <c r="B466" t="s">
        <v>95</v>
      </c>
      <c r="C466" t="s">
        <v>113</v>
      </c>
      <c r="D466">
        <v>996</v>
      </c>
      <c r="E466">
        <v>4</v>
      </c>
      <c r="F466">
        <f>RANK(STAND_SO[[#This Row],[SO]],STAND_SO[SO],0)</f>
        <v>526</v>
      </c>
      <c r="G466">
        <f t="shared" si="7"/>
        <v>9</v>
      </c>
    </row>
    <row r="467" spans="1:7" x14ac:dyDescent="0.25">
      <c r="A467" t="s">
        <v>77</v>
      </c>
      <c r="B467" t="s">
        <v>103</v>
      </c>
      <c r="C467" t="s">
        <v>113</v>
      </c>
      <c r="D467">
        <v>987</v>
      </c>
      <c r="E467">
        <v>3</v>
      </c>
      <c r="F467">
        <f>RANK(STAND_SO[[#This Row],[SO]],STAND_SO[SO],0)</f>
        <v>540</v>
      </c>
      <c r="G467">
        <f t="shared" si="7"/>
        <v>10</v>
      </c>
    </row>
    <row r="468" spans="1:7" x14ac:dyDescent="0.25">
      <c r="A468" t="s">
        <v>77</v>
      </c>
      <c r="B468" t="s">
        <v>102</v>
      </c>
      <c r="C468" t="s">
        <v>113</v>
      </c>
      <c r="D468">
        <v>981</v>
      </c>
      <c r="E468">
        <v>2</v>
      </c>
      <c r="F468">
        <f>RANK(STAND_SO[[#This Row],[SO]],STAND_SO[SO],0)</f>
        <v>545</v>
      </c>
      <c r="G468">
        <f t="shared" si="7"/>
        <v>11</v>
      </c>
    </row>
    <row r="469" spans="1:7" x14ac:dyDescent="0.25">
      <c r="A469" t="s">
        <v>77</v>
      </c>
      <c r="B469" t="s">
        <v>96</v>
      </c>
      <c r="C469" t="s">
        <v>113</v>
      </c>
      <c r="D469">
        <v>662</v>
      </c>
      <c r="E469">
        <v>1</v>
      </c>
      <c r="F469">
        <f>RANK(STAND_SO[[#This Row],[SO]],STAND_SO[SO],0)</f>
        <v>657</v>
      </c>
      <c r="G469">
        <f t="shared" si="7"/>
        <v>12</v>
      </c>
    </row>
    <row r="470" spans="1:7" x14ac:dyDescent="0.25">
      <c r="A470" t="s">
        <v>78</v>
      </c>
      <c r="B470" t="s">
        <v>103</v>
      </c>
      <c r="C470" t="s">
        <v>113</v>
      </c>
      <c r="D470">
        <v>1236</v>
      </c>
      <c r="E470">
        <v>12</v>
      </c>
      <c r="F470">
        <f>RANK(STAND_SO[[#This Row],[SO]],STAND_SO[SO],0)</f>
        <v>136</v>
      </c>
      <c r="G470">
        <f t="shared" si="7"/>
        <v>1</v>
      </c>
    </row>
    <row r="471" spans="1:7" x14ac:dyDescent="0.25">
      <c r="A471" t="s">
        <v>78</v>
      </c>
      <c r="B471" t="s">
        <v>97</v>
      </c>
      <c r="C471" t="s">
        <v>113</v>
      </c>
      <c r="D471">
        <v>1234</v>
      </c>
      <c r="E471">
        <v>11</v>
      </c>
      <c r="F471">
        <f>RANK(STAND_SO[[#This Row],[SO]],STAND_SO[SO],0)</f>
        <v>139</v>
      </c>
      <c r="G471">
        <f t="shared" si="7"/>
        <v>2</v>
      </c>
    </row>
    <row r="472" spans="1:7" x14ac:dyDescent="0.25">
      <c r="A472" t="s">
        <v>78</v>
      </c>
      <c r="B472" t="s">
        <v>94</v>
      </c>
      <c r="C472" t="s">
        <v>113</v>
      </c>
      <c r="D472">
        <v>1219</v>
      </c>
      <c r="E472">
        <v>10</v>
      </c>
      <c r="F472">
        <f>RANK(STAND_SO[[#This Row],[SO]],STAND_SO[SO],0)</f>
        <v>153</v>
      </c>
      <c r="G472">
        <f t="shared" si="7"/>
        <v>3</v>
      </c>
    </row>
    <row r="473" spans="1:7" x14ac:dyDescent="0.25">
      <c r="A473" t="s">
        <v>78</v>
      </c>
      <c r="B473" t="s">
        <v>102</v>
      </c>
      <c r="C473" t="s">
        <v>113</v>
      </c>
      <c r="D473">
        <v>1202</v>
      </c>
      <c r="E473">
        <v>9</v>
      </c>
      <c r="F473">
        <f>RANK(STAND_SO[[#This Row],[SO]],STAND_SO[SO],0)</f>
        <v>183</v>
      </c>
      <c r="G473">
        <f t="shared" si="7"/>
        <v>4</v>
      </c>
    </row>
    <row r="474" spans="1:7" x14ac:dyDescent="0.25">
      <c r="A474" t="s">
        <v>78</v>
      </c>
      <c r="B474" t="s">
        <v>98</v>
      </c>
      <c r="C474" t="s">
        <v>113</v>
      </c>
      <c r="D474">
        <v>1184</v>
      </c>
      <c r="E474">
        <v>8</v>
      </c>
      <c r="F474">
        <f>RANK(STAND_SO[[#This Row],[SO]],STAND_SO[SO],0)</f>
        <v>206</v>
      </c>
      <c r="G474">
        <f t="shared" si="7"/>
        <v>5</v>
      </c>
    </row>
    <row r="475" spans="1:7" x14ac:dyDescent="0.25">
      <c r="A475" t="s">
        <v>78</v>
      </c>
      <c r="B475" t="s">
        <v>99</v>
      </c>
      <c r="C475" t="s">
        <v>113</v>
      </c>
      <c r="D475">
        <v>1161</v>
      </c>
      <c r="E475">
        <v>7</v>
      </c>
      <c r="F475">
        <f>RANK(STAND_SO[[#This Row],[SO]],STAND_SO[SO],0)</f>
        <v>245</v>
      </c>
      <c r="G475">
        <f t="shared" si="7"/>
        <v>6</v>
      </c>
    </row>
    <row r="476" spans="1:7" x14ac:dyDescent="0.25">
      <c r="A476" t="s">
        <v>78</v>
      </c>
      <c r="B476" t="s">
        <v>100</v>
      </c>
      <c r="C476" t="s">
        <v>113</v>
      </c>
      <c r="D476">
        <v>1123</v>
      </c>
      <c r="E476">
        <v>6</v>
      </c>
      <c r="F476">
        <f>RANK(STAND_SO[[#This Row],[SO]],STAND_SO[SO],0)</f>
        <v>306</v>
      </c>
      <c r="G476">
        <f t="shared" si="7"/>
        <v>7</v>
      </c>
    </row>
    <row r="477" spans="1:7" x14ac:dyDescent="0.25">
      <c r="A477" t="s">
        <v>78</v>
      </c>
      <c r="B477" t="s">
        <v>95</v>
      </c>
      <c r="C477" t="s">
        <v>113</v>
      </c>
      <c r="D477">
        <v>1118</v>
      </c>
      <c r="E477">
        <v>5</v>
      </c>
      <c r="F477">
        <f>RANK(STAND_SO[[#This Row],[SO]],STAND_SO[SO],0)</f>
        <v>319</v>
      </c>
      <c r="G477">
        <f t="shared" si="7"/>
        <v>8</v>
      </c>
    </row>
    <row r="478" spans="1:7" x14ac:dyDescent="0.25">
      <c r="A478" t="s">
        <v>78</v>
      </c>
      <c r="B478" t="s">
        <v>101</v>
      </c>
      <c r="C478" t="s">
        <v>113</v>
      </c>
      <c r="D478">
        <v>1062</v>
      </c>
      <c r="E478">
        <v>4</v>
      </c>
      <c r="F478">
        <f>RANK(STAND_SO[[#This Row],[SO]],STAND_SO[SO],0)</f>
        <v>423</v>
      </c>
      <c r="G478">
        <f t="shared" si="7"/>
        <v>9</v>
      </c>
    </row>
    <row r="479" spans="1:7" x14ac:dyDescent="0.25">
      <c r="A479" t="s">
        <v>78</v>
      </c>
      <c r="B479" t="s">
        <v>104</v>
      </c>
      <c r="C479" t="s">
        <v>113</v>
      </c>
      <c r="D479">
        <v>1059</v>
      </c>
      <c r="E479">
        <v>3</v>
      </c>
      <c r="F479">
        <f>RANK(STAND_SO[[#This Row],[SO]],STAND_SO[SO],0)</f>
        <v>425</v>
      </c>
      <c r="G479">
        <f t="shared" si="7"/>
        <v>10</v>
      </c>
    </row>
    <row r="480" spans="1:7" x14ac:dyDescent="0.25">
      <c r="A480" t="s">
        <v>78</v>
      </c>
      <c r="B480" t="s">
        <v>105</v>
      </c>
      <c r="C480" t="s">
        <v>113</v>
      </c>
      <c r="D480">
        <v>901</v>
      </c>
      <c r="E480">
        <v>2</v>
      </c>
      <c r="F480">
        <f>RANK(STAND_SO[[#This Row],[SO]],STAND_SO[SO],0)</f>
        <v>605</v>
      </c>
      <c r="G480">
        <f t="shared" si="7"/>
        <v>11</v>
      </c>
    </row>
    <row r="481" spans="1:7" x14ac:dyDescent="0.25">
      <c r="A481" t="s">
        <v>78</v>
      </c>
      <c r="B481" t="s">
        <v>96</v>
      </c>
      <c r="C481" t="s">
        <v>113</v>
      </c>
      <c r="D481">
        <v>599</v>
      </c>
      <c r="E481">
        <v>1</v>
      </c>
      <c r="F481">
        <f>RANK(STAND_SO[[#This Row],[SO]],STAND_SO[SO],0)</f>
        <v>659</v>
      </c>
      <c r="G481">
        <f t="shared" si="7"/>
        <v>12</v>
      </c>
    </row>
    <row r="482" spans="1:7" x14ac:dyDescent="0.25">
      <c r="A482" t="s">
        <v>79</v>
      </c>
      <c r="B482" t="s">
        <v>95</v>
      </c>
      <c r="C482" t="s">
        <v>114</v>
      </c>
      <c r="D482">
        <v>1289</v>
      </c>
      <c r="E482">
        <v>12</v>
      </c>
      <c r="F482">
        <f>RANK(STAND_SO[[#This Row],[SO]],STAND_SO[SO],0)</f>
        <v>85</v>
      </c>
      <c r="G482">
        <f t="shared" si="7"/>
        <v>1</v>
      </c>
    </row>
    <row r="483" spans="1:7" x14ac:dyDescent="0.25">
      <c r="A483" t="s">
        <v>79</v>
      </c>
      <c r="B483" t="s">
        <v>98</v>
      </c>
      <c r="C483" t="s">
        <v>114</v>
      </c>
      <c r="D483">
        <v>1264</v>
      </c>
      <c r="E483">
        <v>11</v>
      </c>
      <c r="F483">
        <f>RANK(STAND_SO[[#This Row],[SO]],STAND_SO[SO],0)</f>
        <v>106</v>
      </c>
      <c r="G483">
        <f t="shared" si="7"/>
        <v>2</v>
      </c>
    </row>
    <row r="484" spans="1:7" x14ac:dyDescent="0.25">
      <c r="A484" t="s">
        <v>79</v>
      </c>
      <c r="B484" t="s">
        <v>94</v>
      </c>
      <c r="C484" t="s">
        <v>114</v>
      </c>
      <c r="D484">
        <v>1251</v>
      </c>
      <c r="E484">
        <v>10</v>
      </c>
      <c r="F484">
        <f>RANK(STAND_SO[[#This Row],[SO]],STAND_SO[SO],0)</f>
        <v>120</v>
      </c>
      <c r="G484">
        <f t="shared" si="7"/>
        <v>3</v>
      </c>
    </row>
    <row r="485" spans="1:7" x14ac:dyDescent="0.25">
      <c r="A485" t="s">
        <v>79</v>
      </c>
      <c r="B485" t="s">
        <v>99</v>
      </c>
      <c r="C485" t="s">
        <v>114</v>
      </c>
      <c r="D485">
        <v>1208</v>
      </c>
      <c r="E485">
        <v>9</v>
      </c>
      <c r="F485">
        <f>RANK(STAND_SO[[#This Row],[SO]],STAND_SO[SO],0)</f>
        <v>171</v>
      </c>
      <c r="G485">
        <f t="shared" si="7"/>
        <v>4</v>
      </c>
    </row>
    <row r="486" spans="1:7" x14ac:dyDescent="0.25">
      <c r="A486" t="s">
        <v>79</v>
      </c>
      <c r="B486" t="s">
        <v>100</v>
      </c>
      <c r="C486" t="s">
        <v>114</v>
      </c>
      <c r="D486">
        <v>1177</v>
      </c>
      <c r="E486">
        <v>8</v>
      </c>
      <c r="F486">
        <f>RANK(STAND_SO[[#This Row],[SO]],STAND_SO[SO],0)</f>
        <v>218</v>
      </c>
      <c r="G486">
        <f t="shared" si="7"/>
        <v>5</v>
      </c>
    </row>
    <row r="487" spans="1:7" x14ac:dyDescent="0.25">
      <c r="A487" t="s">
        <v>79</v>
      </c>
      <c r="B487" t="s">
        <v>103</v>
      </c>
      <c r="C487" t="s">
        <v>114</v>
      </c>
      <c r="D487">
        <v>1156</v>
      </c>
      <c r="E487">
        <v>7</v>
      </c>
      <c r="F487">
        <f>RANK(STAND_SO[[#This Row],[SO]],STAND_SO[SO],0)</f>
        <v>252</v>
      </c>
      <c r="G487">
        <f t="shared" si="7"/>
        <v>6</v>
      </c>
    </row>
    <row r="488" spans="1:7" x14ac:dyDescent="0.25">
      <c r="A488" t="s">
        <v>79</v>
      </c>
      <c r="B488" t="s">
        <v>105</v>
      </c>
      <c r="C488" t="s">
        <v>114</v>
      </c>
      <c r="D488">
        <v>1143</v>
      </c>
      <c r="E488">
        <v>6</v>
      </c>
      <c r="F488">
        <f>RANK(STAND_SO[[#This Row],[SO]],STAND_SO[SO],0)</f>
        <v>273</v>
      </c>
      <c r="G488">
        <f t="shared" si="7"/>
        <v>7</v>
      </c>
    </row>
    <row r="489" spans="1:7" x14ac:dyDescent="0.25">
      <c r="A489" t="s">
        <v>79</v>
      </c>
      <c r="B489" t="s">
        <v>97</v>
      </c>
      <c r="C489" t="s">
        <v>114</v>
      </c>
      <c r="D489">
        <v>1124</v>
      </c>
      <c r="E489">
        <v>5</v>
      </c>
      <c r="F489">
        <f>RANK(STAND_SO[[#This Row],[SO]],STAND_SO[SO],0)</f>
        <v>303</v>
      </c>
      <c r="G489">
        <f t="shared" si="7"/>
        <v>8</v>
      </c>
    </row>
    <row r="490" spans="1:7" x14ac:dyDescent="0.25">
      <c r="A490" t="s">
        <v>79</v>
      </c>
      <c r="B490" t="s">
        <v>102</v>
      </c>
      <c r="C490" t="s">
        <v>114</v>
      </c>
      <c r="D490">
        <v>1076</v>
      </c>
      <c r="E490">
        <v>4</v>
      </c>
      <c r="F490">
        <f>RANK(STAND_SO[[#This Row],[SO]],STAND_SO[SO],0)</f>
        <v>397</v>
      </c>
      <c r="G490">
        <f t="shared" si="7"/>
        <v>9</v>
      </c>
    </row>
    <row r="491" spans="1:7" x14ac:dyDescent="0.25">
      <c r="A491" t="s">
        <v>79</v>
      </c>
      <c r="B491" t="s">
        <v>101</v>
      </c>
      <c r="C491" t="s">
        <v>114</v>
      </c>
      <c r="D491">
        <v>1049</v>
      </c>
      <c r="E491">
        <v>3</v>
      </c>
      <c r="F491">
        <f>RANK(STAND_SO[[#This Row],[SO]],STAND_SO[SO],0)</f>
        <v>440</v>
      </c>
      <c r="G491">
        <f t="shared" si="7"/>
        <v>10</v>
      </c>
    </row>
    <row r="492" spans="1:7" x14ac:dyDescent="0.25">
      <c r="A492" t="s">
        <v>79</v>
      </c>
      <c r="B492" t="s">
        <v>104</v>
      </c>
      <c r="C492" t="s">
        <v>114</v>
      </c>
      <c r="D492">
        <v>1038</v>
      </c>
      <c r="E492">
        <v>2</v>
      </c>
      <c r="F492">
        <f>RANK(STAND_SO[[#This Row],[SO]],STAND_SO[SO],0)</f>
        <v>456</v>
      </c>
      <c r="G492">
        <f t="shared" si="7"/>
        <v>11</v>
      </c>
    </row>
    <row r="493" spans="1:7" x14ac:dyDescent="0.25">
      <c r="A493" t="s">
        <v>79</v>
      </c>
      <c r="B493" t="s">
        <v>96</v>
      </c>
      <c r="C493" t="s">
        <v>114</v>
      </c>
      <c r="D493">
        <v>961</v>
      </c>
      <c r="E493">
        <v>1</v>
      </c>
      <c r="F493">
        <f>RANK(STAND_SO[[#This Row],[SO]],STAND_SO[SO],0)</f>
        <v>561</v>
      </c>
      <c r="G493">
        <f t="shared" si="7"/>
        <v>12</v>
      </c>
    </row>
    <row r="494" spans="1:7" x14ac:dyDescent="0.25">
      <c r="A494" t="s">
        <v>80</v>
      </c>
      <c r="B494" t="s">
        <v>95</v>
      </c>
      <c r="C494" t="s">
        <v>113</v>
      </c>
      <c r="D494">
        <v>1294</v>
      </c>
      <c r="E494">
        <v>12</v>
      </c>
      <c r="F494">
        <f>RANK(STAND_SO[[#This Row],[SO]],STAND_SO[SO],0)</f>
        <v>80</v>
      </c>
      <c r="G494">
        <f t="shared" si="7"/>
        <v>1</v>
      </c>
    </row>
    <row r="495" spans="1:7" x14ac:dyDescent="0.25">
      <c r="A495" t="s">
        <v>80</v>
      </c>
      <c r="B495" t="s">
        <v>99</v>
      </c>
      <c r="C495" t="s">
        <v>113</v>
      </c>
      <c r="D495">
        <v>1221</v>
      </c>
      <c r="E495">
        <v>11</v>
      </c>
      <c r="F495">
        <f>RANK(STAND_SO[[#This Row],[SO]],STAND_SO[SO],0)</f>
        <v>152</v>
      </c>
      <c r="G495">
        <f t="shared" si="7"/>
        <v>2</v>
      </c>
    </row>
    <row r="496" spans="1:7" x14ac:dyDescent="0.25">
      <c r="A496" t="s">
        <v>80</v>
      </c>
      <c r="B496" t="s">
        <v>94</v>
      </c>
      <c r="C496" t="s">
        <v>113</v>
      </c>
      <c r="D496">
        <v>1197</v>
      </c>
      <c r="E496">
        <v>10</v>
      </c>
      <c r="F496">
        <f>RANK(STAND_SO[[#This Row],[SO]],STAND_SO[SO],0)</f>
        <v>187</v>
      </c>
      <c r="G496">
        <f t="shared" si="7"/>
        <v>3</v>
      </c>
    </row>
    <row r="497" spans="1:7" x14ac:dyDescent="0.25">
      <c r="A497" t="s">
        <v>80</v>
      </c>
      <c r="B497" t="s">
        <v>98</v>
      </c>
      <c r="C497" t="s">
        <v>113</v>
      </c>
      <c r="D497">
        <v>1178</v>
      </c>
      <c r="E497">
        <v>9</v>
      </c>
      <c r="F497">
        <f>RANK(STAND_SO[[#This Row],[SO]],STAND_SO[SO],0)</f>
        <v>217</v>
      </c>
      <c r="G497">
        <f t="shared" si="7"/>
        <v>4</v>
      </c>
    </row>
    <row r="498" spans="1:7" x14ac:dyDescent="0.25">
      <c r="A498" t="s">
        <v>80</v>
      </c>
      <c r="B498" t="s">
        <v>103</v>
      </c>
      <c r="C498" t="s">
        <v>113</v>
      </c>
      <c r="D498">
        <v>1168</v>
      </c>
      <c r="E498">
        <v>8</v>
      </c>
      <c r="F498">
        <f>RANK(STAND_SO[[#This Row],[SO]],STAND_SO[SO],0)</f>
        <v>236</v>
      </c>
      <c r="G498">
        <f t="shared" si="7"/>
        <v>5</v>
      </c>
    </row>
    <row r="499" spans="1:7" x14ac:dyDescent="0.25">
      <c r="A499" t="s">
        <v>80</v>
      </c>
      <c r="B499" t="s">
        <v>96</v>
      </c>
      <c r="C499" t="s">
        <v>113</v>
      </c>
      <c r="D499">
        <v>1164</v>
      </c>
      <c r="E499">
        <v>7</v>
      </c>
      <c r="F499">
        <f>RANK(STAND_SO[[#This Row],[SO]],STAND_SO[SO],0)</f>
        <v>242</v>
      </c>
      <c r="G499">
        <f t="shared" si="7"/>
        <v>6</v>
      </c>
    </row>
    <row r="500" spans="1:7" x14ac:dyDescent="0.25">
      <c r="A500" t="s">
        <v>80</v>
      </c>
      <c r="B500" t="s">
        <v>105</v>
      </c>
      <c r="C500" t="s">
        <v>113</v>
      </c>
      <c r="D500">
        <v>1128</v>
      </c>
      <c r="E500">
        <v>6</v>
      </c>
      <c r="F500">
        <f>RANK(STAND_SO[[#This Row],[SO]],STAND_SO[SO],0)</f>
        <v>298</v>
      </c>
      <c r="G500">
        <f t="shared" si="7"/>
        <v>7</v>
      </c>
    </row>
    <row r="501" spans="1:7" x14ac:dyDescent="0.25">
      <c r="A501" t="s">
        <v>80</v>
      </c>
      <c r="B501" t="s">
        <v>100</v>
      </c>
      <c r="C501" t="s">
        <v>113</v>
      </c>
      <c r="D501">
        <v>1112</v>
      </c>
      <c r="E501">
        <v>5</v>
      </c>
      <c r="F501">
        <f>RANK(STAND_SO[[#This Row],[SO]],STAND_SO[SO],0)</f>
        <v>333</v>
      </c>
      <c r="G501">
        <f t="shared" si="7"/>
        <v>8</v>
      </c>
    </row>
    <row r="502" spans="1:7" x14ac:dyDescent="0.25">
      <c r="A502" t="s">
        <v>80</v>
      </c>
      <c r="B502" t="s">
        <v>102</v>
      </c>
      <c r="C502" t="s">
        <v>113</v>
      </c>
      <c r="D502">
        <v>1055</v>
      </c>
      <c r="E502">
        <v>4</v>
      </c>
      <c r="F502">
        <f>RANK(STAND_SO[[#This Row],[SO]],STAND_SO[SO],0)</f>
        <v>429</v>
      </c>
      <c r="G502">
        <f t="shared" si="7"/>
        <v>9</v>
      </c>
    </row>
    <row r="503" spans="1:7" x14ac:dyDescent="0.25">
      <c r="A503" t="s">
        <v>80</v>
      </c>
      <c r="B503" t="s">
        <v>101</v>
      </c>
      <c r="C503" t="s">
        <v>113</v>
      </c>
      <c r="D503">
        <v>965</v>
      </c>
      <c r="E503">
        <v>3</v>
      </c>
      <c r="F503">
        <f>RANK(STAND_SO[[#This Row],[SO]],STAND_SO[SO],0)</f>
        <v>560</v>
      </c>
      <c r="G503">
        <f t="shared" si="7"/>
        <v>10</v>
      </c>
    </row>
    <row r="504" spans="1:7" x14ac:dyDescent="0.25">
      <c r="A504" t="s">
        <v>80</v>
      </c>
      <c r="B504" t="s">
        <v>104</v>
      </c>
      <c r="C504" t="s">
        <v>113</v>
      </c>
      <c r="D504">
        <v>936</v>
      </c>
      <c r="E504">
        <v>2</v>
      </c>
      <c r="F504">
        <f>RANK(STAND_SO[[#This Row],[SO]],STAND_SO[SO],0)</f>
        <v>582</v>
      </c>
      <c r="G504">
        <f t="shared" si="7"/>
        <v>11</v>
      </c>
    </row>
    <row r="505" spans="1:7" x14ac:dyDescent="0.25">
      <c r="A505" t="s">
        <v>80</v>
      </c>
      <c r="B505" t="s">
        <v>97</v>
      </c>
      <c r="C505" t="s">
        <v>113</v>
      </c>
      <c r="D505">
        <v>880</v>
      </c>
      <c r="E505">
        <v>1</v>
      </c>
      <c r="F505">
        <f>RANK(STAND_SO[[#This Row],[SO]],STAND_SO[SO],0)</f>
        <v>613</v>
      </c>
      <c r="G505">
        <f t="shared" si="7"/>
        <v>12</v>
      </c>
    </row>
    <row r="506" spans="1:7" x14ac:dyDescent="0.25">
      <c r="A506" t="s">
        <v>81</v>
      </c>
      <c r="B506" t="s">
        <v>100</v>
      </c>
      <c r="C506" t="s">
        <v>113</v>
      </c>
      <c r="D506">
        <v>1382</v>
      </c>
      <c r="E506">
        <v>12</v>
      </c>
      <c r="F506">
        <f>RANK(STAND_SO[[#This Row],[SO]],STAND_SO[SO],0)</f>
        <v>31</v>
      </c>
      <c r="G506">
        <f t="shared" si="7"/>
        <v>1</v>
      </c>
    </row>
    <row r="507" spans="1:7" x14ac:dyDescent="0.25">
      <c r="A507" t="s">
        <v>81</v>
      </c>
      <c r="B507" t="s">
        <v>98</v>
      </c>
      <c r="C507" t="s">
        <v>113</v>
      </c>
      <c r="D507">
        <v>1350</v>
      </c>
      <c r="E507">
        <v>11</v>
      </c>
      <c r="F507">
        <f>RANK(STAND_SO[[#This Row],[SO]],STAND_SO[SO],0)</f>
        <v>48</v>
      </c>
      <c r="G507">
        <f t="shared" si="7"/>
        <v>2</v>
      </c>
    </row>
    <row r="508" spans="1:7" x14ac:dyDescent="0.25">
      <c r="A508" t="s">
        <v>81</v>
      </c>
      <c r="B508" t="s">
        <v>95</v>
      </c>
      <c r="C508" t="s">
        <v>113</v>
      </c>
      <c r="D508">
        <v>1218</v>
      </c>
      <c r="E508">
        <v>10</v>
      </c>
      <c r="F508">
        <f>RANK(STAND_SO[[#This Row],[SO]],STAND_SO[SO],0)</f>
        <v>157</v>
      </c>
      <c r="G508">
        <f t="shared" si="7"/>
        <v>3</v>
      </c>
    </row>
    <row r="509" spans="1:7" x14ac:dyDescent="0.25">
      <c r="A509" t="s">
        <v>81</v>
      </c>
      <c r="B509" t="s">
        <v>94</v>
      </c>
      <c r="C509" t="s">
        <v>113</v>
      </c>
      <c r="D509">
        <v>1208</v>
      </c>
      <c r="E509">
        <v>9</v>
      </c>
      <c r="F509">
        <f>RANK(STAND_SO[[#This Row],[SO]],STAND_SO[SO],0)</f>
        <v>171</v>
      </c>
      <c r="G509">
        <f t="shared" si="7"/>
        <v>4</v>
      </c>
    </row>
    <row r="510" spans="1:7" x14ac:dyDescent="0.25">
      <c r="A510" t="s">
        <v>81</v>
      </c>
      <c r="B510" t="s">
        <v>99</v>
      </c>
      <c r="C510" t="s">
        <v>113</v>
      </c>
      <c r="D510">
        <v>1109</v>
      </c>
      <c r="E510">
        <v>8</v>
      </c>
      <c r="F510">
        <f>RANK(STAND_SO[[#This Row],[SO]],STAND_SO[SO],0)</f>
        <v>344</v>
      </c>
      <c r="G510">
        <f t="shared" si="7"/>
        <v>5</v>
      </c>
    </row>
    <row r="511" spans="1:7" x14ac:dyDescent="0.25">
      <c r="A511" t="s">
        <v>81</v>
      </c>
      <c r="B511" t="s">
        <v>104</v>
      </c>
      <c r="C511" t="s">
        <v>113</v>
      </c>
      <c r="D511">
        <v>1102</v>
      </c>
      <c r="E511">
        <v>7</v>
      </c>
      <c r="F511">
        <f>RANK(STAND_SO[[#This Row],[SO]],STAND_SO[SO],0)</f>
        <v>358</v>
      </c>
      <c r="G511">
        <f t="shared" si="7"/>
        <v>6</v>
      </c>
    </row>
    <row r="512" spans="1:7" x14ac:dyDescent="0.25">
      <c r="A512" t="s">
        <v>81</v>
      </c>
      <c r="B512" t="s">
        <v>102</v>
      </c>
      <c r="C512" t="s">
        <v>113</v>
      </c>
      <c r="D512">
        <v>1095</v>
      </c>
      <c r="E512">
        <v>6</v>
      </c>
      <c r="F512">
        <f>RANK(STAND_SO[[#This Row],[SO]],STAND_SO[SO],0)</f>
        <v>370</v>
      </c>
      <c r="G512">
        <f t="shared" si="7"/>
        <v>7</v>
      </c>
    </row>
    <row r="513" spans="1:7" x14ac:dyDescent="0.25">
      <c r="A513" t="s">
        <v>81</v>
      </c>
      <c r="B513" t="s">
        <v>103</v>
      </c>
      <c r="C513" t="s">
        <v>113</v>
      </c>
      <c r="D513">
        <v>1071</v>
      </c>
      <c r="E513">
        <v>5</v>
      </c>
      <c r="F513">
        <f>RANK(STAND_SO[[#This Row],[SO]],STAND_SO[SO],0)</f>
        <v>408</v>
      </c>
      <c r="G513">
        <f t="shared" si="7"/>
        <v>8</v>
      </c>
    </row>
    <row r="514" spans="1:7" x14ac:dyDescent="0.25">
      <c r="A514" t="s">
        <v>81</v>
      </c>
      <c r="B514" t="s">
        <v>101</v>
      </c>
      <c r="C514" t="s">
        <v>113</v>
      </c>
      <c r="D514">
        <v>1063</v>
      </c>
      <c r="E514">
        <v>4</v>
      </c>
      <c r="F514">
        <f>RANK(STAND_SO[[#This Row],[SO]],STAND_SO[SO],0)</f>
        <v>420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96</v>
      </c>
      <c r="C515" t="s">
        <v>113</v>
      </c>
      <c r="D515">
        <v>1032</v>
      </c>
      <c r="E515">
        <v>3</v>
      </c>
      <c r="F515">
        <f>RANK(STAND_SO[[#This Row],[SO]],STAND_SO[SO],0)</f>
        <v>473</v>
      </c>
      <c r="G515">
        <f t="shared" si="8"/>
        <v>10</v>
      </c>
    </row>
    <row r="516" spans="1:7" x14ac:dyDescent="0.25">
      <c r="A516" t="s">
        <v>81</v>
      </c>
      <c r="B516" t="s">
        <v>97</v>
      </c>
      <c r="C516" t="s">
        <v>113</v>
      </c>
      <c r="D516">
        <v>993</v>
      </c>
      <c r="E516">
        <v>2</v>
      </c>
      <c r="F516">
        <f>RANK(STAND_SO[[#This Row],[SO]],STAND_SO[SO],0)</f>
        <v>532</v>
      </c>
      <c r="G516">
        <f t="shared" si="8"/>
        <v>11</v>
      </c>
    </row>
    <row r="517" spans="1:7" x14ac:dyDescent="0.25">
      <c r="A517" t="s">
        <v>81</v>
      </c>
      <c r="B517" t="s">
        <v>105</v>
      </c>
      <c r="C517" t="s">
        <v>113</v>
      </c>
      <c r="D517">
        <v>848</v>
      </c>
      <c r="E517">
        <v>1</v>
      </c>
      <c r="F517">
        <f>RANK(STAND_SO[[#This Row],[SO]],STAND_SO[SO],0)</f>
        <v>627</v>
      </c>
      <c r="G517">
        <f t="shared" si="8"/>
        <v>12</v>
      </c>
    </row>
    <row r="518" spans="1:7" x14ac:dyDescent="0.25">
      <c r="A518" t="s">
        <v>82</v>
      </c>
      <c r="B518" t="s">
        <v>95</v>
      </c>
      <c r="C518" t="s">
        <v>113</v>
      </c>
      <c r="D518">
        <v>1330</v>
      </c>
      <c r="E518">
        <v>12</v>
      </c>
      <c r="F518">
        <f>RANK(STAND_SO[[#This Row],[SO]],STAND_SO[SO],0)</f>
        <v>52</v>
      </c>
      <c r="G518">
        <f t="shared" si="8"/>
        <v>1</v>
      </c>
    </row>
    <row r="519" spans="1:7" x14ac:dyDescent="0.25">
      <c r="A519" t="s">
        <v>82</v>
      </c>
      <c r="B519" t="s">
        <v>99</v>
      </c>
      <c r="C519" t="s">
        <v>113</v>
      </c>
      <c r="D519">
        <v>1170</v>
      </c>
      <c r="E519">
        <v>11</v>
      </c>
      <c r="F519">
        <f>RANK(STAND_SO[[#This Row],[SO]],STAND_SO[SO],0)</f>
        <v>231</v>
      </c>
      <c r="G519">
        <f t="shared" si="8"/>
        <v>2</v>
      </c>
    </row>
    <row r="520" spans="1:7" x14ac:dyDescent="0.25">
      <c r="A520" t="s">
        <v>82</v>
      </c>
      <c r="B520" t="s">
        <v>94</v>
      </c>
      <c r="C520" t="s">
        <v>113</v>
      </c>
      <c r="D520">
        <v>1148</v>
      </c>
      <c r="E520">
        <v>10</v>
      </c>
      <c r="F520">
        <f>RANK(STAND_SO[[#This Row],[SO]],STAND_SO[SO],0)</f>
        <v>262</v>
      </c>
      <c r="G520">
        <f t="shared" si="8"/>
        <v>3</v>
      </c>
    </row>
    <row r="521" spans="1:7" x14ac:dyDescent="0.25">
      <c r="A521" t="s">
        <v>82</v>
      </c>
      <c r="B521" t="s">
        <v>105</v>
      </c>
      <c r="C521" t="s">
        <v>113</v>
      </c>
      <c r="D521">
        <v>1123</v>
      </c>
      <c r="E521">
        <v>9</v>
      </c>
      <c r="F521">
        <f>RANK(STAND_SO[[#This Row],[SO]],STAND_SO[SO],0)</f>
        <v>306</v>
      </c>
      <c r="G521">
        <f t="shared" si="8"/>
        <v>4</v>
      </c>
    </row>
    <row r="522" spans="1:7" x14ac:dyDescent="0.25">
      <c r="A522" t="s">
        <v>82</v>
      </c>
      <c r="B522" t="s">
        <v>102</v>
      </c>
      <c r="C522" t="s">
        <v>113</v>
      </c>
      <c r="D522">
        <v>1111</v>
      </c>
      <c r="E522">
        <v>8</v>
      </c>
      <c r="F522">
        <f>RANK(STAND_SO[[#This Row],[SO]],STAND_SO[SO],0)</f>
        <v>335</v>
      </c>
      <c r="G522">
        <f t="shared" si="8"/>
        <v>5</v>
      </c>
    </row>
    <row r="523" spans="1:7" x14ac:dyDescent="0.25">
      <c r="A523" t="s">
        <v>82</v>
      </c>
      <c r="B523" t="s">
        <v>98</v>
      </c>
      <c r="C523" t="s">
        <v>113</v>
      </c>
      <c r="D523">
        <v>1092</v>
      </c>
      <c r="E523">
        <v>7</v>
      </c>
      <c r="F523">
        <f>RANK(STAND_SO[[#This Row],[SO]],STAND_SO[SO],0)</f>
        <v>380</v>
      </c>
      <c r="G523">
        <f t="shared" si="8"/>
        <v>6</v>
      </c>
    </row>
    <row r="524" spans="1:7" x14ac:dyDescent="0.25">
      <c r="A524" t="s">
        <v>82</v>
      </c>
      <c r="B524" t="s">
        <v>101</v>
      </c>
      <c r="C524" t="s">
        <v>113</v>
      </c>
      <c r="D524">
        <v>1087</v>
      </c>
      <c r="E524">
        <v>6</v>
      </c>
      <c r="F524">
        <f>RANK(STAND_SO[[#This Row],[SO]],STAND_SO[SO],0)</f>
        <v>385</v>
      </c>
      <c r="G524">
        <f t="shared" si="8"/>
        <v>7</v>
      </c>
    </row>
    <row r="525" spans="1:7" x14ac:dyDescent="0.25">
      <c r="A525" t="s">
        <v>82</v>
      </c>
      <c r="B525" t="s">
        <v>96</v>
      </c>
      <c r="C525" t="s">
        <v>113</v>
      </c>
      <c r="D525">
        <v>1055</v>
      </c>
      <c r="E525">
        <v>5</v>
      </c>
      <c r="F525">
        <f>RANK(STAND_SO[[#This Row],[SO]],STAND_SO[SO],0)</f>
        <v>429</v>
      </c>
      <c r="G525">
        <f t="shared" si="8"/>
        <v>8</v>
      </c>
    </row>
    <row r="526" spans="1:7" x14ac:dyDescent="0.25">
      <c r="A526" t="s">
        <v>82</v>
      </c>
      <c r="B526" t="s">
        <v>103</v>
      </c>
      <c r="C526" t="s">
        <v>113</v>
      </c>
      <c r="D526">
        <v>1034</v>
      </c>
      <c r="E526">
        <v>4</v>
      </c>
      <c r="F526">
        <f>RANK(STAND_SO[[#This Row],[SO]],STAND_SO[SO],0)</f>
        <v>466</v>
      </c>
      <c r="G526">
        <f t="shared" si="8"/>
        <v>9</v>
      </c>
    </row>
    <row r="527" spans="1:7" x14ac:dyDescent="0.25">
      <c r="A527" t="s">
        <v>82</v>
      </c>
      <c r="B527" t="s">
        <v>104</v>
      </c>
      <c r="C527" t="s">
        <v>113</v>
      </c>
      <c r="D527">
        <v>1032</v>
      </c>
      <c r="E527">
        <v>3</v>
      </c>
      <c r="F527">
        <f>RANK(STAND_SO[[#This Row],[SO]],STAND_SO[SO],0)</f>
        <v>473</v>
      </c>
      <c r="G527">
        <f t="shared" si="8"/>
        <v>10</v>
      </c>
    </row>
    <row r="528" spans="1:7" x14ac:dyDescent="0.25">
      <c r="A528" t="s">
        <v>82</v>
      </c>
      <c r="B528" t="s">
        <v>97</v>
      </c>
      <c r="C528" t="s">
        <v>113</v>
      </c>
      <c r="D528">
        <v>997</v>
      </c>
      <c r="E528">
        <v>2</v>
      </c>
      <c r="F528">
        <f>RANK(STAND_SO[[#This Row],[SO]],STAND_SO[SO],0)</f>
        <v>522</v>
      </c>
      <c r="G528">
        <f t="shared" si="8"/>
        <v>11</v>
      </c>
    </row>
    <row r="529" spans="1:7" x14ac:dyDescent="0.25">
      <c r="A529" t="s">
        <v>82</v>
      </c>
      <c r="B529" t="s">
        <v>100</v>
      </c>
      <c r="C529" t="s">
        <v>113</v>
      </c>
      <c r="D529">
        <v>971</v>
      </c>
      <c r="E529">
        <v>1</v>
      </c>
      <c r="F529">
        <f>RANK(STAND_SO[[#This Row],[SO]],STAND_SO[SO],0)</f>
        <v>554</v>
      </c>
      <c r="G529">
        <f t="shared" si="8"/>
        <v>12</v>
      </c>
    </row>
    <row r="530" spans="1:7" x14ac:dyDescent="0.25">
      <c r="A530" t="s">
        <v>83</v>
      </c>
      <c r="B530" t="s">
        <v>95</v>
      </c>
      <c r="C530" t="s">
        <v>113</v>
      </c>
      <c r="D530">
        <v>1301</v>
      </c>
      <c r="E530">
        <v>12</v>
      </c>
      <c r="F530">
        <f>RANK(STAND_SO[[#This Row],[SO]],STAND_SO[SO],0)</f>
        <v>73</v>
      </c>
      <c r="G530">
        <f t="shared" si="8"/>
        <v>1</v>
      </c>
    </row>
    <row r="531" spans="1:7" x14ac:dyDescent="0.25">
      <c r="A531" t="s">
        <v>83</v>
      </c>
      <c r="B531" t="s">
        <v>94</v>
      </c>
      <c r="C531" t="s">
        <v>113</v>
      </c>
      <c r="D531">
        <v>1224</v>
      </c>
      <c r="E531">
        <v>11</v>
      </c>
      <c r="F531">
        <f>RANK(STAND_SO[[#This Row],[SO]],STAND_SO[SO],0)</f>
        <v>150</v>
      </c>
      <c r="G531">
        <f t="shared" si="8"/>
        <v>2</v>
      </c>
    </row>
    <row r="532" spans="1:7" x14ac:dyDescent="0.25">
      <c r="A532" t="s">
        <v>83</v>
      </c>
      <c r="B532" t="s">
        <v>102</v>
      </c>
      <c r="C532" t="s">
        <v>113</v>
      </c>
      <c r="D532">
        <v>1138</v>
      </c>
      <c r="E532">
        <v>10</v>
      </c>
      <c r="F532">
        <f>RANK(STAND_SO[[#This Row],[SO]],STAND_SO[SO],0)</f>
        <v>279</v>
      </c>
      <c r="G532">
        <f t="shared" si="8"/>
        <v>3</v>
      </c>
    </row>
    <row r="533" spans="1:7" x14ac:dyDescent="0.25">
      <c r="A533" t="s">
        <v>83</v>
      </c>
      <c r="B533" t="s">
        <v>98</v>
      </c>
      <c r="C533" t="s">
        <v>113</v>
      </c>
      <c r="D533">
        <v>1116</v>
      </c>
      <c r="E533">
        <v>9</v>
      </c>
      <c r="F533">
        <f>RANK(STAND_SO[[#This Row],[SO]],STAND_SO[SO],0)</f>
        <v>322</v>
      </c>
      <c r="G533">
        <f t="shared" si="8"/>
        <v>4</v>
      </c>
    </row>
    <row r="534" spans="1:7" x14ac:dyDescent="0.25">
      <c r="A534" t="s">
        <v>83</v>
      </c>
      <c r="B534" t="s">
        <v>99</v>
      </c>
      <c r="C534" t="s">
        <v>113</v>
      </c>
      <c r="D534">
        <v>1079</v>
      </c>
      <c r="E534">
        <v>8</v>
      </c>
      <c r="F534">
        <f>RANK(STAND_SO[[#This Row],[SO]],STAND_SO[SO],0)</f>
        <v>396</v>
      </c>
      <c r="G534">
        <f t="shared" si="8"/>
        <v>5</v>
      </c>
    </row>
    <row r="535" spans="1:7" x14ac:dyDescent="0.25">
      <c r="A535" t="s">
        <v>83</v>
      </c>
      <c r="B535" t="s">
        <v>103</v>
      </c>
      <c r="C535" t="s">
        <v>113</v>
      </c>
      <c r="D535">
        <v>1072</v>
      </c>
      <c r="E535">
        <v>7</v>
      </c>
      <c r="F535">
        <f>RANK(STAND_SO[[#This Row],[SO]],STAND_SO[SO],0)</f>
        <v>405</v>
      </c>
      <c r="G535">
        <f t="shared" si="8"/>
        <v>6</v>
      </c>
    </row>
    <row r="536" spans="1:7" x14ac:dyDescent="0.25">
      <c r="A536" t="s">
        <v>83</v>
      </c>
      <c r="B536" t="s">
        <v>101</v>
      </c>
      <c r="C536" t="s">
        <v>113</v>
      </c>
      <c r="D536">
        <v>1024</v>
      </c>
      <c r="E536">
        <v>6</v>
      </c>
      <c r="F536">
        <f>RANK(STAND_SO[[#This Row],[SO]],STAND_SO[SO],0)</f>
        <v>498</v>
      </c>
      <c r="G536">
        <f t="shared" si="8"/>
        <v>7</v>
      </c>
    </row>
    <row r="537" spans="1:7" x14ac:dyDescent="0.25">
      <c r="A537" t="s">
        <v>83</v>
      </c>
      <c r="B537" t="s">
        <v>104</v>
      </c>
      <c r="C537" t="s">
        <v>113</v>
      </c>
      <c r="D537">
        <v>1023</v>
      </c>
      <c r="E537">
        <v>5</v>
      </c>
      <c r="F537">
        <f>RANK(STAND_SO[[#This Row],[SO]],STAND_SO[SO],0)</f>
        <v>500</v>
      </c>
      <c r="G537">
        <f t="shared" si="8"/>
        <v>8</v>
      </c>
    </row>
    <row r="538" spans="1:7" x14ac:dyDescent="0.25">
      <c r="A538" t="s">
        <v>83</v>
      </c>
      <c r="B538" t="s">
        <v>100</v>
      </c>
      <c r="C538" t="s">
        <v>113</v>
      </c>
      <c r="D538">
        <v>996</v>
      </c>
      <c r="E538">
        <v>4</v>
      </c>
      <c r="F538">
        <f>RANK(STAND_SO[[#This Row],[SO]],STAND_SO[SO],0)</f>
        <v>526</v>
      </c>
      <c r="G538">
        <f t="shared" si="8"/>
        <v>9</v>
      </c>
    </row>
    <row r="539" spans="1:7" x14ac:dyDescent="0.25">
      <c r="A539" t="s">
        <v>83</v>
      </c>
      <c r="B539" t="s">
        <v>105</v>
      </c>
      <c r="C539" t="s">
        <v>113</v>
      </c>
      <c r="D539">
        <v>977</v>
      </c>
      <c r="E539">
        <v>3</v>
      </c>
      <c r="F539">
        <f>RANK(STAND_SO[[#This Row],[SO]],STAND_SO[SO],0)</f>
        <v>549</v>
      </c>
      <c r="G539">
        <f t="shared" si="8"/>
        <v>10</v>
      </c>
    </row>
    <row r="540" spans="1:7" x14ac:dyDescent="0.25">
      <c r="A540" t="s">
        <v>83</v>
      </c>
      <c r="B540" t="s">
        <v>97</v>
      </c>
      <c r="C540" t="s">
        <v>113</v>
      </c>
      <c r="D540">
        <v>836</v>
      </c>
      <c r="E540">
        <v>2</v>
      </c>
      <c r="F540">
        <f>RANK(STAND_SO[[#This Row],[SO]],STAND_SO[SO],0)</f>
        <v>634</v>
      </c>
      <c r="G540">
        <f t="shared" si="8"/>
        <v>11</v>
      </c>
    </row>
    <row r="541" spans="1:7" x14ac:dyDescent="0.25">
      <c r="A541" t="s">
        <v>83</v>
      </c>
      <c r="B541" t="s">
        <v>96</v>
      </c>
      <c r="C541" t="s">
        <v>113</v>
      </c>
      <c r="D541">
        <v>811</v>
      </c>
      <c r="E541">
        <v>1</v>
      </c>
      <c r="F541">
        <f>RANK(STAND_SO[[#This Row],[SO]],STAND_SO[SO],0)</f>
        <v>639</v>
      </c>
      <c r="G541">
        <f t="shared" si="8"/>
        <v>12</v>
      </c>
    </row>
    <row r="542" spans="1:7" x14ac:dyDescent="0.25">
      <c r="A542" t="s">
        <v>84</v>
      </c>
      <c r="B542" t="s">
        <v>98</v>
      </c>
      <c r="C542" t="s">
        <v>113</v>
      </c>
      <c r="D542">
        <v>1357</v>
      </c>
      <c r="E542">
        <v>12</v>
      </c>
      <c r="F542">
        <f>RANK(STAND_SO[[#This Row],[SO]],STAND_SO[SO],0)</f>
        <v>45</v>
      </c>
      <c r="G542">
        <f t="shared" si="8"/>
        <v>1</v>
      </c>
    </row>
    <row r="543" spans="1:7" x14ac:dyDescent="0.25">
      <c r="A543" t="s">
        <v>84</v>
      </c>
      <c r="B543" t="s">
        <v>96</v>
      </c>
      <c r="C543" t="s">
        <v>113</v>
      </c>
      <c r="D543">
        <v>1270</v>
      </c>
      <c r="E543">
        <v>11</v>
      </c>
      <c r="F543">
        <f>RANK(STAND_SO[[#This Row],[SO]],STAND_SO[SO],0)</f>
        <v>102</v>
      </c>
      <c r="G543">
        <f t="shared" si="8"/>
        <v>2</v>
      </c>
    </row>
    <row r="544" spans="1:7" x14ac:dyDescent="0.25">
      <c r="A544" t="s">
        <v>84</v>
      </c>
      <c r="B544" t="s">
        <v>95</v>
      </c>
      <c r="C544" t="s">
        <v>113</v>
      </c>
      <c r="D544">
        <v>1254</v>
      </c>
      <c r="E544">
        <v>10</v>
      </c>
      <c r="F544">
        <f>RANK(STAND_SO[[#This Row],[SO]],STAND_SO[SO],0)</f>
        <v>119</v>
      </c>
      <c r="G544">
        <f t="shared" si="8"/>
        <v>3</v>
      </c>
    </row>
    <row r="545" spans="1:7" x14ac:dyDescent="0.25">
      <c r="A545" t="s">
        <v>84</v>
      </c>
      <c r="B545" t="s">
        <v>94</v>
      </c>
      <c r="C545" t="s">
        <v>113</v>
      </c>
      <c r="D545">
        <v>1240</v>
      </c>
      <c r="E545">
        <v>9</v>
      </c>
      <c r="F545">
        <f>RANK(STAND_SO[[#This Row],[SO]],STAND_SO[SO],0)</f>
        <v>130</v>
      </c>
      <c r="G545">
        <f t="shared" si="8"/>
        <v>4</v>
      </c>
    </row>
    <row r="546" spans="1:7" x14ac:dyDescent="0.25">
      <c r="A546" t="s">
        <v>84</v>
      </c>
      <c r="B546" t="s">
        <v>104</v>
      </c>
      <c r="C546" t="s">
        <v>113</v>
      </c>
      <c r="D546">
        <v>1214</v>
      </c>
      <c r="E546">
        <v>8</v>
      </c>
      <c r="F546">
        <f>RANK(STAND_SO[[#This Row],[SO]],STAND_SO[SO],0)</f>
        <v>165</v>
      </c>
      <c r="G546">
        <f t="shared" si="8"/>
        <v>5</v>
      </c>
    </row>
    <row r="547" spans="1:7" x14ac:dyDescent="0.25">
      <c r="A547" t="s">
        <v>84</v>
      </c>
      <c r="B547" t="s">
        <v>105</v>
      </c>
      <c r="C547" t="s">
        <v>113</v>
      </c>
      <c r="D547">
        <v>1204</v>
      </c>
      <c r="E547">
        <v>7</v>
      </c>
      <c r="F547">
        <f>RANK(STAND_SO[[#This Row],[SO]],STAND_SO[SO],0)</f>
        <v>178</v>
      </c>
      <c r="G547">
        <f t="shared" si="8"/>
        <v>6</v>
      </c>
    </row>
    <row r="548" spans="1:7" x14ac:dyDescent="0.25">
      <c r="A548" t="s">
        <v>84</v>
      </c>
      <c r="B548" t="s">
        <v>99</v>
      </c>
      <c r="C548" t="s">
        <v>113</v>
      </c>
      <c r="D548">
        <v>1177</v>
      </c>
      <c r="E548">
        <v>6</v>
      </c>
      <c r="F548">
        <f>RANK(STAND_SO[[#This Row],[SO]],STAND_SO[SO],0)</f>
        <v>218</v>
      </c>
      <c r="G548">
        <f t="shared" si="8"/>
        <v>7</v>
      </c>
    </row>
    <row r="549" spans="1:7" x14ac:dyDescent="0.25">
      <c r="A549" t="s">
        <v>84</v>
      </c>
      <c r="B549" t="s">
        <v>103</v>
      </c>
      <c r="C549" t="s">
        <v>113</v>
      </c>
      <c r="D549">
        <v>1172</v>
      </c>
      <c r="E549">
        <v>5</v>
      </c>
      <c r="F549">
        <f>RANK(STAND_SO[[#This Row],[SO]],STAND_SO[SO],0)</f>
        <v>226</v>
      </c>
      <c r="G549">
        <f t="shared" si="8"/>
        <v>8</v>
      </c>
    </row>
    <row r="550" spans="1:7" x14ac:dyDescent="0.25">
      <c r="A550" t="s">
        <v>84</v>
      </c>
      <c r="B550" t="s">
        <v>102</v>
      </c>
      <c r="C550" t="s">
        <v>113</v>
      </c>
      <c r="D550">
        <v>1128</v>
      </c>
      <c r="E550">
        <v>4</v>
      </c>
      <c r="F550">
        <f>RANK(STAND_SO[[#This Row],[SO]],STAND_SO[SO],0)</f>
        <v>298</v>
      </c>
      <c r="G550">
        <f t="shared" si="8"/>
        <v>9</v>
      </c>
    </row>
    <row r="551" spans="1:7" x14ac:dyDescent="0.25">
      <c r="A551" t="s">
        <v>84</v>
      </c>
      <c r="B551" t="s">
        <v>100</v>
      </c>
      <c r="C551" t="s">
        <v>113</v>
      </c>
      <c r="D551">
        <v>1106</v>
      </c>
      <c r="E551">
        <v>3</v>
      </c>
      <c r="F551">
        <f>RANK(STAND_SO[[#This Row],[SO]],STAND_SO[SO],0)</f>
        <v>354</v>
      </c>
      <c r="G551">
        <f t="shared" si="8"/>
        <v>10</v>
      </c>
    </row>
    <row r="552" spans="1:7" x14ac:dyDescent="0.25">
      <c r="A552" t="s">
        <v>84</v>
      </c>
      <c r="B552" t="s">
        <v>101</v>
      </c>
      <c r="C552" t="s">
        <v>113</v>
      </c>
      <c r="D552">
        <v>1096</v>
      </c>
      <c r="E552">
        <v>2</v>
      </c>
      <c r="F552">
        <f>RANK(STAND_SO[[#This Row],[SO]],STAND_SO[SO],0)</f>
        <v>368</v>
      </c>
      <c r="G552">
        <f t="shared" si="8"/>
        <v>11</v>
      </c>
    </row>
    <row r="553" spans="1:7" x14ac:dyDescent="0.25">
      <c r="A553" t="s">
        <v>84</v>
      </c>
      <c r="B553" t="s">
        <v>97</v>
      </c>
      <c r="C553" t="s">
        <v>113</v>
      </c>
      <c r="D553">
        <v>991</v>
      </c>
      <c r="E553">
        <v>1</v>
      </c>
      <c r="F553">
        <f>RANK(STAND_SO[[#This Row],[SO]],STAND_SO[SO],0)</f>
        <v>537</v>
      </c>
      <c r="G553">
        <f t="shared" si="8"/>
        <v>12</v>
      </c>
    </row>
    <row r="554" spans="1:7" x14ac:dyDescent="0.25">
      <c r="A554" t="s">
        <v>85</v>
      </c>
      <c r="B554" t="s">
        <v>95</v>
      </c>
      <c r="C554" t="s">
        <v>114</v>
      </c>
      <c r="D554">
        <v>1330</v>
      </c>
      <c r="E554">
        <v>12</v>
      </c>
      <c r="F554">
        <f>RANK(STAND_SO[[#This Row],[SO]],STAND_SO[SO],0)</f>
        <v>52</v>
      </c>
      <c r="G554">
        <f t="shared" si="8"/>
        <v>1</v>
      </c>
    </row>
    <row r="555" spans="1:7" x14ac:dyDescent="0.25">
      <c r="A555" t="s">
        <v>85</v>
      </c>
      <c r="B555" t="s">
        <v>99</v>
      </c>
      <c r="C555" t="s">
        <v>114</v>
      </c>
      <c r="D555">
        <v>1170</v>
      </c>
      <c r="E555">
        <v>11</v>
      </c>
      <c r="F555">
        <f>RANK(STAND_SO[[#This Row],[SO]],STAND_SO[SO],0)</f>
        <v>231</v>
      </c>
      <c r="G555">
        <f t="shared" si="8"/>
        <v>2</v>
      </c>
    </row>
    <row r="556" spans="1:7" x14ac:dyDescent="0.25">
      <c r="A556" t="s">
        <v>85</v>
      </c>
      <c r="B556" t="s">
        <v>94</v>
      </c>
      <c r="C556" t="s">
        <v>114</v>
      </c>
      <c r="D556">
        <v>1148</v>
      </c>
      <c r="E556">
        <v>10</v>
      </c>
      <c r="F556">
        <f>RANK(STAND_SO[[#This Row],[SO]],STAND_SO[SO],0)</f>
        <v>262</v>
      </c>
      <c r="G556">
        <f t="shared" si="8"/>
        <v>3</v>
      </c>
    </row>
    <row r="557" spans="1:7" x14ac:dyDescent="0.25">
      <c r="A557" t="s">
        <v>85</v>
      </c>
      <c r="B557" t="s">
        <v>105</v>
      </c>
      <c r="C557" t="s">
        <v>114</v>
      </c>
      <c r="D557">
        <v>1123</v>
      </c>
      <c r="E557">
        <v>9</v>
      </c>
      <c r="F557">
        <f>RANK(STAND_SO[[#This Row],[SO]],STAND_SO[SO],0)</f>
        <v>306</v>
      </c>
      <c r="G557">
        <f t="shared" si="8"/>
        <v>4</v>
      </c>
    </row>
    <row r="558" spans="1:7" x14ac:dyDescent="0.25">
      <c r="A558" t="s">
        <v>85</v>
      </c>
      <c r="B558" t="s">
        <v>102</v>
      </c>
      <c r="C558" t="s">
        <v>114</v>
      </c>
      <c r="D558">
        <v>1111</v>
      </c>
      <c r="E558">
        <v>8</v>
      </c>
      <c r="F558">
        <f>RANK(STAND_SO[[#This Row],[SO]],STAND_SO[SO],0)</f>
        <v>335</v>
      </c>
      <c r="G558">
        <f t="shared" si="8"/>
        <v>5</v>
      </c>
    </row>
    <row r="559" spans="1:7" x14ac:dyDescent="0.25">
      <c r="A559" t="s">
        <v>85</v>
      </c>
      <c r="B559" t="s">
        <v>98</v>
      </c>
      <c r="C559" t="s">
        <v>114</v>
      </c>
      <c r="D559">
        <v>1092</v>
      </c>
      <c r="E559">
        <v>7</v>
      </c>
      <c r="F559">
        <f>RANK(STAND_SO[[#This Row],[SO]],STAND_SO[SO],0)</f>
        <v>380</v>
      </c>
      <c r="G559">
        <f t="shared" si="8"/>
        <v>6</v>
      </c>
    </row>
    <row r="560" spans="1:7" x14ac:dyDescent="0.25">
      <c r="A560" t="s">
        <v>85</v>
      </c>
      <c r="B560" t="s">
        <v>101</v>
      </c>
      <c r="C560" t="s">
        <v>114</v>
      </c>
      <c r="D560">
        <v>1087</v>
      </c>
      <c r="E560">
        <v>6</v>
      </c>
      <c r="F560">
        <f>RANK(STAND_SO[[#This Row],[SO]],STAND_SO[SO],0)</f>
        <v>385</v>
      </c>
      <c r="G560">
        <f t="shared" si="8"/>
        <v>7</v>
      </c>
    </row>
    <row r="561" spans="1:7" x14ac:dyDescent="0.25">
      <c r="A561" t="s">
        <v>85</v>
      </c>
      <c r="B561" t="s">
        <v>96</v>
      </c>
      <c r="C561" t="s">
        <v>114</v>
      </c>
      <c r="D561">
        <v>1055</v>
      </c>
      <c r="E561">
        <v>5</v>
      </c>
      <c r="F561">
        <f>RANK(STAND_SO[[#This Row],[SO]],STAND_SO[SO],0)</f>
        <v>429</v>
      </c>
      <c r="G561">
        <f t="shared" si="8"/>
        <v>8</v>
      </c>
    </row>
    <row r="562" spans="1:7" x14ac:dyDescent="0.25">
      <c r="A562" t="s">
        <v>85</v>
      </c>
      <c r="B562" t="s">
        <v>103</v>
      </c>
      <c r="C562" t="s">
        <v>114</v>
      </c>
      <c r="D562">
        <v>1034</v>
      </c>
      <c r="E562">
        <v>4</v>
      </c>
      <c r="F562">
        <f>RANK(STAND_SO[[#This Row],[SO]],STAND_SO[SO],0)</f>
        <v>466</v>
      </c>
      <c r="G562">
        <f t="shared" si="8"/>
        <v>9</v>
      </c>
    </row>
    <row r="563" spans="1:7" x14ac:dyDescent="0.25">
      <c r="A563" t="s">
        <v>85</v>
      </c>
      <c r="B563" t="s">
        <v>104</v>
      </c>
      <c r="C563" t="s">
        <v>114</v>
      </c>
      <c r="D563">
        <v>1032</v>
      </c>
      <c r="E563">
        <v>3</v>
      </c>
      <c r="F563">
        <f>RANK(STAND_SO[[#This Row],[SO]],STAND_SO[SO],0)</f>
        <v>473</v>
      </c>
      <c r="G563">
        <f t="shared" si="8"/>
        <v>10</v>
      </c>
    </row>
    <row r="564" spans="1:7" x14ac:dyDescent="0.25">
      <c r="A564" t="s">
        <v>85</v>
      </c>
      <c r="B564" t="s">
        <v>97</v>
      </c>
      <c r="C564" t="s">
        <v>114</v>
      </c>
      <c r="D564">
        <v>997</v>
      </c>
      <c r="E564">
        <v>2</v>
      </c>
      <c r="F564">
        <f>RANK(STAND_SO[[#This Row],[SO]],STAND_SO[SO],0)</f>
        <v>522</v>
      </c>
      <c r="G564">
        <f t="shared" si="8"/>
        <v>11</v>
      </c>
    </row>
    <row r="565" spans="1:7" x14ac:dyDescent="0.25">
      <c r="A565" t="s">
        <v>85</v>
      </c>
      <c r="B565" t="s">
        <v>100</v>
      </c>
      <c r="C565" t="s">
        <v>114</v>
      </c>
      <c r="D565">
        <v>971</v>
      </c>
      <c r="E565">
        <v>1</v>
      </c>
      <c r="F565">
        <f>RANK(STAND_SO[[#This Row],[SO]],STAND_SO[SO],0)</f>
        <v>554</v>
      </c>
      <c r="G565">
        <f t="shared" si="8"/>
        <v>12</v>
      </c>
    </row>
    <row r="566" spans="1:7" x14ac:dyDescent="0.25">
      <c r="A566" t="s">
        <v>86</v>
      </c>
      <c r="B566" t="s">
        <v>94</v>
      </c>
      <c r="C566" t="s">
        <v>113</v>
      </c>
      <c r="D566">
        <v>1456</v>
      </c>
      <c r="E566">
        <v>12</v>
      </c>
      <c r="F566">
        <f>RANK(STAND_SO[[#This Row],[SO]],STAND_SO[SO],0)</f>
        <v>11</v>
      </c>
      <c r="G566">
        <f t="shared" si="8"/>
        <v>1</v>
      </c>
    </row>
    <row r="567" spans="1:7" x14ac:dyDescent="0.25">
      <c r="A567" t="s">
        <v>86</v>
      </c>
      <c r="B567" t="s">
        <v>102</v>
      </c>
      <c r="C567" t="s">
        <v>113</v>
      </c>
      <c r="D567">
        <v>1414</v>
      </c>
      <c r="E567">
        <v>11</v>
      </c>
      <c r="F567">
        <f>RANK(STAND_SO[[#This Row],[SO]],STAND_SO[SO],0)</f>
        <v>21</v>
      </c>
      <c r="G567">
        <f t="shared" si="8"/>
        <v>2</v>
      </c>
    </row>
    <row r="568" spans="1:7" x14ac:dyDescent="0.25">
      <c r="A568" t="s">
        <v>86</v>
      </c>
      <c r="B568" t="s">
        <v>95</v>
      </c>
      <c r="C568" t="s">
        <v>113</v>
      </c>
      <c r="D568">
        <v>1357</v>
      </c>
      <c r="E568">
        <v>10</v>
      </c>
      <c r="F568">
        <f>RANK(STAND_SO[[#This Row],[SO]],STAND_SO[SO],0)</f>
        <v>45</v>
      </c>
      <c r="G568">
        <f t="shared" si="8"/>
        <v>3</v>
      </c>
    </row>
    <row r="569" spans="1:7" x14ac:dyDescent="0.25">
      <c r="A569" t="s">
        <v>86</v>
      </c>
      <c r="B569" t="s">
        <v>99</v>
      </c>
      <c r="C569" t="s">
        <v>113</v>
      </c>
      <c r="D569">
        <v>1323</v>
      </c>
      <c r="E569">
        <v>9</v>
      </c>
      <c r="F569">
        <f>RANK(STAND_SO[[#This Row],[SO]],STAND_SO[SO],0)</f>
        <v>59</v>
      </c>
      <c r="G569">
        <f t="shared" si="8"/>
        <v>4</v>
      </c>
    </row>
    <row r="570" spans="1:7" x14ac:dyDescent="0.25">
      <c r="A570" t="s">
        <v>86</v>
      </c>
      <c r="B570" t="s">
        <v>103</v>
      </c>
      <c r="C570" t="s">
        <v>113</v>
      </c>
      <c r="D570">
        <v>1284</v>
      </c>
      <c r="E570">
        <v>8</v>
      </c>
      <c r="F570">
        <f>RANK(STAND_SO[[#This Row],[SO]],STAND_SO[SO],0)</f>
        <v>89</v>
      </c>
      <c r="G570">
        <f t="shared" si="8"/>
        <v>5</v>
      </c>
    </row>
    <row r="571" spans="1:7" x14ac:dyDescent="0.25">
      <c r="A571" t="s">
        <v>86</v>
      </c>
      <c r="B571" t="s">
        <v>104</v>
      </c>
      <c r="C571" t="s">
        <v>113</v>
      </c>
      <c r="D571">
        <v>1275</v>
      </c>
      <c r="E571">
        <v>7</v>
      </c>
      <c r="F571">
        <f>RANK(STAND_SO[[#This Row],[SO]],STAND_SO[SO],0)</f>
        <v>96</v>
      </c>
      <c r="G571">
        <f t="shared" si="8"/>
        <v>6</v>
      </c>
    </row>
    <row r="572" spans="1:7" x14ac:dyDescent="0.25">
      <c r="A572" t="s">
        <v>86</v>
      </c>
      <c r="B572" t="s">
        <v>98</v>
      </c>
      <c r="C572" t="s">
        <v>113</v>
      </c>
      <c r="D572">
        <v>1217</v>
      </c>
      <c r="E572">
        <v>6</v>
      </c>
      <c r="F572">
        <f>RANK(STAND_SO[[#This Row],[SO]],STAND_SO[SO],0)</f>
        <v>162</v>
      </c>
      <c r="G572">
        <f t="shared" si="8"/>
        <v>7</v>
      </c>
    </row>
    <row r="573" spans="1:7" x14ac:dyDescent="0.25">
      <c r="A573" t="s">
        <v>86</v>
      </c>
      <c r="B573" t="s">
        <v>105</v>
      </c>
      <c r="C573" t="s">
        <v>113</v>
      </c>
      <c r="D573">
        <v>1154</v>
      </c>
      <c r="E573">
        <v>5</v>
      </c>
      <c r="F573">
        <f>RANK(STAND_SO[[#This Row],[SO]],STAND_SO[SO],0)</f>
        <v>256</v>
      </c>
      <c r="G573">
        <f t="shared" si="8"/>
        <v>8</v>
      </c>
    </row>
    <row r="574" spans="1:7" x14ac:dyDescent="0.25">
      <c r="A574" t="s">
        <v>86</v>
      </c>
      <c r="B574" t="s">
        <v>101</v>
      </c>
      <c r="C574" t="s">
        <v>113</v>
      </c>
      <c r="D574">
        <v>1096</v>
      </c>
      <c r="E574">
        <v>4</v>
      </c>
      <c r="F574">
        <f>RANK(STAND_SO[[#This Row],[SO]],STAND_SO[SO],0)</f>
        <v>368</v>
      </c>
      <c r="G574">
        <f t="shared" si="8"/>
        <v>9</v>
      </c>
    </row>
    <row r="575" spans="1:7" x14ac:dyDescent="0.25">
      <c r="A575" t="s">
        <v>86</v>
      </c>
      <c r="B575" t="s">
        <v>96</v>
      </c>
      <c r="C575" t="s">
        <v>113</v>
      </c>
      <c r="D575">
        <v>951</v>
      </c>
      <c r="E575">
        <v>3</v>
      </c>
      <c r="F575">
        <f>RANK(STAND_SO[[#This Row],[SO]],STAND_SO[SO],0)</f>
        <v>570</v>
      </c>
      <c r="G575">
        <f t="shared" si="8"/>
        <v>10</v>
      </c>
    </row>
    <row r="576" spans="1:7" x14ac:dyDescent="0.25">
      <c r="A576" t="s">
        <v>86</v>
      </c>
      <c r="B576" t="s">
        <v>100</v>
      </c>
      <c r="C576" t="s">
        <v>113</v>
      </c>
      <c r="D576">
        <v>931</v>
      </c>
      <c r="E576">
        <v>2</v>
      </c>
      <c r="F576">
        <f>RANK(STAND_SO[[#This Row],[SO]],STAND_SO[SO],0)</f>
        <v>587</v>
      </c>
      <c r="G576">
        <f t="shared" si="8"/>
        <v>11</v>
      </c>
    </row>
    <row r="577" spans="1:7" x14ac:dyDescent="0.25">
      <c r="A577" t="s">
        <v>86</v>
      </c>
      <c r="B577" t="s">
        <v>97</v>
      </c>
      <c r="C577" t="s">
        <v>113</v>
      </c>
      <c r="D577">
        <v>719</v>
      </c>
      <c r="E577">
        <v>1</v>
      </c>
      <c r="F577">
        <f>RANK(STAND_SO[[#This Row],[SO]],STAND_SO[SO],0)</f>
        <v>652</v>
      </c>
      <c r="G577">
        <f t="shared" si="8"/>
        <v>12</v>
      </c>
    </row>
    <row r="578" spans="1:7" x14ac:dyDescent="0.25">
      <c r="A578" t="s">
        <v>87</v>
      </c>
      <c r="B578" t="s">
        <v>95</v>
      </c>
      <c r="C578" t="s">
        <v>113</v>
      </c>
      <c r="D578">
        <v>1520</v>
      </c>
      <c r="E578">
        <v>12</v>
      </c>
      <c r="F578">
        <f>RANK(STAND_SO[[#This Row],[SO]],STAND_SO[SO],0)</f>
        <v>5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94</v>
      </c>
      <c r="C579" t="s">
        <v>113</v>
      </c>
      <c r="D579">
        <v>1437</v>
      </c>
      <c r="E579">
        <v>11</v>
      </c>
      <c r="F579">
        <f>RANK(STAND_SO[[#This Row],[SO]],STAND_SO[SO],0)</f>
        <v>14</v>
      </c>
      <c r="G579">
        <f t="shared" si="9"/>
        <v>2</v>
      </c>
    </row>
    <row r="580" spans="1:7" x14ac:dyDescent="0.25">
      <c r="A580" t="s">
        <v>87</v>
      </c>
      <c r="B580" t="s">
        <v>98</v>
      </c>
      <c r="C580" t="s">
        <v>113</v>
      </c>
      <c r="D580">
        <v>1419</v>
      </c>
      <c r="E580">
        <v>10</v>
      </c>
      <c r="F580">
        <f>RANK(STAND_SO[[#This Row],[SO]],STAND_SO[SO],0)</f>
        <v>18</v>
      </c>
      <c r="G580">
        <f t="shared" si="9"/>
        <v>3</v>
      </c>
    </row>
    <row r="581" spans="1:7" x14ac:dyDescent="0.25">
      <c r="A581" t="s">
        <v>87</v>
      </c>
      <c r="B581" t="s">
        <v>103</v>
      </c>
      <c r="C581" t="s">
        <v>113</v>
      </c>
      <c r="D581">
        <v>1320</v>
      </c>
      <c r="E581">
        <v>9</v>
      </c>
      <c r="F581">
        <f>RANK(STAND_SO[[#This Row],[SO]],STAND_SO[SO],0)</f>
        <v>62</v>
      </c>
      <c r="G581">
        <f t="shared" si="9"/>
        <v>4</v>
      </c>
    </row>
    <row r="582" spans="1:7" x14ac:dyDescent="0.25">
      <c r="A582" t="s">
        <v>87</v>
      </c>
      <c r="B582" t="s">
        <v>99</v>
      </c>
      <c r="C582" t="s">
        <v>113</v>
      </c>
      <c r="D582">
        <v>1287</v>
      </c>
      <c r="E582">
        <v>8</v>
      </c>
      <c r="F582">
        <f>RANK(STAND_SO[[#This Row],[SO]],STAND_SO[SO],0)</f>
        <v>87</v>
      </c>
      <c r="G582">
        <f t="shared" si="9"/>
        <v>5</v>
      </c>
    </row>
    <row r="583" spans="1:7" x14ac:dyDescent="0.25">
      <c r="A583" t="s">
        <v>87</v>
      </c>
      <c r="B583" t="s">
        <v>100</v>
      </c>
      <c r="C583" t="s">
        <v>113</v>
      </c>
      <c r="D583">
        <v>1279</v>
      </c>
      <c r="E583">
        <v>7</v>
      </c>
      <c r="F583">
        <f>RANK(STAND_SO[[#This Row],[SO]],STAND_SO[SO],0)</f>
        <v>92</v>
      </c>
      <c r="G583">
        <f t="shared" si="9"/>
        <v>6</v>
      </c>
    </row>
    <row r="584" spans="1:7" x14ac:dyDescent="0.25">
      <c r="A584" t="s">
        <v>87</v>
      </c>
      <c r="B584" t="s">
        <v>101</v>
      </c>
      <c r="C584" t="s">
        <v>113</v>
      </c>
      <c r="D584">
        <v>1194</v>
      </c>
      <c r="E584">
        <v>6</v>
      </c>
      <c r="F584">
        <f>RANK(STAND_SO[[#This Row],[SO]],STAND_SO[SO],0)</f>
        <v>195</v>
      </c>
      <c r="G584">
        <f t="shared" si="9"/>
        <v>7</v>
      </c>
    </row>
    <row r="585" spans="1:7" x14ac:dyDescent="0.25">
      <c r="A585" t="s">
        <v>87</v>
      </c>
      <c r="B585" t="s">
        <v>104</v>
      </c>
      <c r="C585" t="s">
        <v>113</v>
      </c>
      <c r="D585">
        <v>1184</v>
      </c>
      <c r="E585">
        <v>5</v>
      </c>
      <c r="F585">
        <f>RANK(STAND_SO[[#This Row],[SO]],STAND_SO[SO],0)</f>
        <v>206</v>
      </c>
      <c r="G585">
        <f t="shared" si="9"/>
        <v>8</v>
      </c>
    </row>
    <row r="586" spans="1:7" x14ac:dyDescent="0.25">
      <c r="A586" t="s">
        <v>87</v>
      </c>
      <c r="B586" t="s">
        <v>102</v>
      </c>
      <c r="C586" t="s">
        <v>113</v>
      </c>
      <c r="D586">
        <v>1160</v>
      </c>
      <c r="E586">
        <v>4</v>
      </c>
      <c r="F586">
        <f>RANK(STAND_SO[[#This Row],[SO]],STAND_SO[SO],0)</f>
        <v>247</v>
      </c>
      <c r="G586">
        <f t="shared" si="9"/>
        <v>9</v>
      </c>
    </row>
    <row r="587" spans="1:7" x14ac:dyDescent="0.25">
      <c r="A587" t="s">
        <v>87</v>
      </c>
      <c r="B587" t="s">
        <v>97</v>
      </c>
      <c r="C587" t="s">
        <v>113</v>
      </c>
      <c r="D587">
        <v>1100</v>
      </c>
      <c r="E587">
        <v>3</v>
      </c>
      <c r="F587">
        <f>RANK(STAND_SO[[#This Row],[SO]],STAND_SO[SO],0)</f>
        <v>364</v>
      </c>
      <c r="G587">
        <f t="shared" si="9"/>
        <v>10</v>
      </c>
    </row>
    <row r="588" spans="1:7" x14ac:dyDescent="0.25">
      <c r="A588" t="s">
        <v>87</v>
      </c>
      <c r="B588" t="s">
        <v>105</v>
      </c>
      <c r="C588" t="s">
        <v>113</v>
      </c>
      <c r="D588">
        <v>1076</v>
      </c>
      <c r="E588">
        <v>2</v>
      </c>
      <c r="F588">
        <f>RANK(STAND_SO[[#This Row],[SO]],STAND_SO[SO],0)</f>
        <v>397</v>
      </c>
      <c r="G588">
        <f t="shared" si="9"/>
        <v>11</v>
      </c>
    </row>
    <row r="589" spans="1:7" x14ac:dyDescent="0.25">
      <c r="A589" t="s">
        <v>87</v>
      </c>
      <c r="B589" t="s">
        <v>96</v>
      </c>
      <c r="C589" t="s">
        <v>113</v>
      </c>
      <c r="D589">
        <v>972</v>
      </c>
      <c r="E589">
        <v>1</v>
      </c>
      <c r="F589">
        <f>RANK(STAND_SO[[#This Row],[SO]],STAND_SO[SO],0)</f>
        <v>553</v>
      </c>
      <c r="G589">
        <f t="shared" si="9"/>
        <v>12</v>
      </c>
    </row>
    <row r="590" spans="1:7" x14ac:dyDescent="0.25">
      <c r="A590" t="s">
        <v>88</v>
      </c>
      <c r="B590" t="s">
        <v>94</v>
      </c>
      <c r="C590" t="s">
        <v>113</v>
      </c>
      <c r="D590">
        <v>1236</v>
      </c>
      <c r="E590">
        <v>12</v>
      </c>
      <c r="F590">
        <f>RANK(STAND_SO[[#This Row],[SO]],STAND_SO[SO],0)</f>
        <v>136</v>
      </c>
      <c r="G590">
        <f t="shared" si="9"/>
        <v>1</v>
      </c>
    </row>
    <row r="591" spans="1:7" x14ac:dyDescent="0.25">
      <c r="A591" t="s">
        <v>88</v>
      </c>
      <c r="B591" t="s">
        <v>98</v>
      </c>
      <c r="C591" t="s">
        <v>113</v>
      </c>
      <c r="D591">
        <v>1206</v>
      </c>
      <c r="E591">
        <v>11</v>
      </c>
      <c r="F591">
        <f>RANK(STAND_SO[[#This Row],[SO]],STAND_SO[SO],0)</f>
        <v>176</v>
      </c>
      <c r="G591">
        <f t="shared" si="9"/>
        <v>2</v>
      </c>
    </row>
    <row r="592" spans="1:7" x14ac:dyDescent="0.25">
      <c r="A592" t="s">
        <v>88</v>
      </c>
      <c r="B592" t="s">
        <v>95</v>
      </c>
      <c r="C592" t="s">
        <v>113</v>
      </c>
      <c r="D592">
        <v>1204</v>
      </c>
      <c r="E592">
        <v>10</v>
      </c>
      <c r="F592">
        <f>RANK(STAND_SO[[#This Row],[SO]],STAND_SO[SO],0)</f>
        <v>178</v>
      </c>
      <c r="G592">
        <f t="shared" si="9"/>
        <v>3</v>
      </c>
    </row>
    <row r="593" spans="1:7" x14ac:dyDescent="0.25">
      <c r="A593" t="s">
        <v>88</v>
      </c>
      <c r="B593" t="s">
        <v>99</v>
      </c>
      <c r="C593" t="s">
        <v>113</v>
      </c>
      <c r="D593">
        <v>1171</v>
      </c>
      <c r="E593">
        <v>9</v>
      </c>
      <c r="F593">
        <f>RANK(STAND_SO[[#This Row],[SO]],STAND_SO[SO],0)</f>
        <v>229</v>
      </c>
      <c r="G593">
        <f t="shared" si="9"/>
        <v>4</v>
      </c>
    </row>
    <row r="594" spans="1:7" x14ac:dyDescent="0.25">
      <c r="A594" t="s">
        <v>88</v>
      </c>
      <c r="B594" t="s">
        <v>103</v>
      </c>
      <c r="C594" t="s">
        <v>113</v>
      </c>
      <c r="D594">
        <v>1160</v>
      </c>
      <c r="E594">
        <v>8</v>
      </c>
      <c r="F594">
        <f>RANK(STAND_SO[[#This Row],[SO]],STAND_SO[SO],0)</f>
        <v>247</v>
      </c>
      <c r="G594">
        <f t="shared" si="9"/>
        <v>5</v>
      </c>
    </row>
    <row r="595" spans="1:7" x14ac:dyDescent="0.25">
      <c r="A595" t="s">
        <v>88</v>
      </c>
      <c r="B595" t="s">
        <v>100</v>
      </c>
      <c r="C595" t="s">
        <v>113</v>
      </c>
      <c r="D595">
        <v>1136</v>
      </c>
      <c r="E595">
        <v>7</v>
      </c>
      <c r="F595">
        <f>RANK(STAND_SO[[#This Row],[SO]],STAND_SO[SO],0)</f>
        <v>283</v>
      </c>
      <c r="G595">
        <f t="shared" si="9"/>
        <v>6</v>
      </c>
    </row>
    <row r="596" spans="1:7" x14ac:dyDescent="0.25">
      <c r="A596" t="s">
        <v>88</v>
      </c>
      <c r="B596" t="s">
        <v>104</v>
      </c>
      <c r="C596" t="s">
        <v>113</v>
      </c>
      <c r="D596">
        <v>1017</v>
      </c>
      <c r="E596">
        <v>6</v>
      </c>
      <c r="F596">
        <f>RANK(STAND_SO[[#This Row],[SO]],STAND_SO[SO],0)</f>
        <v>509</v>
      </c>
      <c r="G596">
        <f t="shared" si="9"/>
        <v>7</v>
      </c>
    </row>
    <row r="597" spans="1:7" x14ac:dyDescent="0.25">
      <c r="A597" t="s">
        <v>88</v>
      </c>
      <c r="B597" t="s">
        <v>101</v>
      </c>
      <c r="C597" t="s">
        <v>113</v>
      </c>
      <c r="D597">
        <v>957</v>
      </c>
      <c r="E597">
        <v>5</v>
      </c>
      <c r="F597">
        <f>RANK(STAND_SO[[#This Row],[SO]],STAND_SO[SO],0)</f>
        <v>565</v>
      </c>
      <c r="G597">
        <f t="shared" si="9"/>
        <v>8</v>
      </c>
    </row>
    <row r="598" spans="1:7" x14ac:dyDescent="0.25">
      <c r="A598" t="s">
        <v>88</v>
      </c>
      <c r="B598" t="s">
        <v>97</v>
      </c>
      <c r="C598" t="s">
        <v>113</v>
      </c>
      <c r="D598">
        <v>920</v>
      </c>
      <c r="E598">
        <v>4</v>
      </c>
      <c r="F598">
        <f>RANK(STAND_SO[[#This Row],[SO]],STAND_SO[SO],0)</f>
        <v>594</v>
      </c>
      <c r="G598">
        <f t="shared" si="9"/>
        <v>9</v>
      </c>
    </row>
    <row r="599" spans="1:7" x14ac:dyDescent="0.25">
      <c r="A599" t="s">
        <v>88</v>
      </c>
      <c r="B599" t="s">
        <v>105</v>
      </c>
      <c r="C599" t="s">
        <v>113</v>
      </c>
      <c r="D599">
        <v>888</v>
      </c>
      <c r="E599">
        <v>3</v>
      </c>
      <c r="F599">
        <f>RANK(STAND_SO[[#This Row],[SO]],STAND_SO[SO],0)</f>
        <v>611</v>
      </c>
      <c r="G599">
        <f t="shared" si="9"/>
        <v>10</v>
      </c>
    </row>
    <row r="600" spans="1:7" x14ac:dyDescent="0.25">
      <c r="A600" t="s">
        <v>88</v>
      </c>
      <c r="B600" t="s">
        <v>96</v>
      </c>
      <c r="C600" t="s">
        <v>113</v>
      </c>
      <c r="D600">
        <v>878</v>
      </c>
      <c r="E600">
        <v>2</v>
      </c>
      <c r="F600">
        <f>RANK(STAND_SO[[#This Row],[SO]],STAND_SO[SO],0)</f>
        <v>614</v>
      </c>
      <c r="G600">
        <f t="shared" si="9"/>
        <v>11</v>
      </c>
    </row>
    <row r="601" spans="1:7" x14ac:dyDescent="0.25">
      <c r="A601" t="s">
        <v>88</v>
      </c>
      <c r="B601" t="s">
        <v>102</v>
      </c>
      <c r="C601" t="s">
        <v>113</v>
      </c>
      <c r="D601">
        <v>831</v>
      </c>
      <c r="E601">
        <v>1</v>
      </c>
      <c r="F601">
        <f>RANK(STAND_SO[[#This Row],[SO]],STAND_SO[SO],0)</f>
        <v>636</v>
      </c>
      <c r="G601">
        <f t="shared" si="9"/>
        <v>12</v>
      </c>
    </row>
    <row r="602" spans="1:7" x14ac:dyDescent="0.25">
      <c r="A602" t="s">
        <v>89</v>
      </c>
      <c r="B602" t="s">
        <v>95</v>
      </c>
      <c r="C602" t="s">
        <v>113</v>
      </c>
      <c r="D602">
        <v>1315</v>
      </c>
      <c r="E602">
        <v>12</v>
      </c>
      <c r="F602">
        <f>RANK(STAND_SO[[#This Row],[SO]],STAND_SO[SO],0)</f>
        <v>66</v>
      </c>
      <c r="G602">
        <f t="shared" si="9"/>
        <v>1</v>
      </c>
    </row>
    <row r="603" spans="1:7" x14ac:dyDescent="0.25">
      <c r="A603" t="s">
        <v>89</v>
      </c>
      <c r="B603" t="s">
        <v>98</v>
      </c>
      <c r="C603" t="s">
        <v>113</v>
      </c>
      <c r="D603">
        <v>1295</v>
      </c>
      <c r="E603">
        <v>11</v>
      </c>
      <c r="F603">
        <f>RANK(STAND_SO[[#This Row],[SO]],STAND_SO[SO],0)</f>
        <v>79</v>
      </c>
      <c r="G603">
        <f t="shared" si="9"/>
        <v>2</v>
      </c>
    </row>
    <row r="604" spans="1:7" x14ac:dyDescent="0.25">
      <c r="A604" t="s">
        <v>89</v>
      </c>
      <c r="B604" t="s">
        <v>99</v>
      </c>
      <c r="C604" t="s">
        <v>113</v>
      </c>
      <c r="D604">
        <v>1277</v>
      </c>
      <c r="E604">
        <v>10</v>
      </c>
      <c r="F604">
        <f>RANK(STAND_SO[[#This Row],[SO]],STAND_SO[SO],0)</f>
        <v>95</v>
      </c>
      <c r="G604">
        <f t="shared" si="9"/>
        <v>3</v>
      </c>
    </row>
    <row r="605" spans="1:7" x14ac:dyDescent="0.25">
      <c r="A605" t="s">
        <v>89</v>
      </c>
      <c r="B605" t="s">
        <v>94</v>
      </c>
      <c r="C605" t="s">
        <v>113</v>
      </c>
      <c r="D605">
        <v>1226</v>
      </c>
      <c r="E605">
        <v>9</v>
      </c>
      <c r="F605">
        <f>RANK(STAND_SO[[#This Row],[SO]],STAND_SO[SO],0)</f>
        <v>149</v>
      </c>
      <c r="G605">
        <f t="shared" si="9"/>
        <v>4</v>
      </c>
    </row>
    <row r="606" spans="1:7" x14ac:dyDescent="0.25">
      <c r="A606" t="s">
        <v>89</v>
      </c>
      <c r="B606" t="s">
        <v>101</v>
      </c>
      <c r="C606" t="s">
        <v>113</v>
      </c>
      <c r="D606">
        <v>1148</v>
      </c>
      <c r="E606">
        <v>8</v>
      </c>
      <c r="F606">
        <f>RANK(STAND_SO[[#This Row],[SO]],STAND_SO[SO],0)</f>
        <v>262</v>
      </c>
      <c r="G606">
        <f t="shared" si="9"/>
        <v>5</v>
      </c>
    </row>
    <row r="607" spans="1:7" x14ac:dyDescent="0.25">
      <c r="A607" t="s">
        <v>89</v>
      </c>
      <c r="B607" t="s">
        <v>100</v>
      </c>
      <c r="C607" t="s">
        <v>113</v>
      </c>
      <c r="D607">
        <v>1130</v>
      </c>
      <c r="E607">
        <v>7</v>
      </c>
      <c r="F607">
        <f>RANK(STAND_SO[[#This Row],[SO]],STAND_SO[SO],0)</f>
        <v>295</v>
      </c>
      <c r="G607">
        <f t="shared" si="9"/>
        <v>6</v>
      </c>
    </row>
    <row r="608" spans="1:7" x14ac:dyDescent="0.25">
      <c r="A608" t="s">
        <v>89</v>
      </c>
      <c r="B608" t="s">
        <v>102</v>
      </c>
      <c r="C608" t="s">
        <v>113</v>
      </c>
      <c r="D608">
        <v>1111</v>
      </c>
      <c r="E608">
        <v>6</v>
      </c>
      <c r="F608">
        <f>RANK(STAND_SO[[#This Row],[SO]],STAND_SO[SO],0)</f>
        <v>335</v>
      </c>
      <c r="G608">
        <f t="shared" si="9"/>
        <v>7</v>
      </c>
    </row>
    <row r="609" spans="1:7" x14ac:dyDescent="0.25">
      <c r="A609" t="s">
        <v>89</v>
      </c>
      <c r="B609" t="s">
        <v>104</v>
      </c>
      <c r="C609" t="s">
        <v>113</v>
      </c>
      <c r="D609">
        <v>1030</v>
      </c>
      <c r="E609">
        <v>5</v>
      </c>
      <c r="F609">
        <f>RANK(STAND_SO[[#This Row],[SO]],STAND_SO[SO],0)</f>
        <v>485</v>
      </c>
      <c r="G609">
        <f t="shared" si="9"/>
        <v>8</v>
      </c>
    </row>
    <row r="610" spans="1:7" x14ac:dyDescent="0.25">
      <c r="A610" t="s">
        <v>89</v>
      </c>
      <c r="B610" t="s">
        <v>96</v>
      </c>
      <c r="C610" t="s">
        <v>113</v>
      </c>
      <c r="D610">
        <v>853</v>
      </c>
      <c r="E610">
        <v>4</v>
      </c>
      <c r="F610">
        <f>RANK(STAND_SO[[#This Row],[SO]],STAND_SO[SO],0)</f>
        <v>624</v>
      </c>
      <c r="G610">
        <f t="shared" si="9"/>
        <v>9</v>
      </c>
    </row>
    <row r="611" spans="1:7" x14ac:dyDescent="0.25">
      <c r="A611" t="s">
        <v>89</v>
      </c>
      <c r="B611" t="s">
        <v>97</v>
      </c>
      <c r="C611" t="s">
        <v>113</v>
      </c>
      <c r="D611">
        <v>832</v>
      </c>
      <c r="E611">
        <v>3</v>
      </c>
      <c r="F611">
        <f>RANK(STAND_SO[[#This Row],[SO]],STAND_SO[SO],0)</f>
        <v>635</v>
      </c>
      <c r="G611">
        <f t="shared" si="9"/>
        <v>10</v>
      </c>
    </row>
    <row r="612" spans="1:7" x14ac:dyDescent="0.25">
      <c r="A612" t="s">
        <v>89</v>
      </c>
      <c r="B612" t="s">
        <v>103</v>
      </c>
      <c r="C612" t="s">
        <v>113</v>
      </c>
      <c r="D612">
        <v>781</v>
      </c>
      <c r="E612">
        <v>2</v>
      </c>
      <c r="F612">
        <f>RANK(STAND_SO[[#This Row],[SO]],STAND_SO[SO],0)</f>
        <v>648</v>
      </c>
      <c r="G612">
        <f t="shared" si="9"/>
        <v>11</v>
      </c>
    </row>
    <row r="613" spans="1:7" x14ac:dyDescent="0.25">
      <c r="A613" t="s">
        <v>89</v>
      </c>
      <c r="B613" t="s">
        <v>105</v>
      </c>
      <c r="C613" t="s">
        <v>113</v>
      </c>
      <c r="D613">
        <v>665</v>
      </c>
      <c r="E613">
        <v>1</v>
      </c>
      <c r="F613">
        <f>RANK(STAND_SO[[#This Row],[SO]],STAND_SO[SO],0)</f>
        <v>656</v>
      </c>
      <c r="G613">
        <f t="shared" si="9"/>
        <v>12</v>
      </c>
    </row>
    <row r="614" spans="1:7" x14ac:dyDescent="0.25">
      <c r="A614" t="s">
        <v>90</v>
      </c>
      <c r="B614" t="s">
        <v>103</v>
      </c>
      <c r="C614" t="s">
        <v>113</v>
      </c>
      <c r="D614">
        <v>1249</v>
      </c>
      <c r="E614">
        <v>12</v>
      </c>
      <c r="F614">
        <f>RANK(STAND_SO[[#This Row],[SO]],STAND_SO[SO],0)</f>
        <v>122</v>
      </c>
      <c r="G614">
        <f t="shared" si="9"/>
        <v>1</v>
      </c>
    </row>
    <row r="615" spans="1:7" x14ac:dyDescent="0.25">
      <c r="A615" t="s">
        <v>90</v>
      </c>
      <c r="B615" t="s">
        <v>101</v>
      </c>
      <c r="C615" t="s">
        <v>113</v>
      </c>
      <c r="D615">
        <v>1219</v>
      </c>
      <c r="E615">
        <v>11</v>
      </c>
      <c r="F615">
        <f>RANK(STAND_SO[[#This Row],[SO]],STAND_SO[SO],0)</f>
        <v>153</v>
      </c>
      <c r="G615">
        <f t="shared" si="9"/>
        <v>2</v>
      </c>
    </row>
    <row r="616" spans="1:7" x14ac:dyDescent="0.25">
      <c r="A616" t="s">
        <v>90</v>
      </c>
      <c r="B616" t="s">
        <v>98</v>
      </c>
      <c r="C616" t="s">
        <v>113</v>
      </c>
      <c r="D616">
        <v>1182</v>
      </c>
      <c r="E616">
        <v>10</v>
      </c>
      <c r="F616">
        <f>RANK(STAND_SO[[#This Row],[SO]],STAND_SO[SO],0)</f>
        <v>208</v>
      </c>
      <c r="G616">
        <f t="shared" si="9"/>
        <v>3</v>
      </c>
    </row>
    <row r="617" spans="1:7" x14ac:dyDescent="0.25">
      <c r="A617" t="s">
        <v>90</v>
      </c>
      <c r="B617" t="s">
        <v>95</v>
      </c>
      <c r="C617" t="s">
        <v>113</v>
      </c>
      <c r="D617">
        <v>1180</v>
      </c>
      <c r="E617">
        <v>9</v>
      </c>
      <c r="F617">
        <f>RANK(STAND_SO[[#This Row],[SO]],STAND_SO[SO],0)</f>
        <v>212</v>
      </c>
      <c r="G617">
        <f t="shared" si="9"/>
        <v>4</v>
      </c>
    </row>
    <row r="618" spans="1:7" x14ac:dyDescent="0.25">
      <c r="A618" t="s">
        <v>90</v>
      </c>
      <c r="B618" t="s">
        <v>100</v>
      </c>
      <c r="C618" t="s">
        <v>113</v>
      </c>
      <c r="D618">
        <v>1133</v>
      </c>
      <c r="E618">
        <v>8</v>
      </c>
      <c r="F618">
        <f>RANK(STAND_SO[[#This Row],[SO]],STAND_SO[SO],0)</f>
        <v>285</v>
      </c>
      <c r="G618">
        <f t="shared" si="9"/>
        <v>5</v>
      </c>
    </row>
    <row r="619" spans="1:7" x14ac:dyDescent="0.25">
      <c r="A619" t="s">
        <v>90</v>
      </c>
      <c r="B619" t="s">
        <v>94</v>
      </c>
      <c r="C619" t="s">
        <v>113</v>
      </c>
      <c r="D619">
        <v>1116</v>
      </c>
      <c r="E619">
        <v>7</v>
      </c>
      <c r="F619">
        <f>RANK(STAND_SO[[#This Row],[SO]],STAND_SO[SO],0)</f>
        <v>322</v>
      </c>
      <c r="G619">
        <f t="shared" si="9"/>
        <v>6</v>
      </c>
    </row>
    <row r="620" spans="1:7" x14ac:dyDescent="0.25">
      <c r="A620" t="s">
        <v>90</v>
      </c>
      <c r="B620" t="s">
        <v>99</v>
      </c>
      <c r="C620" t="s">
        <v>113</v>
      </c>
      <c r="D620">
        <v>1113</v>
      </c>
      <c r="E620">
        <v>6</v>
      </c>
      <c r="F620">
        <f>RANK(STAND_SO[[#This Row],[SO]],STAND_SO[SO],0)</f>
        <v>330</v>
      </c>
      <c r="G620">
        <f t="shared" si="9"/>
        <v>7</v>
      </c>
    </row>
    <row r="621" spans="1:7" x14ac:dyDescent="0.25">
      <c r="A621" t="s">
        <v>90</v>
      </c>
      <c r="B621" t="s">
        <v>96</v>
      </c>
      <c r="C621" t="s">
        <v>113</v>
      </c>
      <c r="D621">
        <v>1020</v>
      </c>
      <c r="E621">
        <v>5</v>
      </c>
      <c r="F621">
        <f>RANK(STAND_SO[[#This Row],[SO]],STAND_SO[SO],0)</f>
        <v>504</v>
      </c>
      <c r="G621">
        <f t="shared" si="9"/>
        <v>8</v>
      </c>
    </row>
    <row r="622" spans="1:7" x14ac:dyDescent="0.25">
      <c r="A622" t="s">
        <v>90</v>
      </c>
      <c r="B622" t="s">
        <v>97</v>
      </c>
      <c r="C622" t="s">
        <v>113</v>
      </c>
      <c r="D622">
        <v>983</v>
      </c>
      <c r="E622">
        <v>4</v>
      </c>
      <c r="F622">
        <f>RANK(STAND_SO[[#This Row],[SO]],STAND_SO[SO],0)</f>
        <v>543</v>
      </c>
      <c r="G622">
        <f t="shared" si="9"/>
        <v>9</v>
      </c>
    </row>
    <row r="623" spans="1:7" x14ac:dyDescent="0.25">
      <c r="A623" t="s">
        <v>90</v>
      </c>
      <c r="B623" t="s">
        <v>105</v>
      </c>
      <c r="C623" t="s">
        <v>113</v>
      </c>
      <c r="D623">
        <v>980</v>
      </c>
      <c r="E623">
        <v>3</v>
      </c>
      <c r="F623">
        <f>RANK(STAND_SO[[#This Row],[SO]],STAND_SO[SO],0)</f>
        <v>547</v>
      </c>
      <c r="G623">
        <f t="shared" si="9"/>
        <v>10</v>
      </c>
    </row>
    <row r="624" spans="1:7" x14ac:dyDescent="0.25">
      <c r="A624" t="s">
        <v>90</v>
      </c>
      <c r="B624" t="s">
        <v>104</v>
      </c>
      <c r="C624" t="s">
        <v>113</v>
      </c>
      <c r="D624">
        <v>935</v>
      </c>
      <c r="E624">
        <v>2</v>
      </c>
      <c r="F624">
        <f>RANK(STAND_SO[[#This Row],[SO]],STAND_SO[SO],0)</f>
        <v>584</v>
      </c>
      <c r="G624">
        <f t="shared" si="9"/>
        <v>11</v>
      </c>
    </row>
    <row r="625" spans="1:7" x14ac:dyDescent="0.25">
      <c r="A625" t="s">
        <v>90</v>
      </c>
      <c r="B625" t="s">
        <v>102</v>
      </c>
      <c r="C625" t="s">
        <v>113</v>
      </c>
      <c r="D625">
        <v>927</v>
      </c>
      <c r="E625">
        <v>1</v>
      </c>
      <c r="F625">
        <f>RANK(STAND_SO[[#This Row],[SO]],STAND_SO[SO],0)</f>
        <v>589</v>
      </c>
      <c r="G625">
        <f t="shared" si="9"/>
        <v>12</v>
      </c>
    </row>
    <row r="626" spans="1:7" x14ac:dyDescent="0.25">
      <c r="A626" t="s">
        <v>91</v>
      </c>
      <c r="B626" t="s">
        <v>94</v>
      </c>
      <c r="C626" t="s">
        <v>114</v>
      </c>
      <c r="D626">
        <v>1205</v>
      </c>
      <c r="E626">
        <v>12</v>
      </c>
      <c r="F626">
        <f>RANK(STAND_SO[[#This Row],[SO]],STAND_SO[SO],0)</f>
        <v>177</v>
      </c>
      <c r="G626">
        <f t="shared" si="9"/>
        <v>1</v>
      </c>
    </row>
    <row r="627" spans="1:7" x14ac:dyDescent="0.25">
      <c r="A627" t="s">
        <v>91</v>
      </c>
      <c r="B627" t="s">
        <v>105</v>
      </c>
      <c r="C627" t="s">
        <v>114</v>
      </c>
      <c r="D627">
        <v>1165</v>
      </c>
      <c r="E627">
        <v>11</v>
      </c>
      <c r="F627">
        <f>RANK(STAND_SO[[#This Row],[SO]],STAND_SO[SO],0)</f>
        <v>238</v>
      </c>
      <c r="G627">
        <f t="shared" si="9"/>
        <v>2</v>
      </c>
    </row>
    <row r="628" spans="1:7" x14ac:dyDescent="0.25">
      <c r="A628" t="s">
        <v>91</v>
      </c>
      <c r="B628" t="s">
        <v>95</v>
      </c>
      <c r="C628" t="s">
        <v>114</v>
      </c>
      <c r="D628">
        <v>1138</v>
      </c>
      <c r="E628">
        <v>10</v>
      </c>
      <c r="F628">
        <f>RANK(STAND_SO[[#This Row],[SO]],STAND_SO[SO],0)</f>
        <v>279</v>
      </c>
      <c r="G628">
        <f t="shared" si="9"/>
        <v>3</v>
      </c>
    </row>
    <row r="629" spans="1:7" x14ac:dyDescent="0.25">
      <c r="A629" t="s">
        <v>91</v>
      </c>
      <c r="B629" t="s">
        <v>103</v>
      </c>
      <c r="C629" t="s">
        <v>114</v>
      </c>
      <c r="D629">
        <v>1133</v>
      </c>
      <c r="E629">
        <v>9</v>
      </c>
      <c r="F629">
        <f>RANK(STAND_SO[[#This Row],[SO]],STAND_SO[SO],0)</f>
        <v>285</v>
      </c>
      <c r="G629">
        <f t="shared" si="9"/>
        <v>4</v>
      </c>
    </row>
    <row r="630" spans="1:7" x14ac:dyDescent="0.25">
      <c r="A630" t="s">
        <v>91</v>
      </c>
      <c r="B630" t="s">
        <v>100</v>
      </c>
      <c r="C630" t="s">
        <v>114</v>
      </c>
      <c r="D630">
        <v>1120</v>
      </c>
      <c r="E630">
        <v>7.5</v>
      </c>
      <c r="F630">
        <f>RANK(STAND_SO[[#This Row],[SO]],STAND_SO[SO],0)</f>
        <v>313</v>
      </c>
      <c r="G630">
        <f t="shared" si="9"/>
        <v>5</v>
      </c>
    </row>
    <row r="631" spans="1:7" x14ac:dyDescent="0.25">
      <c r="A631" t="s">
        <v>91</v>
      </c>
      <c r="B631" t="s">
        <v>104</v>
      </c>
      <c r="C631" t="s">
        <v>114</v>
      </c>
      <c r="D631">
        <v>1120</v>
      </c>
      <c r="E631">
        <v>7.5</v>
      </c>
      <c r="F631">
        <f>RANK(STAND_SO[[#This Row],[SO]],STAND_SO[SO],0)</f>
        <v>313</v>
      </c>
      <c r="G631">
        <f t="shared" si="9"/>
        <v>6</v>
      </c>
    </row>
    <row r="632" spans="1:7" x14ac:dyDescent="0.25">
      <c r="A632" t="s">
        <v>91</v>
      </c>
      <c r="B632" t="s">
        <v>102</v>
      </c>
      <c r="C632" t="s">
        <v>114</v>
      </c>
      <c r="D632">
        <v>1119</v>
      </c>
      <c r="E632">
        <v>6</v>
      </c>
      <c r="F632">
        <f>RANK(STAND_SO[[#This Row],[SO]],STAND_SO[SO],0)</f>
        <v>316</v>
      </c>
      <c r="G632">
        <f t="shared" si="9"/>
        <v>7</v>
      </c>
    </row>
    <row r="633" spans="1:7" x14ac:dyDescent="0.25">
      <c r="A633" t="s">
        <v>91</v>
      </c>
      <c r="B633" t="s">
        <v>98</v>
      </c>
      <c r="C633" t="s">
        <v>114</v>
      </c>
      <c r="D633">
        <v>1109</v>
      </c>
      <c r="E633">
        <v>5</v>
      </c>
      <c r="F633">
        <f>RANK(STAND_SO[[#This Row],[SO]],STAND_SO[SO],0)</f>
        <v>344</v>
      </c>
      <c r="G633">
        <f t="shared" si="9"/>
        <v>8</v>
      </c>
    </row>
    <row r="634" spans="1:7" x14ac:dyDescent="0.25">
      <c r="A634" t="s">
        <v>91</v>
      </c>
      <c r="B634" t="s">
        <v>99</v>
      </c>
      <c r="C634" t="s">
        <v>114</v>
      </c>
      <c r="D634">
        <v>1095</v>
      </c>
      <c r="E634">
        <v>4</v>
      </c>
      <c r="F634">
        <f>RANK(STAND_SO[[#This Row],[SO]],STAND_SO[SO],0)</f>
        <v>370</v>
      </c>
      <c r="G634">
        <f t="shared" si="9"/>
        <v>9</v>
      </c>
    </row>
    <row r="635" spans="1:7" x14ac:dyDescent="0.25">
      <c r="A635" t="s">
        <v>91</v>
      </c>
      <c r="B635" t="s">
        <v>101</v>
      </c>
      <c r="C635" t="s">
        <v>114</v>
      </c>
      <c r="D635">
        <v>1033</v>
      </c>
      <c r="E635">
        <v>3</v>
      </c>
      <c r="F635">
        <f>RANK(STAND_SO[[#This Row],[SO]],STAND_SO[SO],0)</f>
        <v>470</v>
      </c>
      <c r="G635">
        <f t="shared" si="9"/>
        <v>10</v>
      </c>
    </row>
    <row r="636" spans="1:7" x14ac:dyDescent="0.25">
      <c r="A636" t="s">
        <v>91</v>
      </c>
      <c r="B636" t="s">
        <v>96</v>
      </c>
      <c r="C636" t="s">
        <v>114</v>
      </c>
      <c r="D636">
        <v>994</v>
      </c>
      <c r="E636">
        <v>2</v>
      </c>
      <c r="F636">
        <f>RANK(STAND_SO[[#This Row],[SO]],STAND_SO[SO],0)</f>
        <v>530</v>
      </c>
      <c r="G636">
        <f t="shared" si="9"/>
        <v>11</v>
      </c>
    </row>
    <row r="637" spans="1:7" x14ac:dyDescent="0.25">
      <c r="A637" t="s">
        <v>91</v>
      </c>
      <c r="B637" t="s">
        <v>97</v>
      </c>
      <c r="C637" t="s">
        <v>114</v>
      </c>
      <c r="D637">
        <v>867</v>
      </c>
      <c r="E637">
        <v>1</v>
      </c>
      <c r="F637">
        <f>RANK(STAND_SO[[#This Row],[SO]],STAND_SO[SO],0)</f>
        <v>617</v>
      </c>
      <c r="G637">
        <f t="shared" si="9"/>
        <v>12</v>
      </c>
    </row>
    <row r="638" spans="1:7" x14ac:dyDescent="0.25">
      <c r="A638" t="s">
        <v>92</v>
      </c>
      <c r="B638" t="s">
        <v>101</v>
      </c>
      <c r="C638" t="s">
        <v>113</v>
      </c>
      <c r="D638">
        <v>1314</v>
      </c>
      <c r="E638">
        <v>12</v>
      </c>
      <c r="F638">
        <f>RANK(STAND_SO[[#This Row],[SO]],STAND_SO[SO],0)</f>
        <v>69</v>
      </c>
      <c r="G638">
        <f t="shared" si="9"/>
        <v>1</v>
      </c>
    </row>
    <row r="639" spans="1:7" x14ac:dyDescent="0.25">
      <c r="A639" t="s">
        <v>92</v>
      </c>
      <c r="B639" t="s">
        <v>95</v>
      </c>
      <c r="C639" t="s">
        <v>113</v>
      </c>
      <c r="D639">
        <v>1263</v>
      </c>
      <c r="E639">
        <v>11</v>
      </c>
      <c r="F639">
        <f>RANK(STAND_SO[[#This Row],[SO]],STAND_SO[SO],0)</f>
        <v>110</v>
      </c>
      <c r="G639">
        <f t="shared" si="9"/>
        <v>2</v>
      </c>
    </row>
    <row r="640" spans="1:7" x14ac:dyDescent="0.25">
      <c r="A640" t="s">
        <v>92</v>
      </c>
      <c r="B640" t="s">
        <v>103</v>
      </c>
      <c r="C640" t="s">
        <v>113</v>
      </c>
      <c r="D640">
        <v>1219</v>
      </c>
      <c r="E640">
        <v>10</v>
      </c>
      <c r="F640">
        <f>RANK(STAND_SO[[#This Row],[SO]],STAND_SO[SO],0)</f>
        <v>153</v>
      </c>
      <c r="G640">
        <f t="shared" si="9"/>
        <v>3</v>
      </c>
    </row>
    <row r="641" spans="1:7" x14ac:dyDescent="0.25">
      <c r="A641" t="s">
        <v>92</v>
      </c>
      <c r="B641" t="s">
        <v>94</v>
      </c>
      <c r="C641" t="s">
        <v>113</v>
      </c>
      <c r="D641">
        <v>1196</v>
      </c>
      <c r="E641">
        <v>9</v>
      </c>
      <c r="F641">
        <f>RANK(STAND_SO[[#This Row],[SO]],STAND_SO[SO],0)</f>
        <v>190</v>
      </c>
      <c r="G641">
        <f t="shared" si="9"/>
        <v>4</v>
      </c>
    </row>
    <row r="642" spans="1:7" x14ac:dyDescent="0.25">
      <c r="A642" t="s">
        <v>92</v>
      </c>
      <c r="B642" t="s">
        <v>99</v>
      </c>
      <c r="C642" t="s">
        <v>113</v>
      </c>
      <c r="D642">
        <v>1164</v>
      </c>
      <c r="E642">
        <v>8</v>
      </c>
      <c r="F642">
        <f>RANK(STAND_SO[[#This Row],[SO]],STAND_SO[SO],0)</f>
        <v>242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100</v>
      </c>
      <c r="C643" t="s">
        <v>113</v>
      </c>
      <c r="D643">
        <v>1150</v>
      </c>
      <c r="E643">
        <v>7</v>
      </c>
      <c r="F643">
        <f>RANK(STAND_SO[[#This Row],[SO]],STAND_SO[SO],0)</f>
        <v>260</v>
      </c>
      <c r="G643">
        <f t="shared" si="10"/>
        <v>6</v>
      </c>
    </row>
    <row r="644" spans="1:7" x14ac:dyDescent="0.25">
      <c r="A644" t="s">
        <v>92</v>
      </c>
      <c r="B644" t="s">
        <v>105</v>
      </c>
      <c r="C644" t="s">
        <v>113</v>
      </c>
      <c r="D644">
        <v>1112</v>
      </c>
      <c r="E644">
        <v>6</v>
      </c>
      <c r="F644">
        <f>RANK(STAND_SO[[#This Row],[SO]],STAND_SO[SO],0)</f>
        <v>333</v>
      </c>
      <c r="G644">
        <f t="shared" si="10"/>
        <v>7</v>
      </c>
    </row>
    <row r="645" spans="1:7" x14ac:dyDescent="0.25">
      <c r="A645" t="s">
        <v>92</v>
      </c>
      <c r="B645" t="s">
        <v>98</v>
      </c>
      <c r="C645" t="s">
        <v>113</v>
      </c>
      <c r="D645">
        <v>1101</v>
      </c>
      <c r="E645">
        <v>5</v>
      </c>
      <c r="F645">
        <f>RANK(STAND_SO[[#This Row],[SO]],STAND_SO[SO],0)</f>
        <v>363</v>
      </c>
      <c r="G645">
        <f t="shared" si="10"/>
        <v>8</v>
      </c>
    </row>
    <row r="646" spans="1:7" x14ac:dyDescent="0.25">
      <c r="A646" t="s">
        <v>92</v>
      </c>
      <c r="B646" t="s">
        <v>104</v>
      </c>
      <c r="C646" t="s">
        <v>113</v>
      </c>
      <c r="D646">
        <v>1054</v>
      </c>
      <c r="E646">
        <v>4</v>
      </c>
      <c r="F646">
        <f>RANK(STAND_SO[[#This Row],[SO]],STAND_SO[SO],0)</f>
        <v>434</v>
      </c>
      <c r="G646">
        <f t="shared" si="10"/>
        <v>9</v>
      </c>
    </row>
    <row r="647" spans="1:7" x14ac:dyDescent="0.25">
      <c r="A647" t="s">
        <v>92</v>
      </c>
      <c r="B647" t="s">
        <v>97</v>
      </c>
      <c r="C647" t="s">
        <v>113</v>
      </c>
      <c r="D647">
        <v>1041</v>
      </c>
      <c r="E647">
        <v>3</v>
      </c>
      <c r="F647">
        <f>RANK(STAND_SO[[#This Row],[SO]],STAND_SO[SO],0)</f>
        <v>449</v>
      </c>
      <c r="G647">
        <f t="shared" si="10"/>
        <v>10</v>
      </c>
    </row>
    <row r="648" spans="1:7" x14ac:dyDescent="0.25">
      <c r="A648" t="s">
        <v>92</v>
      </c>
      <c r="B648" t="s">
        <v>96</v>
      </c>
      <c r="C648" t="s">
        <v>113</v>
      </c>
      <c r="D648">
        <v>889</v>
      </c>
      <c r="E648">
        <v>2</v>
      </c>
      <c r="F648">
        <f>RANK(STAND_SO[[#This Row],[SO]],STAND_SO[SO],0)</f>
        <v>610</v>
      </c>
      <c r="G648">
        <f t="shared" si="10"/>
        <v>11</v>
      </c>
    </row>
    <row r="649" spans="1:7" x14ac:dyDescent="0.25">
      <c r="A649" t="s">
        <v>92</v>
      </c>
      <c r="B649" t="s">
        <v>102</v>
      </c>
      <c r="C649" t="s">
        <v>113</v>
      </c>
      <c r="D649">
        <v>794</v>
      </c>
      <c r="E649">
        <v>1</v>
      </c>
      <c r="F649">
        <f>RANK(STAND_SO[[#This Row],[SO]],STAND_SO[SO],0)</f>
        <v>645</v>
      </c>
      <c r="G649">
        <f t="shared" si="10"/>
        <v>12</v>
      </c>
    </row>
    <row r="650" spans="1:7" x14ac:dyDescent="0.25">
      <c r="A650" t="s">
        <v>93</v>
      </c>
      <c r="B650" t="s">
        <v>100</v>
      </c>
      <c r="C650" t="s">
        <v>113</v>
      </c>
      <c r="D650">
        <v>1382</v>
      </c>
      <c r="E650">
        <v>12</v>
      </c>
      <c r="F650">
        <f>RANK(STAND_SO[[#This Row],[SO]],STAND_SO[SO],0)</f>
        <v>31</v>
      </c>
      <c r="G650">
        <f t="shared" si="10"/>
        <v>1</v>
      </c>
    </row>
    <row r="651" spans="1:7" x14ac:dyDescent="0.25">
      <c r="A651" t="s">
        <v>93</v>
      </c>
      <c r="B651" t="s">
        <v>98</v>
      </c>
      <c r="C651" t="s">
        <v>113</v>
      </c>
      <c r="D651">
        <v>1350</v>
      </c>
      <c r="E651">
        <v>11</v>
      </c>
      <c r="F651">
        <f>RANK(STAND_SO[[#This Row],[SO]],STAND_SO[SO],0)</f>
        <v>48</v>
      </c>
      <c r="G651">
        <f t="shared" si="10"/>
        <v>2</v>
      </c>
    </row>
    <row r="652" spans="1:7" x14ac:dyDescent="0.25">
      <c r="A652" t="s">
        <v>93</v>
      </c>
      <c r="B652" t="s">
        <v>95</v>
      </c>
      <c r="C652" t="s">
        <v>113</v>
      </c>
      <c r="D652">
        <v>1218</v>
      </c>
      <c r="E652">
        <v>10</v>
      </c>
      <c r="F652">
        <f>RANK(STAND_SO[[#This Row],[SO]],STAND_SO[SO],0)</f>
        <v>157</v>
      </c>
      <c r="G652">
        <f t="shared" si="10"/>
        <v>3</v>
      </c>
    </row>
    <row r="653" spans="1:7" x14ac:dyDescent="0.25">
      <c r="A653" t="s">
        <v>93</v>
      </c>
      <c r="B653" t="s">
        <v>94</v>
      </c>
      <c r="C653" t="s">
        <v>113</v>
      </c>
      <c r="D653">
        <v>1208</v>
      </c>
      <c r="E653">
        <v>9</v>
      </c>
      <c r="F653">
        <f>RANK(STAND_SO[[#This Row],[SO]],STAND_SO[SO],0)</f>
        <v>171</v>
      </c>
      <c r="G653">
        <f t="shared" si="10"/>
        <v>4</v>
      </c>
    </row>
    <row r="654" spans="1:7" x14ac:dyDescent="0.25">
      <c r="A654" t="s">
        <v>93</v>
      </c>
      <c r="B654" t="s">
        <v>99</v>
      </c>
      <c r="C654" t="s">
        <v>113</v>
      </c>
      <c r="D654">
        <v>1109</v>
      </c>
      <c r="E654">
        <v>8</v>
      </c>
      <c r="F654">
        <f>RANK(STAND_SO[[#This Row],[SO]],STAND_SO[SO],0)</f>
        <v>344</v>
      </c>
      <c r="G654">
        <f t="shared" si="10"/>
        <v>5</v>
      </c>
    </row>
    <row r="655" spans="1:7" x14ac:dyDescent="0.25">
      <c r="A655" t="s">
        <v>93</v>
      </c>
      <c r="B655" t="s">
        <v>104</v>
      </c>
      <c r="C655" t="s">
        <v>113</v>
      </c>
      <c r="D655">
        <v>1102</v>
      </c>
      <c r="E655">
        <v>7</v>
      </c>
      <c r="F655">
        <f>RANK(STAND_SO[[#This Row],[SO]],STAND_SO[SO],0)</f>
        <v>358</v>
      </c>
      <c r="G655">
        <f t="shared" si="10"/>
        <v>6</v>
      </c>
    </row>
    <row r="656" spans="1:7" x14ac:dyDescent="0.25">
      <c r="A656" t="s">
        <v>93</v>
      </c>
      <c r="B656" t="s">
        <v>102</v>
      </c>
      <c r="C656" t="s">
        <v>113</v>
      </c>
      <c r="D656">
        <v>1095</v>
      </c>
      <c r="E656">
        <v>6</v>
      </c>
      <c r="F656">
        <f>RANK(STAND_SO[[#This Row],[SO]],STAND_SO[SO],0)</f>
        <v>370</v>
      </c>
      <c r="G656">
        <f t="shared" si="10"/>
        <v>7</v>
      </c>
    </row>
    <row r="657" spans="1:7" x14ac:dyDescent="0.25">
      <c r="A657" t="s">
        <v>93</v>
      </c>
      <c r="B657" t="s">
        <v>103</v>
      </c>
      <c r="C657" t="s">
        <v>113</v>
      </c>
      <c r="D657">
        <v>1071</v>
      </c>
      <c r="E657">
        <v>5</v>
      </c>
      <c r="F657">
        <f>RANK(STAND_SO[[#This Row],[SO]],STAND_SO[SO],0)</f>
        <v>408</v>
      </c>
      <c r="G657">
        <f t="shared" si="10"/>
        <v>8</v>
      </c>
    </row>
    <row r="658" spans="1:7" x14ac:dyDescent="0.25">
      <c r="A658" t="s">
        <v>93</v>
      </c>
      <c r="B658" t="s">
        <v>101</v>
      </c>
      <c r="C658" t="s">
        <v>113</v>
      </c>
      <c r="D658">
        <v>1063</v>
      </c>
      <c r="E658">
        <v>4</v>
      </c>
      <c r="F658">
        <f>RANK(STAND_SO[[#This Row],[SO]],STAND_SO[SO],0)</f>
        <v>420</v>
      </c>
      <c r="G658">
        <f t="shared" si="10"/>
        <v>9</v>
      </c>
    </row>
    <row r="659" spans="1:7" x14ac:dyDescent="0.25">
      <c r="A659" t="s">
        <v>93</v>
      </c>
      <c r="B659" t="s">
        <v>96</v>
      </c>
      <c r="C659" t="s">
        <v>113</v>
      </c>
      <c r="D659">
        <v>1032</v>
      </c>
      <c r="E659">
        <v>3</v>
      </c>
      <c r="F659">
        <f>RANK(STAND_SO[[#This Row],[SO]],STAND_SO[SO],0)</f>
        <v>473</v>
      </c>
      <c r="G659">
        <f t="shared" si="10"/>
        <v>10</v>
      </c>
    </row>
    <row r="660" spans="1:7" x14ac:dyDescent="0.25">
      <c r="A660" t="s">
        <v>93</v>
      </c>
      <c r="B660" t="s">
        <v>97</v>
      </c>
      <c r="C660" t="s">
        <v>113</v>
      </c>
      <c r="D660">
        <v>993</v>
      </c>
      <c r="E660">
        <v>2</v>
      </c>
      <c r="F660">
        <f>RANK(STAND_SO[[#This Row],[SO]],STAND_SO[SO],0)</f>
        <v>532</v>
      </c>
      <c r="G660">
        <f t="shared" si="10"/>
        <v>11</v>
      </c>
    </row>
    <row r="661" spans="1:7" x14ac:dyDescent="0.25">
      <c r="A661" t="s">
        <v>93</v>
      </c>
      <c r="B661" t="s">
        <v>105</v>
      </c>
      <c r="C661" t="s">
        <v>113</v>
      </c>
      <c r="D661">
        <v>848</v>
      </c>
      <c r="E661">
        <v>1</v>
      </c>
      <c r="F661">
        <f>RANK(STAND_SO[[#This Row],[SO]],STAND_SO[SO],0)</f>
        <v>627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1"/>
  <sheetViews>
    <sheetView zoomScale="80" zoomScaleNormal="80" workbookViewId="0">
      <selection activeCell="E7" sqref="E7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  <col min="5" max="5" width="9.28515625" customWidth="1"/>
    <col min="7" max="7" width="9.85546875" customWidth="1"/>
    <col min="10" max="10" width="9.7109375" customWidth="1"/>
    <col min="11" max="11" width="11" customWidth="1"/>
    <col min="17" max="17" width="9.28515625" customWidth="1"/>
    <col min="20" max="20" width="9" customWidth="1"/>
    <col min="21" max="21" width="10.28515625" customWidth="1"/>
    <col min="23" max="23" width="11.140625" customWidth="1"/>
  </cols>
  <sheetData>
    <row r="1" spans="1:24" x14ac:dyDescent="0.25">
      <c r="A1" s="1" t="s">
        <v>106</v>
      </c>
      <c r="B1" s="1" t="s">
        <v>0</v>
      </c>
      <c r="C1" s="1" t="s">
        <v>112</v>
      </c>
      <c r="D1" t="s">
        <v>1</v>
      </c>
      <c r="E1" t="s">
        <v>3</v>
      </c>
      <c r="F1" t="s">
        <v>5</v>
      </c>
      <c r="G1" t="s">
        <v>7</v>
      </c>
      <c r="H1" t="s">
        <v>9</v>
      </c>
      <c r="I1" t="s">
        <v>11</v>
      </c>
      <c r="J1" t="s">
        <v>13</v>
      </c>
      <c r="K1" t="s">
        <v>15</v>
      </c>
      <c r="L1" t="s">
        <v>17</v>
      </c>
      <c r="M1" t="s">
        <v>19</v>
      </c>
      <c r="N1" t="s">
        <v>2</v>
      </c>
      <c r="O1" t="s">
        <v>4</v>
      </c>
      <c r="P1" t="s">
        <v>6</v>
      </c>
      <c r="Q1" t="s">
        <v>8</v>
      </c>
      <c r="R1" t="s">
        <v>10</v>
      </c>
      <c r="S1" t="s">
        <v>12</v>
      </c>
      <c r="T1" t="s">
        <v>14</v>
      </c>
      <c r="U1" t="s">
        <v>16</v>
      </c>
      <c r="V1" t="s">
        <v>18</v>
      </c>
      <c r="W1" t="s">
        <v>20</v>
      </c>
      <c r="X1" s="1" t="s">
        <v>38</v>
      </c>
    </row>
    <row r="2" spans="1:24" x14ac:dyDescent="0.25">
      <c r="A2" t="s">
        <v>39</v>
      </c>
      <c r="B2" t="s">
        <v>94</v>
      </c>
      <c r="C2" t="s">
        <v>113</v>
      </c>
      <c r="D2">
        <v>929</v>
      </c>
      <c r="E2">
        <v>222</v>
      </c>
      <c r="F2">
        <v>878</v>
      </c>
      <c r="G2">
        <v>112</v>
      </c>
      <c r="H2">
        <v>0.28199999999999997</v>
      </c>
      <c r="I2">
        <v>85</v>
      </c>
      <c r="J2">
        <v>5</v>
      </c>
      <c r="K2">
        <v>3.5939999999999999</v>
      </c>
      <c r="L2">
        <v>1.2297</v>
      </c>
      <c r="M2">
        <v>1107</v>
      </c>
      <c r="N2">
        <v>11</v>
      </c>
      <c r="O2">
        <v>10</v>
      </c>
      <c r="P2">
        <v>11</v>
      </c>
      <c r="Q2">
        <v>9</v>
      </c>
      <c r="R2">
        <v>12</v>
      </c>
      <c r="S2">
        <v>12</v>
      </c>
      <c r="T2">
        <v>1</v>
      </c>
      <c r="U2">
        <v>12</v>
      </c>
      <c r="V2">
        <v>11</v>
      </c>
      <c r="W2">
        <v>8</v>
      </c>
      <c r="X2">
        <f>SUM(N2:W2)</f>
        <v>97</v>
      </c>
    </row>
    <row r="3" spans="1:24" x14ac:dyDescent="0.25">
      <c r="A3" t="s">
        <v>39</v>
      </c>
      <c r="B3" t="s">
        <v>95</v>
      </c>
      <c r="C3" t="s">
        <v>113</v>
      </c>
      <c r="D3">
        <v>801</v>
      </c>
      <c r="E3">
        <v>208</v>
      </c>
      <c r="F3">
        <v>758</v>
      </c>
      <c r="G3">
        <v>109</v>
      </c>
      <c r="H3">
        <v>0.26779999999999998</v>
      </c>
      <c r="I3">
        <v>82</v>
      </c>
      <c r="J3">
        <v>71</v>
      </c>
      <c r="K3">
        <v>4.0730000000000004</v>
      </c>
      <c r="L3">
        <v>1.1989000000000001</v>
      </c>
      <c r="M3">
        <v>1175</v>
      </c>
      <c r="N3">
        <v>7</v>
      </c>
      <c r="O3">
        <v>8</v>
      </c>
      <c r="P3">
        <v>7</v>
      </c>
      <c r="Q3">
        <v>8</v>
      </c>
      <c r="R3">
        <v>10</v>
      </c>
      <c r="S3">
        <v>11</v>
      </c>
      <c r="T3">
        <v>12</v>
      </c>
      <c r="U3">
        <v>7</v>
      </c>
      <c r="V3">
        <v>12</v>
      </c>
      <c r="W3">
        <v>11</v>
      </c>
      <c r="X3">
        <f t="shared" ref="X3:X66" si="0">SUM(N3:W3)</f>
        <v>93</v>
      </c>
    </row>
    <row r="4" spans="1:24" x14ac:dyDescent="0.25">
      <c r="A4" t="s">
        <v>39</v>
      </c>
      <c r="B4" t="s">
        <v>96</v>
      </c>
      <c r="C4" t="s">
        <v>113</v>
      </c>
      <c r="D4">
        <v>742</v>
      </c>
      <c r="E4">
        <v>182</v>
      </c>
      <c r="F4">
        <v>661</v>
      </c>
      <c r="G4">
        <v>86</v>
      </c>
      <c r="H4">
        <v>0.2631</v>
      </c>
      <c r="I4">
        <v>38</v>
      </c>
      <c r="J4">
        <v>38</v>
      </c>
      <c r="K4">
        <v>4.4349999999999996</v>
      </c>
      <c r="L4">
        <v>1.3843000000000001</v>
      </c>
      <c r="M4">
        <v>842</v>
      </c>
      <c r="N4">
        <v>5</v>
      </c>
      <c r="O4">
        <v>4</v>
      </c>
      <c r="P4">
        <v>4</v>
      </c>
      <c r="Q4">
        <v>5</v>
      </c>
      <c r="R4">
        <v>7</v>
      </c>
      <c r="S4">
        <v>1</v>
      </c>
      <c r="T4">
        <v>7</v>
      </c>
      <c r="U4">
        <v>2</v>
      </c>
      <c r="V4">
        <v>2</v>
      </c>
      <c r="W4">
        <v>1</v>
      </c>
      <c r="X4">
        <f t="shared" si="0"/>
        <v>38</v>
      </c>
    </row>
    <row r="5" spans="1:24" x14ac:dyDescent="0.25">
      <c r="A5" t="s">
        <v>39</v>
      </c>
      <c r="B5" t="s">
        <v>97</v>
      </c>
      <c r="C5" t="s">
        <v>113</v>
      </c>
      <c r="D5">
        <v>615</v>
      </c>
      <c r="E5">
        <v>174</v>
      </c>
      <c r="F5">
        <v>634</v>
      </c>
      <c r="G5">
        <v>42</v>
      </c>
      <c r="H5">
        <v>0.25419999999999998</v>
      </c>
      <c r="I5">
        <v>60</v>
      </c>
      <c r="J5">
        <v>22</v>
      </c>
      <c r="K5">
        <v>4.258</v>
      </c>
      <c r="L5">
        <v>1.3325</v>
      </c>
      <c r="M5">
        <v>859</v>
      </c>
      <c r="N5">
        <v>1</v>
      </c>
      <c r="O5">
        <v>3</v>
      </c>
      <c r="P5">
        <v>3</v>
      </c>
      <c r="Q5">
        <v>1.5</v>
      </c>
      <c r="R5">
        <v>3</v>
      </c>
      <c r="S5">
        <v>3</v>
      </c>
      <c r="T5">
        <v>3</v>
      </c>
      <c r="U5">
        <v>4</v>
      </c>
      <c r="V5">
        <v>4</v>
      </c>
      <c r="W5">
        <v>2</v>
      </c>
      <c r="X5">
        <f t="shared" si="0"/>
        <v>27.5</v>
      </c>
    </row>
    <row r="6" spans="1:24" x14ac:dyDescent="0.25">
      <c r="A6" t="s">
        <v>39</v>
      </c>
      <c r="B6" t="s">
        <v>98</v>
      </c>
      <c r="C6" t="s">
        <v>113</v>
      </c>
      <c r="D6">
        <v>967</v>
      </c>
      <c r="E6">
        <v>243</v>
      </c>
      <c r="F6">
        <v>893</v>
      </c>
      <c r="G6">
        <v>150</v>
      </c>
      <c r="H6">
        <v>0.27779999999999999</v>
      </c>
      <c r="I6">
        <v>66</v>
      </c>
      <c r="J6">
        <v>35</v>
      </c>
      <c r="K6">
        <v>4.0869999999999997</v>
      </c>
      <c r="L6">
        <v>1.3057000000000001</v>
      </c>
      <c r="M6">
        <v>1129</v>
      </c>
      <c r="N6">
        <v>12</v>
      </c>
      <c r="O6">
        <v>12</v>
      </c>
      <c r="P6">
        <v>12</v>
      </c>
      <c r="Q6">
        <v>10</v>
      </c>
      <c r="R6">
        <v>11</v>
      </c>
      <c r="S6">
        <v>5.5</v>
      </c>
      <c r="T6">
        <v>6</v>
      </c>
      <c r="U6">
        <v>6</v>
      </c>
      <c r="V6">
        <v>6</v>
      </c>
      <c r="W6">
        <v>10</v>
      </c>
      <c r="X6">
        <f t="shared" si="0"/>
        <v>90.5</v>
      </c>
    </row>
    <row r="7" spans="1:24" x14ac:dyDescent="0.25">
      <c r="A7" t="s">
        <v>39</v>
      </c>
      <c r="B7" t="s">
        <v>99</v>
      </c>
      <c r="C7" t="s">
        <v>113</v>
      </c>
      <c r="D7">
        <v>809</v>
      </c>
      <c r="E7">
        <v>203</v>
      </c>
      <c r="F7">
        <v>729</v>
      </c>
      <c r="G7">
        <v>173</v>
      </c>
      <c r="H7">
        <v>0.26769999999999999</v>
      </c>
      <c r="I7">
        <v>68</v>
      </c>
      <c r="J7">
        <v>68</v>
      </c>
      <c r="K7">
        <v>3.81</v>
      </c>
      <c r="L7">
        <v>1.2323</v>
      </c>
      <c r="M7">
        <v>1046</v>
      </c>
      <c r="N7">
        <v>8</v>
      </c>
      <c r="O7">
        <v>6</v>
      </c>
      <c r="P7">
        <v>6</v>
      </c>
      <c r="Q7">
        <v>12</v>
      </c>
      <c r="R7">
        <v>9</v>
      </c>
      <c r="S7">
        <v>7.5</v>
      </c>
      <c r="T7">
        <v>11</v>
      </c>
      <c r="U7">
        <v>8</v>
      </c>
      <c r="V7">
        <v>10</v>
      </c>
      <c r="W7">
        <v>6</v>
      </c>
      <c r="X7">
        <f t="shared" si="0"/>
        <v>83.5</v>
      </c>
    </row>
    <row r="8" spans="1:24" x14ac:dyDescent="0.25">
      <c r="A8" t="s">
        <v>39</v>
      </c>
      <c r="B8" t="s">
        <v>100</v>
      </c>
      <c r="C8" t="s">
        <v>113</v>
      </c>
      <c r="D8">
        <v>765</v>
      </c>
      <c r="E8">
        <v>205</v>
      </c>
      <c r="F8">
        <v>785</v>
      </c>
      <c r="G8">
        <v>73</v>
      </c>
      <c r="H8">
        <v>0.25690000000000002</v>
      </c>
      <c r="I8">
        <v>76</v>
      </c>
      <c r="J8">
        <v>44</v>
      </c>
      <c r="K8">
        <v>3.6389999999999998</v>
      </c>
      <c r="L8">
        <v>1.2399</v>
      </c>
      <c r="M8">
        <v>1234</v>
      </c>
      <c r="N8">
        <v>6</v>
      </c>
      <c r="O8">
        <v>7</v>
      </c>
      <c r="P8">
        <v>8</v>
      </c>
      <c r="Q8">
        <v>3</v>
      </c>
      <c r="R8">
        <v>4</v>
      </c>
      <c r="S8">
        <v>10</v>
      </c>
      <c r="T8">
        <v>8</v>
      </c>
      <c r="U8">
        <v>11</v>
      </c>
      <c r="V8">
        <v>9</v>
      </c>
      <c r="W8">
        <v>12</v>
      </c>
      <c r="X8">
        <f t="shared" si="0"/>
        <v>78</v>
      </c>
    </row>
    <row r="9" spans="1:24" x14ac:dyDescent="0.25">
      <c r="A9" t="s">
        <v>39</v>
      </c>
      <c r="B9" t="s">
        <v>101</v>
      </c>
      <c r="C9" t="s">
        <v>113</v>
      </c>
      <c r="D9">
        <v>817</v>
      </c>
      <c r="E9">
        <v>241</v>
      </c>
      <c r="F9">
        <v>824</v>
      </c>
      <c r="G9">
        <v>151</v>
      </c>
      <c r="H9">
        <v>0.26600000000000001</v>
      </c>
      <c r="I9">
        <v>58</v>
      </c>
      <c r="J9">
        <v>26</v>
      </c>
      <c r="K9">
        <v>4.2030000000000003</v>
      </c>
      <c r="L9">
        <v>1.3216000000000001</v>
      </c>
      <c r="M9">
        <v>1110</v>
      </c>
      <c r="N9">
        <v>9</v>
      </c>
      <c r="O9">
        <v>11</v>
      </c>
      <c r="P9">
        <v>10</v>
      </c>
      <c r="Q9">
        <v>11</v>
      </c>
      <c r="R9">
        <v>8</v>
      </c>
      <c r="S9">
        <v>2</v>
      </c>
      <c r="T9">
        <v>4</v>
      </c>
      <c r="U9">
        <v>5</v>
      </c>
      <c r="V9">
        <v>5</v>
      </c>
      <c r="W9">
        <v>9</v>
      </c>
      <c r="X9">
        <f t="shared" si="0"/>
        <v>74</v>
      </c>
    </row>
    <row r="10" spans="1:24" x14ac:dyDescent="0.25">
      <c r="A10" t="s">
        <v>39</v>
      </c>
      <c r="B10" t="s">
        <v>102</v>
      </c>
      <c r="C10" t="s">
        <v>113</v>
      </c>
      <c r="D10">
        <v>855</v>
      </c>
      <c r="E10">
        <v>212</v>
      </c>
      <c r="F10">
        <v>790</v>
      </c>
      <c r="G10">
        <v>105</v>
      </c>
      <c r="H10">
        <v>0.25990000000000002</v>
      </c>
      <c r="I10">
        <v>68</v>
      </c>
      <c r="J10">
        <v>27</v>
      </c>
      <c r="K10">
        <v>4.7329999999999997</v>
      </c>
      <c r="L10">
        <v>1.4131</v>
      </c>
      <c r="M10">
        <v>948</v>
      </c>
      <c r="N10">
        <v>10</v>
      </c>
      <c r="O10">
        <v>9</v>
      </c>
      <c r="P10">
        <v>9</v>
      </c>
      <c r="Q10">
        <v>6</v>
      </c>
      <c r="R10">
        <v>5</v>
      </c>
      <c r="S10">
        <v>7.5</v>
      </c>
      <c r="T10">
        <v>5</v>
      </c>
      <c r="U10">
        <v>1</v>
      </c>
      <c r="V10">
        <v>1</v>
      </c>
      <c r="W10">
        <v>5</v>
      </c>
      <c r="X10">
        <f t="shared" si="0"/>
        <v>58.5</v>
      </c>
    </row>
    <row r="11" spans="1:24" x14ac:dyDescent="0.25">
      <c r="A11" t="s">
        <v>39</v>
      </c>
      <c r="B11" t="s">
        <v>103</v>
      </c>
      <c r="C11" t="s">
        <v>113</v>
      </c>
      <c r="D11">
        <v>685</v>
      </c>
      <c r="E11">
        <v>162</v>
      </c>
      <c r="F11">
        <v>613</v>
      </c>
      <c r="G11">
        <v>107</v>
      </c>
      <c r="H11">
        <v>0.24709999999999999</v>
      </c>
      <c r="I11">
        <v>63</v>
      </c>
      <c r="J11">
        <v>63</v>
      </c>
      <c r="K11">
        <v>3.69</v>
      </c>
      <c r="L11">
        <v>1.2584</v>
      </c>
      <c r="M11">
        <v>1104</v>
      </c>
      <c r="N11">
        <v>3</v>
      </c>
      <c r="O11">
        <v>2</v>
      </c>
      <c r="P11">
        <v>2</v>
      </c>
      <c r="Q11">
        <v>7</v>
      </c>
      <c r="R11">
        <v>2</v>
      </c>
      <c r="S11">
        <v>4</v>
      </c>
      <c r="T11">
        <v>9</v>
      </c>
      <c r="U11">
        <v>9</v>
      </c>
      <c r="V11">
        <v>7</v>
      </c>
      <c r="W11">
        <v>7</v>
      </c>
      <c r="X11">
        <f t="shared" si="0"/>
        <v>52</v>
      </c>
    </row>
    <row r="12" spans="1:24" x14ac:dyDescent="0.25">
      <c r="A12" t="s">
        <v>39</v>
      </c>
      <c r="B12" t="s">
        <v>104</v>
      </c>
      <c r="C12" t="s">
        <v>113</v>
      </c>
      <c r="D12">
        <v>659</v>
      </c>
      <c r="E12">
        <v>141</v>
      </c>
      <c r="F12">
        <v>595</v>
      </c>
      <c r="G12">
        <v>83</v>
      </c>
      <c r="H12">
        <v>0.24660000000000001</v>
      </c>
      <c r="I12">
        <v>66</v>
      </c>
      <c r="J12">
        <v>64</v>
      </c>
      <c r="K12">
        <v>3.6509999999999998</v>
      </c>
      <c r="L12">
        <v>1.2509999999999999</v>
      </c>
      <c r="M12">
        <v>934</v>
      </c>
      <c r="N12">
        <v>2</v>
      </c>
      <c r="O12">
        <v>1</v>
      </c>
      <c r="P12">
        <v>1</v>
      </c>
      <c r="Q12">
        <v>4</v>
      </c>
      <c r="R12">
        <v>1</v>
      </c>
      <c r="S12">
        <v>5.5</v>
      </c>
      <c r="T12">
        <v>10</v>
      </c>
      <c r="U12">
        <v>10</v>
      </c>
      <c r="V12">
        <v>8</v>
      </c>
      <c r="W12">
        <v>4</v>
      </c>
      <c r="X12">
        <f t="shared" si="0"/>
        <v>46.5</v>
      </c>
    </row>
    <row r="13" spans="1:24" x14ac:dyDescent="0.25">
      <c r="A13" t="s">
        <v>39</v>
      </c>
      <c r="B13" t="s">
        <v>105</v>
      </c>
      <c r="C13" t="s">
        <v>113</v>
      </c>
      <c r="D13">
        <v>700</v>
      </c>
      <c r="E13">
        <v>187</v>
      </c>
      <c r="F13">
        <v>687</v>
      </c>
      <c r="G13">
        <v>42</v>
      </c>
      <c r="H13">
        <v>0.26100000000000001</v>
      </c>
      <c r="I13">
        <v>75</v>
      </c>
      <c r="J13">
        <v>7</v>
      </c>
      <c r="K13">
        <v>4.3609999999999998</v>
      </c>
      <c r="L13">
        <v>1.345</v>
      </c>
      <c r="M13">
        <v>894</v>
      </c>
      <c r="N13">
        <v>4</v>
      </c>
      <c r="O13">
        <v>5</v>
      </c>
      <c r="P13">
        <v>5</v>
      </c>
      <c r="Q13">
        <v>1.5</v>
      </c>
      <c r="R13">
        <v>6</v>
      </c>
      <c r="S13">
        <v>9</v>
      </c>
      <c r="T13">
        <v>2</v>
      </c>
      <c r="U13">
        <v>3</v>
      </c>
      <c r="V13">
        <v>3</v>
      </c>
      <c r="W13">
        <v>3</v>
      </c>
      <c r="X13">
        <f t="shared" si="0"/>
        <v>41.5</v>
      </c>
    </row>
    <row r="14" spans="1:24" x14ac:dyDescent="0.25">
      <c r="A14" t="s">
        <v>40</v>
      </c>
      <c r="B14" t="s">
        <v>94</v>
      </c>
      <c r="C14" t="s">
        <v>113</v>
      </c>
      <c r="D14">
        <v>908</v>
      </c>
      <c r="E14">
        <v>256</v>
      </c>
      <c r="F14">
        <v>850</v>
      </c>
      <c r="G14">
        <v>143</v>
      </c>
      <c r="H14">
        <v>0.27229999999999999</v>
      </c>
      <c r="I14">
        <v>92</v>
      </c>
      <c r="J14">
        <v>26</v>
      </c>
      <c r="K14">
        <v>3.48</v>
      </c>
      <c r="L14">
        <v>1.1639999999999999</v>
      </c>
      <c r="M14">
        <v>1232</v>
      </c>
      <c r="N14">
        <v>11</v>
      </c>
      <c r="O14">
        <v>11</v>
      </c>
      <c r="P14">
        <v>10</v>
      </c>
      <c r="Q14">
        <v>12</v>
      </c>
      <c r="R14">
        <v>11</v>
      </c>
      <c r="S14">
        <v>11</v>
      </c>
      <c r="T14">
        <v>4</v>
      </c>
      <c r="U14">
        <v>10</v>
      </c>
      <c r="V14">
        <v>11</v>
      </c>
      <c r="W14">
        <v>10</v>
      </c>
      <c r="X14">
        <f t="shared" si="0"/>
        <v>101</v>
      </c>
    </row>
    <row r="15" spans="1:24" x14ac:dyDescent="0.25">
      <c r="A15" t="s">
        <v>40</v>
      </c>
      <c r="B15" t="s">
        <v>95</v>
      </c>
      <c r="C15" t="s">
        <v>113</v>
      </c>
      <c r="D15">
        <v>811</v>
      </c>
      <c r="E15">
        <v>0</v>
      </c>
      <c r="F15">
        <v>747</v>
      </c>
      <c r="G15">
        <v>97</v>
      </c>
      <c r="H15">
        <v>0.25979999999999998</v>
      </c>
      <c r="I15">
        <v>103</v>
      </c>
      <c r="J15">
        <v>73</v>
      </c>
      <c r="K15">
        <v>3.19</v>
      </c>
      <c r="L15">
        <v>1.129</v>
      </c>
      <c r="M15">
        <v>1278</v>
      </c>
      <c r="N15">
        <v>7.5</v>
      </c>
      <c r="P15">
        <v>6</v>
      </c>
      <c r="Q15">
        <v>3.5</v>
      </c>
      <c r="R15">
        <v>5</v>
      </c>
      <c r="S15">
        <v>12</v>
      </c>
      <c r="T15">
        <v>9.5</v>
      </c>
      <c r="U15">
        <v>12</v>
      </c>
      <c r="V15">
        <v>12</v>
      </c>
      <c r="W15">
        <v>11</v>
      </c>
      <c r="X15">
        <f t="shared" si="0"/>
        <v>78.5</v>
      </c>
    </row>
    <row r="16" spans="1:24" x14ac:dyDescent="0.25">
      <c r="A16" t="s">
        <v>40</v>
      </c>
      <c r="B16" t="s">
        <v>96</v>
      </c>
      <c r="C16" t="s">
        <v>113</v>
      </c>
      <c r="D16">
        <v>720</v>
      </c>
      <c r="E16">
        <v>171</v>
      </c>
      <c r="F16">
        <v>684</v>
      </c>
      <c r="G16">
        <v>103</v>
      </c>
      <c r="H16">
        <v>0.25569999999999998</v>
      </c>
      <c r="I16">
        <v>58</v>
      </c>
      <c r="J16">
        <v>73</v>
      </c>
      <c r="K16">
        <v>4.42</v>
      </c>
      <c r="L16">
        <v>1.3560000000000001</v>
      </c>
      <c r="M16">
        <v>942</v>
      </c>
      <c r="N16">
        <v>3</v>
      </c>
      <c r="O16">
        <v>2</v>
      </c>
      <c r="P16">
        <v>3</v>
      </c>
      <c r="Q16">
        <v>7</v>
      </c>
      <c r="R16">
        <v>4</v>
      </c>
      <c r="S16">
        <v>4</v>
      </c>
      <c r="T16">
        <v>9.5</v>
      </c>
      <c r="U16">
        <v>3</v>
      </c>
      <c r="V16">
        <v>4</v>
      </c>
      <c r="W16">
        <v>1</v>
      </c>
      <c r="X16">
        <f t="shared" si="0"/>
        <v>40.5</v>
      </c>
    </row>
    <row r="17" spans="1:24" x14ac:dyDescent="0.25">
      <c r="A17" t="s">
        <v>40</v>
      </c>
      <c r="B17" t="s">
        <v>97</v>
      </c>
      <c r="C17" t="s">
        <v>113</v>
      </c>
      <c r="D17">
        <v>0</v>
      </c>
      <c r="E17">
        <v>178</v>
      </c>
      <c r="F17">
        <v>676</v>
      </c>
      <c r="G17">
        <v>100</v>
      </c>
      <c r="H17">
        <v>0.25509999999999999</v>
      </c>
      <c r="I17">
        <v>64</v>
      </c>
      <c r="J17">
        <v>28</v>
      </c>
      <c r="K17">
        <v>4.33</v>
      </c>
      <c r="L17">
        <v>1.377</v>
      </c>
      <c r="M17">
        <v>1048</v>
      </c>
      <c r="O17">
        <v>3</v>
      </c>
      <c r="P17">
        <v>1</v>
      </c>
      <c r="Q17">
        <v>6</v>
      </c>
      <c r="R17">
        <v>3</v>
      </c>
      <c r="S17">
        <v>5</v>
      </c>
      <c r="T17">
        <v>5</v>
      </c>
      <c r="U17">
        <v>5</v>
      </c>
      <c r="V17">
        <v>3</v>
      </c>
      <c r="W17">
        <v>6</v>
      </c>
      <c r="X17">
        <f t="shared" si="0"/>
        <v>37</v>
      </c>
    </row>
    <row r="18" spans="1:24" x14ac:dyDescent="0.25">
      <c r="A18" t="s">
        <v>40</v>
      </c>
      <c r="B18" t="s">
        <v>98</v>
      </c>
      <c r="C18" t="s">
        <v>113</v>
      </c>
      <c r="D18">
        <v>0</v>
      </c>
      <c r="E18">
        <v>37.5</v>
      </c>
      <c r="F18">
        <v>768</v>
      </c>
      <c r="G18">
        <v>113</v>
      </c>
      <c r="H18">
        <v>0.26150000000000001</v>
      </c>
      <c r="I18">
        <v>85</v>
      </c>
      <c r="J18">
        <v>68</v>
      </c>
      <c r="K18">
        <v>3.37</v>
      </c>
      <c r="L18">
        <v>1.2090000000000001</v>
      </c>
      <c r="M18">
        <v>1315</v>
      </c>
      <c r="P18">
        <v>7</v>
      </c>
      <c r="Q18">
        <v>9</v>
      </c>
      <c r="R18">
        <v>7</v>
      </c>
      <c r="S18">
        <v>10</v>
      </c>
      <c r="T18">
        <v>8</v>
      </c>
      <c r="U18">
        <v>11</v>
      </c>
      <c r="V18">
        <v>9</v>
      </c>
      <c r="W18">
        <v>12</v>
      </c>
      <c r="X18">
        <f t="shared" si="0"/>
        <v>73</v>
      </c>
    </row>
    <row r="19" spans="1:24" x14ac:dyDescent="0.25">
      <c r="A19" t="s">
        <v>40</v>
      </c>
      <c r="B19" t="s">
        <v>99</v>
      </c>
      <c r="C19" t="s">
        <v>113</v>
      </c>
      <c r="D19">
        <v>936</v>
      </c>
      <c r="E19">
        <v>263</v>
      </c>
      <c r="F19">
        <v>915</v>
      </c>
      <c r="G19">
        <v>82</v>
      </c>
      <c r="H19">
        <v>0.26100000000000001</v>
      </c>
      <c r="I19">
        <v>73</v>
      </c>
      <c r="J19">
        <v>45</v>
      </c>
      <c r="K19">
        <v>3.56</v>
      </c>
      <c r="L19">
        <v>1.1850000000000001</v>
      </c>
      <c r="M19">
        <v>1023</v>
      </c>
      <c r="N19">
        <v>12</v>
      </c>
      <c r="O19">
        <v>12</v>
      </c>
      <c r="P19">
        <v>12</v>
      </c>
      <c r="Q19">
        <v>2</v>
      </c>
      <c r="R19">
        <v>6</v>
      </c>
      <c r="S19">
        <v>8</v>
      </c>
      <c r="T19">
        <v>6</v>
      </c>
      <c r="U19">
        <v>9</v>
      </c>
      <c r="V19">
        <v>10</v>
      </c>
      <c r="W19">
        <v>2</v>
      </c>
      <c r="X19">
        <f t="shared" si="0"/>
        <v>79</v>
      </c>
    </row>
    <row r="20" spans="1:24" x14ac:dyDescent="0.25">
      <c r="A20" t="s">
        <v>40</v>
      </c>
      <c r="B20" t="s">
        <v>100</v>
      </c>
      <c r="C20" t="s">
        <v>113</v>
      </c>
      <c r="D20">
        <v>772</v>
      </c>
      <c r="E20">
        <v>2</v>
      </c>
      <c r="F20">
        <v>783</v>
      </c>
      <c r="G20">
        <v>137</v>
      </c>
      <c r="H20">
        <v>0.25069999999999998</v>
      </c>
      <c r="I20">
        <v>84</v>
      </c>
      <c r="J20">
        <v>76</v>
      </c>
      <c r="K20">
        <v>4</v>
      </c>
      <c r="L20">
        <v>1.2729999999999999</v>
      </c>
      <c r="M20">
        <v>1109</v>
      </c>
      <c r="N20">
        <v>5</v>
      </c>
      <c r="P20">
        <v>9</v>
      </c>
      <c r="Q20">
        <v>11</v>
      </c>
      <c r="R20">
        <v>2</v>
      </c>
      <c r="S20">
        <v>9</v>
      </c>
      <c r="T20">
        <v>11</v>
      </c>
      <c r="U20">
        <v>6</v>
      </c>
      <c r="V20">
        <v>7</v>
      </c>
      <c r="W20">
        <v>9</v>
      </c>
      <c r="X20">
        <f t="shared" si="0"/>
        <v>69</v>
      </c>
    </row>
    <row r="21" spans="1:24" x14ac:dyDescent="0.25">
      <c r="A21" t="s">
        <v>40</v>
      </c>
      <c r="B21" t="s">
        <v>101</v>
      </c>
      <c r="C21" t="s">
        <v>113</v>
      </c>
      <c r="D21">
        <v>879</v>
      </c>
      <c r="E21">
        <v>212</v>
      </c>
      <c r="F21">
        <v>855</v>
      </c>
      <c r="G21">
        <v>122</v>
      </c>
      <c r="H21">
        <v>0.26369999999999999</v>
      </c>
      <c r="I21">
        <v>54</v>
      </c>
      <c r="J21">
        <v>85</v>
      </c>
      <c r="K21">
        <v>4.6399999999999997</v>
      </c>
      <c r="L21">
        <v>1.385</v>
      </c>
      <c r="M21">
        <v>1039</v>
      </c>
      <c r="N21">
        <v>10</v>
      </c>
      <c r="O21">
        <v>8</v>
      </c>
      <c r="P21">
        <v>11</v>
      </c>
      <c r="Q21">
        <v>10</v>
      </c>
      <c r="R21">
        <v>8</v>
      </c>
      <c r="S21">
        <v>1</v>
      </c>
      <c r="T21">
        <v>12</v>
      </c>
      <c r="U21">
        <v>1</v>
      </c>
      <c r="V21">
        <v>2</v>
      </c>
      <c r="W21">
        <v>5</v>
      </c>
      <c r="X21">
        <f t="shared" si="0"/>
        <v>68</v>
      </c>
    </row>
    <row r="22" spans="1:24" x14ac:dyDescent="0.25">
      <c r="A22" t="s">
        <v>40</v>
      </c>
      <c r="B22" t="s">
        <v>102</v>
      </c>
      <c r="C22" t="s">
        <v>113</v>
      </c>
      <c r="D22">
        <v>0</v>
      </c>
      <c r="E22">
        <v>219</v>
      </c>
      <c r="F22">
        <v>771</v>
      </c>
      <c r="G22">
        <v>99</v>
      </c>
      <c r="H22">
        <v>0.27550000000000002</v>
      </c>
      <c r="I22">
        <v>55</v>
      </c>
      <c r="J22">
        <v>47</v>
      </c>
      <c r="K22">
        <v>4.53</v>
      </c>
      <c r="L22">
        <v>1.454</v>
      </c>
      <c r="M22">
        <v>1027</v>
      </c>
      <c r="O22">
        <v>10</v>
      </c>
      <c r="P22">
        <v>8</v>
      </c>
      <c r="Q22">
        <v>5</v>
      </c>
      <c r="R22">
        <v>12</v>
      </c>
      <c r="S22">
        <v>2.5</v>
      </c>
      <c r="T22">
        <v>7</v>
      </c>
      <c r="U22">
        <v>2</v>
      </c>
      <c r="V22">
        <v>1</v>
      </c>
      <c r="W22">
        <v>4</v>
      </c>
      <c r="X22">
        <f t="shared" si="0"/>
        <v>51.5</v>
      </c>
    </row>
    <row r="23" spans="1:24" x14ac:dyDescent="0.25">
      <c r="A23" t="s">
        <v>40</v>
      </c>
      <c r="B23" t="s">
        <v>103</v>
      </c>
      <c r="C23" t="s">
        <v>113</v>
      </c>
      <c r="D23">
        <v>826</v>
      </c>
      <c r="E23">
        <v>180</v>
      </c>
      <c r="F23">
        <v>713</v>
      </c>
      <c r="G23">
        <v>97</v>
      </c>
      <c r="H23">
        <v>0.26640000000000003</v>
      </c>
      <c r="I23">
        <v>55</v>
      </c>
      <c r="J23">
        <v>20</v>
      </c>
      <c r="K23">
        <v>3.98</v>
      </c>
      <c r="L23">
        <v>1.2889999999999999</v>
      </c>
      <c r="M23">
        <v>1072</v>
      </c>
      <c r="N23">
        <v>9</v>
      </c>
      <c r="O23">
        <v>4</v>
      </c>
      <c r="P23">
        <v>5</v>
      </c>
      <c r="Q23">
        <v>3.5</v>
      </c>
      <c r="R23">
        <v>9</v>
      </c>
      <c r="S23">
        <v>2.5</v>
      </c>
      <c r="T23">
        <v>2</v>
      </c>
      <c r="U23">
        <v>7</v>
      </c>
      <c r="V23">
        <v>6</v>
      </c>
      <c r="W23">
        <v>8</v>
      </c>
      <c r="X23">
        <f t="shared" si="0"/>
        <v>56</v>
      </c>
    </row>
    <row r="24" spans="1:24" x14ac:dyDescent="0.25">
      <c r="A24" t="s">
        <v>40</v>
      </c>
      <c r="B24" t="s">
        <v>104</v>
      </c>
      <c r="C24" t="s">
        <v>113</v>
      </c>
      <c r="D24">
        <v>756</v>
      </c>
      <c r="E24">
        <v>195</v>
      </c>
      <c r="F24">
        <v>677</v>
      </c>
      <c r="G24">
        <v>107</v>
      </c>
      <c r="H24">
        <v>0.26769999999999999</v>
      </c>
      <c r="I24">
        <v>68</v>
      </c>
      <c r="J24">
        <v>12</v>
      </c>
      <c r="K24">
        <v>4.42</v>
      </c>
      <c r="L24">
        <v>1.3480000000000001</v>
      </c>
      <c r="M24">
        <v>1052</v>
      </c>
      <c r="N24">
        <v>4</v>
      </c>
      <c r="O24">
        <v>6</v>
      </c>
      <c r="P24">
        <v>2</v>
      </c>
      <c r="Q24">
        <v>8</v>
      </c>
      <c r="R24">
        <v>10</v>
      </c>
      <c r="S24">
        <v>6.5</v>
      </c>
      <c r="T24">
        <v>1</v>
      </c>
      <c r="U24">
        <v>4</v>
      </c>
      <c r="V24">
        <v>5</v>
      </c>
      <c r="W24">
        <v>7</v>
      </c>
      <c r="X24">
        <f t="shared" si="0"/>
        <v>53.5</v>
      </c>
    </row>
    <row r="25" spans="1:24" x14ac:dyDescent="0.25">
      <c r="A25" t="s">
        <v>40</v>
      </c>
      <c r="B25" t="s">
        <v>105</v>
      </c>
      <c r="C25" t="s">
        <v>113</v>
      </c>
      <c r="D25">
        <v>702</v>
      </c>
      <c r="E25">
        <v>218</v>
      </c>
      <c r="F25">
        <v>687</v>
      </c>
      <c r="G25">
        <v>72</v>
      </c>
      <c r="H25">
        <v>0.2482</v>
      </c>
      <c r="I25">
        <v>68</v>
      </c>
      <c r="J25">
        <v>23</v>
      </c>
      <c r="K25">
        <v>3.77</v>
      </c>
      <c r="L25">
        <v>1.2709999999999999</v>
      </c>
      <c r="M25">
        <v>1026</v>
      </c>
      <c r="N25">
        <v>1</v>
      </c>
      <c r="O25">
        <v>9</v>
      </c>
      <c r="P25">
        <v>4</v>
      </c>
      <c r="Q25">
        <v>1</v>
      </c>
      <c r="R25">
        <v>1</v>
      </c>
      <c r="S25">
        <v>6.5</v>
      </c>
      <c r="T25">
        <v>3</v>
      </c>
      <c r="U25">
        <v>8</v>
      </c>
      <c r="V25">
        <v>8</v>
      </c>
      <c r="W25">
        <v>3</v>
      </c>
      <c r="X25">
        <f t="shared" si="0"/>
        <v>44.5</v>
      </c>
    </row>
    <row r="26" spans="1:24" x14ac:dyDescent="0.25">
      <c r="A26" t="s">
        <v>41</v>
      </c>
      <c r="B26" t="s">
        <v>94</v>
      </c>
      <c r="C26" t="s">
        <v>113</v>
      </c>
      <c r="D26">
        <v>939</v>
      </c>
      <c r="E26">
        <v>228</v>
      </c>
      <c r="F26">
        <v>894</v>
      </c>
      <c r="G26">
        <v>94</v>
      </c>
      <c r="H26">
        <v>0.27350000000000002</v>
      </c>
      <c r="I26">
        <v>75</v>
      </c>
      <c r="J26">
        <v>47</v>
      </c>
      <c r="K26">
        <v>3.55</v>
      </c>
      <c r="L26">
        <v>1.22</v>
      </c>
      <c r="M26">
        <v>1081</v>
      </c>
      <c r="N26">
        <v>12</v>
      </c>
      <c r="O26">
        <v>9.5</v>
      </c>
      <c r="P26">
        <v>12</v>
      </c>
      <c r="Q26">
        <v>3.5</v>
      </c>
      <c r="R26">
        <v>11</v>
      </c>
      <c r="S26">
        <v>8</v>
      </c>
      <c r="T26">
        <v>8</v>
      </c>
      <c r="U26">
        <v>11</v>
      </c>
      <c r="V26">
        <v>11</v>
      </c>
      <c r="W26">
        <v>6</v>
      </c>
      <c r="X26">
        <f t="shared" si="0"/>
        <v>92</v>
      </c>
    </row>
    <row r="27" spans="1:24" x14ac:dyDescent="0.25">
      <c r="A27" t="s">
        <v>41</v>
      </c>
      <c r="B27" t="s">
        <v>95</v>
      </c>
      <c r="C27" t="s">
        <v>113</v>
      </c>
      <c r="D27">
        <v>828</v>
      </c>
      <c r="E27">
        <v>244</v>
      </c>
      <c r="F27">
        <v>855</v>
      </c>
      <c r="G27">
        <v>134</v>
      </c>
      <c r="H27">
        <v>0.26090000000000002</v>
      </c>
      <c r="I27">
        <v>74</v>
      </c>
      <c r="J27">
        <v>43</v>
      </c>
      <c r="K27">
        <v>4.21</v>
      </c>
      <c r="L27">
        <v>1.274</v>
      </c>
      <c r="M27">
        <v>1155</v>
      </c>
      <c r="N27">
        <v>8.5</v>
      </c>
      <c r="O27">
        <v>11</v>
      </c>
      <c r="P27">
        <v>11</v>
      </c>
      <c r="Q27">
        <v>10</v>
      </c>
      <c r="R27">
        <v>4</v>
      </c>
      <c r="S27">
        <v>7</v>
      </c>
      <c r="T27">
        <v>7</v>
      </c>
      <c r="U27">
        <v>5</v>
      </c>
      <c r="V27">
        <v>9</v>
      </c>
      <c r="W27">
        <v>8</v>
      </c>
      <c r="X27">
        <f t="shared" si="0"/>
        <v>80.5</v>
      </c>
    </row>
    <row r="28" spans="1:24" x14ac:dyDescent="0.25">
      <c r="A28" t="s">
        <v>41</v>
      </c>
      <c r="B28" t="s">
        <v>96</v>
      </c>
      <c r="C28" t="s">
        <v>113</v>
      </c>
      <c r="D28">
        <v>632</v>
      </c>
      <c r="E28">
        <v>155</v>
      </c>
      <c r="F28">
        <v>618</v>
      </c>
      <c r="G28">
        <v>59</v>
      </c>
      <c r="H28">
        <v>0.26150000000000001</v>
      </c>
      <c r="I28">
        <v>65</v>
      </c>
      <c r="J28">
        <v>55</v>
      </c>
      <c r="K28">
        <v>3.86</v>
      </c>
      <c r="L28">
        <v>1.26</v>
      </c>
      <c r="M28">
        <v>1037</v>
      </c>
      <c r="N28">
        <v>1</v>
      </c>
      <c r="O28">
        <v>1</v>
      </c>
      <c r="P28">
        <v>1</v>
      </c>
      <c r="Q28">
        <v>1</v>
      </c>
      <c r="R28">
        <v>6</v>
      </c>
      <c r="S28">
        <v>5</v>
      </c>
      <c r="T28">
        <v>9</v>
      </c>
      <c r="U28">
        <v>9</v>
      </c>
      <c r="V28">
        <v>10</v>
      </c>
      <c r="W28">
        <v>4</v>
      </c>
      <c r="X28">
        <f t="shared" si="0"/>
        <v>47</v>
      </c>
    </row>
    <row r="29" spans="1:24" x14ac:dyDescent="0.25">
      <c r="A29" t="s">
        <v>41</v>
      </c>
      <c r="B29" t="s">
        <v>97</v>
      </c>
      <c r="C29" t="s">
        <v>113</v>
      </c>
      <c r="D29">
        <v>771</v>
      </c>
      <c r="E29">
        <v>173</v>
      </c>
      <c r="F29">
        <v>701</v>
      </c>
      <c r="G29">
        <v>60</v>
      </c>
      <c r="H29">
        <v>0.2545</v>
      </c>
      <c r="I29">
        <v>55</v>
      </c>
      <c r="J29">
        <v>79</v>
      </c>
      <c r="K29">
        <v>4.32</v>
      </c>
      <c r="L29">
        <v>1.37</v>
      </c>
      <c r="M29">
        <v>1040</v>
      </c>
      <c r="N29">
        <v>2</v>
      </c>
      <c r="O29">
        <v>2</v>
      </c>
      <c r="P29">
        <v>3</v>
      </c>
      <c r="Q29">
        <v>2</v>
      </c>
      <c r="R29">
        <v>3</v>
      </c>
      <c r="S29">
        <v>1</v>
      </c>
      <c r="T29">
        <v>11</v>
      </c>
      <c r="U29">
        <v>3</v>
      </c>
      <c r="V29">
        <v>1</v>
      </c>
      <c r="W29">
        <v>5</v>
      </c>
      <c r="X29">
        <f t="shared" si="0"/>
        <v>33</v>
      </c>
    </row>
    <row r="30" spans="1:24" x14ac:dyDescent="0.25">
      <c r="A30" t="s">
        <v>41</v>
      </c>
      <c r="B30" t="s">
        <v>98</v>
      </c>
      <c r="C30" t="s">
        <v>113</v>
      </c>
      <c r="D30">
        <v>797</v>
      </c>
      <c r="E30">
        <v>204</v>
      </c>
      <c r="F30">
        <v>758</v>
      </c>
      <c r="G30">
        <v>108</v>
      </c>
      <c r="H30">
        <v>0.26129999999999998</v>
      </c>
      <c r="I30">
        <v>87</v>
      </c>
      <c r="J30">
        <v>41</v>
      </c>
      <c r="K30">
        <v>3.46</v>
      </c>
      <c r="L30">
        <v>1.129</v>
      </c>
      <c r="M30">
        <v>1330</v>
      </c>
      <c r="N30">
        <v>4</v>
      </c>
      <c r="O30">
        <v>6</v>
      </c>
      <c r="P30">
        <v>5</v>
      </c>
      <c r="Q30">
        <v>6</v>
      </c>
      <c r="R30">
        <v>5</v>
      </c>
      <c r="S30">
        <v>12</v>
      </c>
      <c r="T30">
        <v>4</v>
      </c>
      <c r="U30">
        <v>12</v>
      </c>
      <c r="V30">
        <v>12</v>
      </c>
      <c r="W30">
        <v>12</v>
      </c>
      <c r="X30">
        <f t="shared" si="0"/>
        <v>78</v>
      </c>
    </row>
    <row r="31" spans="1:24" x14ac:dyDescent="0.25">
      <c r="A31" t="s">
        <v>41</v>
      </c>
      <c r="B31" t="s">
        <v>99</v>
      </c>
      <c r="C31" t="s">
        <v>113</v>
      </c>
      <c r="D31">
        <v>851</v>
      </c>
      <c r="E31">
        <v>228</v>
      </c>
      <c r="F31">
        <v>834</v>
      </c>
      <c r="G31">
        <v>94</v>
      </c>
      <c r="H31">
        <v>0.27460000000000001</v>
      </c>
      <c r="I31">
        <v>63</v>
      </c>
      <c r="J31">
        <v>61</v>
      </c>
      <c r="K31">
        <v>3.64</v>
      </c>
      <c r="L31">
        <v>1.298</v>
      </c>
      <c r="M31">
        <v>938</v>
      </c>
      <c r="N31">
        <v>10</v>
      </c>
      <c r="O31">
        <v>9.5</v>
      </c>
      <c r="P31">
        <v>9</v>
      </c>
      <c r="Q31">
        <v>3.5</v>
      </c>
      <c r="R31">
        <v>12</v>
      </c>
      <c r="S31">
        <v>4</v>
      </c>
      <c r="T31">
        <v>10</v>
      </c>
      <c r="U31">
        <v>10</v>
      </c>
      <c r="V31">
        <v>6</v>
      </c>
      <c r="W31">
        <v>1</v>
      </c>
      <c r="X31">
        <f t="shared" si="0"/>
        <v>75</v>
      </c>
    </row>
    <row r="32" spans="1:24" x14ac:dyDescent="0.25">
      <c r="A32" t="s">
        <v>41</v>
      </c>
      <c r="B32" t="s">
        <v>100</v>
      </c>
      <c r="C32" t="s">
        <v>113</v>
      </c>
      <c r="D32">
        <v>825</v>
      </c>
      <c r="E32">
        <v>250</v>
      </c>
      <c r="F32">
        <v>841</v>
      </c>
      <c r="G32">
        <v>118</v>
      </c>
      <c r="H32">
        <v>0.24779999999999999</v>
      </c>
      <c r="I32">
        <v>76</v>
      </c>
      <c r="J32">
        <v>42</v>
      </c>
      <c r="K32">
        <v>4.2699999999999996</v>
      </c>
      <c r="L32">
        <v>1.3560000000000001</v>
      </c>
      <c r="M32">
        <v>1257</v>
      </c>
      <c r="N32">
        <v>6.5</v>
      </c>
      <c r="O32">
        <v>12</v>
      </c>
      <c r="P32">
        <v>10</v>
      </c>
      <c r="Q32">
        <v>8</v>
      </c>
      <c r="R32">
        <v>1</v>
      </c>
      <c r="S32">
        <v>9</v>
      </c>
      <c r="T32">
        <v>5.5</v>
      </c>
      <c r="U32">
        <v>4</v>
      </c>
      <c r="V32">
        <v>2</v>
      </c>
      <c r="W32">
        <v>10</v>
      </c>
      <c r="X32">
        <f t="shared" si="0"/>
        <v>68</v>
      </c>
    </row>
    <row r="33" spans="1:24" x14ac:dyDescent="0.25">
      <c r="A33" t="s">
        <v>41</v>
      </c>
      <c r="B33" t="s">
        <v>101</v>
      </c>
      <c r="C33" t="s">
        <v>113</v>
      </c>
      <c r="D33">
        <v>828</v>
      </c>
      <c r="E33">
        <v>195</v>
      </c>
      <c r="F33">
        <v>826</v>
      </c>
      <c r="G33">
        <v>123</v>
      </c>
      <c r="H33">
        <v>0.26290000000000002</v>
      </c>
      <c r="I33">
        <v>58</v>
      </c>
      <c r="J33">
        <v>38</v>
      </c>
      <c r="K33">
        <v>3.86</v>
      </c>
      <c r="L33">
        <v>1.294</v>
      </c>
      <c r="M33">
        <v>1106</v>
      </c>
      <c r="N33">
        <v>8.5</v>
      </c>
      <c r="O33">
        <v>4</v>
      </c>
      <c r="P33">
        <v>8</v>
      </c>
      <c r="Q33">
        <v>9</v>
      </c>
      <c r="R33">
        <v>9</v>
      </c>
      <c r="S33">
        <v>2</v>
      </c>
      <c r="T33">
        <v>3</v>
      </c>
      <c r="U33">
        <v>8</v>
      </c>
      <c r="V33">
        <v>8</v>
      </c>
      <c r="W33">
        <v>7</v>
      </c>
      <c r="X33">
        <f t="shared" si="0"/>
        <v>66.5</v>
      </c>
    </row>
    <row r="34" spans="1:24" x14ac:dyDescent="0.25">
      <c r="A34" t="s">
        <v>41</v>
      </c>
      <c r="B34" t="s">
        <v>102</v>
      </c>
      <c r="C34" t="s">
        <v>113</v>
      </c>
      <c r="D34">
        <v>825</v>
      </c>
      <c r="E34">
        <v>214</v>
      </c>
      <c r="F34">
        <v>759</v>
      </c>
      <c r="G34">
        <v>104</v>
      </c>
      <c r="H34">
        <v>0.2626</v>
      </c>
      <c r="I34">
        <v>70</v>
      </c>
      <c r="J34">
        <v>82</v>
      </c>
      <c r="K34">
        <v>4.12</v>
      </c>
      <c r="L34">
        <v>1.343</v>
      </c>
      <c r="M34">
        <v>961</v>
      </c>
      <c r="N34">
        <v>6.5</v>
      </c>
      <c r="O34">
        <v>8</v>
      </c>
      <c r="P34">
        <v>6</v>
      </c>
      <c r="Q34">
        <v>5</v>
      </c>
      <c r="R34">
        <v>8</v>
      </c>
      <c r="S34">
        <v>6</v>
      </c>
      <c r="T34">
        <v>12</v>
      </c>
      <c r="U34">
        <v>7</v>
      </c>
      <c r="V34">
        <v>4</v>
      </c>
      <c r="W34">
        <v>2</v>
      </c>
      <c r="X34">
        <f t="shared" si="0"/>
        <v>64.5</v>
      </c>
    </row>
    <row r="35" spans="1:24" x14ac:dyDescent="0.25">
      <c r="A35" t="s">
        <v>41</v>
      </c>
      <c r="B35" t="s">
        <v>103</v>
      </c>
      <c r="C35" t="s">
        <v>113</v>
      </c>
      <c r="D35">
        <v>809</v>
      </c>
      <c r="E35">
        <v>186</v>
      </c>
      <c r="F35">
        <v>686</v>
      </c>
      <c r="G35">
        <v>136</v>
      </c>
      <c r="H35">
        <v>0.2616</v>
      </c>
      <c r="I35">
        <v>82</v>
      </c>
      <c r="J35">
        <v>19</v>
      </c>
      <c r="K35">
        <v>4.1900000000000004</v>
      </c>
      <c r="L35">
        <v>1.296</v>
      </c>
      <c r="M35">
        <v>1262</v>
      </c>
      <c r="N35">
        <v>5</v>
      </c>
      <c r="O35">
        <v>3</v>
      </c>
      <c r="P35">
        <v>2</v>
      </c>
      <c r="Q35">
        <v>11</v>
      </c>
      <c r="R35">
        <v>7</v>
      </c>
      <c r="S35">
        <v>11</v>
      </c>
      <c r="T35">
        <v>1</v>
      </c>
      <c r="U35">
        <v>6</v>
      </c>
      <c r="V35">
        <v>7</v>
      </c>
      <c r="W35">
        <v>11</v>
      </c>
      <c r="X35">
        <f t="shared" si="0"/>
        <v>64</v>
      </c>
    </row>
    <row r="36" spans="1:24" x14ac:dyDescent="0.25">
      <c r="A36" t="s">
        <v>41</v>
      </c>
      <c r="B36" t="s">
        <v>104</v>
      </c>
      <c r="C36" t="s">
        <v>113</v>
      </c>
      <c r="D36">
        <v>795</v>
      </c>
      <c r="E36">
        <v>203</v>
      </c>
      <c r="F36">
        <v>728</v>
      </c>
      <c r="G36">
        <v>115</v>
      </c>
      <c r="H36">
        <v>0.26910000000000001</v>
      </c>
      <c r="I36">
        <v>80</v>
      </c>
      <c r="J36">
        <v>42</v>
      </c>
      <c r="K36">
        <v>4.38</v>
      </c>
      <c r="L36">
        <v>1.331</v>
      </c>
      <c r="M36">
        <v>1216</v>
      </c>
      <c r="N36">
        <v>3</v>
      </c>
      <c r="O36">
        <v>5</v>
      </c>
      <c r="P36">
        <v>4</v>
      </c>
      <c r="Q36">
        <v>7</v>
      </c>
      <c r="R36">
        <v>10</v>
      </c>
      <c r="S36">
        <v>10</v>
      </c>
      <c r="T36">
        <v>5.5</v>
      </c>
      <c r="U36">
        <v>2</v>
      </c>
      <c r="V36">
        <v>5</v>
      </c>
      <c r="W36">
        <v>9</v>
      </c>
      <c r="X36">
        <f t="shared" si="0"/>
        <v>60.5</v>
      </c>
    </row>
    <row r="37" spans="1:24" x14ac:dyDescent="0.25">
      <c r="A37" t="s">
        <v>41</v>
      </c>
      <c r="B37" t="s">
        <v>105</v>
      </c>
      <c r="C37" t="s">
        <v>113</v>
      </c>
      <c r="D37">
        <v>915</v>
      </c>
      <c r="E37">
        <v>205</v>
      </c>
      <c r="F37">
        <v>803</v>
      </c>
      <c r="G37">
        <v>161</v>
      </c>
      <c r="H37">
        <v>0.252</v>
      </c>
      <c r="I37">
        <v>62</v>
      </c>
      <c r="J37">
        <v>32</v>
      </c>
      <c r="K37">
        <v>4.49</v>
      </c>
      <c r="L37">
        <v>1.349</v>
      </c>
      <c r="M37">
        <v>1035</v>
      </c>
      <c r="N37">
        <v>11</v>
      </c>
      <c r="O37">
        <v>7</v>
      </c>
      <c r="P37">
        <v>7</v>
      </c>
      <c r="Q37">
        <v>12</v>
      </c>
      <c r="R37">
        <v>2</v>
      </c>
      <c r="S37">
        <v>3</v>
      </c>
      <c r="T37">
        <v>2</v>
      </c>
      <c r="U37">
        <v>1</v>
      </c>
      <c r="V37">
        <v>3</v>
      </c>
      <c r="W37">
        <v>3</v>
      </c>
      <c r="X37">
        <f t="shared" si="0"/>
        <v>51</v>
      </c>
    </row>
    <row r="38" spans="1:24" x14ac:dyDescent="0.25">
      <c r="A38" t="s">
        <v>42</v>
      </c>
      <c r="B38" t="s">
        <v>94</v>
      </c>
      <c r="C38" t="s">
        <v>113</v>
      </c>
      <c r="D38">
        <v>946</v>
      </c>
      <c r="E38">
        <v>260</v>
      </c>
      <c r="F38">
        <v>882</v>
      </c>
      <c r="G38">
        <v>101</v>
      </c>
      <c r="H38">
        <v>0.27850000000000003</v>
      </c>
      <c r="I38">
        <v>76</v>
      </c>
      <c r="J38">
        <v>75</v>
      </c>
      <c r="K38">
        <v>3.6</v>
      </c>
      <c r="L38">
        <v>1.2169000000000001</v>
      </c>
      <c r="M38">
        <v>1181</v>
      </c>
      <c r="N38">
        <v>12</v>
      </c>
      <c r="O38">
        <v>11</v>
      </c>
      <c r="P38">
        <v>12</v>
      </c>
      <c r="Q38">
        <v>7</v>
      </c>
      <c r="R38">
        <v>12</v>
      </c>
      <c r="S38">
        <v>8.5</v>
      </c>
      <c r="T38">
        <v>9</v>
      </c>
      <c r="U38">
        <v>11</v>
      </c>
      <c r="V38">
        <v>11</v>
      </c>
      <c r="W38">
        <v>8</v>
      </c>
      <c r="X38">
        <f t="shared" si="0"/>
        <v>101.5</v>
      </c>
    </row>
    <row r="39" spans="1:24" x14ac:dyDescent="0.25">
      <c r="A39" t="s">
        <v>42</v>
      </c>
      <c r="B39" t="s">
        <v>95</v>
      </c>
      <c r="C39" t="s">
        <v>113</v>
      </c>
      <c r="D39">
        <v>785</v>
      </c>
      <c r="E39">
        <v>161</v>
      </c>
      <c r="F39">
        <v>701</v>
      </c>
      <c r="G39">
        <v>131</v>
      </c>
      <c r="H39">
        <v>0.27079999999999999</v>
      </c>
      <c r="I39">
        <v>86</v>
      </c>
      <c r="J39">
        <v>84</v>
      </c>
      <c r="K39">
        <v>3.266</v>
      </c>
      <c r="L39">
        <v>1.1474</v>
      </c>
      <c r="M39">
        <v>1209</v>
      </c>
      <c r="N39">
        <v>5</v>
      </c>
      <c r="O39">
        <v>2</v>
      </c>
      <c r="P39">
        <v>4</v>
      </c>
      <c r="Q39">
        <v>9</v>
      </c>
      <c r="R39">
        <v>9</v>
      </c>
      <c r="S39">
        <v>11.5</v>
      </c>
      <c r="T39">
        <v>11</v>
      </c>
      <c r="U39">
        <v>12</v>
      </c>
      <c r="V39">
        <v>12</v>
      </c>
      <c r="W39">
        <v>11</v>
      </c>
      <c r="X39">
        <f t="shared" si="0"/>
        <v>86.5</v>
      </c>
    </row>
    <row r="40" spans="1:24" x14ac:dyDescent="0.25">
      <c r="A40" t="s">
        <v>42</v>
      </c>
      <c r="B40" t="s">
        <v>96</v>
      </c>
      <c r="C40" t="s">
        <v>113</v>
      </c>
      <c r="D40">
        <v>653</v>
      </c>
      <c r="E40">
        <v>174</v>
      </c>
      <c r="F40">
        <v>651</v>
      </c>
      <c r="G40">
        <v>87</v>
      </c>
      <c r="H40">
        <v>0.25469999999999998</v>
      </c>
      <c r="I40">
        <v>62</v>
      </c>
      <c r="J40">
        <v>70</v>
      </c>
      <c r="K40">
        <v>4.2460000000000004</v>
      </c>
      <c r="L40">
        <v>1.3122</v>
      </c>
      <c r="M40">
        <v>917</v>
      </c>
      <c r="N40">
        <v>3</v>
      </c>
      <c r="O40">
        <v>3</v>
      </c>
      <c r="P40">
        <v>3</v>
      </c>
      <c r="Q40">
        <v>3</v>
      </c>
      <c r="R40">
        <v>4</v>
      </c>
      <c r="S40">
        <v>3</v>
      </c>
      <c r="T40">
        <v>8</v>
      </c>
      <c r="U40">
        <v>5</v>
      </c>
      <c r="V40">
        <v>6</v>
      </c>
      <c r="W40">
        <v>2</v>
      </c>
      <c r="X40">
        <f t="shared" si="0"/>
        <v>40</v>
      </c>
    </row>
    <row r="41" spans="1:24" x14ac:dyDescent="0.25">
      <c r="A41" t="s">
        <v>42</v>
      </c>
      <c r="B41" t="s">
        <v>97</v>
      </c>
      <c r="C41" t="s">
        <v>113</v>
      </c>
      <c r="D41">
        <v>550</v>
      </c>
      <c r="E41">
        <v>130</v>
      </c>
      <c r="F41">
        <v>503</v>
      </c>
      <c r="G41">
        <v>76</v>
      </c>
      <c r="H41">
        <v>0.24979999999999999</v>
      </c>
      <c r="I41">
        <v>46</v>
      </c>
      <c r="J41">
        <v>18</v>
      </c>
      <c r="K41">
        <v>4.1459999999999999</v>
      </c>
      <c r="L41">
        <v>1.3444</v>
      </c>
      <c r="M41">
        <v>781</v>
      </c>
      <c r="N41">
        <v>1</v>
      </c>
      <c r="O41">
        <v>1</v>
      </c>
      <c r="P41">
        <v>1</v>
      </c>
      <c r="Q41">
        <v>2</v>
      </c>
      <c r="R41">
        <v>3</v>
      </c>
      <c r="S41">
        <v>1</v>
      </c>
      <c r="T41">
        <v>4</v>
      </c>
      <c r="U41">
        <v>6</v>
      </c>
      <c r="V41">
        <v>3</v>
      </c>
      <c r="W41">
        <v>1</v>
      </c>
      <c r="X41">
        <f t="shared" si="0"/>
        <v>23</v>
      </c>
    </row>
    <row r="42" spans="1:24" x14ac:dyDescent="0.25">
      <c r="A42" t="s">
        <v>42</v>
      </c>
      <c r="B42" t="s">
        <v>98</v>
      </c>
      <c r="C42" t="s">
        <v>113</v>
      </c>
      <c r="D42">
        <v>908</v>
      </c>
      <c r="E42">
        <v>237</v>
      </c>
      <c r="F42">
        <v>871</v>
      </c>
      <c r="G42">
        <v>153</v>
      </c>
      <c r="H42">
        <v>0.2485</v>
      </c>
      <c r="I42">
        <v>74</v>
      </c>
      <c r="J42">
        <v>48</v>
      </c>
      <c r="K42">
        <v>3.9129999999999998</v>
      </c>
      <c r="L42">
        <v>1.2710999999999999</v>
      </c>
      <c r="M42">
        <v>1127</v>
      </c>
      <c r="N42">
        <v>11</v>
      </c>
      <c r="O42">
        <v>10</v>
      </c>
      <c r="P42">
        <v>11</v>
      </c>
      <c r="Q42">
        <v>11.5</v>
      </c>
      <c r="R42">
        <v>2</v>
      </c>
      <c r="S42">
        <v>6.5</v>
      </c>
      <c r="T42">
        <v>6</v>
      </c>
      <c r="U42">
        <v>7</v>
      </c>
      <c r="V42">
        <v>7</v>
      </c>
      <c r="W42">
        <v>6</v>
      </c>
      <c r="X42">
        <f t="shared" si="0"/>
        <v>78</v>
      </c>
    </row>
    <row r="43" spans="1:24" x14ac:dyDescent="0.25">
      <c r="A43" t="s">
        <v>42</v>
      </c>
      <c r="B43" t="s">
        <v>99</v>
      </c>
      <c r="C43" t="s">
        <v>113</v>
      </c>
      <c r="D43">
        <v>796</v>
      </c>
      <c r="E43">
        <v>197</v>
      </c>
      <c r="F43">
        <v>787</v>
      </c>
      <c r="G43">
        <v>102</v>
      </c>
      <c r="H43">
        <v>0.2581</v>
      </c>
      <c r="I43">
        <v>74</v>
      </c>
      <c r="J43">
        <v>77</v>
      </c>
      <c r="K43">
        <v>3.8039999999999998</v>
      </c>
      <c r="L43">
        <v>1.2574000000000001</v>
      </c>
      <c r="M43">
        <v>1170</v>
      </c>
      <c r="N43">
        <v>6</v>
      </c>
      <c r="O43">
        <v>7</v>
      </c>
      <c r="P43">
        <v>8</v>
      </c>
      <c r="Q43">
        <v>8</v>
      </c>
      <c r="R43">
        <v>6</v>
      </c>
      <c r="S43">
        <v>6.5</v>
      </c>
      <c r="T43">
        <v>10</v>
      </c>
      <c r="U43">
        <v>8</v>
      </c>
      <c r="V43">
        <v>9</v>
      </c>
      <c r="W43">
        <v>7</v>
      </c>
      <c r="X43">
        <f t="shared" si="0"/>
        <v>75.5</v>
      </c>
    </row>
    <row r="44" spans="1:24" x14ac:dyDescent="0.25">
      <c r="A44" t="s">
        <v>42</v>
      </c>
      <c r="B44" t="s">
        <v>100</v>
      </c>
      <c r="C44" t="s">
        <v>113</v>
      </c>
      <c r="D44">
        <v>873</v>
      </c>
      <c r="E44">
        <v>297</v>
      </c>
      <c r="F44">
        <v>837</v>
      </c>
      <c r="G44">
        <v>96</v>
      </c>
      <c r="H44">
        <v>0.2467</v>
      </c>
      <c r="I44">
        <v>86</v>
      </c>
      <c r="J44">
        <v>13</v>
      </c>
      <c r="K44">
        <v>4.2930000000000001</v>
      </c>
      <c r="L44">
        <v>1.3126</v>
      </c>
      <c r="M44">
        <v>1297</v>
      </c>
      <c r="N44">
        <v>10</v>
      </c>
      <c r="O44">
        <v>12</v>
      </c>
      <c r="P44">
        <v>10</v>
      </c>
      <c r="Q44">
        <v>6</v>
      </c>
      <c r="R44">
        <v>1</v>
      </c>
      <c r="S44">
        <v>11.5</v>
      </c>
      <c r="T44">
        <v>3</v>
      </c>
      <c r="U44">
        <v>2</v>
      </c>
      <c r="V44">
        <v>5</v>
      </c>
      <c r="W44">
        <v>12</v>
      </c>
      <c r="X44">
        <f t="shared" si="0"/>
        <v>72.5</v>
      </c>
    </row>
    <row r="45" spans="1:24" x14ac:dyDescent="0.25">
      <c r="A45" t="s">
        <v>42</v>
      </c>
      <c r="B45" t="s">
        <v>101</v>
      </c>
      <c r="C45" t="s">
        <v>113</v>
      </c>
      <c r="D45">
        <v>827</v>
      </c>
      <c r="E45">
        <v>198</v>
      </c>
      <c r="F45">
        <v>734</v>
      </c>
      <c r="G45">
        <v>135</v>
      </c>
      <c r="H45">
        <v>0.2656</v>
      </c>
      <c r="I45">
        <v>68</v>
      </c>
      <c r="J45">
        <v>5</v>
      </c>
      <c r="K45">
        <v>3.7559999999999998</v>
      </c>
      <c r="L45">
        <v>1.2690999999999999</v>
      </c>
      <c r="M45">
        <v>1196</v>
      </c>
      <c r="N45">
        <v>7</v>
      </c>
      <c r="O45">
        <v>8</v>
      </c>
      <c r="P45">
        <v>5</v>
      </c>
      <c r="Q45">
        <v>10</v>
      </c>
      <c r="R45">
        <v>7</v>
      </c>
      <c r="S45">
        <v>5</v>
      </c>
      <c r="T45">
        <v>1</v>
      </c>
      <c r="U45">
        <v>9</v>
      </c>
      <c r="V45">
        <v>8</v>
      </c>
      <c r="W45">
        <v>10</v>
      </c>
      <c r="X45">
        <f t="shared" si="0"/>
        <v>70</v>
      </c>
    </row>
    <row r="46" spans="1:24" x14ac:dyDescent="0.25">
      <c r="A46" t="s">
        <v>42</v>
      </c>
      <c r="B46" t="s">
        <v>102</v>
      </c>
      <c r="C46" t="s">
        <v>113</v>
      </c>
      <c r="D46">
        <v>768</v>
      </c>
      <c r="E46">
        <v>205</v>
      </c>
      <c r="F46">
        <v>836</v>
      </c>
      <c r="G46">
        <v>94</v>
      </c>
      <c r="H46">
        <v>0.27200000000000002</v>
      </c>
      <c r="I46">
        <v>77</v>
      </c>
      <c r="J46">
        <v>7</v>
      </c>
      <c r="K46">
        <v>4.5229999999999997</v>
      </c>
      <c r="L46">
        <v>1.3737999999999999</v>
      </c>
      <c r="M46">
        <v>1187</v>
      </c>
      <c r="N46">
        <v>4</v>
      </c>
      <c r="O46">
        <v>9</v>
      </c>
      <c r="P46">
        <v>9</v>
      </c>
      <c r="Q46">
        <v>4</v>
      </c>
      <c r="R46">
        <v>10</v>
      </c>
      <c r="S46">
        <v>10</v>
      </c>
      <c r="T46">
        <v>2</v>
      </c>
      <c r="U46">
        <v>1</v>
      </c>
      <c r="V46">
        <v>2</v>
      </c>
      <c r="W46">
        <v>9</v>
      </c>
      <c r="X46">
        <f t="shared" si="0"/>
        <v>60</v>
      </c>
    </row>
    <row r="47" spans="1:24" x14ac:dyDescent="0.25">
      <c r="A47" t="s">
        <v>42</v>
      </c>
      <c r="B47" t="s">
        <v>103</v>
      </c>
      <c r="C47" t="s">
        <v>113</v>
      </c>
      <c r="D47">
        <v>634</v>
      </c>
      <c r="E47">
        <v>180</v>
      </c>
      <c r="F47">
        <v>647</v>
      </c>
      <c r="G47">
        <v>42</v>
      </c>
      <c r="H47">
        <v>0.255</v>
      </c>
      <c r="I47">
        <v>76</v>
      </c>
      <c r="J47">
        <v>85</v>
      </c>
      <c r="K47">
        <v>3.722</v>
      </c>
      <c r="L47">
        <v>1.224</v>
      </c>
      <c r="M47">
        <v>1097</v>
      </c>
      <c r="N47">
        <v>2</v>
      </c>
      <c r="O47">
        <v>4</v>
      </c>
      <c r="P47">
        <v>2</v>
      </c>
      <c r="Q47">
        <v>1</v>
      </c>
      <c r="R47">
        <v>5</v>
      </c>
      <c r="S47">
        <v>8.5</v>
      </c>
      <c r="T47">
        <v>12</v>
      </c>
      <c r="U47">
        <v>10</v>
      </c>
      <c r="V47">
        <v>10</v>
      </c>
      <c r="W47">
        <v>5</v>
      </c>
      <c r="X47">
        <f t="shared" si="0"/>
        <v>59.5</v>
      </c>
    </row>
    <row r="48" spans="1:24" x14ac:dyDescent="0.25">
      <c r="A48" t="s">
        <v>42</v>
      </c>
      <c r="B48" t="s">
        <v>104</v>
      </c>
      <c r="C48" t="s">
        <v>113</v>
      </c>
      <c r="D48">
        <v>851</v>
      </c>
      <c r="E48">
        <v>192</v>
      </c>
      <c r="F48">
        <v>739</v>
      </c>
      <c r="G48">
        <v>153</v>
      </c>
      <c r="H48">
        <v>0.26579999999999998</v>
      </c>
      <c r="I48">
        <v>56</v>
      </c>
      <c r="J48">
        <v>39</v>
      </c>
      <c r="K48">
        <v>4.2850000000000001</v>
      </c>
      <c r="L48">
        <v>1.3299000000000001</v>
      </c>
      <c r="M48">
        <v>925</v>
      </c>
      <c r="N48">
        <v>9</v>
      </c>
      <c r="O48">
        <v>6</v>
      </c>
      <c r="P48">
        <v>6</v>
      </c>
      <c r="Q48">
        <v>11.5</v>
      </c>
      <c r="R48">
        <v>8</v>
      </c>
      <c r="S48">
        <v>2</v>
      </c>
      <c r="T48">
        <v>5</v>
      </c>
      <c r="U48">
        <v>3</v>
      </c>
      <c r="V48">
        <v>4</v>
      </c>
      <c r="W48">
        <v>3</v>
      </c>
      <c r="X48">
        <f t="shared" si="0"/>
        <v>57.5</v>
      </c>
    </row>
    <row r="49" spans="1:24" x14ac:dyDescent="0.25">
      <c r="A49" t="s">
        <v>42</v>
      </c>
      <c r="B49" t="s">
        <v>105</v>
      </c>
      <c r="C49" t="s">
        <v>113</v>
      </c>
      <c r="D49">
        <v>846</v>
      </c>
      <c r="E49">
        <v>191</v>
      </c>
      <c r="F49">
        <v>771</v>
      </c>
      <c r="G49">
        <v>95</v>
      </c>
      <c r="H49">
        <v>0.27350000000000002</v>
      </c>
      <c r="I49">
        <v>67</v>
      </c>
      <c r="J49">
        <v>54</v>
      </c>
      <c r="K49">
        <v>4.2480000000000002</v>
      </c>
      <c r="L49">
        <v>1.3747</v>
      </c>
      <c r="M49">
        <v>1070</v>
      </c>
      <c r="N49">
        <v>8</v>
      </c>
      <c r="O49">
        <v>5</v>
      </c>
      <c r="P49">
        <v>7</v>
      </c>
      <c r="Q49">
        <v>5</v>
      </c>
      <c r="R49">
        <v>11</v>
      </c>
      <c r="S49">
        <v>4</v>
      </c>
      <c r="T49">
        <v>7</v>
      </c>
      <c r="U49">
        <v>4</v>
      </c>
      <c r="V49">
        <v>1</v>
      </c>
      <c r="W49">
        <v>4</v>
      </c>
      <c r="X49">
        <f t="shared" si="0"/>
        <v>56</v>
      </c>
    </row>
    <row r="50" spans="1:24" x14ac:dyDescent="0.25">
      <c r="A50" t="s">
        <v>43</v>
      </c>
      <c r="B50" t="s">
        <v>94</v>
      </c>
      <c r="C50" t="s">
        <v>114</v>
      </c>
      <c r="D50">
        <v>912</v>
      </c>
      <c r="E50">
        <v>256</v>
      </c>
      <c r="F50">
        <v>890</v>
      </c>
      <c r="G50">
        <v>141</v>
      </c>
      <c r="H50">
        <v>0.28220000000000001</v>
      </c>
      <c r="I50">
        <v>76</v>
      </c>
      <c r="J50">
        <v>37</v>
      </c>
      <c r="K50">
        <v>3.9</v>
      </c>
      <c r="L50">
        <v>1.2729999999999999</v>
      </c>
      <c r="M50">
        <v>1116</v>
      </c>
      <c r="N50">
        <v>12</v>
      </c>
      <c r="O50">
        <v>11</v>
      </c>
      <c r="P50">
        <v>12</v>
      </c>
      <c r="Q50">
        <v>10</v>
      </c>
      <c r="R50">
        <v>12</v>
      </c>
      <c r="S50">
        <v>8</v>
      </c>
      <c r="T50">
        <v>5</v>
      </c>
      <c r="U50">
        <v>8</v>
      </c>
      <c r="V50">
        <v>7</v>
      </c>
      <c r="W50">
        <v>7</v>
      </c>
      <c r="X50">
        <f t="shared" si="0"/>
        <v>92</v>
      </c>
    </row>
    <row r="51" spans="1:24" x14ac:dyDescent="0.25">
      <c r="A51" t="s">
        <v>43</v>
      </c>
      <c r="B51" t="s">
        <v>95</v>
      </c>
      <c r="C51" t="s">
        <v>114</v>
      </c>
      <c r="D51">
        <v>854</v>
      </c>
      <c r="E51">
        <v>237</v>
      </c>
      <c r="F51">
        <v>889</v>
      </c>
      <c r="G51">
        <v>82</v>
      </c>
      <c r="H51">
        <v>0.2666</v>
      </c>
      <c r="I51">
        <v>81</v>
      </c>
      <c r="J51">
        <v>69</v>
      </c>
      <c r="K51">
        <v>4.4000000000000004</v>
      </c>
      <c r="L51">
        <v>1.331</v>
      </c>
      <c r="M51">
        <v>1180</v>
      </c>
      <c r="N51">
        <v>10</v>
      </c>
      <c r="O51">
        <v>10</v>
      </c>
      <c r="P51">
        <v>11</v>
      </c>
      <c r="Q51">
        <v>3.5</v>
      </c>
      <c r="R51">
        <v>7</v>
      </c>
      <c r="S51">
        <v>12</v>
      </c>
      <c r="T51">
        <v>11</v>
      </c>
      <c r="U51">
        <v>3</v>
      </c>
      <c r="V51">
        <v>5</v>
      </c>
      <c r="W51">
        <v>9</v>
      </c>
      <c r="X51">
        <f t="shared" si="0"/>
        <v>81.5</v>
      </c>
    </row>
    <row r="52" spans="1:24" x14ac:dyDescent="0.25">
      <c r="A52" t="s">
        <v>43</v>
      </c>
      <c r="B52" t="s">
        <v>96</v>
      </c>
      <c r="C52" t="s">
        <v>114</v>
      </c>
      <c r="D52">
        <v>691</v>
      </c>
      <c r="E52">
        <v>186</v>
      </c>
      <c r="F52">
        <v>639</v>
      </c>
      <c r="G52">
        <v>77</v>
      </c>
      <c r="H52">
        <v>0.25790000000000002</v>
      </c>
      <c r="I52">
        <v>60</v>
      </c>
      <c r="J52">
        <v>35</v>
      </c>
      <c r="K52">
        <v>3.81</v>
      </c>
      <c r="L52">
        <v>1.258</v>
      </c>
      <c r="M52">
        <v>1020</v>
      </c>
      <c r="N52">
        <v>3</v>
      </c>
      <c r="O52">
        <v>6</v>
      </c>
      <c r="P52">
        <v>3</v>
      </c>
      <c r="Q52">
        <v>2</v>
      </c>
      <c r="R52">
        <v>4</v>
      </c>
      <c r="S52">
        <v>2.5</v>
      </c>
      <c r="T52">
        <v>4</v>
      </c>
      <c r="U52">
        <v>10</v>
      </c>
      <c r="V52">
        <v>9</v>
      </c>
      <c r="W52">
        <v>5</v>
      </c>
      <c r="X52">
        <f t="shared" si="0"/>
        <v>48.5</v>
      </c>
    </row>
    <row r="53" spans="1:24" x14ac:dyDescent="0.25">
      <c r="A53" t="s">
        <v>43</v>
      </c>
      <c r="B53" t="s">
        <v>97</v>
      </c>
      <c r="C53" t="s">
        <v>114</v>
      </c>
      <c r="D53">
        <v>670</v>
      </c>
      <c r="E53">
        <v>139</v>
      </c>
      <c r="F53">
        <v>582</v>
      </c>
      <c r="G53">
        <v>99</v>
      </c>
      <c r="H53">
        <v>0.26440000000000002</v>
      </c>
      <c r="I53">
        <v>60</v>
      </c>
      <c r="J53">
        <v>7</v>
      </c>
      <c r="K53">
        <v>4.18</v>
      </c>
      <c r="L53">
        <v>1.3460000000000001</v>
      </c>
      <c r="M53">
        <v>983</v>
      </c>
      <c r="N53">
        <v>2</v>
      </c>
      <c r="O53">
        <v>2</v>
      </c>
      <c r="P53">
        <v>2</v>
      </c>
      <c r="Q53">
        <v>8</v>
      </c>
      <c r="R53">
        <v>6</v>
      </c>
      <c r="S53">
        <v>2.5</v>
      </c>
      <c r="T53">
        <v>1</v>
      </c>
      <c r="U53">
        <v>4</v>
      </c>
      <c r="V53">
        <v>3</v>
      </c>
      <c r="W53">
        <v>4</v>
      </c>
      <c r="X53">
        <f t="shared" si="0"/>
        <v>34.5</v>
      </c>
    </row>
    <row r="54" spans="1:24" x14ac:dyDescent="0.25">
      <c r="A54" t="s">
        <v>43</v>
      </c>
      <c r="B54" t="s">
        <v>98</v>
      </c>
      <c r="C54" t="s">
        <v>114</v>
      </c>
      <c r="D54">
        <v>744</v>
      </c>
      <c r="E54">
        <v>178</v>
      </c>
      <c r="F54">
        <v>667</v>
      </c>
      <c r="G54">
        <v>150</v>
      </c>
      <c r="H54">
        <v>0.249</v>
      </c>
      <c r="I54">
        <v>79</v>
      </c>
      <c r="J54">
        <v>52</v>
      </c>
      <c r="K54">
        <v>3.28</v>
      </c>
      <c r="L54">
        <v>1.1579999999999999</v>
      </c>
      <c r="M54">
        <v>1182</v>
      </c>
      <c r="N54">
        <v>6</v>
      </c>
      <c r="O54">
        <v>5</v>
      </c>
      <c r="P54">
        <v>5</v>
      </c>
      <c r="Q54">
        <v>12</v>
      </c>
      <c r="R54">
        <v>2</v>
      </c>
      <c r="S54">
        <v>10.5</v>
      </c>
      <c r="T54">
        <v>7</v>
      </c>
      <c r="U54">
        <v>12</v>
      </c>
      <c r="V54">
        <v>12</v>
      </c>
      <c r="W54">
        <v>10</v>
      </c>
      <c r="X54">
        <f t="shared" si="0"/>
        <v>81.5</v>
      </c>
    </row>
    <row r="55" spans="1:24" x14ac:dyDescent="0.25">
      <c r="A55" t="s">
        <v>43</v>
      </c>
      <c r="B55" t="s">
        <v>99</v>
      </c>
      <c r="C55" t="s">
        <v>114</v>
      </c>
      <c r="D55">
        <v>770</v>
      </c>
      <c r="E55">
        <v>162</v>
      </c>
      <c r="F55">
        <v>726</v>
      </c>
      <c r="G55">
        <v>143</v>
      </c>
      <c r="H55">
        <v>0.27829999999999999</v>
      </c>
      <c r="I55">
        <v>63</v>
      </c>
      <c r="J55">
        <v>81</v>
      </c>
      <c r="K55">
        <v>3.84</v>
      </c>
      <c r="L55">
        <v>1.272</v>
      </c>
      <c r="M55">
        <v>1113</v>
      </c>
      <c r="N55">
        <v>7</v>
      </c>
      <c r="O55">
        <v>3</v>
      </c>
      <c r="P55">
        <v>6</v>
      </c>
      <c r="Q55">
        <v>11</v>
      </c>
      <c r="R55">
        <v>10</v>
      </c>
      <c r="S55">
        <v>4.5</v>
      </c>
      <c r="T55">
        <v>12</v>
      </c>
      <c r="U55">
        <v>9</v>
      </c>
      <c r="V55">
        <v>8</v>
      </c>
      <c r="W55">
        <v>6</v>
      </c>
      <c r="X55">
        <f t="shared" si="0"/>
        <v>76.5</v>
      </c>
    </row>
    <row r="56" spans="1:24" x14ac:dyDescent="0.25">
      <c r="A56" t="s">
        <v>43</v>
      </c>
      <c r="B56" t="s">
        <v>100</v>
      </c>
      <c r="C56" t="s">
        <v>114</v>
      </c>
      <c r="D56">
        <v>845</v>
      </c>
      <c r="E56">
        <v>202</v>
      </c>
      <c r="F56">
        <v>768</v>
      </c>
      <c r="G56">
        <v>109</v>
      </c>
      <c r="H56">
        <v>0.26719999999999999</v>
      </c>
      <c r="I56">
        <v>66</v>
      </c>
      <c r="J56">
        <v>51</v>
      </c>
      <c r="K56">
        <v>4.17</v>
      </c>
      <c r="L56">
        <v>1.3420000000000001</v>
      </c>
      <c r="M56">
        <v>1133</v>
      </c>
      <c r="N56">
        <v>9</v>
      </c>
      <c r="O56">
        <v>8</v>
      </c>
      <c r="P56">
        <v>9</v>
      </c>
      <c r="Q56">
        <v>9</v>
      </c>
      <c r="R56">
        <v>9</v>
      </c>
      <c r="S56">
        <v>6</v>
      </c>
      <c r="T56">
        <v>6</v>
      </c>
      <c r="U56">
        <v>5</v>
      </c>
      <c r="V56">
        <v>4</v>
      </c>
      <c r="W56">
        <v>8</v>
      </c>
      <c r="X56">
        <f t="shared" si="0"/>
        <v>73</v>
      </c>
    </row>
    <row r="57" spans="1:24" x14ac:dyDescent="0.25">
      <c r="A57" t="s">
        <v>43</v>
      </c>
      <c r="B57" t="s">
        <v>101</v>
      </c>
      <c r="C57" t="s">
        <v>114</v>
      </c>
      <c r="D57">
        <v>703</v>
      </c>
      <c r="E57">
        <v>226</v>
      </c>
      <c r="F57">
        <v>644</v>
      </c>
      <c r="G57">
        <v>84</v>
      </c>
      <c r="H57">
        <v>0.24510000000000001</v>
      </c>
      <c r="I57">
        <v>79</v>
      </c>
      <c r="J57">
        <v>33</v>
      </c>
      <c r="K57">
        <v>3.96</v>
      </c>
      <c r="L57">
        <v>1.232</v>
      </c>
      <c r="M57">
        <v>1219</v>
      </c>
      <c r="N57">
        <v>4</v>
      </c>
      <c r="O57">
        <v>9</v>
      </c>
      <c r="P57">
        <v>4</v>
      </c>
      <c r="Q57">
        <v>5</v>
      </c>
      <c r="R57">
        <v>1</v>
      </c>
      <c r="S57">
        <v>10.5</v>
      </c>
      <c r="T57">
        <v>3</v>
      </c>
      <c r="U57">
        <v>6</v>
      </c>
      <c r="V57">
        <v>10</v>
      </c>
      <c r="W57">
        <v>11</v>
      </c>
      <c r="X57">
        <f t="shared" si="0"/>
        <v>63.5</v>
      </c>
    </row>
    <row r="58" spans="1:24" x14ac:dyDescent="0.25">
      <c r="A58" t="s">
        <v>43</v>
      </c>
      <c r="B58" t="s">
        <v>102</v>
      </c>
      <c r="C58" t="s">
        <v>114</v>
      </c>
      <c r="D58">
        <v>860</v>
      </c>
      <c r="E58">
        <v>190</v>
      </c>
      <c r="F58">
        <v>764</v>
      </c>
      <c r="G58">
        <v>94</v>
      </c>
      <c r="H58">
        <v>0.27879999999999999</v>
      </c>
      <c r="I58">
        <v>73</v>
      </c>
      <c r="J58">
        <v>55</v>
      </c>
      <c r="K58">
        <v>4.57</v>
      </c>
      <c r="L58">
        <v>1.3640000000000001</v>
      </c>
      <c r="M58">
        <v>927</v>
      </c>
      <c r="N58">
        <v>11</v>
      </c>
      <c r="O58">
        <v>7</v>
      </c>
      <c r="P58">
        <v>8</v>
      </c>
      <c r="Q58">
        <v>6</v>
      </c>
      <c r="R58">
        <v>11</v>
      </c>
      <c r="S58">
        <v>7</v>
      </c>
      <c r="T58">
        <v>8</v>
      </c>
      <c r="U58">
        <v>2</v>
      </c>
      <c r="V58">
        <v>2</v>
      </c>
      <c r="W58">
        <v>1</v>
      </c>
      <c r="X58">
        <f t="shared" si="0"/>
        <v>63</v>
      </c>
    </row>
    <row r="59" spans="1:24" x14ac:dyDescent="0.25">
      <c r="A59" t="s">
        <v>43</v>
      </c>
      <c r="B59" t="s">
        <v>103</v>
      </c>
      <c r="C59" t="s">
        <v>114</v>
      </c>
      <c r="D59">
        <v>489</v>
      </c>
      <c r="E59">
        <v>117</v>
      </c>
      <c r="F59">
        <v>435</v>
      </c>
      <c r="G59">
        <v>58</v>
      </c>
      <c r="H59">
        <v>0.24970000000000001</v>
      </c>
      <c r="I59">
        <v>78</v>
      </c>
      <c r="J59">
        <v>68</v>
      </c>
      <c r="K59">
        <v>3.57</v>
      </c>
      <c r="L59">
        <v>1.2230000000000001</v>
      </c>
      <c r="M59">
        <v>1249</v>
      </c>
      <c r="N59">
        <v>1</v>
      </c>
      <c r="O59">
        <v>1</v>
      </c>
      <c r="P59">
        <v>1</v>
      </c>
      <c r="Q59">
        <v>1</v>
      </c>
      <c r="R59">
        <v>3</v>
      </c>
      <c r="S59">
        <v>9</v>
      </c>
      <c r="T59">
        <v>10</v>
      </c>
      <c r="U59">
        <v>11</v>
      </c>
      <c r="V59">
        <v>11</v>
      </c>
      <c r="W59">
        <v>12</v>
      </c>
      <c r="X59">
        <f t="shared" si="0"/>
        <v>60</v>
      </c>
    </row>
    <row r="60" spans="1:24" x14ac:dyDescent="0.25">
      <c r="A60" t="s">
        <v>43</v>
      </c>
      <c r="B60" t="s">
        <v>104</v>
      </c>
      <c r="C60" t="s">
        <v>114</v>
      </c>
      <c r="D60">
        <v>738</v>
      </c>
      <c r="E60">
        <v>168</v>
      </c>
      <c r="F60">
        <v>757</v>
      </c>
      <c r="G60">
        <v>98</v>
      </c>
      <c r="H60">
        <v>0.26679999999999998</v>
      </c>
      <c r="I60">
        <v>54</v>
      </c>
      <c r="J60">
        <v>56</v>
      </c>
      <c r="K60">
        <v>3.91</v>
      </c>
      <c r="L60">
        <v>1.284</v>
      </c>
      <c r="M60">
        <v>935</v>
      </c>
      <c r="N60">
        <v>5</v>
      </c>
      <c r="O60">
        <v>4</v>
      </c>
      <c r="P60">
        <v>7</v>
      </c>
      <c r="Q60">
        <v>7</v>
      </c>
      <c r="R60">
        <v>8</v>
      </c>
      <c r="S60">
        <v>1</v>
      </c>
      <c r="T60">
        <v>9</v>
      </c>
      <c r="U60">
        <v>7</v>
      </c>
      <c r="V60">
        <v>6</v>
      </c>
      <c r="W60">
        <v>2</v>
      </c>
      <c r="X60">
        <f t="shared" si="0"/>
        <v>56</v>
      </c>
    </row>
    <row r="61" spans="1:24" x14ac:dyDescent="0.25">
      <c r="A61" t="s">
        <v>43</v>
      </c>
      <c r="B61" t="s">
        <v>105</v>
      </c>
      <c r="C61" t="s">
        <v>114</v>
      </c>
      <c r="D61">
        <v>809</v>
      </c>
      <c r="E61">
        <v>262</v>
      </c>
      <c r="F61">
        <v>820</v>
      </c>
      <c r="G61">
        <v>82</v>
      </c>
      <c r="H61">
        <v>0.26240000000000002</v>
      </c>
      <c r="I61">
        <v>63</v>
      </c>
      <c r="J61">
        <v>14</v>
      </c>
      <c r="K61">
        <v>4.8</v>
      </c>
      <c r="L61">
        <v>1.427</v>
      </c>
      <c r="M61">
        <v>980</v>
      </c>
      <c r="N61">
        <v>8</v>
      </c>
      <c r="O61">
        <v>12</v>
      </c>
      <c r="P61">
        <v>10</v>
      </c>
      <c r="Q61">
        <v>3.5</v>
      </c>
      <c r="R61">
        <v>5</v>
      </c>
      <c r="S61">
        <v>4.5</v>
      </c>
      <c r="T61">
        <v>2</v>
      </c>
      <c r="U61">
        <v>1</v>
      </c>
      <c r="V61">
        <v>1</v>
      </c>
      <c r="W61">
        <v>3</v>
      </c>
      <c r="X61">
        <f t="shared" si="0"/>
        <v>50</v>
      </c>
    </row>
    <row r="62" spans="1:24" x14ac:dyDescent="0.25">
      <c r="A62" t="s">
        <v>44</v>
      </c>
      <c r="B62" t="s">
        <v>94</v>
      </c>
      <c r="C62" t="s">
        <v>114</v>
      </c>
      <c r="D62">
        <v>916</v>
      </c>
      <c r="E62">
        <v>201</v>
      </c>
      <c r="F62">
        <v>778</v>
      </c>
      <c r="G62">
        <v>234</v>
      </c>
      <c r="H62">
        <v>0.25390000000000001</v>
      </c>
      <c r="I62">
        <v>89</v>
      </c>
      <c r="J62">
        <v>47</v>
      </c>
      <c r="K62">
        <v>3.73</v>
      </c>
      <c r="L62">
        <v>1.218</v>
      </c>
      <c r="M62">
        <v>1317</v>
      </c>
      <c r="N62">
        <v>12</v>
      </c>
      <c r="O62">
        <v>7</v>
      </c>
      <c r="P62">
        <v>8</v>
      </c>
      <c r="Q62">
        <v>12</v>
      </c>
      <c r="R62">
        <v>2</v>
      </c>
      <c r="S62">
        <v>12</v>
      </c>
      <c r="T62">
        <v>8</v>
      </c>
      <c r="U62">
        <v>11</v>
      </c>
      <c r="V62">
        <v>12</v>
      </c>
      <c r="W62">
        <v>12</v>
      </c>
      <c r="X62">
        <f t="shared" si="0"/>
        <v>96</v>
      </c>
    </row>
    <row r="63" spans="1:24" x14ac:dyDescent="0.25">
      <c r="A63" t="s">
        <v>44</v>
      </c>
      <c r="B63" t="s">
        <v>95</v>
      </c>
      <c r="C63" t="s">
        <v>114</v>
      </c>
      <c r="D63">
        <v>861</v>
      </c>
      <c r="E63">
        <v>250</v>
      </c>
      <c r="F63">
        <v>813</v>
      </c>
      <c r="G63">
        <v>100</v>
      </c>
      <c r="H63">
        <v>0.2631</v>
      </c>
      <c r="I63">
        <v>83</v>
      </c>
      <c r="J63">
        <v>34</v>
      </c>
      <c r="K63">
        <v>3.65</v>
      </c>
      <c r="L63">
        <v>1.218</v>
      </c>
      <c r="M63">
        <v>1201</v>
      </c>
      <c r="N63">
        <v>10</v>
      </c>
      <c r="O63">
        <v>12</v>
      </c>
      <c r="P63">
        <v>10</v>
      </c>
      <c r="Q63">
        <v>8</v>
      </c>
      <c r="R63">
        <v>7</v>
      </c>
      <c r="S63">
        <v>8.5</v>
      </c>
      <c r="T63">
        <v>5</v>
      </c>
      <c r="U63">
        <v>12</v>
      </c>
      <c r="V63">
        <v>11</v>
      </c>
      <c r="W63">
        <v>10</v>
      </c>
      <c r="X63">
        <f t="shared" si="0"/>
        <v>93.5</v>
      </c>
    </row>
    <row r="64" spans="1:24" x14ac:dyDescent="0.25">
      <c r="A64" t="s">
        <v>44</v>
      </c>
      <c r="B64" t="s">
        <v>96</v>
      </c>
      <c r="C64" t="s">
        <v>114</v>
      </c>
      <c r="D64">
        <v>829</v>
      </c>
      <c r="E64">
        <v>197</v>
      </c>
      <c r="F64">
        <v>781</v>
      </c>
      <c r="G64">
        <v>64</v>
      </c>
      <c r="H64">
        <v>0.25669999999999998</v>
      </c>
      <c r="I64">
        <v>56</v>
      </c>
      <c r="J64">
        <v>19</v>
      </c>
      <c r="K64">
        <v>4.72</v>
      </c>
      <c r="L64">
        <v>1.403</v>
      </c>
      <c r="M64">
        <v>1030</v>
      </c>
      <c r="N64">
        <v>8</v>
      </c>
      <c r="O64">
        <v>6</v>
      </c>
      <c r="P64">
        <v>9</v>
      </c>
      <c r="Q64">
        <v>1</v>
      </c>
      <c r="R64">
        <v>4</v>
      </c>
      <c r="S64">
        <v>2.5</v>
      </c>
      <c r="T64">
        <v>2</v>
      </c>
      <c r="U64">
        <v>1</v>
      </c>
      <c r="V64">
        <v>2</v>
      </c>
      <c r="W64">
        <v>3</v>
      </c>
      <c r="X64">
        <f t="shared" si="0"/>
        <v>38.5</v>
      </c>
    </row>
    <row r="65" spans="1:24" x14ac:dyDescent="0.25">
      <c r="A65" t="s">
        <v>44</v>
      </c>
      <c r="B65" t="s">
        <v>97</v>
      </c>
      <c r="C65" t="s">
        <v>114</v>
      </c>
      <c r="D65">
        <v>720</v>
      </c>
      <c r="E65">
        <v>160</v>
      </c>
      <c r="F65">
        <v>637</v>
      </c>
      <c r="G65">
        <v>83</v>
      </c>
      <c r="H65">
        <v>0.2671</v>
      </c>
      <c r="I65">
        <v>50</v>
      </c>
      <c r="J65">
        <v>43</v>
      </c>
      <c r="K65">
        <v>4.63</v>
      </c>
      <c r="L65">
        <v>1.4359999999999999</v>
      </c>
      <c r="M65">
        <v>810</v>
      </c>
      <c r="N65">
        <v>2</v>
      </c>
      <c r="O65">
        <v>1</v>
      </c>
      <c r="P65">
        <v>1</v>
      </c>
      <c r="Q65">
        <v>4</v>
      </c>
      <c r="R65">
        <v>9</v>
      </c>
      <c r="S65">
        <v>1</v>
      </c>
      <c r="T65">
        <v>7</v>
      </c>
      <c r="U65">
        <v>3</v>
      </c>
      <c r="V65">
        <v>1</v>
      </c>
      <c r="W65">
        <v>1</v>
      </c>
      <c r="X65">
        <f t="shared" si="0"/>
        <v>30</v>
      </c>
    </row>
    <row r="66" spans="1:24" x14ac:dyDescent="0.25">
      <c r="A66" t="s">
        <v>44</v>
      </c>
      <c r="B66" t="s">
        <v>98</v>
      </c>
      <c r="C66" t="s">
        <v>114</v>
      </c>
      <c r="D66">
        <v>875</v>
      </c>
      <c r="E66">
        <v>238</v>
      </c>
      <c r="F66">
        <v>884</v>
      </c>
      <c r="G66">
        <v>68</v>
      </c>
      <c r="H66">
        <v>0.26600000000000001</v>
      </c>
      <c r="I66">
        <v>85</v>
      </c>
      <c r="J66">
        <v>22</v>
      </c>
      <c r="K66">
        <v>4.0999999999999996</v>
      </c>
      <c r="L66">
        <v>1.3129999999999999</v>
      </c>
      <c r="M66">
        <v>1258</v>
      </c>
      <c r="N66">
        <v>11</v>
      </c>
      <c r="O66">
        <v>10</v>
      </c>
      <c r="P66">
        <v>12</v>
      </c>
      <c r="Q66">
        <v>2</v>
      </c>
      <c r="R66">
        <v>8</v>
      </c>
      <c r="S66">
        <v>10</v>
      </c>
      <c r="T66">
        <v>3</v>
      </c>
      <c r="U66">
        <v>6</v>
      </c>
      <c r="V66">
        <v>5</v>
      </c>
      <c r="W66">
        <v>11</v>
      </c>
      <c r="X66">
        <f t="shared" si="0"/>
        <v>78</v>
      </c>
    </row>
    <row r="67" spans="1:24" x14ac:dyDescent="0.25">
      <c r="A67" t="s">
        <v>44</v>
      </c>
      <c r="B67" t="s">
        <v>99</v>
      </c>
      <c r="C67" t="s">
        <v>114</v>
      </c>
      <c r="D67">
        <v>785</v>
      </c>
      <c r="E67">
        <v>182</v>
      </c>
      <c r="F67">
        <v>715</v>
      </c>
      <c r="G67">
        <v>107</v>
      </c>
      <c r="H67">
        <v>0.27010000000000001</v>
      </c>
      <c r="I67">
        <v>83</v>
      </c>
      <c r="J67">
        <v>57</v>
      </c>
      <c r="K67">
        <v>3.83</v>
      </c>
      <c r="L67">
        <v>1.2749999999999999</v>
      </c>
      <c r="M67">
        <v>1102</v>
      </c>
      <c r="N67">
        <v>6</v>
      </c>
      <c r="O67">
        <v>4</v>
      </c>
      <c r="P67">
        <v>3</v>
      </c>
      <c r="Q67">
        <v>9</v>
      </c>
      <c r="R67">
        <v>11</v>
      </c>
      <c r="S67">
        <v>8.5</v>
      </c>
      <c r="T67">
        <v>10</v>
      </c>
      <c r="U67">
        <v>10</v>
      </c>
      <c r="V67">
        <v>8</v>
      </c>
      <c r="W67">
        <v>7</v>
      </c>
      <c r="X67">
        <f t="shared" ref="X67:X130" si="1">SUM(N67:W67)</f>
        <v>76.5</v>
      </c>
    </row>
    <row r="68" spans="1:24" x14ac:dyDescent="0.25">
      <c r="A68" t="s">
        <v>44</v>
      </c>
      <c r="B68" t="s">
        <v>100</v>
      </c>
      <c r="C68" t="s">
        <v>114</v>
      </c>
      <c r="D68">
        <v>759</v>
      </c>
      <c r="E68">
        <v>177</v>
      </c>
      <c r="F68">
        <v>726</v>
      </c>
      <c r="G68">
        <v>136</v>
      </c>
      <c r="H68">
        <v>0.27039999999999997</v>
      </c>
      <c r="I68">
        <v>67</v>
      </c>
      <c r="J68">
        <v>52</v>
      </c>
      <c r="K68">
        <v>3.91</v>
      </c>
      <c r="L68">
        <v>1.268</v>
      </c>
      <c r="M68">
        <v>1057</v>
      </c>
      <c r="N68">
        <v>5</v>
      </c>
      <c r="O68">
        <v>3</v>
      </c>
      <c r="P68">
        <v>5</v>
      </c>
      <c r="Q68">
        <v>11</v>
      </c>
      <c r="R68">
        <v>12</v>
      </c>
      <c r="S68">
        <v>6</v>
      </c>
      <c r="T68">
        <v>9</v>
      </c>
      <c r="U68">
        <v>7</v>
      </c>
      <c r="V68">
        <v>9</v>
      </c>
      <c r="W68">
        <v>4</v>
      </c>
      <c r="X68">
        <f t="shared" si="1"/>
        <v>71</v>
      </c>
    </row>
    <row r="69" spans="1:24" x14ac:dyDescent="0.25">
      <c r="A69" t="s">
        <v>44</v>
      </c>
      <c r="B69" t="s">
        <v>101</v>
      </c>
      <c r="C69" t="s">
        <v>114</v>
      </c>
      <c r="D69">
        <v>853</v>
      </c>
      <c r="E69">
        <v>241</v>
      </c>
      <c r="F69">
        <v>862</v>
      </c>
      <c r="G69">
        <v>94</v>
      </c>
      <c r="H69">
        <v>0.26850000000000002</v>
      </c>
      <c r="I69">
        <v>64</v>
      </c>
      <c r="J69">
        <v>30</v>
      </c>
      <c r="K69">
        <v>4.17</v>
      </c>
      <c r="L69">
        <v>1.347</v>
      </c>
      <c r="M69">
        <v>1094</v>
      </c>
      <c r="N69">
        <v>9</v>
      </c>
      <c r="O69">
        <v>11</v>
      </c>
      <c r="P69">
        <v>11</v>
      </c>
      <c r="Q69">
        <v>7</v>
      </c>
      <c r="R69">
        <v>10</v>
      </c>
      <c r="S69">
        <v>5</v>
      </c>
      <c r="T69">
        <v>4</v>
      </c>
      <c r="U69">
        <v>4</v>
      </c>
      <c r="V69">
        <v>4</v>
      </c>
      <c r="W69">
        <v>6</v>
      </c>
      <c r="X69">
        <f t="shared" si="1"/>
        <v>71</v>
      </c>
    </row>
    <row r="70" spans="1:24" x14ac:dyDescent="0.25">
      <c r="A70" t="s">
        <v>44</v>
      </c>
      <c r="B70" t="s">
        <v>102</v>
      </c>
      <c r="C70" t="s">
        <v>114</v>
      </c>
      <c r="D70">
        <v>732</v>
      </c>
      <c r="E70">
        <v>228</v>
      </c>
      <c r="F70">
        <v>769</v>
      </c>
      <c r="G70">
        <v>127</v>
      </c>
      <c r="H70">
        <v>0.24629999999999999</v>
      </c>
      <c r="I70">
        <v>56</v>
      </c>
      <c r="J70">
        <v>98</v>
      </c>
      <c r="K70">
        <v>4.13</v>
      </c>
      <c r="L70">
        <v>1.3109999999999999</v>
      </c>
      <c r="M70">
        <v>1154</v>
      </c>
      <c r="N70">
        <v>3</v>
      </c>
      <c r="O70">
        <v>9</v>
      </c>
      <c r="P70">
        <v>7</v>
      </c>
      <c r="Q70">
        <v>10</v>
      </c>
      <c r="R70">
        <v>1</v>
      </c>
      <c r="S70">
        <v>2.5</v>
      </c>
      <c r="T70">
        <v>12</v>
      </c>
      <c r="U70">
        <v>5</v>
      </c>
      <c r="V70">
        <v>6</v>
      </c>
      <c r="W70">
        <v>9</v>
      </c>
      <c r="X70">
        <f t="shared" si="1"/>
        <v>64.5</v>
      </c>
    </row>
    <row r="71" spans="1:24" x14ac:dyDescent="0.25">
      <c r="A71" t="s">
        <v>44</v>
      </c>
      <c r="B71" t="s">
        <v>103</v>
      </c>
      <c r="C71" t="s">
        <v>114</v>
      </c>
      <c r="D71">
        <v>795</v>
      </c>
      <c r="E71">
        <v>170</v>
      </c>
      <c r="F71">
        <v>724</v>
      </c>
      <c r="G71">
        <v>86</v>
      </c>
      <c r="H71">
        <v>0.26250000000000001</v>
      </c>
      <c r="I71">
        <v>76</v>
      </c>
      <c r="J71">
        <v>36</v>
      </c>
      <c r="K71">
        <v>3.87</v>
      </c>
      <c r="L71">
        <v>1.2310000000000001</v>
      </c>
      <c r="M71">
        <v>1082</v>
      </c>
      <c r="N71">
        <v>7</v>
      </c>
      <c r="O71">
        <v>2</v>
      </c>
      <c r="P71">
        <v>4</v>
      </c>
      <c r="Q71">
        <v>6</v>
      </c>
      <c r="R71">
        <v>6</v>
      </c>
      <c r="S71">
        <v>7</v>
      </c>
      <c r="T71">
        <v>6</v>
      </c>
      <c r="U71">
        <v>9</v>
      </c>
      <c r="V71">
        <v>10</v>
      </c>
      <c r="W71">
        <v>5</v>
      </c>
      <c r="X71">
        <f t="shared" si="1"/>
        <v>62</v>
      </c>
    </row>
    <row r="72" spans="1:24" x14ac:dyDescent="0.25">
      <c r="A72" t="s">
        <v>44</v>
      </c>
      <c r="B72" t="s">
        <v>104</v>
      </c>
      <c r="C72" t="s">
        <v>114</v>
      </c>
      <c r="D72">
        <v>745</v>
      </c>
      <c r="E72">
        <v>203</v>
      </c>
      <c r="F72">
        <v>731</v>
      </c>
      <c r="G72">
        <v>74</v>
      </c>
      <c r="H72">
        <v>0.25490000000000002</v>
      </c>
      <c r="I72">
        <v>88</v>
      </c>
      <c r="J72">
        <v>16</v>
      </c>
      <c r="K72">
        <v>3.88</v>
      </c>
      <c r="L72">
        <v>1.292</v>
      </c>
      <c r="M72">
        <v>1132</v>
      </c>
      <c r="N72">
        <v>4</v>
      </c>
      <c r="O72">
        <v>8</v>
      </c>
      <c r="P72">
        <v>6</v>
      </c>
      <c r="Q72">
        <v>3</v>
      </c>
      <c r="R72">
        <v>3</v>
      </c>
      <c r="S72">
        <v>11</v>
      </c>
      <c r="T72">
        <v>1</v>
      </c>
      <c r="U72">
        <v>8</v>
      </c>
      <c r="V72">
        <v>7</v>
      </c>
      <c r="W72">
        <v>8</v>
      </c>
      <c r="X72">
        <f t="shared" si="1"/>
        <v>59</v>
      </c>
    </row>
    <row r="73" spans="1:24" x14ac:dyDescent="0.25">
      <c r="A73" t="s">
        <v>44</v>
      </c>
      <c r="B73" t="s">
        <v>105</v>
      </c>
      <c r="C73" t="s">
        <v>114</v>
      </c>
      <c r="D73">
        <v>675</v>
      </c>
      <c r="E73">
        <v>187</v>
      </c>
      <c r="F73">
        <v>660</v>
      </c>
      <c r="G73">
        <v>84</v>
      </c>
      <c r="H73">
        <v>0.26040000000000002</v>
      </c>
      <c r="I73">
        <v>60</v>
      </c>
      <c r="J73">
        <v>78</v>
      </c>
      <c r="K73">
        <v>4.67</v>
      </c>
      <c r="L73">
        <v>1.3759999999999999</v>
      </c>
      <c r="M73">
        <v>977</v>
      </c>
      <c r="N73">
        <v>1</v>
      </c>
      <c r="O73">
        <v>5</v>
      </c>
      <c r="P73">
        <v>2</v>
      </c>
      <c r="Q73">
        <v>5</v>
      </c>
      <c r="R73">
        <v>5</v>
      </c>
      <c r="S73">
        <v>4</v>
      </c>
      <c r="T73">
        <v>11</v>
      </c>
      <c r="U73">
        <v>2</v>
      </c>
      <c r="V73">
        <v>3</v>
      </c>
      <c r="W73">
        <v>2</v>
      </c>
      <c r="X73">
        <f t="shared" si="1"/>
        <v>40</v>
      </c>
    </row>
    <row r="74" spans="1:24" x14ac:dyDescent="0.25">
      <c r="A74" t="s">
        <v>45</v>
      </c>
      <c r="B74" t="s">
        <v>94</v>
      </c>
      <c r="C74" t="s">
        <v>113</v>
      </c>
      <c r="D74">
        <v>977</v>
      </c>
      <c r="E74">
        <v>247</v>
      </c>
      <c r="F74">
        <v>887</v>
      </c>
      <c r="G74">
        <v>125</v>
      </c>
      <c r="H74">
        <v>0.2697</v>
      </c>
      <c r="I74">
        <v>80</v>
      </c>
      <c r="J74">
        <v>43</v>
      </c>
      <c r="K74">
        <v>3.593</v>
      </c>
      <c r="L74">
        <v>1.2484999999999999</v>
      </c>
      <c r="M74">
        <v>1180</v>
      </c>
      <c r="N74">
        <v>12</v>
      </c>
      <c r="O74">
        <v>12</v>
      </c>
      <c r="P74">
        <v>11</v>
      </c>
      <c r="Q74">
        <v>9</v>
      </c>
      <c r="R74">
        <v>12</v>
      </c>
      <c r="S74">
        <v>10</v>
      </c>
      <c r="T74">
        <v>7</v>
      </c>
      <c r="U74">
        <v>12</v>
      </c>
      <c r="V74">
        <v>12</v>
      </c>
      <c r="W74">
        <v>8</v>
      </c>
      <c r="X74">
        <f t="shared" si="1"/>
        <v>105</v>
      </c>
    </row>
    <row r="75" spans="1:24" x14ac:dyDescent="0.25">
      <c r="A75" t="s">
        <v>45</v>
      </c>
      <c r="B75" t="s">
        <v>95</v>
      </c>
      <c r="C75" t="s">
        <v>113</v>
      </c>
      <c r="D75">
        <v>918</v>
      </c>
      <c r="E75">
        <v>243</v>
      </c>
      <c r="F75">
        <v>896</v>
      </c>
      <c r="G75">
        <v>96</v>
      </c>
      <c r="H75">
        <v>0.26250000000000001</v>
      </c>
      <c r="I75">
        <v>70</v>
      </c>
      <c r="J75">
        <v>40</v>
      </c>
      <c r="K75">
        <v>3.927</v>
      </c>
      <c r="L75">
        <v>1.2585</v>
      </c>
      <c r="M75">
        <v>1294</v>
      </c>
      <c r="N75">
        <v>11</v>
      </c>
      <c r="O75">
        <v>11</v>
      </c>
      <c r="P75">
        <v>12</v>
      </c>
      <c r="Q75">
        <v>5</v>
      </c>
      <c r="R75">
        <v>7</v>
      </c>
      <c r="S75">
        <v>7</v>
      </c>
      <c r="T75">
        <v>6</v>
      </c>
      <c r="U75">
        <v>10</v>
      </c>
      <c r="V75">
        <v>11</v>
      </c>
      <c r="W75">
        <v>11</v>
      </c>
      <c r="X75">
        <f t="shared" si="1"/>
        <v>91</v>
      </c>
    </row>
    <row r="76" spans="1:24" x14ac:dyDescent="0.25">
      <c r="A76" t="s">
        <v>45</v>
      </c>
      <c r="B76" t="s">
        <v>96</v>
      </c>
      <c r="C76" t="s">
        <v>113</v>
      </c>
      <c r="D76">
        <v>617</v>
      </c>
      <c r="E76">
        <v>167</v>
      </c>
      <c r="F76">
        <v>554</v>
      </c>
      <c r="G76">
        <v>136</v>
      </c>
      <c r="H76">
        <v>0.26179999999999998</v>
      </c>
      <c r="I76">
        <v>65</v>
      </c>
      <c r="J76">
        <v>23</v>
      </c>
      <c r="K76">
        <v>4.1639999999999997</v>
      </c>
      <c r="L76">
        <v>1.2985</v>
      </c>
      <c r="M76">
        <v>865</v>
      </c>
      <c r="N76">
        <v>1</v>
      </c>
      <c r="O76">
        <v>1</v>
      </c>
      <c r="P76">
        <v>1</v>
      </c>
      <c r="Q76">
        <v>10</v>
      </c>
      <c r="R76">
        <v>5</v>
      </c>
      <c r="S76">
        <v>5</v>
      </c>
      <c r="T76">
        <v>2</v>
      </c>
      <c r="U76">
        <v>1</v>
      </c>
      <c r="V76">
        <v>1</v>
      </c>
      <c r="W76">
        <v>2</v>
      </c>
      <c r="X76">
        <f t="shared" si="1"/>
        <v>29</v>
      </c>
    </row>
    <row r="77" spans="1:24" x14ac:dyDescent="0.25">
      <c r="A77" t="s">
        <v>45</v>
      </c>
      <c r="B77" t="s">
        <v>97</v>
      </c>
      <c r="C77" t="s">
        <v>113</v>
      </c>
      <c r="D77">
        <v>671</v>
      </c>
      <c r="E77">
        <v>168</v>
      </c>
      <c r="F77">
        <v>652</v>
      </c>
      <c r="G77">
        <v>61</v>
      </c>
      <c r="H77">
        <v>0.2525</v>
      </c>
      <c r="I77">
        <v>50</v>
      </c>
      <c r="J77">
        <v>37</v>
      </c>
      <c r="K77">
        <v>4.5</v>
      </c>
      <c r="L77">
        <v>1.3597999999999999</v>
      </c>
      <c r="M77">
        <v>856</v>
      </c>
      <c r="N77">
        <v>2</v>
      </c>
      <c r="O77">
        <v>2</v>
      </c>
      <c r="P77">
        <v>2</v>
      </c>
      <c r="Q77">
        <v>2</v>
      </c>
      <c r="R77">
        <v>1</v>
      </c>
      <c r="S77">
        <v>1</v>
      </c>
      <c r="T77">
        <v>5</v>
      </c>
      <c r="U77">
        <v>1</v>
      </c>
      <c r="V77">
        <v>1</v>
      </c>
      <c r="W77">
        <v>1</v>
      </c>
      <c r="X77">
        <f t="shared" si="1"/>
        <v>18</v>
      </c>
    </row>
    <row r="78" spans="1:24" x14ac:dyDescent="0.25">
      <c r="A78" t="s">
        <v>45</v>
      </c>
      <c r="B78" t="s">
        <v>98</v>
      </c>
      <c r="C78" t="s">
        <v>113</v>
      </c>
      <c r="D78">
        <v>905</v>
      </c>
      <c r="E78">
        <v>236</v>
      </c>
      <c r="F78">
        <v>811</v>
      </c>
      <c r="G78">
        <v>99</v>
      </c>
      <c r="H78">
        <v>0.25790000000000002</v>
      </c>
      <c r="I78">
        <v>88</v>
      </c>
      <c r="J78">
        <v>80</v>
      </c>
      <c r="K78">
        <v>3.891</v>
      </c>
      <c r="L78">
        <v>1.2813000000000001</v>
      </c>
      <c r="M78">
        <v>1237</v>
      </c>
      <c r="N78">
        <v>9</v>
      </c>
      <c r="O78">
        <v>9</v>
      </c>
      <c r="P78">
        <v>9</v>
      </c>
      <c r="Q78">
        <v>6</v>
      </c>
      <c r="R78">
        <v>3</v>
      </c>
      <c r="S78">
        <v>12</v>
      </c>
      <c r="T78">
        <v>11</v>
      </c>
      <c r="U78">
        <v>11</v>
      </c>
      <c r="V78">
        <v>10</v>
      </c>
      <c r="W78">
        <v>9</v>
      </c>
      <c r="X78">
        <f t="shared" si="1"/>
        <v>89</v>
      </c>
    </row>
    <row r="79" spans="1:24" x14ac:dyDescent="0.25">
      <c r="A79" t="s">
        <v>45</v>
      </c>
      <c r="B79" t="s">
        <v>99</v>
      </c>
      <c r="C79" t="s">
        <v>113</v>
      </c>
      <c r="D79">
        <v>913</v>
      </c>
      <c r="E79">
        <v>189</v>
      </c>
      <c r="F79">
        <v>877</v>
      </c>
      <c r="G79">
        <v>114</v>
      </c>
      <c r="H79">
        <v>0.26860000000000001</v>
      </c>
      <c r="I79">
        <v>69</v>
      </c>
      <c r="J79">
        <v>65</v>
      </c>
      <c r="K79">
        <v>4.383</v>
      </c>
      <c r="L79">
        <v>1.3553999999999999</v>
      </c>
      <c r="M79">
        <v>1264</v>
      </c>
      <c r="N79">
        <v>10</v>
      </c>
      <c r="O79">
        <v>5</v>
      </c>
      <c r="P79">
        <v>10</v>
      </c>
      <c r="Q79">
        <v>8</v>
      </c>
      <c r="R79">
        <v>11</v>
      </c>
      <c r="S79">
        <v>6</v>
      </c>
      <c r="T79">
        <v>9</v>
      </c>
      <c r="U79">
        <v>8</v>
      </c>
      <c r="V79">
        <v>8</v>
      </c>
      <c r="W79">
        <v>10</v>
      </c>
      <c r="X79">
        <f t="shared" si="1"/>
        <v>85</v>
      </c>
    </row>
    <row r="80" spans="1:24" x14ac:dyDescent="0.25">
      <c r="A80" t="s">
        <v>45</v>
      </c>
      <c r="B80" t="s">
        <v>100</v>
      </c>
      <c r="C80" t="s">
        <v>113</v>
      </c>
      <c r="D80">
        <v>742</v>
      </c>
      <c r="E80">
        <v>171</v>
      </c>
      <c r="F80">
        <v>720</v>
      </c>
      <c r="G80">
        <v>102</v>
      </c>
      <c r="H80">
        <v>0.2626</v>
      </c>
      <c r="I80">
        <v>84</v>
      </c>
      <c r="J80">
        <v>85</v>
      </c>
      <c r="K80">
        <v>4.2539999999999996</v>
      </c>
      <c r="L80">
        <v>1.2888999999999999</v>
      </c>
      <c r="M80">
        <v>1378</v>
      </c>
      <c r="N80">
        <v>6</v>
      </c>
      <c r="O80">
        <v>4</v>
      </c>
      <c r="P80">
        <v>5</v>
      </c>
      <c r="Q80">
        <v>7</v>
      </c>
      <c r="R80">
        <v>8</v>
      </c>
      <c r="S80">
        <v>11</v>
      </c>
      <c r="T80">
        <v>12</v>
      </c>
      <c r="U80">
        <v>9</v>
      </c>
      <c r="V80">
        <v>9</v>
      </c>
      <c r="W80">
        <v>12</v>
      </c>
      <c r="X80">
        <f t="shared" si="1"/>
        <v>83</v>
      </c>
    </row>
    <row r="81" spans="1:24" x14ac:dyDescent="0.25">
      <c r="A81" t="s">
        <v>45</v>
      </c>
      <c r="B81" t="s">
        <v>101</v>
      </c>
      <c r="C81" t="s">
        <v>113</v>
      </c>
      <c r="D81">
        <v>759</v>
      </c>
      <c r="E81">
        <v>193</v>
      </c>
      <c r="F81">
        <v>709</v>
      </c>
      <c r="G81">
        <v>170</v>
      </c>
      <c r="H81">
        <v>0.26640000000000003</v>
      </c>
      <c r="I81">
        <v>62</v>
      </c>
      <c r="J81">
        <v>24</v>
      </c>
      <c r="K81">
        <v>4.444</v>
      </c>
      <c r="L81">
        <v>1.3673999999999999</v>
      </c>
      <c r="M81">
        <v>1018</v>
      </c>
      <c r="N81">
        <v>7</v>
      </c>
      <c r="O81">
        <v>7</v>
      </c>
      <c r="P81">
        <v>4</v>
      </c>
      <c r="Q81">
        <v>12</v>
      </c>
      <c r="R81">
        <v>10</v>
      </c>
      <c r="S81">
        <v>3.5</v>
      </c>
      <c r="T81">
        <v>3</v>
      </c>
      <c r="U81">
        <v>7</v>
      </c>
      <c r="V81">
        <v>7</v>
      </c>
      <c r="W81">
        <v>5</v>
      </c>
      <c r="X81">
        <f t="shared" si="1"/>
        <v>65.5</v>
      </c>
    </row>
    <row r="82" spans="1:24" x14ac:dyDescent="0.25">
      <c r="A82" t="s">
        <v>45</v>
      </c>
      <c r="B82" t="s">
        <v>102</v>
      </c>
      <c r="C82" t="s">
        <v>113</v>
      </c>
      <c r="D82">
        <v>882</v>
      </c>
      <c r="E82">
        <v>239</v>
      </c>
      <c r="F82">
        <v>803</v>
      </c>
      <c r="G82">
        <v>137</v>
      </c>
      <c r="H82">
        <v>0.25659999999999999</v>
      </c>
      <c r="I82">
        <v>77</v>
      </c>
      <c r="J82">
        <v>10</v>
      </c>
      <c r="K82">
        <v>4.1509999999999998</v>
      </c>
      <c r="L82">
        <v>1.2981</v>
      </c>
      <c r="M82">
        <v>1038</v>
      </c>
      <c r="N82">
        <v>8</v>
      </c>
      <c r="O82">
        <v>10</v>
      </c>
      <c r="P82">
        <v>8</v>
      </c>
      <c r="Q82">
        <v>11</v>
      </c>
      <c r="R82">
        <v>2</v>
      </c>
      <c r="S82">
        <v>9</v>
      </c>
      <c r="T82">
        <v>1</v>
      </c>
      <c r="U82">
        <v>1</v>
      </c>
      <c r="V82">
        <v>1</v>
      </c>
      <c r="W82">
        <v>7</v>
      </c>
      <c r="X82">
        <f t="shared" si="1"/>
        <v>58</v>
      </c>
    </row>
    <row r="83" spans="1:24" x14ac:dyDescent="0.25">
      <c r="A83" t="s">
        <v>45</v>
      </c>
      <c r="B83" t="s">
        <v>103</v>
      </c>
      <c r="C83" t="s">
        <v>113</v>
      </c>
      <c r="D83">
        <v>734</v>
      </c>
      <c r="E83">
        <v>201</v>
      </c>
      <c r="F83">
        <v>750</v>
      </c>
      <c r="G83">
        <v>54</v>
      </c>
      <c r="H83">
        <v>0.2646</v>
      </c>
      <c r="I83">
        <v>75</v>
      </c>
      <c r="J83">
        <v>69</v>
      </c>
      <c r="K83">
        <v>3.6320000000000001</v>
      </c>
      <c r="L83">
        <v>1.2554000000000001</v>
      </c>
      <c r="M83">
        <v>985</v>
      </c>
      <c r="N83">
        <v>5</v>
      </c>
      <c r="O83">
        <v>8</v>
      </c>
      <c r="P83">
        <v>7</v>
      </c>
      <c r="Q83">
        <v>1</v>
      </c>
      <c r="R83">
        <v>9</v>
      </c>
      <c r="S83">
        <v>8</v>
      </c>
      <c r="T83">
        <v>10</v>
      </c>
      <c r="U83">
        <v>1</v>
      </c>
      <c r="V83">
        <v>1</v>
      </c>
      <c r="W83">
        <v>4</v>
      </c>
      <c r="X83">
        <f t="shared" si="1"/>
        <v>54</v>
      </c>
    </row>
    <row r="84" spans="1:24" x14ac:dyDescent="0.25">
      <c r="A84" t="s">
        <v>45</v>
      </c>
      <c r="B84" t="s">
        <v>104</v>
      </c>
      <c r="C84" t="s">
        <v>113</v>
      </c>
      <c r="D84">
        <v>722</v>
      </c>
      <c r="E84">
        <v>192</v>
      </c>
      <c r="F84">
        <v>747</v>
      </c>
      <c r="G84">
        <v>89</v>
      </c>
      <c r="H84">
        <v>0.25890000000000002</v>
      </c>
      <c r="I84">
        <v>60</v>
      </c>
      <c r="J84">
        <v>60</v>
      </c>
      <c r="K84">
        <v>3.6709999999999998</v>
      </c>
      <c r="L84">
        <v>1.2521</v>
      </c>
      <c r="M84">
        <v>1032</v>
      </c>
      <c r="N84">
        <v>3</v>
      </c>
      <c r="O84">
        <v>6</v>
      </c>
      <c r="P84">
        <v>6</v>
      </c>
      <c r="Q84">
        <v>4</v>
      </c>
      <c r="R84">
        <v>4</v>
      </c>
      <c r="S84">
        <v>2</v>
      </c>
      <c r="T84">
        <v>8</v>
      </c>
      <c r="U84">
        <v>1</v>
      </c>
      <c r="V84">
        <v>1</v>
      </c>
      <c r="W84">
        <v>6</v>
      </c>
      <c r="X84">
        <f t="shared" si="1"/>
        <v>41</v>
      </c>
    </row>
    <row r="85" spans="1:24" x14ac:dyDescent="0.25">
      <c r="A85" t="s">
        <v>45</v>
      </c>
      <c r="B85" t="s">
        <v>105</v>
      </c>
      <c r="C85" t="s">
        <v>113</v>
      </c>
      <c r="D85">
        <v>731</v>
      </c>
      <c r="E85">
        <v>170</v>
      </c>
      <c r="F85">
        <v>687</v>
      </c>
      <c r="G85">
        <v>74</v>
      </c>
      <c r="H85">
        <v>0.26200000000000001</v>
      </c>
      <c r="I85">
        <v>62</v>
      </c>
      <c r="J85">
        <v>33</v>
      </c>
      <c r="K85">
        <v>3.7040000000000002</v>
      </c>
      <c r="L85">
        <v>1.2319</v>
      </c>
      <c r="M85">
        <v>970</v>
      </c>
      <c r="N85">
        <v>4</v>
      </c>
      <c r="O85">
        <v>3</v>
      </c>
      <c r="P85">
        <v>3</v>
      </c>
      <c r="Q85">
        <v>3</v>
      </c>
      <c r="R85">
        <v>6</v>
      </c>
      <c r="S85">
        <v>3.5</v>
      </c>
      <c r="T85">
        <v>4</v>
      </c>
      <c r="U85">
        <v>1</v>
      </c>
      <c r="V85">
        <v>1</v>
      </c>
      <c r="W85">
        <v>3</v>
      </c>
      <c r="X85">
        <f t="shared" si="1"/>
        <v>31.5</v>
      </c>
    </row>
    <row r="86" spans="1:24" x14ac:dyDescent="0.25">
      <c r="A86" t="s">
        <v>46</v>
      </c>
      <c r="B86" t="s">
        <v>94</v>
      </c>
      <c r="C86" t="s">
        <v>113</v>
      </c>
      <c r="D86">
        <v>924</v>
      </c>
      <c r="E86">
        <v>241</v>
      </c>
      <c r="F86">
        <v>811</v>
      </c>
      <c r="G86">
        <v>107</v>
      </c>
      <c r="H86">
        <v>0.27210000000000001</v>
      </c>
      <c r="I86">
        <v>90</v>
      </c>
      <c r="J86">
        <v>48</v>
      </c>
      <c r="K86">
        <v>3.34</v>
      </c>
      <c r="L86">
        <v>1.202</v>
      </c>
      <c r="M86">
        <v>1240</v>
      </c>
      <c r="N86">
        <v>12</v>
      </c>
      <c r="O86">
        <v>10</v>
      </c>
      <c r="P86">
        <v>9</v>
      </c>
      <c r="Q86">
        <v>6</v>
      </c>
      <c r="R86">
        <v>12</v>
      </c>
      <c r="S86">
        <v>12</v>
      </c>
      <c r="T86">
        <v>6.5</v>
      </c>
      <c r="U86">
        <v>12</v>
      </c>
      <c r="V86">
        <v>12</v>
      </c>
      <c r="W86">
        <v>12</v>
      </c>
      <c r="X86">
        <f t="shared" si="1"/>
        <v>103.5</v>
      </c>
    </row>
    <row r="87" spans="1:24" x14ac:dyDescent="0.25">
      <c r="A87" t="s">
        <v>46</v>
      </c>
      <c r="B87" t="s">
        <v>95</v>
      </c>
      <c r="C87" t="s">
        <v>113</v>
      </c>
      <c r="D87">
        <v>895</v>
      </c>
      <c r="E87">
        <v>255</v>
      </c>
      <c r="F87">
        <v>893</v>
      </c>
      <c r="G87">
        <v>108</v>
      </c>
      <c r="H87">
        <v>0.2671</v>
      </c>
      <c r="I87">
        <v>77</v>
      </c>
      <c r="J87">
        <v>65</v>
      </c>
      <c r="K87">
        <v>3.8</v>
      </c>
      <c r="L87">
        <v>1.238</v>
      </c>
      <c r="M87">
        <v>1186</v>
      </c>
      <c r="N87">
        <v>10</v>
      </c>
      <c r="O87">
        <v>11</v>
      </c>
      <c r="P87">
        <v>11</v>
      </c>
      <c r="Q87">
        <v>7</v>
      </c>
      <c r="R87">
        <v>9</v>
      </c>
      <c r="S87">
        <v>10</v>
      </c>
      <c r="T87">
        <v>10</v>
      </c>
      <c r="U87">
        <v>10</v>
      </c>
      <c r="V87">
        <v>11</v>
      </c>
      <c r="W87">
        <v>10</v>
      </c>
      <c r="X87">
        <f t="shared" si="1"/>
        <v>99</v>
      </c>
    </row>
    <row r="88" spans="1:24" x14ac:dyDescent="0.25">
      <c r="A88" t="s">
        <v>46</v>
      </c>
      <c r="B88" t="s">
        <v>96</v>
      </c>
      <c r="C88" t="s">
        <v>113</v>
      </c>
      <c r="D88">
        <v>718</v>
      </c>
      <c r="E88">
        <v>211</v>
      </c>
      <c r="F88">
        <v>675</v>
      </c>
      <c r="G88">
        <v>91</v>
      </c>
      <c r="H88">
        <v>0.25159999999999999</v>
      </c>
      <c r="I88">
        <v>41</v>
      </c>
      <c r="J88">
        <v>71</v>
      </c>
      <c r="K88">
        <v>4.46</v>
      </c>
      <c r="L88">
        <v>1.339</v>
      </c>
      <c r="M88">
        <v>638</v>
      </c>
      <c r="N88">
        <v>5</v>
      </c>
      <c r="O88">
        <v>7</v>
      </c>
      <c r="P88">
        <v>6</v>
      </c>
      <c r="Q88">
        <v>4</v>
      </c>
      <c r="R88">
        <v>1</v>
      </c>
      <c r="S88">
        <v>1</v>
      </c>
      <c r="T88">
        <v>11</v>
      </c>
      <c r="U88">
        <v>0</v>
      </c>
      <c r="V88">
        <v>0</v>
      </c>
      <c r="W88">
        <v>1</v>
      </c>
      <c r="X88">
        <f t="shared" si="1"/>
        <v>36</v>
      </c>
    </row>
    <row r="89" spans="1:24" x14ac:dyDescent="0.25">
      <c r="A89" t="s">
        <v>46</v>
      </c>
      <c r="B89" t="s">
        <v>97</v>
      </c>
      <c r="C89" t="s">
        <v>113</v>
      </c>
      <c r="D89">
        <v>576</v>
      </c>
      <c r="E89">
        <v>129</v>
      </c>
      <c r="F89">
        <v>585</v>
      </c>
      <c r="G89">
        <v>34</v>
      </c>
      <c r="H89">
        <v>0.26269999999999999</v>
      </c>
      <c r="I89">
        <v>48</v>
      </c>
      <c r="J89">
        <v>45</v>
      </c>
      <c r="K89">
        <v>4.25</v>
      </c>
      <c r="L89">
        <v>1.34</v>
      </c>
      <c r="M89">
        <v>791</v>
      </c>
      <c r="N89">
        <v>1</v>
      </c>
      <c r="O89">
        <v>1</v>
      </c>
      <c r="P89">
        <v>2</v>
      </c>
      <c r="Q89">
        <v>1</v>
      </c>
      <c r="R89">
        <v>6</v>
      </c>
      <c r="S89">
        <v>2</v>
      </c>
      <c r="T89">
        <v>5</v>
      </c>
      <c r="U89">
        <v>0</v>
      </c>
      <c r="V89">
        <v>0</v>
      </c>
      <c r="W89">
        <v>2</v>
      </c>
      <c r="X89">
        <f t="shared" si="1"/>
        <v>20</v>
      </c>
    </row>
    <row r="90" spans="1:24" x14ac:dyDescent="0.25">
      <c r="A90" t="s">
        <v>46</v>
      </c>
      <c r="B90" t="s">
        <v>98</v>
      </c>
      <c r="C90" t="s">
        <v>113</v>
      </c>
      <c r="D90">
        <v>894</v>
      </c>
      <c r="E90">
        <v>230</v>
      </c>
      <c r="F90">
        <v>890</v>
      </c>
      <c r="G90">
        <v>119</v>
      </c>
      <c r="H90">
        <v>0.26550000000000001</v>
      </c>
      <c r="I90">
        <v>67</v>
      </c>
      <c r="J90">
        <v>48</v>
      </c>
      <c r="K90">
        <v>3.54</v>
      </c>
      <c r="L90">
        <v>1.24</v>
      </c>
      <c r="M90">
        <v>1162</v>
      </c>
      <c r="N90">
        <v>9</v>
      </c>
      <c r="O90">
        <v>9</v>
      </c>
      <c r="P90">
        <v>10</v>
      </c>
      <c r="Q90">
        <v>9</v>
      </c>
      <c r="R90">
        <v>8</v>
      </c>
      <c r="S90">
        <v>8</v>
      </c>
      <c r="T90">
        <v>6.5</v>
      </c>
      <c r="U90">
        <v>11</v>
      </c>
      <c r="V90">
        <v>10</v>
      </c>
      <c r="W90">
        <v>9</v>
      </c>
      <c r="X90">
        <f t="shared" si="1"/>
        <v>89.5</v>
      </c>
    </row>
    <row r="91" spans="1:24" x14ac:dyDescent="0.25">
      <c r="A91" t="s">
        <v>46</v>
      </c>
      <c r="B91" t="s">
        <v>99</v>
      </c>
      <c r="C91" t="s">
        <v>113</v>
      </c>
      <c r="D91">
        <v>908</v>
      </c>
      <c r="E91">
        <v>218</v>
      </c>
      <c r="F91">
        <v>792</v>
      </c>
      <c r="G91">
        <v>172</v>
      </c>
      <c r="H91">
        <v>0.25879999999999997</v>
      </c>
      <c r="I91">
        <v>65</v>
      </c>
      <c r="J91">
        <v>75</v>
      </c>
      <c r="K91">
        <v>4.09</v>
      </c>
      <c r="L91">
        <v>1.3109999999999999</v>
      </c>
      <c r="M91">
        <v>1192</v>
      </c>
      <c r="N91">
        <v>11</v>
      </c>
      <c r="O91">
        <v>8</v>
      </c>
      <c r="P91">
        <v>8</v>
      </c>
      <c r="Q91">
        <v>12</v>
      </c>
      <c r="R91">
        <v>3</v>
      </c>
      <c r="S91">
        <v>5.5</v>
      </c>
      <c r="T91">
        <v>12</v>
      </c>
      <c r="U91">
        <v>7</v>
      </c>
      <c r="V91">
        <v>4</v>
      </c>
      <c r="W91">
        <v>11</v>
      </c>
      <c r="X91">
        <f t="shared" si="1"/>
        <v>81.5</v>
      </c>
    </row>
    <row r="92" spans="1:24" x14ac:dyDescent="0.25">
      <c r="A92" t="s">
        <v>46</v>
      </c>
      <c r="B92" t="s">
        <v>100</v>
      </c>
      <c r="C92" t="s">
        <v>113</v>
      </c>
      <c r="D92">
        <v>840</v>
      </c>
      <c r="E92">
        <v>278</v>
      </c>
      <c r="F92">
        <v>901</v>
      </c>
      <c r="G92">
        <v>135</v>
      </c>
      <c r="H92">
        <v>0.26850000000000002</v>
      </c>
      <c r="I92">
        <v>66</v>
      </c>
      <c r="J92">
        <v>31</v>
      </c>
      <c r="K92">
        <v>4.3600000000000003</v>
      </c>
      <c r="L92">
        <v>1.3009999999999999</v>
      </c>
      <c r="M92">
        <v>998</v>
      </c>
      <c r="N92">
        <v>8</v>
      </c>
      <c r="O92">
        <v>12</v>
      </c>
      <c r="P92">
        <v>12</v>
      </c>
      <c r="Q92">
        <v>10</v>
      </c>
      <c r="R92">
        <v>10</v>
      </c>
      <c r="S92">
        <v>7</v>
      </c>
      <c r="T92">
        <v>3</v>
      </c>
      <c r="U92">
        <v>3</v>
      </c>
      <c r="V92">
        <v>5</v>
      </c>
      <c r="W92">
        <v>5</v>
      </c>
      <c r="X92">
        <f t="shared" si="1"/>
        <v>75</v>
      </c>
    </row>
    <row r="93" spans="1:24" x14ac:dyDescent="0.25">
      <c r="A93" t="s">
        <v>46</v>
      </c>
      <c r="B93" t="s">
        <v>101</v>
      </c>
      <c r="C93" t="s">
        <v>113</v>
      </c>
      <c r="D93">
        <v>793</v>
      </c>
      <c r="E93">
        <v>167</v>
      </c>
      <c r="F93">
        <v>671</v>
      </c>
      <c r="G93">
        <v>138</v>
      </c>
      <c r="H93">
        <v>0.26</v>
      </c>
      <c r="I93">
        <v>89</v>
      </c>
      <c r="J93">
        <v>13</v>
      </c>
      <c r="K93">
        <v>3.86</v>
      </c>
      <c r="L93">
        <v>1.284</v>
      </c>
      <c r="M93">
        <v>1111</v>
      </c>
      <c r="N93">
        <v>7</v>
      </c>
      <c r="O93">
        <v>4</v>
      </c>
      <c r="P93">
        <v>5</v>
      </c>
      <c r="Q93">
        <v>11</v>
      </c>
      <c r="R93">
        <v>4</v>
      </c>
      <c r="S93">
        <v>11</v>
      </c>
      <c r="T93">
        <v>2</v>
      </c>
      <c r="U93">
        <v>9</v>
      </c>
      <c r="V93">
        <v>9</v>
      </c>
      <c r="W93">
        <v>8</v>
      </c>
      <c r="X93">
        <f t="shared" si="1"/>
        <v>70</v>
      </c>
    </row>
    <row r="94" spans="1:24" x14ac:dyDescent="0.25">
      <c r="A94" t="s">
        <v>46</v>
      </c>
      <c r="B94" t="s">
        <v>102</v>
      </c>
      <c r="C94" t="s">
        <v>113</v>
      </c>
      <c r="D94">
        <v>731</v>
      </c>
      <c r="E94">
        <v>172</v>
      </c>
      <c r="F94">
        <v>700</v>
      </c>
      <c r="G94">
        <v>77</v>
      </c>
      <c r="H94">
        <v>0.26419999999999999</v>
      </c>
      <c r="I94">
        <v>65</v>
      </c>
      <c r="J94">
        <v>63</v>
      </c>
      <c r="K94">
        <v>4.45</v>
      </c>
      <c r="L94">
        <v>1.288</v>
      </c>
      <c r="M94">
        <v>929</v>
      </c>
      <c r="N94">
        <v>6</v>
      </c>
      <c r="O94">
        <v>6</v>
      </c>
      <c r="P94">
        <v>7</v>
      </c>
      <c r="Q94">
        <v>3</v>
      </c>
      <c r="R94">
        <v>7</v>
      </c>
      <c r="S94">
        <v>5.5</v>
      </c>
      <c r="T94">
        <v>9</v>
      </c>
      <c r="U94">
        <v>2</v>
      </c>
      <c r="V94">
        <v>7</v>
      </c>
      <c r="W94">
        <v>3</v>
      </c>
      <c r="X94">
        <f t="shared" si="1"/>
        <v>55.5</v>
      </c>
    </row>
    <row r="95" spans="1:24" x14ac:dyDescent="0.25">
      <c r="A95" t="s">
        <v>46</v>
      </c>
      <c r="B95" t="s">
        <v>103</v>
      </c>
      <c r="C95" t="s">
        <v>113</v>
      </c>
      <c r="D95">
        <v>617</v>
      </c>
      <c r="E95">
        <v>141</v>
      </c>
      <c r="F95">
        <v>530</v>
      </c>
      <c r="G95">
        <v>93</v>
      </c>
      <c r="H95">
        <v>0.26860000000000001</v>
      </c>
      <c r="I95">
        <v>64</v>
      </c>
      <c r="J95">
        <v>52</v>
      </c>
      <c r="K95">
        <v>4.1900000000000004</v>
      </c>
      <c r="L95">
        <v>1.2869999999999999</v>
      </c>
      <c r="M95">
        <v>1040</v>
      </c>
      <c r="N95">
        <v>2</v>
      </c>
      <c r="O95">
        <v>2.5</v>
      </c>
      <c r="P95">
        <v>1</v>
      </c>
      <c r="Q95">
        <v>5</v>
      </c>
      <c r="R95">
        <v>11</v>
      </c>
      <c r="S95">
        <v>4</v>
      </c>
      <c r="T95">
        <v>8</v>
      </c>
      <c r="U95">
        <v>5</v>
      </c>
      <c r="V95">
        <v>8</v>
      </c>
      <c r="W95">
        <v>7</v>
      </c>
      <c r="X95">
        <f t="shared" si="1"/>
        <v>53.5</v>
      </c>
    </row>
    <row r="96" spans="1:24" x14ac:dyDescent="0.25">
      <c r="A96" t="s">
        <v>46</v>
      </c>
      <c r="B96" t="s">
        <v>104</v>
      </c>
      <c r="C96" t="s">
        <v>113</v>
      </c>
      <c r="D96">
        <v>634</v>
      </c>
      <c r="E96">
        <v>141</v>
      </c>
      <c r="F96">
        <v>622</v>
      </c>
      <c r="G96">
        <v>71</v>
      </c>
      <c r="H96">
        <v>0.2611</v>
      </c>
      <c r="I96">
        <v>72</v>
      </c>
      <c r="J96">
        <v>37</v>
      </c>
      <c r="K96">
        <v>3.88</v>
      </c>
      <c r="L96">
        <v>1.2969999999999999</v>
      </c>
      <c r="M96">
        <v>1027</v>
      </c>
      <c r="N96">
        <v>3</v>
      </c>
      <c r="O96">
        <v>2.5</v>
      </c>
      <c r="P96">
        <v>3</v>
      </c>
      <c r="Q96">
        <v>2</v>
      </c>
      <c r="R96">
        <v>5</v>
      </c>
      <c r="S96">
        <v>9</v>
      </c>
      <c r="T96">
        <v>4</v>
      </c>
      <c r="U96">
        <v>8</v>
      </c>
      <c r="V96">
        <v>6</v>
      </c>
      <c r="W96">
        <v>6</v>
      </c>
      <c r="X96">
        <f t="shared" si="1"/>
        <v>48.5</v>
      </c>
    </row>
    <row r="97" spans="1:24" x14ac:dyDescent="0.25">
      <c r="A97" t="s">
        <v>46</v>
      </c>
      <c r="B97" t="s">
        <v>105</v>
      </c>
      <c r="C97" t="s">
        <v>113</v>
      </c>
      <c r="D97">
        <v>713</v>
      </c>
      <c r="E97">
        <v>170</v>
      </c>
      <c r="F97">
        <v>663</v>
      </c>
      <c r="G97">
        <v>112</v>
      </c>
      <c r="H97">
        <v>0.25430000000000003</v>
      </c>
      <c r="I97">
        <v>60</v>
      </c>
      <c r="J97">
        <v>10</v>
      </c>
      <c r="K97">
        <v>4.0999999999999996</v>
      </c>
      <c r="L97">
        <v>1.361</v>
      </c>
      <c r="M97">
        <v>952</v>
      </c>
      <c r="N97">
        <v>4</v>
      </c>
      <c r="O97">
        <v>5</v>
      </c>
      <c r="P97">
        <v>4</v>
      </c>
      <c r="Q97">
        <v>8</v>
      </c>
      <c r="R97">
        <v>2</v>
      </c>
      <c r="S97">
        <v>3</v>
      </c>
      <c r="T97">
        <v>1</v>
      </c>
      <c r="U97">
        <v>6</v>
      </c>
      <c r="V97">
        <v>1</v>
      </c>
      <c r="W97">
        <v>4</v>
      </c>
      <c r="X97">
        <f t="shared" si="1"/>
        <v>38</v>
      </c>
    </row>
    <row r="98" spans="1:24" x14ac:dyDescent="0.25">
      <c r="A98" t="s">
        <v>47</v>
      </c>
      <c r="B98" t="s">
        <v>94</v>
      </c>
      <c r="C98" t="s">
        <v>113</v>
      </c>
      <c r="D98">
        <v>918</v>
      </c>
      <c r="E98">
        <v>235</v>
      </c>
      <c r="F98">
        <v>812</v>
      </c>
      <c r="G98">
        <v>125</v>
      </c>
      <c r="H98">
        <v>0.25280000000000002</v>
      </c>
      <c r="I98">
        <v>83</v>
      </c>
      <c r="J98">
        <v>55</v>
      </c>
      <c r="K98">
        <v>3.65</v>
      </c>
      <c r="L98">
        <v>1.2190000000000001</v>
      </c>
      <c r="M98">
        <v>1148</v>
      </c>
      <c r="N98">
        <v>11</v>
      </c>
      <c r="O98">
        <v>10</v>
      </c>
      <c r="P98">
        <v>9</v>
      </c>
      <c r="Q98">
        <v>10</v>
      </c>
      <c r="R98">
        <v>3</v>
      </c>
      <c r="S98">
        <v>11</v>
      </c>
      <c r="T98">
        <v>9</v>
      </c>
      <c r="U98">
        <v>10</v>
      </c>
      <c r="V98">
        <v>10</v>
      </c>
      <c r="W98">
        <v>10</v>
      </c>
      <c r="X98">
        <f t="shared" si="1"/>
        <v>93</v>
      </c>
    </row>
    <row r="99" spans="1:24" x14ac:dyDescent="0.25">
      <c r="A99" t="s">
        <v>47</v>
      </c>
      <c r="B99" t="s">
        <v>95</v>
      </c>
      <c r="C99" t="s">
        <v>113</v>
      </c>
      <c r="D99">
        <v>852</v>
      </c>
      <c r="E99">
        <v>265</v>
      </c>
      <c r="F99">
        <v>902</v>
      </c>
      <c r="G99">
        <v>83</v>
      </c>
      <c r="H99">
        <v>0.25190000000000001</v>
      </c>
      <c r="I99">
        <v>91</v>
      </c>
      <c r="J99">
        <v>52</v>
      </c>
      <c r="K99">
        <v>3.41</v>
      </c>
      <c r="L99">
        <v>1.1850000000000001</v>
      </c>
      <c r="M99">
        <v>1330</v>
      </c>
      <c r="N99">
        <v>8</v>
      </c>
      <c r="O99">
        <v>12</v>
      </c>
      <c r="P99">
        <v>12</v>
      </c>
      <c r="Q99">
        <v>2</v>
      </c>
      <c r="R99">
        <v>2</v>
      </c>
      <c r="S99">
        <v>12</v>
      </c>
      <c r="T99">
        <v>8</v>
      </c>
      <c r="U99">
        <v>12</v>
      </c>
      <c r="V99">
        <v>12</v>
      </c>
      <c r="W99">
        <v>12</v>
      </c>
      <c r="X99">
        <f t="shared" si="1"/>
        <v>92</v>
      </c>
    </row>
    <row r="100" spans="1:24" x14ac:dyDescent="0.25">
      <c r="A100" t="s">
        <v>47</v>
      </c>
      <c r="B100" t="s">
        <v>96</v>
      </c>
      <c r="C100" t="s">
        <v>113</v>
      </c>
      <c r="D100">
        <v>704</v>
      </c>
      <c r="E100">
        <v>173</v>
      </c>
      <c r="F100">
        <v>634</v>
      </c>
      <c r="G100">
        <v>116</v>
      </c>
      <c r="H100">
        <v>0.25840000000000002</v>
      </c>
      <c r="I100">
        <v>65</v>
      </c>
      <c r="J100">
        <v>63</v>
      </c>
      <c r="K100">
        <v>4.42</v>
      </c>
      <c r="L100">
        <v>1.331</v>
      </c>
      <c r="M100">
        <v>1055</v>
      </c>
      <c r="N100">
        <v>2</v>
      </c>
      <c r="O100">
        <v>3</v>
      </c>
      <c r="P100">
        <v>2</v>
      </c>
      <c r="Q100">
        <v>7</v>
      </c>
      <c r="R100">
        <v>4</v>
      </c>
      <c r="S100">
        <v>5</v>
      </c>
      <c r="T100">
        <v>10.5</v>
      </c>
      <c r="U100">
        <v>4</v>
      </c>
      <c r="V100">
        <v>6</v>
      </c>
      <c r="W100">
        <v>5</v>
      </c>
      <c r="X100">
        <f t="shared" si="1"/>
        <v>48.5</v>
      </c>
    </row>
    <row r="101" spans="1:24" x14ac:dyDescent="0.25">
      <c r="A101" t="s">
        <v>47</v>
      </c>
      <c r="B101" t="s">
        <v>97</v>
      </c>
      <c r="C101" t="s">
        <v>113</v>
      </c>
      <c r="D101">
        <v>842</v>
      </c>
      <c r="E101">
        <v>237</v>
      </c>
      <c r="F101">
        <v>791</v>
      </c>
      <c r="G101">
        <v>95</v>
      </c>
      <c r="H101">
        <v>0.2515</v>
      </c>
      <c r="I101">
        <v>59</v>
      </c>
      <c r="J101">
        <v>63</v>
      </c>
      <c r="K101">
        <v>4.62</v>
      </c>
      <c r="L101">
        <v>1.395</v>
      </c>
      <c r="M101">
        <v>997</v>
      </c>
      <c r="N101">
        <v>7</v>
      </c>
      <c r="O101">
        <v>11</v>
      </c>
      <c r="P101">
        <v>8</v>
      </c>
      <c r="Q101">
        <v>4</v>
      </c>
      <c r="R101">
        <v>1</v>
      </c>
      <c r="S101">
        <v>2</v>
      </c>
      <c r="T101">
        <v>10.5</v>
      </c>
      <c r="U101">
        <v>1</v>
      </c>
      <c r="V101">
        <v>2</v>
      </c>
      <c r="W101">
        <v>2</v>
      </c>
      <c r="X101">
        <f t="shared" si="1"/>
        <v>48.5</v>
      </c>
    </row>
    <row r="102" spans="1:24" x14ac:dyDescent="0.25">
      <c r="A102" t="s">
        <v>47</v>
      </c>
      <c r="B102" t="s">
        <v>98</v>
      </c>
      <c r="C102" t="s">
        <v>113</v>
      </c>
      <c r="D102">
        <v>925</v>
      </c>
      <c r="E102">
        <v>216</v>
      </c>
      <c r="F102">
        <v>758</v>
      </c>
      <c r="G102">
        <v>118</v>
      </c>
      <c r="H102">
        <v>0.28339999999999999</v>
      </c>
      <c r="I102">
        <v>70</v>
      </c>
      <c r="J102">
        <v>16</v>
      </c>
      <c r="K102">
        <v>4.04</v>
      </c>
      <c r="L102">
        <v>1.3220000000000001</v>
      </c>
      <c r="M102">
        <v>1092</v>
      </c>
      <c r="N102">
        <v>12</v>
      </c>
      <c r="O102">
        <v>7</v>
      </c>
      <c r="P102">
        <v>7</v>
      </c>
      <c r="Q102">
        <v>8</v>
      </c>
      <c r="R102">
        <v>12</v>
      </c>
      <c r="S102">
        <v>7</v>
      </c>
      <c r="T102">
        <v>1</v>
      </c>
      <c r="U102">
        <v>8</v>
      </c>
      <c r="V102">
        <v>7</v>
      </c>
      <c r="W102">
        <v>7</v>
      </c>
      <c r="X102">
        <f t="shared" si="1"/>
        <v>76</v>
      </c>
    </row>
    <row r="103" spans="1:24" x14ac:dyDescent="0.25">
      <c r="A103" t="s">
        <v>47</v>
      </c>
      <c r="B103" t="s">
        <v>99</v>
      </c>
      <c r="C103" t="s">
        <v>113</v>
      </c>
      <c r="D103">
        <v>882</v>
      </c>
      <c r="E103">
        <v>220</v>
      </c>
      <c r="F103">
        <v>815</v>
      </c>
      <c r="G103">
        <v>123</v>
      </c>
      <c r="H103">
        <v>0.2752</v>
      </c>
      <c r="I103">
        <v>67</v>
      </c>
      <c r="J103">
        <v>22</v>
      </c>
      <c r="K103">
        <v>4.4400000000000004</v>
      </c>
      <c r="L103">
        <v>1.3380000000000001</v>
      </c>
      <c r="M103">
        <v>1170</v>
      </c>
      <c r="N103">
        <v>10</v>
      </c>
      <c r="O103">
        <v>8</v>
      </c>
      <c r="P103">
        <v>10</v>
      </c>
      <c r="Q103">
        <v>9</v>
      </c>
      <c r="R103">
        <v>11</v>
      </c>
      <c r="S103">
        <v>6</v>
      </c>
      <c r="T103">
        <v>2</v>
      </c>
      <c r="U103">
        <v>3</v>
      </c>
      <c r="V103">
        <v>5</v>
      </c>
      <c r="W103">
        <v>11</v>
      </c>
      <c r="X103">
        <f t="shared" si="1"/>
        <v>75</v>
      </c>
    </row>
    <row r="104" spans="1:24" x14ac:dyDescent="0.25">
      <c r="A104" t="s">
        <v>47</v>
      </c>
      <c r="B104" t="s">
        <v>100</v>
      </c>
      <c r="C104" t="s">
        <v>113</v>
      </c>
      <c r="D104">
        <v>875</v>
      </c>
      <c r="E104">
        <v>224</v>
      </c>
      <c r="F104">
        <v>883</v>
      </c>
      <c r="G104">
        <v>136</v>
      </c>
      <c r="H104">
        <v>0.26669999999999999</v>
      </c>
      <c r="I104">
        <v>60</v>
      </c>
      <c r="J104">
        <v>26</v>
      </c>
      <c r="K104">
        <v>4.24</v>
      </c>
      <c r="L104">
        <v>1.268</v>
      </c>
      <c r="M104">
        <v>971</v>
      </c>
      <c r="N104">
        <v>9</v>
      </c>
      <c r="O104">
        <v>9</v>
      </c>
      <c r="P104">
        <v>11</v>
      </c>
      <c r="Q104">
        <v>12</v>
      </c>
      <c r="R104">
        <v>10</v>
      </c>
      <c r="S104">
        <v>3</v>
      </c>
      <c r="T104">
        <v>3</v>
      </c>
      <c r="U104">
        <v>6</v>
      </c>
      <c r="V104">
        <v>8</v>
      </c>
      <c r="W104">
        <v>1</v>
      </c>
      <c r="X104">
        <f t="shared" si="1"/>
        <v>72</v>
      </c>
    </row>
    <row r="105" spans="1:24" x14ac:dyDescent="0.25">
      <c r="A105" t="s">
        <v>47</v>
      </c>
      <c r="B105" t="s">
        <v>101</v>
      </c>
      <c r="C105" t="s">
        <v>113</v>
      </c>
      <c r="D105">
        <v>714</v>
      </c>
      <c r="E105">
        <v>144</v>
      </c>
      <c r="F105">
        <v>650</v>
      </c>
      <c r="G105">
        <v>52</v>
      </c>
      <c r="H105">
        <v>0.26379999999999998</v>
      </c>
      <c r="I105">
        <v>77</v>
      </c>
      <c r="J105">
        <v>51</v>
      </c>
      <c r="K105">
        <v>3.43</v>
      </c>
      <c r="L105">
        <v>1.25</v>
      </c>
      <c r="M105">
        <v>1087</v>
      </c>
      <c r="N105">
        <v>4</v>
      </c>
      <c r="O105">
        <v>2</v>
      </c>
      <c r="P105">
        <v>3</v>
      </c>
      <c r="Q105">
        <v>1</v>
      </c>
      <c r="R105">
        <v>9</v>
      </c>
      <c r="S105">
        <v>9</v>
      </c>
      <c r="T105">
        <v>7</v>
      </c>
      <c r="U105">
        <v>11</v>
      </c>
      <c r="V105">
        <v>9</v>
      </c>
      <c r="W105">
        <v>6</v>
      </c>
      <c r="X105">
        <f t="shared" si="1"/>
        <v>61</v>
      </c>
    </row>
    <row r="106" spans="1:24" x14ac:dyDescent="0.25">
      <c r="A106" t="s">
        <v>47</v>
      </c>
      <c r="B106" t="s">
        <v>102</v>
      </c>
      <c r="C106" t="s">
        <v>113</v>
      </c>
      <c r="D106">
        <v>654</v>
      </c>
      <c r="E106">
        <v>128</v>
      </c>
      <c r="F106">
        <v>620</v>
      </c>
      <c r="G106">
        <v>100</v>
      </c>
      <c r="H106">
        <v>0.26119999999999999</v>
      </c>
      <c r="I106">
        <v>80</v>
      </c>
      <c r="J106">
        <v>38</v>
      </c>
      <c r="K106">
        <v>3.73</v>
      </c>
      <c r="L106">
        <v>1.2170000000000001</v>
      </c>
      <c r="M106">
        <v>1111</v>
      </c>
      <c r="N106">
        <v>1</v>
      </c>
      <c r="O106">
        <v>1</v>
      </c>
      <c r="P106">
        <v>1</v>
      </c>
      <c r="Q106">
        <v>5</v>
      </c>
      <c r="R106">
        <v>7</v>
      </c>
      <c r="S106">
        <v>10</v>
      </c>
      <c r="T106">
        <v>5</v>
      </c>
      <c r="U106">
        <v>9</v>
      </c>
      <c r="V106">
        <v>11</v>
      </c>
      <c r="W106">
        <v>8</v>
      </c>
      <c r="X106">
        <f t="shared" si="1"/>
        <v>58</v>
      </c>
    </row>
    <row r="107" spans="1:24" x14ac:dyDescent="0.25">
      <c r="A107" t="s">
        <v>47</v>
      </c>
      <c r="B107" t="s">
        <v>103</v>
      </c>
      <c r="C107" t="s">
        <v>113</v>
      </c>
      <c r="D107">
        <v>747</v>
      </c>
      <c r="E107">
        <v>192</v>
      </c>
      <c r="F107">
        <v>687</v>
      </c>
      <c r="G107">
        <v>131</v>
      </c>
      <c r="H107">
        <v>0.26040000000000002</v>
      </c>
      <c r="I107">
        <v>55</v>
      </c>
      <c r="J107">
        <v>88</v>
      </c>
      <c r="K107">
        <v>4.13</v>
      </c>
      <c r="L107">
        <v>1.3640000000000001</v>
      </c>
      <c r="M107">
        <v>1034</v>
      </c>
      <c r="N107">
        <v>5</v>
      </c>
      <c r="O107">
        <v>6</v>
      </c>
      <c r="P107">
        <v>4</v>
      </c>
      <c r="Q107">
        <v>11</v>
      </c>
      <c r="R107">
        <v>5</v>
      </c>
      <c r="S107">
        <v>1</v>
      </c>
      <c r="T107">
        <v>12</v>
      </c>
      <c r="U107">
        <v>7</v>
      </c>
      <c r="V107">
        <v>3</v>
      </c>
      <c r="W107">
        <v>4</v>
      </c>
      <c r="X107">
        <f t="shared" si="1"/>
        <v>58</v>
      </c>
    </row>
    <row r="108" spans="1:24" x14ac:dyDescent="0.25">
      <c r="A108" t="s">
        <v>47</v>
      </c>
      <c r="B108" t="s">
        <v>104</v>
      </c>
      <c r="C108" t="s">
        <v>113</v>
      </c>
      <c r="D108">
        <v>708</v>
      </c>
      <c r="E108">
        <v>191</v>
      </c>
      <c r="F108">
        <v>745</v>
      </c>
      <c r="G108">
        <v>87</v>
      </c>
      <c r="H108">
        <v>0.26069999999999999</v>
      </c>
      <c r="I108">
        <v>74</v>
      </c>
      <c r="J108">
        <v>42</v>
      </c>
      <c r="K108">
        <v>4.38</v>
      </c>
      <c r="L108">
        <v>1.34</v>
      </c>
      <c r="M108">
        <v>1032</v>
      </c>
      <c r="N108">
        <v>3</v>
      </c>
      <c r="O108">
        <v>5</v>
      </c>
      <c r="P108">
        <v>6</v>
      </c>
      <c r="Q108">
        <v>3</v>
      </c>
      <c r="R108">
        <v>6</v>
      </c>
      <c r="S108">
        <v>8</v>
      </c>
      <c r="T108">
        <v>6</v>
      </c>
      <c r="U108">
        <v>5</v>
      </c>
      <c r="V108">
        <v>4</v>
      </c>
      <c r="W108">
        <v>3</v>
      </c>
      <c r="X108">
        <f t="shared" si="1"/>
        <v>49</v>
      </c>
    </row>
    <row r="109" spans="1:24" x14ac:dyDescent="0.25">
      <c r="A109" t="s">
        <v>47</v>
      </c>
      <c r="B109" t="s">
        <v>105</v>
      </c>
      <c r="C109" t="s">
        <v>113</v>
      </c>
      <c r="D109">
        <v>803</v>
      </c>
      <c r="E109">
        <v>186</v>
      </c>
      <c r="F109">
        <v>728</v>
      </c>
      <c r="G109">
        <v>114</v>
      </c>
      <c r="H109">
        <v>0.26129999999999998</v>
      </c>
      <c r="I109">
        <v>61</v>
      </c>
      <c r="J109">
        <v>36</v>
      </c>
      <c r="K109">
        <v>4.53</v>
      </c>
      <c r="L109">
        <v>1.3979999999999999</v>
      </c>
      <c r="M109">
        <v>1123</v>
      </c>
      <c r="N109">
        <v>6</v>
      </c>
      <c r="O109">
        <v>4</v>
      </c>
      <c r="P109">
        <v>5</v>
      </c>
      <c r="Q109">
        <v>6</v>
      </c>
      <c r="R109">
        <v>8</v>
      </c>
      <c r="S109">
        <v>4</v>
      </c>
      <c r="T109">
        <v>4</v>
      </c>
      <c r="U109">
        <v>2</v>
      </c>
      <c r="V109">
        <v>1</v>
      </c>
      <c r="W109">
        <v>9</v>
      </c>
      <c r="X109">
        <f t="shared" si="1"/>
        <v>49</v>
      </c>
    </row>
    <row r="110" spans="1:24" x14ac:dyDescent="0.25">
      <c r="A110" t="s">
        <v>48</v>
      </c>
      <c r="B110" t="s">
        <v>94</v>
      </c>
      <c r="C110" t="s">
        <v>113</v>
      </c>
      <c r="D110">
        <v>895</v>
      </c>
      <c r="E110">
        <v>213</v>
      </c>
      <c r="F110">
        <v>820</v>
      </c>
      <c r="G110">
        <v>177</v>
      </c>
      <c r="H110">
        <v>0.27579999999999999</v>
      </c>
      <c r="I110">
        <v>81</v>
      </c>
      <c r="J110">
        <v>23</v>
      </c>
      <c r="K110">
        <v>3.97</v>
      </c>
      <c r="L110">
        <v>1.2689999999999999</v>
      </c>
      <c r="M110">
        <v>1171</v>
      </c>
      <c r="N110">
        <v>12</v>
      </c>
      <c r="O110">
        <v>9</v>
      </c>
      <c r="P110">
        <v>10</v>
      </c>
      <c r="Q110">
        <v>12</v>
      </c>
      <c r="R110">
        <v>12</v>
      </c>
      <c r="S110">
        <v>9.5</v>
      </c>
      <c r="T110">
        <v>2</v>
      </c>
      <c r="U110">
        <v>7</v>
      </c>
      <c r="V110">
        <v>9</v>
      </c>
      <c r="W110">
        <v>8</v>
      </c>
      <c r="X110">
        <f t="shared" si="1"/>
        <v>90.5</v>
      </c>
    </row>
    <row r="111" spans="1:24" x14ac:dyDescent="0.25">
      <c r="A111" t="s">
        <v>48</v>
      </c>
      <c r="B111" t="s">
        <v>95</v>
      </c>
      <c r="C111" t="s">
        <v>113</v>
      </c>
      <c r="D111">
        <v>788</v>
      </c>
      <c r="E111">
        <v>231</v>
      </c>
      <c r="F111">
        <v>807</v>
      </c>
      <c r="G111">
        <v>99</v>
      </c>
      <c r="H111">
        <v>0.26590000000000003</v>
      </c>
      <c r="I111">
        <v>74</v>
      </c>
      <c r="J111">
        <v>69</v>
      </c>
      <c r="K111">
        <v>3.63</v>
      </c>
      <c r="L111">
        <v>1.2829999999999999</v>
      </c>
      <c r="M111">
        <v>1275</v>
      </c>
      <c r="N111">
        <v>5</v>
      </c>
      <c r="O111">
        <v>11</v>
      </c>
      <c r="P111">
        <v>9</v>
      </c>
      <c r="Q111">
        <v>5</v>
      </c>
      <c r="R111">
        <v>9</v>
      </c>
      <c r="S111">
        <v>8</v>
      </c>
      <c r="T111">
        <v>10</v>
      </c>
      <c r="U111">
        <v>11</v>
      </c>
      <c r="V111">
        <v>6</v>
      </c>
      <c r="W111">
        <v>10</v>
      </c>
      <c r="X111">
        <f t="shared" si="1"/>
        <v>84</v>
      </c>
    </row>
    <row r="112" spans="1:24" x14ac:dyDescent="0.25">
      <c r="A112" t="s">
        <v>48</v>
      </c>
      <c r="B112" t="s">
        <v>96</v>
      </c>
      <c r="C112" t="s">
        <v>113</v>
      </c>
      <c r="D112">
        <v>744</v>
      </c>
      <c r="E112">
        <v>189</v>
      </c>
      <c r="F112">
        <v>737</v>
      </c>
      <c r="G112">
        <v>105</v>
      </c>
      <c r="H112">
        <v>0.26440000000000002</v>
      </c>
      <c r="I112">
        <v>62</v>
      </c>
      <c r="J112">
        <v>50</v>
      </c>
      <c r="K112">
        <v>4.3</v>
      </c>
      <c r="L112">
        <v>1.3859999999999999</v>
      </c>
      <c r="M112">
        <v>970</v>
      </c>
      <c r="N112">
        <v>3</v>
      </c>
      <c r="O112">
        <v>3.5</v>
      </c>
      <c r="P112">
        <v>5</v>
      </c>
      <c r="Q112">
        <v>7.5</v>
      </c>
      <c r="R112">
        <v>7</v>
      </c>
      <c r="S112">
        <v>1</v>
      </c>
      <c r="T112">
        <v>8</v>
      </c>
      <c r="U112">
        <v>2</v>
      </c>
      <c r="V112">
        <v>2</v>
      </c>
      <c r="W112">
        <v>1</v>
      </c>
      <c r="X112">
        <f t="shared" si="1"/>
        <v>40</v>
      </c>
    </row>
    <row r="113" spans="1:24" x14ac:dyDescent="0.25">
      <c r="A113" t="s">
        <v>48</v>
      </c>
      <c r="B113" t="s">
        <v>97</v>
      </c>
      <c r="C113" t="s">
        <v>113</v>
      </c>
      <c r="D113">
        <v>770</v>
      </c>
      <c r="E113">
        <v>189</v>
      </c>
      <c r="F113">
        <v>696</v>
      </c>
      <c r="G113">
        <v>126</v>
      </c>
      <c r="H113">
        <v>0.255</v>
      </c>
      <c r="I113">
        <v>70</v>
      </c>
      <c r="J113">
        <v>11</v>
      </c>
      <c r="K113">
        <v>4.53</v>
      </c>
      <c r="L113">
        <v>1.3979999999999999</v>
      </c>
      <c r="M113">
        <v>1116</v>
      </c>
      <c r="N113">
        <v>4</v>
      </c>
      <c r="O113">
        <v>3.5</v>
      </c>
      <c r="P113">
        <v>2</v>
      </c>
      <c r="Q113">
        <v>10</v>
      </c>
      <c r="R113">
        <v>3</v>
      </c>
      <c r="S113">
        <v>4.5</v>
      </c>
      <c r="T113">
        <v>1</v>
      </c>
      <c r="U113">
        <v>1</v>
      </c>
      <c r="V113">
        <v>1</v>
      </c>
      <c r="W113">
        <v>5</v>
      </c>
      <c r="X113">
        <f t="shared" si="1"/>
        <v>35</v>
      </c>
    </row>
    <row r="114" spans="1:24" x14ac:dyDescent="0.25">
      <c r="A114" t="s">
        <v>48</v>
      </c>
      <c r="B114" t="s">
        <v>98</v>
      </c>
      <c r="C114" t="s">
        <v>113</v>
      </c>
      <c r="D114">
        <v>824</v>
      </c>
      <c r="E114">
        <v>208</v>
      </c>
      <c r="F114">
        <v>825</v>
      </c>
      <c r="G114">
        <v>84</v>
      </c>
      <c r="H114">
        <v>0.26490000000000002</v>
      </c>
      <c r="I114">
        <v>70</v>
      </c>
      <c r="J114">
        <v>90</v>
      </c>
      <c r="K114">
        <v>3.9</v>
      </c>
      <c r="L114">
        <v>1.2769999999999999</v>
      </c>
      <c r="M114">
        <v>1190</v>
      </c>
      <c r="N114">
        <v>8</v>
      </c>
      <c r="O114">
        <v>7</v>
      </c>
      <c r="P114">
        <v>11</v>
      </c>
      <c r="Q114">
        <v>3</v>
      </c>
      <c r="R114">
        <v>8</v>
      </c>
      <c r="S114">
        <v>4.5</v>
      </c>
      <c r="T114">
        <v>12</v>
      </c>
      <c r="U114">
        <v>9</v>
      </c>
      <c r="V114">
        <v>7</v>
      </c>
      <c r="W114">
        <v>9</v>
      </c>
      <c r="X114">
        <f t="shared" si="1"/>
        <v>78.5</v>
      </c>
    </row>
    <row r="115" spans="1:24" x14ac:dyDescent="0.25">
      <c r="A115" t="s">
        <v>48</v>
      </c>
      <c r="B115" t="s">
        <v>99</v>
      </c>
      <c r="C115" t="s">
        <v>113</v>
      </c>
      <c r="D115">
        <v>839</v>
      </c>
      <c r="E115">
        <v>229</v>
      </c>
      <c r="F115">
        <v>799</v>
      </c>
      <c r="G115">
        <v>59</v>
      </c>
      <c r="H115">
        <v>0.25800000000000001</v>
      </c>
      <c r="I115">
        <v>82</v>
      </c>
      <c r="J115">
        <v>37</v>
      </c>
      <c r="K115">
        <v>4.12</v>
      </c>
      <c r="L115">
        <v>1.2310000000000001</v>
      </c>
      <c r="M115">
        <v>1398</v>
      </c>
      <c r="N115">
        <v>9</v>
      </c>
      <c r="O115">
        <v>10</v>
      </c>
      <c r="P115">
        <v>8</v>
      </c>
      <c r="Q115">
        <v>1</v>
      </c>
      <c r="R115">
        <v>4</v>
      </c>
      <c r="S115">
        <v>11</v>
      </c>
      <c r="T115">
        <v>4.5</v>
      </c>
      <c r="U115">
        <v>6</v>
      </c>
      <c r="V115">
        <v>11</v>
      </c>
      <c r="W115">
        <v>11</v>
      </c>
      <c r="X115">
        <f t="shared" si="1"/>
        <v>75.5</v>
      </c>
    </row>
    <row r="116" spans="1:24" x14ac:dyDescent="0.25">
      <c r="A116" t="s">
        <v>48</v>
      </c>
      <c r="B116" t="s">
        <v>100</v>
      </c>
      <c r="C116" t="s">
        <v>113</v>
      </c>
      <c r="D116">
        <v>823</v>
      </c>
      <c r="E116">
        <v>196</v>
      </c>
      <c r="F116">
        <v>783</v>
      </c>
      <c r="G116">
        <v>73</v>
      </c>
      <c r="H116">
        <v>0.26700000000000002</v>
      </c>
      <c r="I116">
        <v>88</v>
      </c>
      <c r="J116">
        <v>37</v>
      </c>
      <c r="K116">
        <v>3.77</v>
      </c>
      <c r="L116">
        <v>1.242</v>
      </c>
      <c r="M116">
        <v>1068</v>
      </c>
      <c r="N116">
        <v>7</v>
      </c>
      <c r="O116">
        <v>6</v>
      </c>
      <c r="P116">
        <v>7</v>
      </c>
      <c r="Q116">
        <v>2</v>
      </c>
      <c r="R116">
        <v>11</v>
      </c>
      <c r="S116">
        <v>12</v>
      </c>
      <c r="T116">
        <v>4.5</v>
      </c>
      <c r="U116">
        <v>10</v>
      </c>
      <c r="V116">
        <v>10</v>
      </c>
      <c r="W116">
        <v>4</v>
      </c>
      <c r="X116">
        <f t="shared" si="1"/>
        <v>73.5</v>
      </c>
    </row>
    <row r="117" spans="1:24" x14ac:dyDescent="0.25">
      <c r="A117" t="s">
        <v>48</v>
      </c>
      <c r="B117" t="s">
        <v>101</v>
      </c>
      <c r="C117" t="s">
        <v>113</v>
      </c>
      <c r="D117">
        <v>844</v>
      </c>
      <c r="E117">
        <v>184</v>
      </c>
      <c r="F117">
        <v>753</v>
      </c>
      <c r="G117">
        <v>92</v>
      </c>
      <c r="H117">
        <v>0.26640000000000003</v>
      </c>
      <c r="I117">
        <v>70</v>
      </c>
      <c r="J117">
        <v>34</v>
      </c>
      <c r="K117">
        <v>3.26</v>
      </c>
      <c r="L117">
        <v>1.1679999999999999</v>
      </c>
      <c r="M117">
        <v>1144</v>
      </c>
      <c r="N117">
        <v>10</v>
      </c>
      <c r="O117">
        <v>2</v>
      </c>
      <c r="P117">
        <v>6</v>
      </c>
      <c r="Q117">
        <v>4</v>
      </c>
      <c r="R117">
        <v>10</v>
      </c>
      <c r="S117">
        <v>4.5</v>
      </c>
      <c r="T117">
        <v>3</v>
      </c>
      <c r="U117">
        <v>12</v>
      </c>
      <c r="V117">
        <v>12</v>
      </c>
      <c r="W117">
        <v>7</v>
      </c>
      <c r="X117">
        <f t="shared" si="1"/>
        <v>70.5</v>
      </c>
    </row>
    <row r="118" spans="1:24" x14ac:dyDescent="0.25">
      <c r="A118" t="s">
        <v>48</v>
      </c>
      <c r="B118" t="s">
        <v>102</v>
      </c>
      <c r="C118" t="s">
        <v>113</v>
      </c>
      <c r="D118">
        <v>882</v>
      </c>
      <c r="E118">
        <v>240</v>
      </c>
      <c r="F118">
        <v>881</v>
      </c>
      <c r="G118">
        <v>100</v>
      </c>
      <c r="H118">
        <v>0.2545</v>
      </c>
      <c r="I118">
        <v>69</v>
      </c>
      <c r="J118">
        <v>68</v>
      </c>
      <c r="K118">
        <v>4.25</v>
      </c>
      <c r="L118">
        <v>1.3129999999999999</v>
      </c>
      <c r="M118">
        <v>1120</v>
      </c>
      <c r="N118">
        <v>11</v>
      </c>
      <c r="O118">
        <v>12</v>
      </c>
      <c r="P118">
        <v>12</v>
      </c>
      <c r="Q118">
        <v>6</v>
      </c>
      <c r="R118">
        <v>2</v>
      </c>
      <c r="S118">
        <v>2</v>
      </c>
      <c r="T118">
        <v>9</v>
      </c>
      <c r="U118">
        <v>3</v>
      </c>
      <c r="V118">
        <v>5</v>
      </c>
      <c r="W118">
        <v>6</v>
      </c>
      <c r="X118">
        <f t="shared" si="1"/>
        <v>68</v>
      </c>
    </row>
    <row r="119" spans="1:24" x14ac:dyDescent="0.25">
      <c r="A119" t="s">
        <v>48</v>
      </c>
      <c r="B119" t="s">
        <v>103</v>
      </c>
      <c r="C119" t="s">
        <v>113</v>
      </c>
      <c r="D119">
        <v>804</v>
      </c>
      <c r="E119">
        <v>209</v>
      </c>
      <c r="F119">
        <v>736</v>
      </c>
      <c r="G119">
        <v>105</v>
      </c>
      <c r="H119">
        <v>0.26350000000000001</v>
      </c>
      <c r="I119">
        <v>70</v>
      </c>
      <c r="J119">
        <v>42</v>
      </c>
      <c r="K119">
        <v>3.94</v>
      </c>
      <c r="L119">
        <v>1.276</v>
      </c>
      <c r="M119">
        <v>1045</v>
      </c>
      <c r="N119">
        <v>6</v>
      </c>
      <c r="O119">
        <v>8</v>
      </c>
      <c r="P119">
        <v>4</v>
      </c>
      <c r="Q119">
        <v>7.5</v>
      </c>
      <c r="R119">
        <v>6</v>
      </c>
      <c r="S119">
        <v>4.5</v>
      </c>
      <c r="T119">
        <v>6</v>
      </c>
      <c r="U119">
        <v>8</v>
      </c>
      <c r="V119">
        <v>8</v>
      </c>
      <c r="W119">
        <v>3</v>
      </c>
      <c r="X119">
        <f t="shared" si="1"/>
        <v>61</v>
      </c>
    </row>
    <row r="120" spans="1:24" x14ac:dyDescent="0.25">
      <c r="A120" t="s">
        <v>48</v>
      </c>
      <c r="B120" t="s">
        <v>104</v>
      </c>
      <c r="C120" t="s">
        <v>113</v>
      </c>
      <c r="D120">
        <v>655</v>
      </c>
      <c r="E120">
        <v>147</v>
      </c>
      <c r="F120">
        <v>546</v>
      </c>
      <c r="G120">
        <v>139</v>
      </c>
      <c r="H120">
        <v>0.2616</v>
      </c>
      <c r="I120">
        <v>81</v>
      </c>
      <c r="J120">
        <v>76</v>
      </c>
      <c r="K120">
        <v>4.2300000000000004</v>
      </c>
      <c r="L120">
        <v>1.3180000000000001</v>
      </c>
      <c r="M120">
        <v>1414</v>
      </c>
      <c r="N120">
        <v>1</v>
      </c>
      <c r="O120">
        <v>1</v>
      </c>
      <c r="P120">
        <v>1</v>
      </c>
      <c r="Q120">
        <v>11</v>
      </c>
      <c r="R120">
        <v>5</v>
      </c>
      <c r="S120">
        <v>9.5</v>
      </c>
      <c r="T120">
        <v>11</v>
      </c>
      <c r="U120">
        <v>5</v>
      </c>
      <c r="V120">
        <v>4</v>
      </c>
      <c r="W120">
        <v>12</v>
      </c>
      <c r="X120">
        <f t="shared" si="1"/>
        <v>60.5</v>
      </c>
    </row>
    <row r="121" spans="1:24" x14ac:dyDescent="0.25">
      <c r="A121" t="s">
        <v>48</v>
      </c>
      <c r="B121" t="s">
        <v>105</v>
      </c>
      <c r="C121" t="s">
        <v>113</v>
      </c>
      <c r="D121">
        <v>743</v>
      </c>
      <c r="E121">
        <v>193</v>
      </c>
      <c r="F121">
        <v>706</v>
      </c>
      <c r="G121">
        <v>109</v>
      </c>
      <c r="H121">
        <v>0.25140000000000001</v>
      </c>
      <c r="I121">
        <v>72</v>
      </c>
      <c r="J121">
        <v>49</v>
      </c>
      <c r="K121">
        <v>4.25</v>
      </c>
      <c r="L121">
        <v>1.3580000000000001</v>
      </c>
      <c r="M121">
        <v>1035</v>
      </c>
      <c r="N121">
        <v>2</v>
      </c>
      <c r="O121">
        <v>5</v>
      </c>
      <c r="P121">
        <v>3</v>
      </c>
      <c r="Q121">
        <v>9</v>
      </c>
      <c r="R121">
        <v>1</v>
      </c>
      <c r="S121">
        <v>7</v>
      </c>
      <c r="T121">
        <v>7</v>
      </c>
      <c r="U121">
        <v>4</v>
      </c>
      <c r="V121">
        <v>3</v>
      </c>
      <c r="W121">
        <v>2</v>
      </c>
      <c r="X121">
        <f t="shared" si="1"/>
        <v>43</v>
      </c>
    </row>
    <row r="122" spans="1:24" x14ac:dyDescent="0.25">
      <c r="A122" t="s">
        <v>49</v>
      </c>
      <c r="B122" t="s">
        <v>94</v>
      </c>
      <c r="C122" t="s">
        <v>113</v>
      </c>
      <c r="D122">
        <v>946</v>
      </c>
      <c r="E122">
        <v>263</v>
      </c>
      <c r="F122">
        <v>877</v>
      </c>
      <c r="G122">
        <v>136</v>
      </c>
      <c r="H122">
        <v>0.26419999999999999</v>
      </c>
      <c r="I122">
        <v>88</v>
      </c>
      <c r="J122">
        <v>61</v>
      </c>
      <c r="K122">
        <v>3.43</v>
      </c>
      <c r="L122">
        <v>1.2010000000000001</v>
      </c>
      <c r="M122">
        <v>1187</v>
      </c>
      <c r="N122">
        <v>12</v>
      </c>
      <c r="O122">
        <v>12</v>
      </c>
      <c r="P122">
        <v>12</v>
      </c>
      <c r="Q122">
        <v>10</v>
      </c>
      <c r="R122">
        <v>8</v>
      </c>
      <c r="S122">
        <v>11.5</v>
      </c>
      <c r="T122">
        <v>9</v>
      </c>
      <c r="U122">
        <v>12</v>
      </c>
      <c r="V122">
        <v>12</v>
      </c>
      <c r="W122">
        <v>8</v>
      </c>
      <c r="X122">
        <f t="shared" si="1"/>
        <v>106.5</v>
      </c>
    </row>
    <row r="123" spans="1:24" x14ac:dyDescent="0.25">
      <c r="A123" t="s">
        <v>49</v>
      </c>
      <c r="B123" t="s">
        <v>95</v>
      </c>
      <c r="C123" t="s">
        <v>113</v>
      </c>
      <c r="D123">
        <v>841</v>
      </c>
      <c r="E123">
        <v>232</v>
      </c>
      <c r="F123">
        <v>856</v>
      </c>
      <c r="G123">
        <v>91</v>
      </c>
      <c r="H123">
        <v>0.2717</v>
      </c>
      <c r="I123">
        <v>88</v>
      </c>
      <c r="J123">
        <v>33</v>
      </c>
      <c r="K123">
        <v>3.74</v>
      </c>
      <c r="L123">
        <v>1.2490000000000001</v>
      </c>
      <c r="M123">
        <v>1266</v>
      </c>
      <c r="N123">
        <v>9</v>
      </c>
      <c r="O123">
        <v>10</v>
      </c>
      <c r="P123">
        <v>10</v>
      </c>
      <c r="Q123">
        <v>6</v>
      </c>
      <c r="R123">
        <v>10</v>
      </c>
      <c r="S123">
        <v>11.5</v>
      </c>
      <c r="T123">
        <v>5</v>
      </c>
      <c r="U123">
        <v>11</v>
      </c>
      <c r="V123">
        <v>11</v>
      </c>
      <c r="W123">
        <v>10</v>
      </c>
      <c r="X123">
        <f t="shared" si="1"/>
        <v>93.5</v>
      </c>
    </row>
    <row r="124" spans="1:24" x14ac:dyDescent="0.25">
      <c r="A124" t="s">
        <v>49</v>
      </c>
      <c r="B124" t="s">
        <v>96</v>
      </c>
      <c r="C124" t="s">
        <v>113</v>
      </c>
      <c r="D124">
        <v>640</v>
      </c>
      <c r="E124">
        <v>125</v>
      </c>
      <c r="F124">
        <v>553</v>
      </c>
      <c r="G124">
        <v>84</v>
      </c>
      <c r="H124">
        <v>0.26050000000000001</v>
      </c>
      <c r="I124">
        <v>51</v>
      </c>
      <c r="J124">
        <v>80</v>
      </c>
      <c r="K124">
        <v>4.3</v>
      </c>
      <c r="L124">
        <v>1.2949999999999999</v>
      </c>
      <c r="M124">
        <v>975</v>
      </c>
      <c r="N124">
        <v>1</v>
      </c>
      <c r="O124">
        <v>1</v>
      </c>
      <c r="P124">
        <v>1</v>
      </c>
      <c r="Q124">
        <v>5</v>
      </c>
      <c r="R124">
        <v>6</v>
      </c>
      <c r="S124">
        <v>2</v>
      </c>
      <c r="T124">
        <v>11</v>
      </c>
      <c r="U124">
        <v>4</v>
      </c>
      <c r="V124">
        <v>6</v>
      </c>
      <c r="W124">
        <v>2</v>
      </c>
      <c r="X124">
        <f t="shared" si="1"/>
        <v>39</v>
      </c>
    </row>
    <row r="125" spans="1:24" x14ac:dyDescent="0.25">
      <c r="A125" t="s">
        <v>49</v>
      </c>
      <c r="B125" t="s">
        <v>97</v>
      </c>
      <c r="C125" t="s">
        <v>113</v>
      </c>
      <c r="D125">
        <v>715</v>
      </c>
      <c r="E125">
        <v>154</v>
      </c>
      <c r="F125">
        <v>672</v>
      </c>
      <c r="G125">
        <v>59</v>
      </c>
      <c r="H125">
        <v>0.25769999999999998</v>
      </c>
      <c r="I125">
        <v>46</v>
      </c>
      <c r="J125">
        <v>30</v>
      </c>
      <c r="K125">
        <v>4.55</v>
      </c>
      <c r="L125">
        <v>1.3169999999999999</v>
      </c>
      <c r="M125">
        <v>709</v>
      </c>
      <c r="N125">
        <v>3</v>
      </c>
      <c r="O125">
        <v>2</v>
      </c>
      <c r="P125">
        <v>2</v>
      </c>
      <c r="Q125">
        <v>1</v>
      </c>
      <c r="R125">
        <v>4</v>
      </c>
      <c r="S125">
        <v>1</v>
      </c>
      <c r="T125">
        <v>3</v>
      </c>
      <c r="U125">
        <v>1</v>
      </c>
      <c r="V125">
        <v>1</v>
      </c>
      <c r="W125">
        <v>1</v>
      </c>
      <c r="X125">
        <f t="shared" si="1"/>
        <v>19</v>
      </c>
    </row>
    <row r="126" spans="1:24" x14ac:dyDescent="0.25">
      <c r="A126" t="s">
        <v>49</v>
      </c>
      <c r="B126" t="s">
        <v>98</v>
      </c>
      <c r="C126" t="s">
        <v>113</v>
      </c>
      <c r="D126">
        <v>944</v>
      </c>
      <c r="E126">
        <v>256</v>
      </c>
      <c r="F126">
        <v>866</v>
      </c>
      <c r="G126">
        <v>135</v>
      </c>
      <c r="H126">
        <v>0.27629999999999999</v>
      </c>
      <c r="I126">
        <v>72</v>
      </c>
      <c r="J126">
        <v>46</v>
      </c>
      <c r="K126">
        <v>4.09</v>
      </c>
      <c r="L126">
        <v>1.32</v>
      </c>
      <c r="M126">
        <v>1124</v>
      </c>
      <c r="N126">
        <v>11</v>
      </c>
      <c r="O126">
        <v>11</v>
      </c>
      <c r="P126">
        <v>11</v>
      </c>
      <c r="Q126">
        <v>9</v>
      </c>
      <c r="R126">
        <v>12</v>
      </c>
      <c r="S126">
        <v>6.5</v>
      </c>
      <c r="T126">
        <v>7</v>
      </c>
      <c r="U126">
        <v>5</v>
      </c>
      <c r="V126">
        <v>5</v>
      </c>
      <c r="W126">
        <v>7</v>
      </c>
      <c r="X126">
        <f t="shared" si="1"/>
        <v>84.5</v>
      </c>
    </row>
    <row r="127" spans="1:24" x14ac:dyDescent="0.25">
      <c r="A127" t="s">
        <v>49</v>
      </c>
      <c r="B127" t="s">
        <v>99</v>
      </c>
      <c r="C127" t="s">
        <v>113</v>
      </c>
      <c r="D127">
        <v>839</v>
      </c>
      <c r="E127">
        <v>206</v>
      </c>
      <c r="F127">
        <v>802</v>
      </c>
      <c r="G127">
        <v>115</v>
      </c>
      <c r="H127">
        <v>0.24940000000000001</v>
      </c>
      <c r="I127">
        <v>87</v>
      </c>
      <c r="J127">
        <v>21</v>
      </c>
      <c r="K127">
        <v>3.94</v>
      </c>
      <c r="L127">
        <v>1.258</v>
      </c>
      <c r="M127">
        <v>1327</v>
      </c>
      <c r="N127">
        <v>8</v>
      </c>
      <c r="O127">
        <v>6</v>
      </c>
      <c r="P127">
        <v>9</v>
      </c>
      <c r="Q127">
        <v>8</v>
      </c>
      <c r="R127">
        <v>1</v>
      </c>
      <c r="S127">
        <v>10</v>
      </c>
      <c r="T127">
        <v>2</v>
      </c>
      <c r="U127">
        <v>8</v>
      </c>
      <c r="V127">
        <v>10</v>
      </c>
      <c r="W127">
        <v>11</v>
      </c>
      <c r="X127">
        <f t="shared" si="1"/>
        <v>73</v>
      </c>
    </row>
    <row r="128" spans="1:24" x14ac:dyDescent="0.25">
      <c r="A128" t="s">
        <v>49</v>
      </c>
      <c r="B128" t="s">
        <v>100</v>
      </c>
      <c r="C128" t="s">
        <v>113</v>
      </c>
      <c r="D128">
        <v>833</v>
      </c>
      <c r="E128">
        <v>220</v>
      </c>
      <c r="F128">
        <v>796</v>
      </c>
      <c r="G128">
        <v>166</v>
      </c>
      <c r="H128">
        <v>0.2641</v>
      </c>
      <c r="I128">
        <v>83</v>
      </c>
      <c r="J128">
        <v>17</v>
      </c>
      <c r="K128">
        <v>4.38</v>
      </c>
      <c r="L128">
        <v>1.333</v>
      </c>
      <c r="M128">
        <v>1374</v>
      </c>
      <c r="N128">
        <v>7</v>
      </c>
      <c r="O128">
        <v>9</v>
      </c>
      <c r="P128">
        <v>8</v>
      </c>
      <c r="Q128">
        <v>12</v>
      </c>
      <c r="R128">
        <v>7</v>
      </c>
      <c r="S128">
        <v>9</v>
      </c>
      <c r="T128">
        <v>1</v>
      </c>
      <c r="U128">
        <v>3</v>
      </c>
      <c r="V128">
        <v>4</v>
      </c>
      <c r="W128">
        <v>12</v>
      </c>
      <c r="X128">
        <f t="shared" si="1"/>
        <v>72</v>
      </c>
    </row>
    <row r="129" spans="1:24" x14ac:dyDescent="0.25">
      <c r="A129" t="s">
        <v>49</v>
      </c>
      <c r="B129" t="s">
        <v>101</v>
      </c>
      <c r="C129" t="s">
        <v>113</v>
      </c>
      <c r="D129">
        <v>789</v>
      </c>
      <c r="E129">
        <v>210</v>
      </c>
      <c r="F129">
        <v>679</v>
      </c>
      <c r="G129">
        <v>108</v>
      </c>
      <c r="H129">
        <v>0.25890000000000002</v>
      </c>
      <c r="I129">
        <v>74</v>
      </c>
      <c r="J129">
        <v>84</v>
      </c>
      <c r="K129">
        <v>4.0199999999999996</v>
      </c>
      <c r="L129">
        <v>1.3380000000000001</v>
      </c>
      <c r="M129">
        <v>1245</v>
      </c>
      <c r="N129">
        <v>6</v>
      </c>
      <c r="O129">
        <v>7</v>
      </c>
      <c r="P129">
        <v>3</v>
      </c>
      <c r="Q129">
        <v>7</v>
      </c>
      <c r="R129">
        <v>5</v>
      </c>
      <c r="S129">
        <v>8</v>
      </c>
      <c r="T129">
        <v>12</v>
      </c>
      <c r="U129">
        <v>7</v>
      </c>
      <c r="V129">
        <v>3</v>
      </c>
      <c r="W129">
        <v>9</v>
      </c>
      <c r="X129">
        <f t="shared" si="1"/>
        <v>67</v>
      </c>
    </row>
    <row r="130" spans="1:24" x14ac:dyDescent="0.25">
      <c r="A130" t="s">
        <v>49</v>
      </c>
      <c r="B130" t="s">
        <v>102</v>
      </c>
      <c r="C130" t="s">
        <v>113</v>
      </c>
      <c r="D130">
        <v>855</v>
      </c>
      <c r="E130">
        <v>198</v>
      </c>
      <c r="F130">
        <v>794</v>
      </c>
      <c r="G130">
        <v>64</v>
      </c>
      <c r="H130">
        <v>0.27479999999999999</v>
      </c>
      <c r="I130">
        <v>72</v>
      </c>
      <c r="J130">
        <v>32</v>
      </c>
      <c r="K130">
        <v>4.08</v>
      </c>
      <c r="L130">
        <v>1.292</v>
      </c>
      <c r="M130">
        <v>1107</v>
      </c>
      <c r="N130">
        <v>10</v>
      </c>
      <c r="O130">
        <v>5</v>
      </c>
      <c r="P130">
        <v>7</v>
      </c>
      <c r="Q130">
        <v>2.5</v>
      </c>
      <c r="R130">
        <v>11</v>
      </c>
      <c r="S130">
        <v>6.5</v>
      </c>
      <c r="T130">
        <v>4</v>
      </c>
      <c r="U130">
        <v>6</v>
      </c>
      <c r="V130">
        <v>7</v>
      </c>
      <c r="W130">
        <v>6</v>
      </c>
      <c r="X130">
        <f t="shared" si="1"/>
        <v>65</v>
      </c>
    </row>
    <row r="131" spans="1:24" x14ac:dyDescent="0.25">
      <c r="A131" t="s">
        <v>49</v>
      </c>
      <c r="B131" t="s">
        <v>103</v>
      </c>
      <c r="C131" t="s">
        <v>113</v>
      </c>
      <c r="D131">
        <v>716</v>
      </c>
      <c r="E131">
        <v>182</v>
      </c>
      <c r="F131">
        <v>724</v>
      </c>
      <c r="G131">
        <v>76</v>
      </c>
      <c r="H131">
        <v>0.26569999999999999</v>
      </c>
      <c r="I131">
        <v>57</v>
      </c>
      <c r="J131">
        <v>72</v>
      </c>
      <c r="K131">
        <v>3.87</v>
      </c>
      <c r="L131">
        <v>1.27</v>
      </c>
      <c r="M131">
        <v>1100</v>
      </c>
      <c r="N131">
        <v>4</v>
      </c>
      <c r="O131">
        <v>3</v>
      </c>
      <c r="P131">
        <v>4</v>
      </c>
      <c r="Q131">
        <v>4</v>
      </c>
      <c r="R131">
        <v>9</v>
      </c>
      <c r="S131">
        <v>3</v>
      </c>
      <c r="T131">
        <v>10</v>
      </c>
      <c r="U131">
        <v>10</v>
      </c>
      <c r="V131">
        <v>8</v>
      </c>
      <c r="W131">
        <v>5</v>
      </c>
      <c r="X131">
        <f t="shared" ref="X131:X194" si="2">SUM(N131:W131)</f>
        <v>60</v>
      </c>
    </row>
    <row r="132" spans="1:24" x14ac:dyDescent="0.25">
      <c r="A132" t="s">
        <v>49</v>
      </c>
      <c r="B132" t="s">
        <v>104</v>
      </c>
      <c r="C132" t="s">
        <v>113</v>
      </c>
      <c r="D132">
        <v>766</v>
      </c>
      <c r="E132">
        <v>213</v>
      </c>
      <c r="F132">
        <v>754</v>
      </c>
      <c r="G132">
        <v>162</v>
      </c>
      <c r="H132">
        <v>0.24979999999999999</v>
      </c>
      <c r="I132">
        <v>66</v>
      </c>
      <c r="J132">
        <v>37</v>
      </c>
      <c r="K132">
        <v>4.67</v>
      </c>
      <c r="L132">
        <v>1.371</v>
      </c>
      <c r="M132">
        <v>1014</v>
      </c>
      <c r="N132">
        <v>5</v>
      </c>
      <c r="O132">
        <v>8</v>
      </c>
      <c r="P132">
        <v>6</v>
      </c>
      <c r="Q132">
        <v>11</v>
      </c>
      <c r="R132">
        <v>2</v>
      </c>
      <c r="S132">
        <v>5</v>
      </c>
      <c r="T132">
        <v>6</v>
      </c>
      <c r="U132">
        <v>2</v>
      </c>
      <c r="V132">
        <v>2</v>
      </c>
      <c r="W132">
        <v>4</v>
      </c>
      <c r="X132">
        <f t="shared" si="2"/>
        <v>51</v>
      </c>
    </row>
    <row r="133" spans="1:24" x14ac:dyDescent="0.25">
      <c r="A133" t="s">
        <v>49</v>
      </c>
      <c r="B133" t="s">
        <v>105</v>
      </c>
      <c r="C133" t="s">
        <v>113</v>
      </c>
      <c r="D133">
        <v>698</v>
      </c>
      <c r="E133">
        <v>186</v>
      </c>
      <c r="F133">
        <v>747</v>
      </c>
      <c r="G133">
        <v>64</v>
      </c>
      <c r="H133">
        <v>0.25069999999999998</v>
      </c>
      <c r="I133">
        <v>61</v>
      </c>
      <c r="J133">
        <v>47</v>
      </c>
      <c r="K133">
        <v>3.89</v>
      </c>
      <c r="L133">
        <v>1.26</v>
      </c>
      <c r="M133">
        <v>995</v>
      </c>
      <c r="N133">
        <v>2</v>
      </c>
      <c r="O133">
        <v>4</v>
      </c>
      <c r="P133">
        <v>5</v>
      </c>
      <c r="Q133">
        <v>2.5</v>
      </c>
      <c r="R133">
        <v>3</v>
      </c>
      <c r="S133">
        <v>4</v>
      </c>
      <c r="T133">
        <v>8</v>
      </c>
      <c r="U133">
        <v>9</v>
      </c>
      <c r="V133">
        <v>9</v>
      </c>
      <c r="W133">
        <v>3</v>
      </c>
      <c r="X133">
        <f t="shared" si="2"/>
        <v>49.5</v>
      </c>
    </row>
    <row r="134" spans="1:24" x14ac:dyDescent="0.25">
      <c r="A134" t="s">
        <v>50</v>
      </c>
      <c r="B134" t="s">
        <v>94</v>
      </c>
      <c r="C134" t="s">
        <v>113</v>
      </c>
      <c r="D134">
        <v>871</v>
      </c>
      <c r="E134">
        <v>238</v>
      </c>
      <c r="F134">
        <v>835</v>
      </c>
      <c r="G134">
        <v>115</v>
      </c>
      <c r="H134">
        <v>0.26190000000000002</v>
      </c>
      <c r="I134">
        <v>77</v>
      </c>
      <c r="J134">
        <v>81</v>
      </c>
      <c r="K134">
        <v>3.71</v>
      </c>
      <c r="L134">
        <v>1.2490000000000001</v>
      </c>
      <c r="M134">
        <v>1146</v>
      </c>
      <c r="N134">
        <v>12</v>
      </c>
      <c r="O134">
        <v>12</v>
      </c>
      <c r="P134">
        <v>11</v>
      </c>
      <c r="Q134">
        <v>8</v>
      </c>
      <c r="R134">
        <v>6</v>
      </c>
      <c r="S134">
        <v>9</v>
      </c>
      <c r="T134">
        <v>11</v>
      </c>
      <c r="U134">
        <v>9</v>
      </c>
      <c r="V134">
        <v>10</v>
      </c>
      <c r="W134">
        <v>8</v>
      </c>
      <c r="X134">
        <f t="shared" si="2"/>
        <v>96</v>
      </c>
    </row>
    <row r="135" spans="1:24" x14ac:dyDescent="0.25">
      <c r="A135" t="s">
        <v>50</v>
      </c>
      <c r="B135" t="s">
        <v>95</v>
      </c>
      <c r="C135" t="s">
        <v>113</v>
      </c>
      <c r="D135">
        <v>869</v>
      </c>
      <c r="E135">
        <v>235</v>
      </c>
      <c r="F135">
        <v>841</v>
      </c>
      <c r="G135">
        <v>84</v>
      </c>
      <c r="H135">
        <v>0.26800000000000002</v>
      </c>
      <c r="I135">
        <v>64</v>
      </c>
      <c r="J135">
        <v>56</v>
      </c>
      <c r="K135">
        <v>3.79</v>
      </c>
      <c r="L135">
        <v>1.2589999999999999</v>
      </c>
      <c r="M135">
        <v>1034</v>
      </c>
      <c r="N135">
        <v>11</v>
      </c>
      <c r="O135">
        <v>11</v>
      </c>
      <c r="P135">
        <v>12</v>
      </c>
      <c r="Q135">
        <v>5</v>
      </c>
      <c r="R135">
        <v>10</v>
      </c>
      <c r="S135">
        <v>5</v>
      </c>
      <c r="T135">
        <v>8</v>
      </c>
      <c r="U135">
        <v>6</v>
      </c>
      <c r="V135">
        <v>9</v>
      </c>
      <c r="W135">
        <v>7</v>
      </c>
      <c r="X135">
        <f t="shared" si="2"/>
        <v>84</v>
      </c>
    </row>
    <row r="136" spans="1:24" x14ac:dyDescent="0.25">
      <c r="A136" t="s">
        <v>50</v>
      </c>
      <c r="B136" t="s">
        <v>96</v>
      </c>
      <c r="C136" t="s">
        <v>113</v>
      </c>
      <c r="D136">
        <v>783</v>
      </c>
      <c r="E136">
        <v>195</v>
      </c>
      <c r="F136">
        <v>766</v>
      </c>
      <c r="G136">
        <v>103</v>
      </c>
      <c r="H136">
        <v>0.26629999999999998</v>
      </c>
      <c r="I136">
        <v>57</v>
      </c>
      <c r="J136">
        <v>3</v>
      </c>
      <c r="K136">
        <v>4.99</v>
      </c>
      <c r="L136">
        <v>1.413</v>
      </c>
      <c r="M136">
        <v>1010</v>
      </c>
      <c r="N136">
        <v>6</v>
      </c>
      <c r="O136">
        <v>5</v>
      </c>
      <c r="P136">
        <v>7</v>
      </c>
      <c r="Q136">
        <v>6</v>
      </c>
      <c r="R136">
        <v>8</v>
      </c>
      <c r="S136">
        <v>2</v>
      </c>
      <c r="T136">
        <v>1</v>
      </c>
      <c r="U136">
        <v>1</v>
      </c>
      <c r="V136">
        <v>1</v>
      </c>
      <c r="W136">
        <v>6</v>
      </c>
      <c r="X136">
        <f t="shared" si="2"/>
        <v>43</v>
      </c>
    </row>
    <row r="137" spans="1:24" x14ac:dyDescent="0.25">
      <c r="A137" t="s">
        <v>50</v>
      </c>
      <c r="B137" t="s">
        <v>97</v>
      </c>
      <c r="C137" t="s">
        <v>113</v>
      </c>
      <c r="D137">
        <v>578</v>
      </c>
      <c r="E137">
        <v>147</v>
      </c>
      <c r="F137">
        <v>546</v>
      </c>
      <c r="G137">
        <v>117</v>
      </c>
      <c r="H137">
        <v>0.26529999999999998</v>
      </c>
      <c r="I137">
        <v>36</v>
      </c>
      <c r="J137">
        <v>9</v>
      </c>
      <c r="K137">
        <v>3.74</v>
      </c>
      <c r="L137">
        <v>1.272</v>
      </c>
      <c r="M137">
        <v>700</v>
      </c>
      <c r="N137">
        <v>2</v>
      </c>
      <c r="O137">
        <v>2</v>
      </c>
      <c r="P137">
        <v>1</v>
      </c>
      <c r="Q137">
        <v>10</v>
      </c>
      <c r="R137">
        <v>7</v>
      </c>
      <c r="S137">
        <v>1</v>
      </c>
      <c r="T137">
        <v>3</v>
      </c>
      <c r="U137">
        <v>8</v>
      </c>
      <c r="V137">
        <v>8</v>
      </c>
      <c r="W137">
        <v>1</v>
      </c>
      <c r="X137">
        <f t="shared" si="2"/>
        <v>43</v>
      </c>
    </row>
    <row r="138" spans="1:24" x14ac:dyDescent="0.25">
      <c r="A138" t="s">
        <v>50</v>
      </c>
      <c r="B138" t="s">
        <v>98</v>
      </c>
      <c r="C138" t="s">
        <v>113</v>
      </c>
      <c r="D138">
        <v>801</v>
      </c>
      <c r="E138">
        <v>210</v>
      </c>
      <c r="F138">
        <v>803</v>
      </c>
      <c r="G138">
        <v>67</v>
      </c>
      <c r="H138">
        <v>0.24879999999999999</v>
      </c>
      <c r="I138">
        <v>87</v>
      </c>
      <c r="J138">
        <v>87</v>
      </c>
      <c r="K138">
        <v>3.62</v>
      </c>
      <c r="L138">
        <v>1.272</v>
      </c>
      <c r="M138">
        <v>1213</v>
      </c>
      <c r="N138">
        <v>7</v>
      </c>
      <c r="O138">
        <v>8.5</v>
      </c>
      <c r="P138">
        <v>10</v>
      </c>
      <c r="Q138">
        <v>3</v>
      </c>
      <c r="R138">
        <v>1</v>
      </c>
      <c r="S138">
        <v>12</v>
      </c>
      <c r="T138">
        <v>12</v>
      </c>
      <c r="U138">
        <v>11</v>
      </c>
      <c r="V138">
        <v>7</v>
      </c>
      <c r="W138">
        <v>11</v>
      </c>
      <c r="X138">
        <f t="shared" si="2"/>
        <v>82.5</v>
      </c>
    </row>
    <row r="139" spans="1:24" x14ac:dyDescent="0.25">
      <c r="A139" t="s">
        <v>50</v>
      </c>
      <c r="B139" t="s">
        <v>99</v>
      </c>
      <c r="C139" t="s">
        <v>113</v>
      </c>
      <c r="D139">
        <v>829</v>
      </c>
      <c r="E139">
        <v>198</v>
      </c>
      <c r="F139">
        <v>719</v>
      </c>
      <c r="G139">
        <v>83</v>
      </c>
      <c r="H139">
        <v>0.25330000000000003</v>
      </c>
      <c r="I139">
        <v>78</v>
      </c>
      <c r="J139">
        <v>74</v>
      </c>
      <c r="K139">
        <v>3.69</v>
      </c>
      <c r="L139">
        <v>1.1830000000000001</v>
      </c>
      <c r="M139">
        <v>1275</v>
      </c>
      <c r="N139">
        <v>9</v>
      </c>
      <c r="O139">
        <v>7</v>
      </c>
      <c r="P139">
        <v>5</v>
      </c>
      <c r="Q139">
        <v>4</v>
      </c>
      <c r="R139">
        <v>3</v>
      </c>
      <c r="S139">
        <v>10</v>
      </c>
      <c r="T139">
        <v>9</v>
      </c>
      <c r="U139">
        <v>10</v>
      </c>
      <c r="V139">
        <v>12</v>
      </c>
      <c r="W139">
        <v>12</v>
      </c>
      <c r="X139">
        <f t="shared" si="2"/>
        <v>81</v>
      </c>
    </row>
    <row r="140" spans="1:24" x14ac:dyDescent="0.25">
      <c r="A140" t="s">
        <v>50</v>
      </c>
      <c r="B140" t="s">
        <v>100</v>
      </c>
      <c r="C140" t="s">
        <v>113</v>
      </c>
      <c r="D140">
        <v>828</v>
      </c>
      <c r="E140">
        <v>210</v>
      </c>
      <c r="F140">
        <v>763</v>
      </c>
      <c r="G140">
        <v>118</v>
      </c>
      <c r="H140">
        <v>0.26919999999999999</v>
      </c>
      <c r="I140">
        <v>72</v>
      </c>
      <c r="J140">
        <v>41</v>
      </c>
      <c r="K140">
        <v>4.16</v>
      </c>
      <c r="L140">
        <v>1.2969999999999999</v>
      </c>
      <c r="M140">
        <v>1165</v>
      </c>
      <c r="N140">
        <v>8</v>
      </c>
      <c r="O140">
        <v>8.5</v>
      </c>
      <c r="P140">
        <v>6</v>
      </c>
      <c r="Q140">
        <v>11</v>
      </c>
      <c r="R140">
        <v>11</v>
      </c>
      <c r="S140">
        <v>8</v>
      </c>
      <c r="T140">
        <v>7</v>
      </c>
      <c r="U140">
        <v>5</v>
      </c>
      <c r="V140">
        <v>5</v>
      </c>
      <c r="W140">
        <v>10</v>
      </c>
      <c r="X140">
        <f t="shared" si="2"/>
        <v>79.5</v>
      </c>
    </row>
    <row r="141" spans="1:24" x14ac:dyDescent="0.25">
      <c r="A141" t="s">
        <v>50</v>
      </c>
      <c r="B141" t="s">
        <v>101</v>
      </c>
      <c r="C141" t="s">
        <v>113</v>
      </c>
      <c r="D141">
        <v>557</v>
      </c>
      <c r="E141">
        <v>185</v>
      </c>
      <c r="F141">
        <v>593</v>
      </c>
      <c r="G141">
        <v>40</v>
      </c>
      <c r="H141">
        <v>0.25309999999999999</v>
      </c>
      <c r="I141">
        <v>81</v>
      </c>
      <c r="J141">
        <v>77</v>
      </c>
      <c r="K141">
        <v>3.57</v>
      </c>
      <c r="L141">
        <v>1.1919999999999999</v>
      </c>
      <c r="M141">
        <v>1156</v>
      </c>
      <c r="N141">
        <v>1</v>
      </c>
      <c r="O141">
        <v>3</v>
      </c>
      <c r="P141">
        <v>3</v>
      </c>
      <c r="Q141">
        <v>1</v>
      </c>
      <c r="R141">
        <v>2</v>
      </c>
      <c r="S141">
        <v>11</v>
      </c>
      <c r="T141">
        <v>10</v>
      </c>
      <c r="U141">
        <v>12</v>
      </c>
      <c r="V141">
        <v>11</v>
      </c>
      <c r="W141">
        <v>9</v>
      </c>
      <c r="X141">
        <f t="shared" si="2"/>
        <v>63</v>
      </c>
    </row>
    <row r="142" spans="1:24" x14ac:dyDescent="0.25">
      <c r="A142" t="s">
        <v>50</v>
      </c>
      <c r="B142" t="s">
        <v>102</v>
      </c>
      <c r="C142" t="s">
        <v>113</v>
      </c>
      <c r="D142">
        <v>719</v>
      </c>
      <c r="E142">
        <v>141</v>
      </c>
      <c r="F142">
        <v>588</v>
      </c>
      <c r="G142">
        <v>128</v>
      </c>
      <c r="H142">
        <v>0.2702</v>
      </c>
      <c r="I142">
        <v>69</v>
      </c>
      <c r="J142">
        <v>19</v>
      </c>
      <c r="K142">
        <v>3.77</v>
      </c>
      <c r="L142">
        <v>1.2769999999999999</v>
      </c>
      <c r="M142">
        <v>994</v>
      </c>
      <c r="N142">
        <v>4</v>
      </c>
      <c r="O142">
        <v>1</v>
      </c>
      <c r="P142">
        <v>2</v>
      </c>
      <c r="Q142">
        <v>12</v>
      </c>
      <c r="R142">
        <v>12</v>
      </c>
      <c r="S142">
        <v>7</v>
      </c>
      <c r="T142">
        <v>4</v>
      </c>
      <c r="U142">
        <v>7</v>
      </c>
      <c r="V142">
        <v>6</v>
      </c>
      <c r="W142">
        <v>4</v>
      </c>
      <c r="X142">
        <f t="shared" si="2"/>
        <v>59</v>
      </c>
    </row>
    <row r="143" spans="1:24" x14ac:dyDescent="0.25">
      <c r="A143" t="s">
        <v>50</v>
      </c>
      <c r="B143" t="s">
        <v>103</v>
      </c>
      <c r="C143" t="s">
        <v>113</v>
      </c>
      <c r="D143">
        <v>835</v>
      </c>
      <c r="E143">
        <v>215</v>
      </c>
      <c r="F143">
        <v>779</v>
      </c>
      <c r="G143">
        <v>116</v>
      </c>
      <c r="H143">
        <v>0.26019999999999999</v>
      </c>
      <c r="I143">
        <v>61</v>
      </c>
      <c r="J143">
        <v>6</v>
      </c>
      <c r="K143">
        <v>4.34</v>
      </c>
      <c r="L143">
        <v>1.351</v>
      </c>
      <c r="M143">
        <v>951</v>
      </c>
      <c r="N143">
        <v>10</v>
      </c>
      <c r="O143">
        <v>10</v>
      </c>
      <c r="P143">
        <v>8.5</v>
      </c>
      <c r="Q143">
        <v>9</v>
      </c>
      <c r="R143">
        <v>4</v>
      </c>
      <c r="S143">
        <v>3</v>
      </c>
      <c r="T143">
        <v>2</v>
      </c>
      <c r="U143">
        <v>4</v>
      </c>
      <c r="V143">
        <v>4</v>
      </c>
      <c r="W143">
        <v>2</v>
      </c>
      <c r="X143">
        <f t="shared" si="2"/>
        <v>56.5</v>
      </c>
    </row>
    <row r="144" spans="1:24" x14ac:dyDescent="0.25">
      <c r="A144" t="s">
        <v>50</v>
      </c>
      <c r="B144" t="s">
        <v>104</v>
      </c>
      <c r="C144" t="s">
        <v>113</v>
      </c>
      <c r="D144">
        <v>765</v>
      </c>
      <c r="E144">
        <v>196</v>
      </c>
      <c r="F144">
        <v>779</v>
      </c>
      <c r="G144">
        <v>52</v>
      </c>
      <c r="H144">
        <v>0.26750000000000002</v>
      </c>
      <c r="I144">
        <v>63</v>
      </c>
      <c r="J144">
        <v>24</v>
      </c>
      <c r="K144">
        <v>4.58</v>
      </c>
      <c r="L144">
        <v>1.3919999999999999</v>
      </c>
      <c r="M144">
        <v>961</v>
      </c>
      <c r="N144">
        <v>5</v>
      </c>
      <c r="O144">
        <v>6</v>
      </c>
      <c r="P144">
        <v>8.5</v>
      </c>
      <c r="Q144">
        <v>2</v>
      </c>
      <c r="R144">
        <v>9</v>
      </c>
      <c r="S144">
        <v>4</v>
      </c>
      <c r="T144">
        <v>5</v>
      </c>
      <c r="U144">
        <v>3</v>
      </c>
      <c r="V144">
        <v>3</v>
      </c>
      <c r="W144">
        <v>3</v>
      </c>
      <c r="X144">
        <f t="shared" si="2"/>
        <v>48.5</v>
      </c>
    </row>
    <row r="145" spans="1:24" x14ac:dyDescent="0.25">
      <c r="A145" t="s">
        <v>50</v>
      </c>
      <c r="B145" t="s">
        <v>105</v>
      </c>
      <c r="C145" t="s">
        <v>113</v>
      </c>
      <c r="D145">
        <v>679</v>
      </c>
      <c r="E145">
        <v>186</v>
      </c>
      <c r="F145">
        <v>704</v>
      </c>
      <c r="G145">
        <v>109</v>
      </c>
      <c r="H145">
        <v>0.2616</v>
      </c>
      <c r="I145">
        <v>68</v>
      </c>
      <c r="J145">
        <v>38</v>
      </c>
      <c r="K145">
        <v>4.66</v>
      </c>
      <c r="L145">
        <v>1.403</v>
      </c>
      <c r="M145">
        <v>1009</v>
      </c>
      <c r="N145">
        <v>3</v>
      </c>
      <c r="O145">
        <v>4</v>
      </c>
      <c r="P145">
        <v>4</v>
      </c>
      <c r="Q145">
        <v>7</v>
      </c>
      <c r="R145">
        <v>5</v>
      </c>
      <c r="S145">
        <v>6</v>
      </c>
      <c r="T145">
        <v>6</v>
      </c>
      <c r="U145">
        <v>2</v>
      </c>
      <c r="V145">
        <v>2</v>
      </c>
      <c r="W145">
        <v>5</v>
      </c>
      <c r="X145">
        <f t="shared" si="2"/>
        <v>44</v>
      </c>
    </row>
    <row r="146" spans="1:24" x14ac:dyDescent="0.25">
      <c r="A146" t="s">
        <v>51</v>
      </c>
      <c r="B146" t="s">
        <v>94</v>
      </c>
      <c r="C146" t="s">
        <v>113</v>
      </c>
      <c r="D146">
        <v>945</v>
      </c>
      <c r="E146">
        <v>228</v>
      </c>
      <c r="F146">
        <v>810</v>
      </c>
      <c r="G146">
        <v>163</v>
      </c>
      <c r="H146">
        <v>0.26500000000000001</v>
      </c>
      <c r="I146">
        <v>76</v>
      </c>
      <c r="J146">
        <v>75</v>
      </c>
      <c r="K146">
        <v>3.9159999999999999</v>
      </c>
      <c r="L146">
        <v>1.2257</v>
      </c>
      <c r="M146">
        <v>1300</v>
      </c>
      <c r="N146">
        <v>12</v>
      </c>
      <c r="O146">
        <v>8.5</v>
      </c>
      <c r="P146">
        <v>8</v>
      </c>
      <c r="Q146">
        <v>12</v>
      </c>
      <c r="R146">
        <v>9</v>
      </c>
      <c r="S146">
        <v>9.5</v>
      </c>
      <c r="T146">
        <v>10</v>
      </c>
      <c r="U146">
        <v>9</v>
      </c>
      <c r="V146">
        <v>10</v>
      </c>
      <c r="W146">
        <v>11</v>
      </c>
      <c r="X146">
        <f t="shared" si="2"/>
        <v>99</v>
      </c>
    </row>
    <row r="147" spans="1:24" x14ac:dyDescent="0.25">
      <c r="A147" t="s">
        <v>51</v>
      </c>
      <c r="B147" t="s">
        <v>95</v>
      </c>
      <c r="C147" t="s">
        <v>113</v>
      </c>
      <c r="D147">
        <v>925</v>
      </c>
      <c r="E147">
        <v>204</v>
      </c>
      <c r="F147">
        <v>839</v>
      </c>
      <c r="G147">
        <v>125</v>
      </c>
      <c r="H147">
        <v>0.28060000000000002</v>
      </c>
      <c r="I147">
        <v>76</v>
      </c>
      <c r="J147">
        <v>58</v>
      </c>
      <c r="K147">
        <v>3.2410000000000001</v>
      </c>
      <c r="L147">
        <v>1.1993</v>
      </c>
      <c r="M147">
        <v>1166</v>
      </c>
      <c r="N147">
        <v>11</v>
      </c>
      <c r="O147">
        <v>7</v>
      </c>
      <c r="P147">
        <v>10</v>
      </c>
      <c r="Q147">
        <v>10</v>
      </c>
      <c r="R147">
        <v>12</v>
      </c>
      <c r="S147">
        <v>9.5</v>
      </c>
      <c r="T147">
        <v>8</v>
      </c>
      <c r="U147">
        <v>12</v>
      </c>
      <c r="V147">
        <v>11</v>
      </c>
      <c r="W147">
        <v>8</v>
      </c>
      <c r="X147">
        <f t="shared" si="2"/>
        <v>98.5</v>
      </c>
    </row>
    <row r="148" spans="1:24" x14ac:dyDescent="0.25">
      <c r="A148" t="s">
        <v>51</v>
      </c>
      <c r="B148" t="s">
        <v>96</v>
      </c>
      <c r="C148" t="s">
        <v>113</v>
      </c>
      <c r="D148">
        <v>726</v>
      </c>
      <c r="E148">
        <v>198</v>
      </c>
      <c r="F148">
        <v>694</v>
      </c>
      <c r="G148">
        <v>76</v>
      </c>
      <c r="H148">
        <v>0.26790000000000003</v>
      </c>
      <c r="I148">
        <v>69</v>
      </c>
      <c r="J148">
        <v>23</v>
      </c>
      <c r="K148">
        <v>4.4779999999999998</v>
      </c>
      <c r="L148">
        <v>1.3621000000000001</v>
      </c>
      <c r="M148">
        <v>1131</v>
      </c>
      <c r="N148">
        <v>4</v>
      </c>
      <c r="O148">
        <v>4</v>
      </c>
      <c r="P148">
        <v>4</v>
      </c>
      <c r="Q148">
        <v>2.5</v>
      </c>
      <c r="R148">
        <v>10</v>
      </c>
      <c r="S148">
        <v>4</v>
      </c>
      <c r="T148">
        <v>4</v>
      </c>
      <c r="U148">
        <v>2</v>
      </c>
      <c r="V148">
        <v>3</v>
      </c>
      <c r="W148">
        <v>7</v>
      </c>
      <c r="X148">
        <f t="shared" si="2"/>
        <v>44.5</v>
      </c>
    </row>
    <row r="149" spans="1:24" x14ac:dyDescent="0.25">
      <c r="A149" t="s">
        <v>51</v>
      </c>
      <c r="B149" t="s">
        <v>97</v>
      </c>
      <c r="C149" t="s">
        <v>113</v>
      </c>
      <c r="D149">
        <v>721</v>
      </c>
      <c r="E149">
        <v>157</v>
      </c>
      <c r="F149">
        <v>637</v>
      </c>
      <c r="G149">
        <v>80</v>
      </c>
      <c r="H149">
        <v>0.25929999999999997</v>
      </c>
      <c r="I149">
        <v>71</v>
      </c>
      <c r="J149">
        <v>63</v>
      </c>
      <c r="K149">
        <v>4.8289999999999997</v>
      </c>
      <c r="L149">
        <v>1.4422999999999999</v>
      </c>
      <c r="M149">
        <v>1010</v>
      </c>
      <c r="N149">
        <v>2</v>
      </c>
      <c r="O149">
        <v>2</v>
      </c>
      <c r="P149">
        <v>1</v>
      </c>
      <c r="Q149">
        <v>4</v>
      </c>
      <c r="R149">
        <v>5</v>
      </c>
      <c r="S149">
        <v>5.5</v>
      </c>
      <c r="T149">
        <v>9</v>
      </c>
      <c r="U149">
        <v>1</v>
      </c>
      <c r="V149">
        <v>1</v>
      </c>
      <c r="W149">
        <v>3</v>
      </c>
      <c r="X149">
        <f t="shared" si="2"/>
        <v>33.5</v>
      </c>
    </row>
    <row r="150" spans="1:24" x14ac:dyDescent="0.25">
      <c r="A150" t="s">
        <v>51</v>
      </c>
      <c r="B150" t="s">
        <v>98</v>
      </c>
      <c r="C150" t="s">
        <v>113</v>
      </c>
      <c r="D150">
        <v>812</v>
      </c>
      <c r="E150">
        <v>246</v>
      </c>
      <c r="F150">
        <v>885</v>
      </c>
      <c r="G150">
        <v>76</v>
      </c>
      <c r="H150">
        <v>0.26190000000000002</v>
      </c>
      <c r="I150">
        <v>73</v>
      </c>
      <c r="J150">
        <v>40</v>
      </c>
      <c r="K150">
        <v>3.9609999999999999</v>
      </c>
      <c r="L150">
        <v>1.2982</v>
      </c>
      <c r="M150">
        <v>1033</v>
      </c>
      <c r="N150">
        <v>7</v>
      </c>
      <c r="O150">
        <v>12</v>
      </c>
      <c r="P150">
        <v>11</v>
      </c>
      <c r="Q150">
        <v>2.5</v>
      </c>
      <c r="R150">
        <v>7</v>
      </c>
      <c r="S150">
        <v>7</v>
      </c>
      <c r="T150">
        <v>7</v>
      </c>
      <c r="U150">
        <v>8</v>
      </c>
      <c r="V150">
        <v>5</v>
      </c>
      <c r="W150">
        <v>5</v>
      </c>
      <c r="X150">
        <f t="shared" si="2"/>
        <v>71.5</v>
      </c>
    </row>
    <row r="151" spans="1:24" x14ac:dyDescent="0.25">
      <c r="A151" t="s">
        <v>51</v>
      </c>
      <c r="B151" t="s">
        <v>99</v>
      </c>
      <c r="C151" t="s">
        <v>113</v>
      </c>
      <c r="D151">
        <v>762</v>
      </c>
      <c r="E151">
        <v>228</v>
      </c>
      <c r="F151">
        <v>762</v>
      </c>
      <c r="G151">
        <v>111</v>
      </c>
      <c r="H151">
        <v>0.25209999999999999</v>
      </c>
      <c r="I151">
        <v>101</v>
      </c>
      <c r="J151">
        <v>14</v>
      </c>
      <c r="K151">
        <v>3.8159999999999998</v>
      </c>
      <c r="L151">
        <v>1.2859</v>
      </c>
      <c r="M151">
        <v>1370</v>
      </c>
      <c r="N151">
        <v>6</v>
      </c>
      <c r="O151">
        <v>8.5</v>
      </c>
      <c r="P151">
        <v>6</v>
      </c>
      <c r="Q151">
        <v>7</v>
      </c>
      <c r="R151">
        <v>1</v>
      </c>
      <c r="S151">
        <v>12</v>
      </c>
      <c r="T151">
        <v>2</v>
      </c>
      <c r="U151">
        <v>10</v>
      </c>
      <c r="V151">
        <v>7</v>
      </c>
      <c r="W151">
        <v>12</v>
      </c>
      <c r="X151">
        <f t="shared" si="2"/>
        <v>71.5</v>
      </c>
    </row>
    <row r="152" spans="1:24" x14ac:dyDescent="0.25">
      <c r="A152" t="s">
        <v>51</v>
      </c>
      <c r="B152" t="s">
        <v>100</v>
      </c>
      <c r="C152" t="s">
        <v>113</v>
      </c>
      <c r="D152">
        <v>886</v>
      </c>
      <c r="E152">
        <v>231</v>
      </c>
      <c r="F152">
        <v>791</v>
      </c>
      <c r="G152">
        <v>149</v>
      </c>
      <c r="H152">
        <v>0.26229999999999998</v>
      </c>
      <c r="I152">
        <v>63</v>
      </c>
      <c r="J152">
        <v>4</v>
      </c>
      <c r="K152">
        <v>4.1890000000000001</v>
      </c>
      <c r="L152">
        <v>1.2790999999999999</v>
      </c>
      <c r="M152">
        <v>1013</v>
      </c>
      <c r="N152">
        <v>9.5</v>
      </c>
      <c r="O152">
        <v>11</v>
      </c>
      <c r="P152">
        <v>7</v>
      </c>
      <c r="Q152">
        <v>11</v>
      </c>
      <c r="R152">
        <v>8</v>
      </c>
      <c r="S152">
        <v>3</v>
      </c>
      <c r="T152">
        <v>1</v>
      </c>
      <c r="U152">
        <v>5</v>
      </c>
      <c r="V152">
        <v>8</v>
      </c>
      <c r="W152">
        <v>4</v>
      </c>
      <c r="X152">
        <f t="shared" si="2"/>
        <v>67.5</v>
      </c>
    </row>
    <row r="153" spans="1:24" x14ac:dyDescent="0.25">
      <c r="A153" t="s">
        <v>51</v>
      </c>
      <c r="B153" t="s">
        <v>101</v>
      </c>
      <c r="C153" t="s">
        <v>113</v>
      </c>
      <c r="D153">
        <v>885</v>
      </c>
      <c r="E153">
        <v>199</v>
      </c>
      <c r="F153">
        <v>835</v>
      </c>
      <c r="G153">
        <v>123</v>
      </c>
      <c r="H153">
        <v>0.26889999999999997</v>
      </c>
      <c r="I153">
        <v>44</v>
      </c>
      <c r="J153">
        <v>110</v>
      </c>
      <c r="K153">
        <v>4.0640000000000001</v>
      </c>
      <c r="L153">
        <v>1.3926000000000001</v>
      </c>
      <c r="M153">
        <v>913</v>
      </c>
      <c r="N153">
        <v>8</v>
      </c>
      <c r="O153">
        <v>5</v>
      </c>
      <c r="P153">
        <v>9</v>
      </c>
      <c r="Q153">
        <v>9</v>
      </c>
      <c r="R153">
        <v>11</v>
      </c>
      <c r="S153">
        <v>1</v>
      </c>
      <c r="T153">
        <v>12</v>
      </c>
      <c r="U153">
        <v>6</v>
      </c>
      <c r="V153">
        <v>2</v>
      </c>
      <c r="W153">
        <v>2</v>
      </c>
      <c r="X153">
        <f t="shared" si="2"/>
        <v>65</v>
      </c>
    </row>
    <row r="154" spans="1:24" x14ac:dyDescent="0.25">
      <c r="A154" t="s">
        <v>51</v>
      </c>
      <c r="B154" t="s">
        <v>102</v>
      </c>
      <c r="C154" t="s">
        <v>113</v>
      </c>
      <c r="D154">
        <v>757</v>
      </c>
      <c r="E154">
        <v>203</v>
      </c>
      <c r="F154">
        <v>721</v>
      </c>
      <c r="G154">
        <v>58</v>
      </c>
      <c r="H154">
        <v>0.26029999999999998</v>
      </c>
      <c r="I154">
        <v>71</v>
      </c>
      <c r="J154">
        <v>31</v>
      </c>
      <c r="K154">
        <v>3.6520000000000001</v>
      </c>
      <c r="L154">
        <v>1.1950000000000001</v>
      </c>
      <c r="M154">
        <v>1058</v>
      </c>
      <c r="N154">
        <v>5</v>
      </c>
      <c r="O154">
        <v>6</v>
      </c>
      <c r="P154">
        <v>5</v>
      </c>
      <c r="Q154">
        <v>1</v>
      </c>
      <c r="R154">
        <v>6</v>
      </c>
      <c r="S154">
        <v>5.5</v>
      </c>
      <c r="T154">
        <v>5</v>
      </c>
      <c r="U154">
        <v>11</v>
      </c>
      <c r="V154">
        <v>12</v>
      </c>
      <c r="W154">
        <v>6</v>
      </c>
      <c r="X154">
        <f t="shared" si="2"/>
        <v>62.5</v>
      </c>
    </row>
    <row r="155" spans="1:24" x14ac:dyDescent="0.25">
      <c r="A155" t="s">
        <v>51</v>
      </c>
      <c r="B155" t="s">
        <v>103</v>
      </c>
      <c r="C155" t="s">
        <v>113</v>
      </c>
      <c r="D155">
        <v>886</v>
      </c>
      <c r="E155">
        <v>229</v>
      </c>
      <c r="F155">
        <v>903</v>
      </c>
      <c r="G155">
        <v>109</v>
      </c>
      <c r="H155">
        <v>0.25769999999999998</v>
      </c>
      <c r="I155">
        <v>50</v>
      </c>
      <c r="J155">
        <v>37</v>
      </c>
      <c r="K155">
        <v>4.4420000000000002</v>
      </c>
      <c r="L155">
        <v>1.2974000000000001</v>
      </c>
      <c r="M155">
        <v>851</v>
      </c>
      <c r="N155">
        <v>9.5</v>
      </c>
      <c r="O155">
        <v>10</v>
      </c>
      <c r="P155">
        <v>12</v>
      </c>
      <c r="Q155">
        <v>6</v>
      </c>
      <c r="R155">
        <v>4</v>
      </c>
      <c r="S155">
        <v>2</v>
      </c>
      <c r="T155">
        <v>6</v>
      </c>
      <c r="U155">
        <v>3</v>
      </c>
      <c r="V155">
        <v>6</v>
      </c>
      <c r="W155">
        <v>1</v>
      </c>
      <c r="X155">
        <f t="shared" si="2"/>
        <v>59.5</v>
      </c>
    </row>
    <row r="156" spans="1:24" x14ac:dyDescent="0.25">
      <c r="A156" t="s">
        <v>51</v>
      </c>
      <c r="B156" t="s">
        <v>104</v>
      </c>
      <c r="C156" t="s">
        <v>113</v>
      </c>
      <c r="D156">
        <v>723</v>
      </c>
      <c r="E156">
        <v>186</v>
      </c>
      <c r="F156">
        <v>655</v>
      </c>
      <c r="G156">
        <v>97</v>
      </c>
      <c r="H156">
        <v>0.253</v>
      </c>
      <c r="I156">
        <v>74</v>
      </c>
      <c r="J156">
        <v>87</v>
      </c>
      <c r="K156">
        <v>4.2</v>
      </c>
      <c r="L156">
        <v>1.3202</v>
      </c>
      <c r="M156">
        <v>1204</v>
      </c>
      <c r="N156">
        <v>3</v>
      </c>
      <c r="O156">
        <v>3</v>
      </c>
      <c r="P156">
        <v>3</v>
      </c>
      <c r="Q156">
        <v>5</v>
      </c>
      <c r="R156">
        <v>3</v>
      </c>
      <c r="S156">
        <v>8</v>
      </c>
      <c r="T156">
        <v>11</v>
      </c>
      <c r="U156">
        <v>4</v>
      </c>
      <c r="V156">
        <v>4</v>
      </c>
      <c r="W156">
        <v>10</v>
      </c>
      <c r="X156">
        <f t="shared" si="2"/>
        <v>54</v>
      </c>
    </row>
    <row r="157" spans="1:24" x14ac:dyDescent="0.25">
      <c r="A157" t="s">
        <v>51</v>
      </c>
      <c r="B157" t="s">
        <v>105</v>
      </c>
      <c r="C157" t="s">
        <v>113</v>
      </c>
      <c r="D157">
        <v>643</v>
      </c>
      <c r="E157">
        <v>147</v>
      </c>
      <c r="F157">
        <v>639</v>
      </c>
      <c r="G157">
        <v>113</v>
      </c>
      <c r="H157">
        <v>0.25240000000000001</v>
      </c>
      <c r="I157">
        <v>81</v>
      </c>
      <c r="J157">
        <v>16</v>
      </c>
      <c r="K157">
        <v>3.9929999999999999</v>
      </c>
      <c r="L157">
        <v>1.2749999999999999</v>
      </c>
      <c r="M157">
        <v>1195</v>
      </c>
      <c r="N157">
        <v>1</v>
      </c>
      <c r="O157">
        <v>1</v>
      </c>
      <c r="P157">
        <v>2</v>
      </c>
      <c r="Q157">
        <v>8</v>
      </c>
      <c r="R157">
        <v>2</v>
      </c>
      <c r="S157">
        <v>11</v>
      </c>
      <c r="T157">
        <v>3</v>
      </c>
      <c r="U157">
        <v>7</v>
      </c>
      <c r="V157">
        <v>9</v>
      </c>
      <c r="W157">
        <v>9</v>
      </c>
      <c r="X157">
        <f t="shared" si="2"/>
        <v>53</v>
      </c>
    </row>
    <row r="158" spans="1:24" x14ac:dyDescent="0.25">
      <c r="A158" t="s">
        <v>52</v>
      </c>
      <c r="B158" t="s">
        <v>94</v>
      </c>
      <c r="C158" t="s">
        <v>113</v>
      </c>
      <c r="D158">
        <v>842</v>
      </c>
      <c r="E158">
        <v>202</v>
      </c>
      <c r="F158">
        <v>792</v>
      </c>
      <c r="G158">
        <v>131</v>
      </c>
      <c r="H158">
        <v>0.26550000000000001</v>
      </c>
      <c r="I158">
        <v>90</v>
      </c>
      <c r="J158">
        <v>79</v>
      </c>
      <c r="K158">
        <v>3.57</v>
      </c>
      <c r="L158">
        <v>1.218</v>
      </c>
      <c r="M158">
        <v>1251</v>
      </c>
      <c r="N158">
        <v>9</v>
      </c>
      <c r="O158">
        <v>7.5</v>
      </c>
      <c r="P158">
        <v>8</v>
      </c>
      <c r="Q158">
        <v>10</v>
      </c>
      <c r="R158">
        <v>8</v>
      </c>
      <c r="S158">
        <v>12</v>
      </c>
      <c r="T158">
        <v>11</v>
      </c>
      <c r="U158">
        <v>12</v>
      </c>
      <c r="V158">
        <v>12</v>
      </c>
      <c r="W158">
        <v>10</v>
      </c>
      <c r="X158">
        <f t="shared" si="2"/>
        <v>99.5</v>
      </c>
    </row>
    <row r="159" spans="1:24" x14ac:dyDescent="0.25">
      <c r="A159" t="s">
        <v>52</v>
      </c>
      <c r="B159" t="s">
        <v>95</v>
      </c>
      <c r="C159" t="s">
        <v>113</v>
      </c>
      <c r="D159">
        <v>938</v>
      </c>
      <c r="E159">
        <v>249</v>
      </c>
      <c r="F159">
        <v>942</v>
      </c>
      <c r="G159">
        <v>105</v>
      </c>
      <c r="H159">
        <v>0.28149999999999997</v>
      </c>
      <c r="I159">
        <v>80</v>
      </c>
      <c r="J159">
        <v>48</v>
      </c>
      <c r="K159">
        <v>3.87</v>
      </c>
      <c r="L159">
        <v>1.2989999999999999</v>
      </c>
      <c r="M159">
        <v>1289</v>
      </c>
      <c r="N159">
        <v>12</v>
      </c>
      <c r="O159">
        <v>12</v>
      </c>
      <c r="P159">
        <v>12</v>
      </c>
      <c r="Q159">
        <v>5</v>
      </c>
      <c r="R159">
        <v>12</v>
      </c>
      <c r="S159">
        <v>10</v>
      </c>
      <c r="T159">
        <v>7.5</v>
      </c>
      <c r="U159">
        <v>8</v>
      </c>
      <c r="V159">
        <v>5</v>
      </c>
      <c r="W159">
        <v>12</v>
      </c>
      <c r="X159">
        <f t="shared" si="2"/>
        <v>95.5</v>
      </c>
    </row>
    <row r="160" spans="1:24" x14ac:dyDescent="0.25">
      <c r="A160" t="s">
        <v>52</v>
      </c>
      <c r="B160" t="s">
        <v>96</v>
      </c>
      <c r="C160" t="s">
        <v>113</v>
      </c>
      <c r="D160">
        <v>700</v>
      </c>
      <c r="E160">
        <v>179</v>
      </c>
      <c r="F160">
        <v>721</v>
      </c>
      <c r="G160">
        <v>62</v>
      </c>
      <c r="H160">
        <v>0.2656</v>
      </c>
      <c r="I160">
        <v>58</v>
      </c>
      <c r="J160">
        <v>14</v>
      </c>
      <c r="K160">
        <v>4.05</v>
      </c>
      <c r="L160">
        <v>1.2929999999999999</v>
      </c>
      <c r="M160">
        <v>961</v>
      </c>
      <c r="N160">
        <v>3</v>
      </c>
      <c r="O160">
        <v>3</v>
      </c>
      <c r="P160">
        <v>6</v>
      </c>
      <c r="Q160">
        <v>1.5</v>
      </c>
      <c r="R160">
        <v>9</v>
      </c>
      <c r="S160">
        <v>1</v>
      </c>
      <c r="T160">
        <v>1</v>
      </c>
      <c r="U160">
        <v>7</v>
      </c>
      <c r="V160">
        <v>6</v>
      </c>
      <c r="W160">
        <v>1</v>
      </c>
      <c r="X160">
        <f t="shared" si="2"/>
        <v>38.5</v>
      </c>
    </row>
    <row r="161" spans="1:24" x14ac:dyDescent="0.25">
      <c r="A161" t="s">
        <v>52</v>
      </c>
      <c r="B161" t="s">
        <v>97</v>
      </c>
      <c r="C161" t="s">
        <v>113</v>
      </c>
      <c r="D161">
        <v>633</v>
      </c>
      <c r="E161">
        <v>157</v>
      </c>
      <c r="F161">
        <v>633</v>
      </c>
      <c r="G161">
        <v>62</v>
      </c>
      <c r="H161">
        <v>0.24429999999999999</v>
      </c>
      <c r="I161">
        <v>73</v>
      </c>
      <c r="J161">
        <v>37</v>
      </c>
      <c r="K161">
        <v>4.16</v>
      </c>
      <c r="L161">
        <v>1.2629999999999999</v>
      </c>
      <c r="M161">
        <v>1124</v>
      </c>
      <c r="N161">
        <v>1</v>
      </c>
      <c r="O161">
        <v>1</v>
      </c>
      <c r="P161">
        <v>2</v>
      </c>
      <c r="Q161">
        <v>1.5</v>
      </c>
      <c r="R161">
        <v>1</v>
      </c>
      <c r="S161">
        <v>8</v>
      </c>
      <c r="T161">
        <v>6</v>
      </c>
      <c r="U161">
        <v>5</v>
      </c>
      <c r="V161">
        <v>8</v>
      </c>
      <c r="W161">
        <v>5</v>
      </c>
      <c r="X161">
        <f t="shared" si="2"/>
        <v>38.5</v>
      </c>
    </row>
    <row r="162" spans="1:24" x14ac:dyDescent="0.25">
      <c r="A162" t="s">
        <v>52</v>
      </c>
      <c r="B162" t="s">
        <v>98</v>
      </c>
      <c r="C162" t="s">
        <v>113</v>
      </c>
      <c r="D162">
        <v>844</v>
      </c>
      <c r="E162">
        <v>223</v>
      </c>
      <c r="F162">
        <v>832</v>
      </c>
      <c r="G162">
        <v>140</v>
      </c>
      <c r="H162">
        <v>0.2586</v>
      </c>
      <c r="I162">
        <v>70</v>
      </c>
      <c r="J162">
        <v>48</v>
      </c>
      <c r="K162">
        <v>3.64</v>
      </c>
      <c r="L162">
        <v>1.2509999999999999</v>
      </c>
      <c r="M162">
        <v>1264</v>
      </c>
      <c r="N162">
        <v>10</v>
      </c>
      <c r="O162">
        <v>9</v>
      </c>
      <c r="P162">
        <v>10</v>
      </c>
      <c r="Q162">
        <v>12</v>
      </c>
      <c r="R162">
        <v>4</v>
      </c>
      <c r="S162">
        <v>5.5</v>
      </c>
      <c r="T162">
        <v>7.5</v>
      </c>
      <c r="U162">
        <v>11</v>
      </c>
      <c r="V162">
        <v>9</v>
      </c>
      <c r="W162">
        <v>11</v>
      </c>
      <c r="X162">
        <f t="shared" si="2"/>
        <v>89</v>
      </c>
    </row>
    <row r="163" spans="1:24" x14ac:dyDescent="0.25">
      <c r="A163" t="s">
        <v>52</v>
      </c>
      <c r="B163" t="s">
        <v>99</v>
      </c>
      <c r="C163" t="s">
        <v>113</v>
      </c>
      <c r="D163">
        <v>837</v>
      </c>
      <c r="E163">
        <v>231</v>
      </c>
      <c r="F163">
        <v>841</v>
      </c>
      <c r="G163">
        <v>96</v>
      </c>
      <c r="H163">
        <v>0.26640000000000003</v>
      </c>
      <c r="I163">
        <v>81</v>
      </c>
      <c r="J163">
        <v>33</v>
      </c>
      <c r="K163">
        <v>3.76</v>
      </c>
      <c r="L163">
        <v>1.226</v>
      </c>
      <c r="M163">
        <v>1208</v>
      </c>
      <c r="N163">
        <v>8</v>
      </c>
      <c r="O163">
        <v>10</v>
      </c>
      <c r="P163">
        <v>11</v>
      </c>
      <c r="Q163">
        <v>4</v>
      </c>
      <c r="R163">
        <v>10</v>
      </c>
      <c r="S163">
        <v>11</v>
      </c>
      <c r="T163">
        <v>5</v>
      </c>
      <c r="U163">
        <v>9</v>
      </c>
      <c r="V163">
        <v>11</v>
      </c>
      <c r="W163">
        <v>9</v>
      </c>
      <c r="X163">
        <f t="shared" si="2"/>
        <v>88</v>
      </c>
    </row>
    <row r="164" spans="1:24" x14ac:dyDescent="0.25">
      <c r="A164" t="s">
        <v>52</v>
      </c>
      <c r="B164" t="s">
        <v>100</v>
      </c>
      <c r="C164" t="s">
        <v>113</v>
      </c>
      <c r="D164">
        <v>936</v>
      </c>
      <c r="E164">
        <v>187</v>
      </c>
      <c r="F164">
        <v>806</v>
      </c>
      <c r="G164">
        <v>130</v>
      </c>
      <c r="H164">
        <v>0.27539999999999998</v>
      </c>
      <c r="I164">
        <v>70</v>
      </c>
      <c r="J164">
        <v>78</v>
      </c>
      <c r="K164">
        <v>3.68</v>
      </c>
      <c r="L164">
        <v>1.268</v>
      </c>
      <c r="M164">
        <v>1177</v>
      </c>
      <c r="N164">
        <v>11</v>
      </c>
      <c r="O164">
        <v>4</v>
      </c>
      <c r="P164">
        <v>9</v>
      </c>
      <c r="Q164">
        <v>9</v>
      </c>
      <c r="R164">
        <v>11</v>
      </c>
      <c r="S164">
        <v>5.5</v>
      </c>
      <c r="T164">
        <v>10</v>
      </c>
      <c r="U164">
        <v>10</v>
      </c>
      <c r="V164">
        <v>7</v>
      </c>
      <c r="W164">
        <v>8</v>
      </c>
      <c r="X164">
        <f t="shared" si="2"/>
        <v>84.5</v>
      </c>
    </row>
    <row r="165" spans="1:24" x14ac:dyDescent="0.25">
      <c r="A165" t="s">
        <v>52</v>
      </c>
      <c r="B165" t="s">
        <v>101</v>
      </c>
      <c r="C165" t="s">
        <v>113</v>
      </c>
      <c r="D165">
        <v>808</v>
      </c>
      <c r="E165">
        <v>233</v>
      </c>
      <c r="F165">
        <v>786</v>
      </c>
      <c r="G165">
        <v>110</v>
      </c>
      <c r="H165">
        <v>0.26100000000000001</v>
      </c>
      <c r="I165">
        <v>62</v>
      </c>
      <c r="J165">
        <v>97</v>
      </c>
      <c r="K165">
        <v>4.24</v>
      </c>
      <c r="L165">
        <v>1.325</v>
      </c>
      <c r="M165">
        <v>1049</v>
      </c>
      <c r="N165">
        <v>7</v>
      </c>
      <c r="O165">
        <v>11</v>
      </c>
      <c r="P165">
        <v>7</v>
      </c>
      <c r="Q165">
        <v>7</v>
      </c>
      <c r="R165">
        <v>6</v>
      </c>
      <c r="S165">
        <v>2</v>
      </c>
      <c r="T165">
        <v>12</v>
      </c>
      <c r="U165">
        <v>4</v>
      </c>
      <c r="V165">
        <v>4</v>
      </c>
      <c r="W165">
        <v>3</v>
      </c>
      <c r="X165">
        <f t="shared" si="2"/>
        <v>63</v>
      </c>
    </row>
    <row r="166" spans="1:24" x14ac:dyDescent="0.25">
      <c r="A166" t="s">
        <v>52</v>
      </c>
      <c r="B166" t="s">
        <v>102</v>
      </c>
      <c r="C166" t="s">
        <v>113</v>
      </c>
      <c r="D166">
        <v>760</v>
      </c>
      <c r="E166">
        <v>196</v>
      </c>
      <c r="F166">
        <v>716</v>
      </c>
      <c r="G166">
        <v>78</v>
      </c>
      <c r="H166">
        <v>0.26079999999999998</v>
      </c>
      <c r="I166">
        <v>68</v>
      </c>
      <c r="J166">
        <v>28</v>
      </c>
      <c r="K166">
        <v>4.08</v>
      </c>
      <c r="L166">
        <v>1.248</v>
      </c>
      <c r="M166">
        <v>1076</v>
      </c>
      <c r="N166">
        <v>5</v>
      </c>
      <c r="O166">
        <v>6</v>
      </c>
      <c r="P166">
        <v>5</v>
      </c>
      <c r="Q166">
        <v>3</v>
      </c>
      <c r="R166">
        <v>5</v>
      </c>
      <c r="S166">
        <v>4</v>
      </c>
      <c r="T166">
        <v>3</v>
      </c>
      <c r="U166">
        <v>6</v>
      </c>
      <c r="V166">
        <v>10</v>
      </c>
      <c r="W166">
        <v>4</v>
      </c>
      <c r="X166">
        <f t="shared" si="2"/>
        <v>51</v>
      </c>
    </row>
    <row r="167" spans="1:24" x14ac:dyDescent="0.25">
      <c r="A167" t="s">
        <v>52</v>
      </c>
      <c r="B167" t="s">
        <v>103</v>
      </c>
      <c r="C167" t="s">
        <v>113</v>
      </c>
      <c r="D167">
        <v>742</v>
      </c>
      <c r="E167">
        <v>191</v>
      </c>
      <c r="F167">
        <v>678</v>
      </c>
      <c r="G167">
        <v>108</v>
      </c>
      <c r="H167">
        <v>0.2475</v>
      </c>
      <c r="I167">
        <v>76</v>
      </c>
      <c r="J167">
        <v>70</v>
      </c>
      <c r="K167">
        <v>4.3499999999999996</v>
      </c>
      <c r="L167">
        <v>1.359</v>
      </c>
      <c r="M167">
        <v>1156</v>
      </c>
      <c r="N167">
        <v>4</v>
      </c>
      <c r="O167">
        <v>5</v>
      </c>
      <c r="P167">
        <v>4</v>
      </c>
      <c r="Q167">
        <v>6</v>
      </c>
      <c r="R167">
        <v>2</v>
      </c>
      <c r="S167">
        <v>9</v>
      </c>
      <c r="T167">
        <v>9</v>
      </c>
      <c r="U167">
        <v>2</v>
      </c>
      <c r="V167">
        <v>2</v>
      </c>
      <c r="W167">
        <v>7</v>
      </c>
      <c r="X167">
        <f t="shared" si="2"/>
        <v>50</v>
      </c>
    </row>
    <row r="168" spans="1:24" x14ac:dyDescent="0.25">
      <c r="A168" t="s">
        <v>52</v>
      </c>
      <c r="B168" t="s">
        <v>104</v>
      </c>
      <c r="C168" t="s">
        <v>113</v>
      </c>
      <c r="D168">
        <v>687</v>
      </c>
      <c r="E168">
        <v>202</v>
      </c>
      <c r="F168">
        <v>677</v>
      </c>
      <c r="G168">
        <v>111</v>
      </c>
      <c r="H168">
        <v>0.2621</v>
      </c>
      <c r="I168">
        <v>67</v>
      </c>
      <c r="J168">
        <v>30</v>
      </c>
      <c r="K168">
        <v>4.2699999999999996</v>
      </c>
      <c r="L168">
        <v>1.337</v>
      </c>
      <c r="M168">
        <v>1038</v>
      </c>
      <c r="N168">
        <v>2</v>
      </c>
      <c r="O168">
        <v>7.5</v>
      </c>
      <c r="P168">
        <v>3</v>
      </c>
      <c r="Q168">
        <v>8</v>
      </c>
      <c r="R168">
        <v>7</v>
      </c>
      <c r="S168">
        <v>3</v>
      </c>
      <c r="T168">
        <v>4</v>
      </c>
      <c r="U168">
        <v>3</v>
      </c>
      <c r="V168">
        <v>3</v>
      </c>
      <c r="W168">
        <v>2</v>
      </c>
      <c r="X168">
        <f t="shared" si="2"/>
        <v>42.5</v>
      </c>
    </row>
    <row r="169" spans="1:24" x14ac:dyDescent="0.25">
      <c r="A169" t="s">
        <v>52</v>
      </c>
      <c r="B169" t="s">
        <v>105</v>
      </c>
      <c r="C169" t="s">
        <v>113</v>
      </c>
      <c r="D169">
        <v>791</v>
      </c>
      <c r="E169">
        <v>176</v>
      </c>
      <c r="F169">
        <v>628</v>
      </c>
      <c r="G169">
        <v>136</v>
      </c>
      <c r="H169">
        <v>0.25469999999999998</v>
      </c>
      <c r="I169">
        <v>71</v>
      </c>
      <c r="J169">
        <v>20</v>
      </c>
      <c r="K169">
        <v>4.49</v>
      </c>
      <c r="L169">
        <v>1.379</v>
      </c>
      <c r="M169">
        <v>1143</v>
      </c>
      <c r="N169">
        <v>6</v>
      </c>
      <c r="O169">
        <v>2</v>
      </c>
      <c r="P169">
        <v>1</v>
      </c>
      <c r="Q169">
        <v>11</v>
      </c>
      <c r="R169">
        <v>3</v>
      </c>
      <c r="S169">
        <v>7</v>
      </c>
      <c r="T169">
        <v>2</v>
      </c>
      <c r="U169">
        <v>1</v>
      </c>
      <c r="V169">
        <v>1</v>
      </c>
      <c r="W169">
        <v>6</v>
      </c>
      <c r="X169">
        <f t="shared" si="2"/>
        <v>40</v>
      </c>
    </row>
    <row r="170" spans="1:24" x14ac:dyDescent="0.25">
      <c r="A170" t="s">
        <v>53</v>
      </c>
      <c r="B170" t="s">
        <v>94</v>
      </c>
      <c r="C170" t="s">
        <v>113</v>
      </c>
      <c r="D170">
        <v>916</v>
      </c>
      <c r="E170">
        <v>228</v>
      </c>
      <c r="F170">
        <v>839</v>
      </c>
      <c r="G170">
        <v>137</v>
      </c>
      <c r="H170">
        <v>0.25890000000000002</v>
      </c>
      <c r="I170">
        <v>95</v>
      </c>
      <c r="J170">
        <v>1</v>
      </c>
      <c r="K170">
        <v>4.202</v>
      </c>
      <c r="L170">
        <v>1.3373999999999999</v>
      </c>
      <c r="M170">
        <v>1355</v>
      </c>
      <c r="N170">
        <v>11</v>
      </c>
      <c r="O170">
        <v>10</v>
      </c>
      <c r="P170">
        <v>9</v>
      </c>
      <c r="Q170">
        <v>9</v>
      </c>
      <c r="R170">
        <v>5</v>
      </c>
      <c r="S170">
        <v>12</v>
      </c>
      <c r="T170">
        <v>1</v>
      </c>
      <c r="U170">
        <v>3</v>
      </c>
      <c r="V170">
        <v>4</v>
      </c>
      <c r="W170">
        <v>12</v>
      </c>
      <c r="X170">
        <f t="shared" si="2"/>
        <v>76</v>
      </c>
    </row>
    <row r="171" spans="1:24" x14ac:dyDescent="0.25">
      <c r="A171" t="s">
        <v>53</v>
      </c>
      <c r="B171" t="s">
        <v>95</v>
      </c>
      <c r="C171" t="s">
        <v>113</v>
      </c>
      <c r="D171">
        <v>745</v>
      </c>
      <c r="E171">
        <v>192</v>
      </c>
      <c r="F171">
        <v>745</v>
      </c>
      <c r="G171">
        <v>55</v>
      </c>
      <c r="H171">
        <v>0.26169999999999999</v>
      </c>
      <c r="I171">
        <v>79</v>
      </c>
      <c r="J171">
        <v>96</v>
      </c>
      <c r="K171">
        <v>3.8250000000000002</v>
      </c>
      <c r="L171">
        <v>1.2295</v>
      </c>
      <c r="M171">
        <v>1218</v>
      </c>
      <c r="N171">
        <v>5</v>
      </c>
      <c r="O171">
        <v>4</v>
      </c>
      <c r="P171">
        <v>6</v>
      </c>
      <c r="Q171">
        <v>1</v>
      </c>
      <c r="R171">
        <v>8</v>
      </c>
      <c r="S171">
        <v>9</v>
      </c>
      <c r="T171">
        <v>12</v>
      </c>
      <c r="U171">
        <v>10</v>
      </c>
      <c r="V171">
        <v>10</v>
      </c>
      <c r="W171">
        <v>10</v>
      </c>
      <c r="X171">
        <f t="shared" si="2"/>
        <v>75</v>
      </c>
    </row>
    <row r="172" spans="1:24" x14ac:dyDescent="0.25">
      <c r="A172" t="s">
        <v>53</v>
      </c>
      <c r="B172" t="s">
        <v>96</v>
      </c>
      <c r="C172" t="s">
        <v>113</v>
      </c>
      <c r="D172">
        <v>695</v>
      </c>
      <c r="E172">
        <v>133</v>
      </c>
      <c r="F172">
        <v>655</v>
      </c>
      <c r="G172">
        <v>115</v>
      </c>
      <c r="H172">
        <v>0.26769999999999999</v>
      </c>
      <c r="I172">
        <v>75</v>
      </c>
      <c r="J172">
        <v>49</v>
      </c>
      <c r="K172">
        <v>4.0279999999999996</v>
      </c>
      <c r="L172">
        <v>1.2914000000000001</v>
      </c>
      <c r="M172">
        <v>951</v>
      </c>
      <c r="N172">
        <v>2</v>
      </c>
      <c r="O172">
        <v>1</v>
      </c>
      <c r="P172">
        <v>2</v>
      </c>
      <c r="Q172">
        <v>8</v>
      </c>
      <c r="R172">
        <v>9</v>
      </c>
      <c r="S172">
        <v>8</v>
      </c>
      <c r="T172">
        <v>7.5</v>
      </c>
      <c r="U172">
        <v>7</v>
      </c>
      <c r="V172">
        <v>6</v>
      </c>
      <c r="W172">
        <v>3</v>
      </c>
      <c r="X172">
        <f t="shared" si="2"/>
        <v>53.5</v>
      </c>
    </row>
    <row r="173" spans="1:24" x14ac:dyDescent="0.25">
      <c r="A173" t="s">
        <v>53</v>
      </c>
      <c r="B173" t="s">
        <v>97</v>
      </c>
      <c r="C173" t="s">
        <v>113</v>
      </c>
      <c r="D173">
        <v>735</v>
      </c>
      <c r="E173">
        <v>195</v>
      </c>
      <c r="F173">
        <v>665</v>
      </c>
      <c r="G173">
        <v>104</v>
      </c>
      <c r="H173">
        <v>0.2586</v>
      </c>
      <c r="I173">
        <v>43</v>
      </c>
      <c r="J173">
        <v>87</v>
      </c>
      <c r="K173">
        <v>4.9340000000000002</v>
      </c>
      <c r="L173">
        <v>1.5037</v>
      </c>
      <c r="M173">
        <v>813</v>
      </c>
      <c r="N173">
        <v>3.5</v>
      </c>
      <c r="O173">
        <v>5</v>
      </c>
      <c r="P173">
        <v>3</v>
      </c>
      <c r="Q173">
        <v>7</v>
      </c>
      <c r="R173">
        <v>4</v>
      </c>
      <c r="S173">
        <v>1</v>
      </c>
      <c r="T173">
        <v>11</v>
      </c>
      <c r="U173">
        <v>0</v>
      </c>
      <c r="V173">
        <v>0</v>
      </c>
      <c r="W173">
        <v>1</v>
      </c>
      <c r="X173">
        <f t="shared" si="2"/>
        <v>35.5</v>
      </c>
    </row>
    <row r="174" spans="1:24" x14ac:dyDescent="0.25">
      <c r="A174" t="s">
        <v>53</v>
      </c>
      <c r="B174" t="s">
        <v>98</v>
      </c>
      <c r="C174" t="s">
        <v>113</v>
      </c>
      <c r="D174">
        <v>794</v>
      </c>
      <c r="E174">
        <v>206</v>
      </c>
      <c r="F174">
        <v>794</v>
      </c>
      <c r="G174">
        <v>152</v>
      </c>
      <c r="H174">
        <v>0.26090000000000002</v>
      </c>
      <c r="I174">
        <v>85</v>
      </c>
      <c r="J174">
        <v>42</v>
      </c>
      <c r="K174">
        <v>4.1139999999999999</v>
      </c>
      <c r="L174">
        <v>1.3418000000000001</v>
      </c>
      <c r="M174">
        <v>1159</v>
      </c>
      <c r="N174">
        <v>7</v>
      </c>
      <c r="O174">
        <v>7</v>
      </c>
      <c r="P174">
        <v>8</v>
      </c>
      <c r="Q174">
        <v>10.5</v>
      </c>
      <c r="R174">
        <v>7</v>
      </c>
      <c r="S174">
        <v>11</v>
      </c>
      <c r="T174">
        <v>6</v>
      </c>
      <c r="U174">
        <v>4</v>
      </c>
      <c r="V174">
        <v>3</v>
      </c>
      <c r="W174">
        <v>9</v>
      </c>
      <c r="X174">
        <f t="shared" si="2"/>
        <v>72.5</v>
      </c>
    </row>
    <row r="175" spans="1:24" x14ac:dyDescent="0.25">
      <c r="A175" t="s">
        <v>53</v>
      </c>
      <c r="B175" t="s">
        <v>99</v>
      </c>
      <c r="C175" t="s">
        <v>113</v>
      </c>
      <c r="D175">
        <v>898</v>
      </c>
      <c r="E175">
        <v>226</v>
      </c>
      <c r="F175">
        <v>852</v>
      </c>
      <c r="G175">
        <v>86</v>
      </c>
      <c r="H175">
        <v>0.27839999999999998</v>
      </c>
      <c r="I175">
        <v>64</v>
      </c>
      <c r="J175">
        <v>49</v>
      </c>
      <c r="K175">
        <v>4.0880000000000001</v>
      </c>
      <c r="L175">
        <v>1.3199000000000001</v>
      </c>
      <c r="M175">
        <v>1033</v>
      </c>
      <c r="N175">
        <v>10</v>
      </c>
      <c r="O175">
        <v>9</v>
      </c>
      <c r="P175">
        <v>11</v>
      </c>
      <c r="Q175">
        <v>4</v>
      </c>
      <c r="R175">
        <v>12</v>
      </c>
      <c r="S175">
        <v>4</v>
      </c>
      <c r="T175">
        <v>7.5</v>
      </c>
      <c r="U175">
        <v>5</v>
      </c>
      <c r="V175">
        <v>5</v>
      </c>
      <c r="W175">
        <v>4</v>
      </c>
      <c r="X175">
        <f t="shared" si="2"/>
        <v>71.5</v>
      </c>
    </row>
    <row r="176" spans="1:24" x14ac:dyDescent="0.25">
      <c r="A176" t="s">
        <v>53</v>
      </c>
      <c r="B176" t="s">
        <v>100</v>
      </c>
      <c r="C176" t="s">
        <v>113</v>
      </c>
      <c r="D176">
        <v>871</v>
      </c>
      <c r="E176">
        <v>235</v>
      </c>
      <c r="F176">
        <v>844</v>
      </c>
      <c r="G176">
        <v>152</v>
      </c>
      <c r="H176">
        <v>0.27729999999999999</v>
      </c>
      <c r="I176">
        <v>74</v>
      </c>
      <c r="J176">
        <v>40</v>
      </c>
      <c r="K176">
        <v>3.7770000000000001</v>
      </c>
      <c r="L176">
        <v>1.2821</v>
      </c>
      <c r="M176">
        <v>1068</v>
      </c>
      <c r="N176">
        <v>9</v>
      </c>
      <c r="O176">
        <v>11</v>
      </c>
      <c r="P176">
        <v>10</v>
      </c>
      <c r="Q176">
        <v>10.5</v>
      </c>
      <c r="R176">
        <v>11</v>
      </c>
      <c r="S176">
        <v>7</v>
      </c>
      <c r="T176">
        <v>5</v>
      </c>
      <c r="U176">
        <v>0</v>
      </c>
      <c r="V176">
        <v>0</v>
      </c>
      <c r="W176">
        <v>5</v>
      </c>
      <c r="X176">
        <f t="shared" si="2"/>
        <v>68.5</v>
      </c>
    </row>
    <row r="177" spans="1:24" x14ac:dyDescent="0.25">
      <c r="A177" t="s">
        <v>53</v>
      </c>
      <c r="B177" t="s">
        <v>101</v>
      </c>
      <c r="C177" t="s">
        <v>113</v>
      </c>
      <c r="D177">
        <v>781</v>
      </c>
      <c r="E177">
        <v>198</v>
      </c>
      <c r="F177">
        <v>713</v>
      </c>
      <c r="G177">
        <v>57</v>
      </c>
      <c r="H177">
        <v>0.25180000000000002</v>
      </c>
      <c r="I177">
        <v>80</v>
      </c>
      <c r="J177">
        <v>52</v>
      </c>
      <c r="K177">
        <v>3.79</v>
      </c>
      <c r="L177">
        <v>1.2279</v>
      </c>
      <c r="M177">
        <v>1145</v>
      </c>
      <c r="N177">
        <v>6</v>
      </c>
      <c r="O177">
        <v>6</v>
      </c>
      <c r="P177">
        <v>5</v>
      </c>
      <c r="Q177">
        <v>2</v>
      </c>
      <c r="R177">
        <v>1</v>
      </c>
      <c r="S177">
        <v>10</v>
      </c>
      <c r="T177">
        <v>9</v>
      </c>
      <c r="U177">
        <v>11</v>
      </c>
      <c r="V177">
        <v>11</v>
      </c>
      <c r="W177">
        <v>7</v>
      </c>
      <c r="X177">
        <f t="shared" si="2"/>
        <v>68</v>
      </c>
    </row>
    <row r="178" spans="1:24" x14ac:dyDescent="0.25">
      <c r="A178" t="s">
        <v>53</v>
      </c>
      <c r="B178" t="s">
        <v>102</v>
      </c>
      <c r="C178" t="s">
        <v>113</v>
      </c>
      <c r="D178">
        <v>795</v>
      </c>
      <c r="E178">
        <v>211</v>
      </c>
      <c r="F178">
        <v>780</v>
      </c>
      <c r="G178">
        <v>102</v>
      </c>
      <c r="H178">
        <v>0.25290000000000001</v>
      </c>
      <c r="I178">
        <v>63</v>
      </c>
      <c r="J178">
        <v>36</v>
      </c>
      <c r="K178">
        <v>3.847</v>
      </c>
      <c r="L178">
        <v>1.1821999999999999</v>
      </c>
      <c r="M178">
        <v>1069</v>
      </c>
      <c r="N178">
        <v>8</v>
      </c>
      <c r="O178">
        <v>8</v>
      </c>
      <c r="P178">
        <v>7</v>
      </c>
      <c r="Q178">
        <v>6</v>
      </c>
      <c r="R178">
        <v>2</v>
      </c>
      <c r="S178">
        <v>3</v>
      </c>
      <c r="T178">
        <v>4</v>
      </c>
      <c r="U178">
        <v>8</v>
      </c>
      <c r="V178">
        <v>12</v>
      </c>
      <c r="W178">
        <v>6</v>
      </c>
      <c r="X178">
        <f t="shared" si="2"/>
        <v>64</v>
      </c>
    </row>
    <row r="179" spans="1:24" x14ac:dyDescent="0.25">
      <c r="A179" t="s">
        <v>53</v>
      </c>
      <c r="B179" t="s">
        <v>103</v>
      </c>
      <c r="C179" t="s">
        <v>113</v>
      </c>
      <c r="D179">
        <v>735</v>
      </c>
      <c r="E179">
        <v>166</v>
      </c>
      <c r="F179">
        <v>648</v>
      </c>
      <c r="G179">
        <v>156</v>
      </c>
      <c r="H179">
        <v>0.25829999999999997</v>
      </c>
      <c r="I179">
        <v>67</v>
      </c>
      <c r="J179">
        <v>66</v>
      </c>
      <c r="K179">
        <v>4.08</v>
      </c>
      <c r="L179">
        <v>1.2813000000000001</v>
      </c>
      <c r="M179">
        <v>1150</v>
      </c>
      <c r="N179">
        <v>3.5</v>
      </c>
      <c r="O179">
        <v>2</v>
      </c>
      <c r="P179">
        <v>1</v>
      </c>
      <c r="Q179">
        <v>12</v>
      </c>
      <c r="R179">
        <v>3</v>
      </c>
      <c r="S179">
        <v>5</v>
      </c>
      <c r="T179">
        <v>10</v>
      </c>
      <c r="U179">
        <v>6</v>
      </c>
      <c r="V179">
        <v>8</v>
      </c>
      <c r="W179">
        <v>8</v>
      </c>
      <c r="X179">
        <f t="shared" si="2"/>
        <v>58.5</v>
      </c>
    </row>
    <row r="180" spans="1:24" x14ac:dyDescent="0.25">
      <c r="A180" t="s">
        <v>53</v>
      </c>
      <c r="B180" t="s">
        <v>104</v>
      </c>
      <c r="C180" t="s">
        <v>113</v>
      </c>
      <c r="D180">
        <v>935</v>
      </c>
      <c r="E180">
        <v>251</v>
      </c>
      <c r="F180">
        <v>894</v>
      </c>
      <c r="G180">
        <v>95</v>
      </c>
      <c r="H180">
        <v>0.26</v>
      </c>
      <c r="I180">
        <v>51</v>
      </c>
      <c r="J180">
        <v>35</v>
      </c>
      <c r="K180">
        <v>4.7789999999999999</v>
      </c>
      <c r="L180">
        <v>1.4661999999999999</v>
      </c>
      <c r="M180">
        <v>909</v>
      </c>
      <c r="N180">
        <v>12</v>
      </c>
      <c r="O180">
        <v>12</v>
      </c>
      <c r="P180">
        <v>12</v>
      </c>
      <c r="Q180">
        <v>5</v>
      </c>
      <c r="R180">
        <v>6</v>
      </c>
      <c r="S180">
        <v>2</v>
      </c>
      <c r="T180">
        <v>3</v>
      </c>
      <c r="U180">
        <v>2</v>
      </c>
      <c r="V180">
        <v>2</v>
      </c>
      <c r="W180">
        <v>2</v>
      </c>
      <c r="X180">
        <f t="shared" si="2"/>
        <v>58</v>
      </c>
    </row>
    <row r="181" spans="1:24" x14ac:dyDescent="0.25">
      <c r="A181" t="s">
        <v>53</v>
      </c>
      <c r="B181" t="s">
        <v>105</v>
      </c>
      <c r="C181" t="s">
        <v>113</v>
      </c>
      <c r="D181">
        <v>690</v>
      </c>
      <c r="E181">
        <v>188</v>
      </c>
      <c r="F181">
        <v>694</v>
      </c>
      <c r="G181">
        <v>65</v>
      </c>
      <c r="H181">
        <v>0.27179999999999999</v>
      </c>
      <c r="I181">
        <v>70</v>
      </c>
      <c r="J181">
        <v>3</v>
      </c>
      <c r="K181">
        <v>3.8420000000000001</v>
      </c>
      <c r="L181">
        <v>1.2386999999999999</v>
      </c>
      <c r="M181">
        <v>1238</v>
      </c>
      <c r="N181">
        <v>1</v>
      </c>
      <c r="O181">
        <v>3</v>
      </c>
      <c r="P181">
        <v>4</v>
      </c>
      <c r="Q181">
        <v>3</v>
      </c>
      <c r="R181">
        <v>10</v>
      </c>
      <c r="S181">
        <v>6</v>
      </c>
      <c r="T181">
        <v>2</v>
      </c>
      <c r="U181">
        <v>9</v>
      </c>
      <c r="V181">
        <v>9</v>
      </c>
      <c r="W181">
        <v>11</v>
      </c>
      <c r="X181">
        <f t="shared" si="2"/>
        <v>58</v>
      </c>
    </row>
    <row r="182" spans="1:24" x14ac:dyDescent="0.25">
      <c r="A182" t="s">
        <v>54</v>
      </c>
      <c r="B182" t="s">
        <v>94</v>
      </c>
      <c r="C182" t="s">
        <v>113</v>
      </c>
      <c r="D182">
        <v>985</v>
      </c>
      <c r="E182">
        <v>206</v>
      </c>
      <c r="F182">
        <v>890</v>
      </c>
      <c r="G182">
        <v>150</v>
      </c>
      <c r="H182">
        <v>0.27139999999999997</v>
      </c>
      <c r="I182">
        <v>94</v>
      </c>
      <c r="J182">
        <v>61</v>
      </c>
      <c r="K182">
        <v>3.4</v>
      </c>
      <c r="L182">
        <v>1.1990000000000001</v>
      </c>
      <c r="M182">
        <v>1274</v>
      </c>
      <c r="N182">
        <v>11</v>
      </c>
      <c r="O182">
        <v>7</v>
      </c>
      <c r="P182">
        <v>10</v>
      </c>
      <c r="Q182">
        <v>11</v>
      </c>
      <c r="R182">
        <v>12</v>
      </c>
      <c r="S182">
        <v>12</v>
      </c>
      <c r="T182">
        <v>10</v>
      </c>
      <c r="U182">
        <v>12</v>
      </c>
      <c r="V182">
        <v>11</v>
      </c>
      <c r="W182">
        <v>11</v>
      </c>
      <c r="X182">
        <f t="shared" si="2"/>
        <v>107</v>
      </c>
    </row>
    <row r="183" spans="1:24" x14ac:dyDescent="0.25">
      <c r="A183" t="s">
        <v>54</v>
      </c>
      <c r="B183" t="s">
        <v>95</v>
      </c>
      <c r="C183" t="s">
        <v>113</v>
      </c>
      <c r="D183">
        <v>926</v>
      </c>
      <c r="E183">
        <v>228</v>
      </c>
      <c r="F183">
        <v>860</v>
      </c>
      <c r="G183">
        <v>170</v>
      </c>
      <c r="H183">
        <v>0.2621</v>
      </c>
      <c r="I183">
        <v>92</v>
      </c>
      <c r="J183">
        <v>84</v>
      </c>
      <c r="K183">
        <v>3.43</v>
      </c>
      <c r="L183">
        <v>1.1870000000000001</v>
      </c>
      <c r="M183">
        <v>1442</v>
      </c>
      <c r="N183">
        <v>9</v>
      </c>
      <c r="O183">
        <v>10</v>
      </c>
      <c r="P183">
        <v>9</v>
      </c>
      <c r="Q183">
        <v>12</v>
      </c>
      <c r="R183">
        <v>6</v>
      </c>
      <c r="S183">
        <v>11</v>
      </c>
      <c r="T183">
        <v>12</v>
      </c>
      <c r="U183">
        <v>11</v>
      </c>
      <c r="V183">
        <v>12</v>
      </c>
      <c r="W183">
        <v>12</v>
      </c>
      <c r="X183">
        <f t="shared" si="2"/>
        <v>104</v>
      </c>
    </row>
    <row r="184" spans="1:24" x14ac:dyDescent="0.25">
      <c r="A184" t="s">
        <v>54</v>
      </c>
      <c r="B184" t="s">
        <v>96</v>
      </c>
      <c r="C184" t="s">
        <v>113</v>
      </c>
      <c r="D184">
        <v>800</v>
      </c>
      <c r="E184">
        <v>156</v>
      </c>
      <c r="F184">
        <v>680</v>
      </c>
      <c r="G184">
        <v>131</v>
      </c>
      <c r="H184">
        <v>0.2591</v>
      </c>
      <c r="I184">
        <v>68</v>
      </c>
      <c r="J184">
        <v>53</v>
      </c>
      <c r="K184">
        <v>4.8099999999999996</v>
      </c>
      <c r="L184">
        <v>1.4330000000000001</v>
      </c>
      <c r="M184">
        <v>1110</v>
      </c>
      <c r="N184">
        <v>7</v>
      </c>
      <c r="O184">
        <v>1</v>
      </c>
      <c r="P184">
        <v>3</v>
      </c>
      <c r="Q184">
        <v>10</v>
      </c>
      <c r="R184">
        <v>4</v>
      </c>
      <c r="S184">
        <v>5</v>
      </c>
      <c r="T184">
        <v>7</v>
      </c>
      <c r="U184">
        <v>1</v>
      </c>
      <c r="V184">
        <v>1</v>
      </c>
      <c r="W184">
        <v>5</v>
      </c>
      <c r="X184">
        <f t="shared" si="2"/>
        <v>44</v>
      </c>
    </row>
    <row r="185" spans="1:24" x14ac:dyDescent="0.25">
      <c r="A185" t="s">
        <v>54</v>
      </c>
      <c r="B185" t="s">
        <v>97</v>
      </c>
      <c r="C185" t="s">
        <v>113</v>
      </c>
      <c r="D185">
        <v>679</v>
      </c>
      <c r="E185">
        <v>205</v>
      </c>
      <c r="F185">
        <v>711</v>
      </c>
      <c r="G185">
        <v>45</v>
      </c>
      <c r="H185">
        <v>0.24709999999999999</v>
      </c>
      <c r="I185">
        <v>54</v>
      </c>
      <c r="J185">
        <v>7</v>
      </c>
      <c r="K185">
        <v>4.62</v>
      </c>
      <c r="L185">
        <v>1.41</v>
      </c>
      <c r="M185">
        <v>798</v>
      </c>
      <c r="N185">
        <v>3</v>
      </c>
      <c r="O185">
        <v>6</v>
      </c>
      <c r="P185">
        <v>5</v>
      </c>
      <c r="Q185">
        <v>1</v>
      </c>
      <c r="R185">
        <v>1</v>
      </c>
      <c r="S185">
        <v>2</v>
      </c>
      <c r="T185">
        <v>1</v>
      </c>
      <c r="U185">
        <v>2</v>
      </c>
      <c r="V185">
        <v>2</v>
      </c>
      <c r="W185">
        <v>1</v>
      </c>
      <c r="X185">
        <f t="shared" si="2"/>
        <v>24</v>
      </c>
    </row>
    <row r="186" spans="1:24" x14ac:dyDescent="0.25">
      <c r="A186" t="s">
        <v>54</v>
      </c>
      <c r="B186" t="s">
        <v>98</v>
      </c>
      <c r="C186" t="s">
        <v>113</v>
      </c>
      <c r="D186">
        <v>987</v>
      </c>
      <c r="E186">
        <v>265</v>
      </c>
      <c r="F186">
        <v>900</v>
      </c>
      <c r="G186">
        <v>122</v>
      </c>
      <c r="H186">
        <v>0.2676</v>
      </c>
      <c r="I186">
        <v>69</v>
      </c>
      <c r="J186">
        <v>59</v>
      </c>
      <c r="K186">
        <v>4.0199999999999996</v>
      </c>
      <c r="L186">
        <v>1.31</v>
      </c>
      <c r="M186">
        <v>1159</v>
      </c>
      <c r="N186">
        <v>12</v>
      </c>
      <c r="O186">
        <v>12</v>
      </c>
      <c r="P186">
        <v>11</v>
      </c>
      <c r="Q186">
        <v>6</v>
      </c>
      <c r="R186">
        <v>10</v>
      </c>
      <c r="S186">
        <v>6.5</v>
      </c>
      <c r="T186">
        <v>8.5</v>
      </c>
      <c r="U186">
        <v>6</v>
      </c>
      <c r="V186">
        <v>4</v>
      </c>
      <c r="W186">
        <v>9</v>
      </c>
      <c r="X186">
        <f t="shared" si="2"/>
        <v>85</v>
      </c>
    </row>
    <row r="187" spans="1:24" x14ac:dyDescent="0.25">
      <c r="A187" t="s">
        <v>54</v>
      </c>
      <c r="B187" t="s">
        <v>99</v>
      </c>
      <c r="C187" t="s">
        <v>113</v>
      </c>
      <c r="D187">
        <v>943</v>
      </c>
      <c r="E187">
        <v>264</v>
      </c>
      <c r="F187">
        <v>946</v>
      </c>
      <c r="G187">
        <v>129</v>
      </c>
      <c r="H187">
        <v>0.26219999999999999</v>
      </c>
      <c r="I187">
        <v>74</v>
      </c>
      <c r="J187">
        <v>40</v>
      </c>
      <c r="K187">
        <v>4.21</v>
      </c>
      <c r="L187">
        <v>1.357</v>
      </c>
      <c r="M187">
        <v>1016</v>
      </c>
      <c r="N187">
        <v>10</v>
      </c>
      <c r="O187">
        <v>11</v>
      </c>
      <c r="P187">
        <v>12</v>
      </c>
      <c r="Q187">
        <v>9</v>
      </c>
      <c r="R187">
        <v>7</v>
      </c>
      <c r="S187">
        <v>8</v>
      </c>
      <c r="T187">
        <v>4.5</v>
      </c>
      <c r="U187">
        <v>4</v>
      </c>
      <c r="V187">
        <v>3</v>
      </c>
      <c r="W187">
        <v>4</v>
      </c>
      <c r="X187">
        <f t="shared" si="2"/>
        <v>72.5</v>
      </c>
    </row>
    <row r="188" spans="1:24" x14ac:dyDescent="0.25">
      <c r="A188" t="s">
        <v>54</v>
      </c>
      <c r="B188" t="s">
        <v>100</v>
      </c>
      <c r="C188" t="s">
        <v>113</v>
      </c>
      <c r="D188">
        <v>753</v>
      </c>
      <c r="E188">
        <v>193</v>
      </c>
      <c r="F188">
        <v>762</v>
      </c>
      <c r="G188">
        <v>99</v>
      </c>
      <c r="H188">
        <v>0.26910000000000001</v>
      </c>
      <c r="I188">
        <v>81</v>
      </c>
      <c r="J188">
        <v>24</v>
      </c>
      <c r="K188">
        <v>3.94</v>
      </c>
      <c r="L188">
        <v>1.2490000000000001</v>
      </c>
      <c r="M188">
        <v>1153</v>
      </c>
      <c r="N188">
        <v>4</v>
      </c>
      <c r="O188">
        <v>5</v>
      </c>
      <c r="P188">
        <v>6</v>
      </c>
      <c r="Q188">
        <v>5</v>
      </c>
      <c r="R188">
        <v>11</v>
      </c>
      <c r="S188">
        <v>10</v>
      </c>
      <c r="T188">
        <v>2</v>
      </c>
      <c r="U188">
        <v>8</v>
      </c>
      <c r="V188">
        <v>8</v>
      </c>
      <c r="W188">
        <v>8</v>
      </c>
      <c r="X188">
        <f t="shared" si="2"/>
        <v>67</v>
      </c>
    </row>
    <row r="189" spans="1:24" x14ac:dyDescent="0.25">
      <c r="A189" t="s">
        <v>54</v>
      </c>
      <c r="B189" t="s">
        <v>101</v>
      </c>
      <c r="C189" t="s">
        <v>113</v>
      </c>
      <c r="D189">
        <v>827</v>
      </c>
      <c r="E189">
        <v>214</v>
      </c>
      <c r="F189">
        <v>779</v>
      </c>
      <c r="G189">
        <v>124</v>
      </c>
      <c r="H189">
        <v>0.2601</v>
      </c>
      <c r="I189">
        <v>69</v>
      </c>
      <c r="J189">
        <v>40</v>
      </c>
      <c r="K189">
        <v>4.0999999999999996</v>
      </c>
      <c r="L189">
        <v>1.2869999999999999</v>
      </c>
      <c r="M189">
        <v>1123</v>
      </c>
      <c r="N189">
        <v>8</v>
      </c>
      <c r="O189">
        <v>8</v>
      </c>
      <c r="P189">
        <v>7</v>
      </c>
      <c r="Q189">
        <v>7.5</v>
      </c>
      <c r="R189">
        <v>5</v>
      </c>
      <c r="S189">
        <v>6.5</v>
      </c>
      <c r="T189">
        <v>4.5</v>
      </c>
      <c r="U189">
        <v>5</v>
      </c>
      <c r="V189">
        <v>7</v>
      </c>
      <c r="W189">
        <v>6</v>
      </c>
      <c r="X189">
        <f t="shared" si="2"/>
        <v>64.5</v>
      </c>
    </row>
    <row r="190" spans="1:24" x14ac:dyDescent="0.25">
      <c r="A190" t="s">
        <v>54</v>
      </c>
      <c r="B190" t="s">
        <v>102</v>
      </c>
      <c r="C190" t="s">
        <v>113</v>
      </c>
      <c r="D190">
        <v>774</v>
      </c>
      <c r="E190">
        <v>218</v>
      </c>
      <c r="F190">
        <v>695</v>
      </c>
      <c r="G190">
        <v>74</v>
      </c>
      <c r="H190">
        <v>0.25819999999999999</v>
      </c>
      <c r="I190">
        <v>62</v>
      </c>
      <c r="J190">
        <v>59</v>
      </c>
      <c r="K190">
        <v>3.99</v>
      </c>
      <c r="L190">
        <v>1.2929999999999999</v>
      </c>
      <c r="M190">
        <v>1204</v>
      </c>
      <c r="N190">
        <v>6</v>
      </c>
      <c r="O190">
        <v>9</v>
      </c>
      <c r="P190">
        <v>4</v>
      </c>
      <c r="Q190">
        <v>3</v>
      </c>
      <c r="R190">
        <v>3</v>
      </c>
      <c r="S190">
        <v>4</v>
      </c>
      <c r="T190">
        <v>8.5</v>
      </c>
      <c r="U190">
        <v>7</v>
      </c>
      <c r="V190">
        <v>5</v>
      </c>
      <c r="W190">
        <v>10</v>
      </c>
      <c r="X190">
        <f t="shared" si="2"/>
        <v>59.5</v>
      </c>
    </row>
    <row r="191" spans="1:24" x14ac:dyDescent="0.25">
      <c r="A191" t="s">
        <v>54</v>
      </c>
      <c r="B191" t="s">
        <v>103</v>
      </c>
      <c r="C191" t="s">
        <v>113</v>
      </c>
      <c r="D191">
        <v>671</v>
      </c>
      <c r="E191">
        <v>170</v>
      </c>
      <c r="F191">
        <v>601</v>
      </c>
      <c r="G191">
        <v>124</v>
      </c>
      <c r="H191">
        <v>0.26279999999999998</v>
      </c>
      <c r="I191">
        <v>61</v>
      </c>
      <c r="J191">
        <v>75</v>
      </c>
      <c r="K191">
        <v>3.52</v>
      </c>
      <c r="L191">
        <v>1.248</v>
      </c>
      <c r="M191">
        <v>936</v>
      </c>
      <c r="N191">
        <v>2</v>
      </c>
      <c r="O191">
        <v>3</v>
      </c>
      <c r="P191">
        <v>1</v>
      </c>
      <c r="Q191">
        <v>7.5</v>
      </c>
      <c r="R191">
        <v>8</v>
      </c>
      <c r="S191">
        <v>3</v>
      </c>
      <c r="T191">
        <v>11</v>
      </c>
      <c r="U191">
        <v>10</v>
      </c>
      <c r="V191">
        <v>9</v>
      </c>
      <c r="W191">
        <v>3</v>
      </c>
      <c r="X191">
        <f t="shared" si="2"/>
        <v>57.5</v>
      </c>
    </row>
    <row r="192" spans="1:24" x14ac:dyDescent="0.25">
      <c r="A192" t="s">
        <v>54</v>
      </c>
      <c r="B192" t="s">
        <v>104</v>
      </c>
      <c r="C192" t="s">
        <v>113</v>
      </c>
      <c r="D192">
        <v>766</v>
      </c>
      <c r="E192">
        <v>189</v>
      </c>
      <c r="F192">
        <v>791</v>
      </c>
      <c r="G192">
        <v>81</v>
      </c>
      <c r="H192">
        <v>0.26400000000000001</v>
      </c>
      <c r="I192">
        <v>47</v>
      </c>
      <c r="J192">
        <v>51</v>
      </c>
      <c r="K192">
        <v>4.32</v>
      </c>
      <c r="L192">
        <v>1.292</v>
      </c>
      <c r="M192">
        <v>898</v>
      </c>
      <c r="N192">
        <v>5</v>
      </c>
      <c r="O192">
        <v>4</v>
      </c>
      <c r="P192">
        <v>8</v>
      </c>
      <c r="Q192">
        <v>4</v>
      </c>
      <c r="R192">
        <v>9</v>
      </c>
      <c r="S192">
        <v>1</v>
      </c>
      <c r="T192">
        <v>6</v>
      </c>
      <c r="U192">
        <v>3</v>
      </c>
      <c r="V192">
        <v>6</v>
      </c>
      <c r="W192">
        <v>2</v>
      </c>
      <c r="X192">
        <f t="shared" si="2"/>
        <v>48</v>
      </c>
    </row>
    <row r="193" spans="1:24" x14ac:dyDescent="0.25">
      <c r="A193" t="s">
        <v>54</v>
      </c>
      <c r="B193" t="s">
        <v>105</v>
      </c>
      <c r="C193" t="s">
        <v>113</v>
      </c>
      <c r="D193">
        <v>613</v>
      </c>
      <c r="E193">
        <v>162</v>
      </c>
      <c r="F193">
        <v>618</v>
      </c>
      <c r="G193">
        <v>55</v>
      </c>
      <c r="H193">
        <v>0.25509999999999999</v>
      </c>
      <c r="I193">
        <v>80</v>
      </c>
      <c r="J193">
        <v>30</v>
      </c>
      <c r="K193">
        <v>3.82</v>
      </c>
      <c r="L193">
        <v>1.2230000000000001</v>
      </c>
      <c r="M193">
        <v>1145</v>
      </c>
      <c r="N193">
        <v>1</v>
      </c>
      <c r="O193">
        <v>2</v>
      </c>
      <c r="P193">
        <v>2</v>
      </c>
      <c r="Q193">
        <v>2</v>
      </c>
      <c r="R193">
        <v>2</v>
      </c>
      <c r="S193">
        <v>9</v>
      </c>
      <c r="T193">
        <v>3</v>
      </c>
      <c r="U193">
        <v>9</v>
      </c>
      <c r="V193">
        <v>10</v>
      </c>
      <c r="W193">
        <v>7</v>
      </c>
      <c r="X193">
        <f t="shared" si="2"/>
        <v>47</v>
      </c>
    </row>
    <row r="194" spans="1:24" x14ac:dyDescent="0.25">
      <c r="A194" t="s">
        <v>55</v>
      </c>
      <c r="B194" t="s">
        <v>94</v>
      </c>
      <c r="C194" t="s">
        <v>113</v>
      </c>
      <c r="D194">
        <v>916</v>
      </c>
      <c r="E194">
        <v>201</v>
      </c>
      <c r="F194">
        <v>778</v>
      </c>
      <c r="G194">
        <v>234</v>
      </c>
      <c r="H194">
        <v>0.25390000000000001</v>
      </c>
      <c r="I194">
        <v>89</v>
      </c>
      <c r="J194">
        <v>47</v>
      </c>
      <c r="K194">
        <v>3.73</v>
      </c>
      <c r="L194">
        <v>1.218</v>
      </c>
      <c r="M194">
        <v>1317</v>
      </c>
      <c r="N194">
        <v>12</v>
      </c>
      <c r="O194">
        <v>7</v>
      </c>
      <c r="P194">
        <v>8</v>
      </c>
      <c r="Q194">
        <v>12</v>
      </c>
      <c r="R194">
        <v>2</v>
      </c>
      <c r="S194">
        <v>12</v>
      </c>
      <c r="T194">
        <v>8</v>
      </c>
      <c r="U194">
        <v>11</v>
      </c>
      <c r="V194">
        <v>12</v>
      </c>
      <c r="W194">
        <v>12</v>
      </c>
      <c r="X194">
        <f t="shared" si="2"/>
        <v>96</v>
      </c>
    </row>
    <row r="195" spans="1:24" x14ac:dyDescent="0.25">
      <c r="A195" t="s">
        <v>55</v>
      </c>
      <c r="B195" t="s">
        <v>95</v>
      </c>
      <c r="C195" t="s">
        <v>113</v>
      </c>
      <c r="D195">
        <v>861</v>
      </c>
      <c r="E195">
        <v>250</v>
      </c>
      <c r="F195">
        <v>813</v>
      </c>
      <c r="G195">
        <v>100</v>
      </c>
      <c r="H195">
        <v>0.2631</v>
      </c>
      <c r="I195">
        <v>83</v>
      </c>
      <c r="J195">
        <v>34</v>
      </c>
      <c r="K195">
        <v>3.65</v>
      </c>
      <c r="L195">
        <v>1.218</v>
      </c>
      <c r="M195">
        <v>1201</v>
      </c>
      <c r="N195">
        <v>10</v>
      </c>
      <c r="O195">
        <v>12</v>
      </c>
      <c r="P195">
        <v>10</v>
      </c>
      <c r="Q195">
        <v>8</v>
      </c>
      <c r="R195">
        <v>7</v>
      </c>
      <c r="S195">
        <v>8.5</v>
      </c>
      <c r="T195">
        <v>5</v>
      </c>
      <c r="U195">
        <v>12</v>
      </c>
      <c r="V195">
        <v>11</v>
      </c>
      <c r="W195">
        <v>10</v>
      </c>
      <c r="X195">
        <f t="shared" ref="X195:X258" si="3">SUM(N195:W195)</f>
        <v>93.5</v>
      </c>
    </row>
    <row r="196" spans="1:24" x14ac:dyDescent="0.25">
      <c r="A196" t="s">
        <v>55</v>
      </c>
      <c r="B196" t="s">
        <v>96</v>
      </c>
      <c r="C196" t="s">
        <v>113</v>
      </c>
      <c r="D196">
        <v>829</v>
      </c>
      <c r="E196">
        <v>197</v>
      </c>
      <c r="F196">
        <v>781</v>
      </c>
      <c r="G196">
        <v>64</v>
      </c>
      <c r="H196">
        <v>0.25669999999999998</v>
      </c>
      <c r="I196">
        <v>56</v>
      </c>
      <c r="J196">
        <v>19</v>
      </c>
      <c r="K196">
        <v>4.72</v>
      </c>
      <c r="L196">
        <v>1.403</v>
      </c>
      <c r="M196">
        <v>1030</v>
      </c>
      <c r="N196">
        <v>8</v>
      </c>
      <c r="O196">
        <v>6</v>
      </c>
      <c r="P196">
        <v>9</v>
      </c>
      <c r="Q196">
        <v>1</v>
      </c>
      <c r="R196">
        <v>4</v>
      </c>
      <c r="S196">
        <v>2.5</v>
      </c>
      <c r="T196">
        <v>2</v>
      </c>
      <c r="U196">
        <v>1</v>
      </c>
      <c r="V196">
        <v>2</v>
      </c>
      <c r="W196">
        <v>3</v>
      </c>
      <c r="X196">
        <f t="shared" si="3"/>
        <v>38.5</v>
      </c>
    </row>
    <row r="197" spans="1:24" x14ac:dyDescent="0.25">
      <c r="A197" t="s">
        <v>55</v>
      </c>
      <c r="B197" t="s">
        <v>97</v>
      </c>
      <c r="C197" t="s">
        <v>113</v>
      </c>
      <c r="D197">
        <v>720</v>
      </c>
      <c r="E197">
        <v>160</v>
      </c>
      <c r="F197">
        <v>637</v>
      </c>
      <c r="G197">
        <v>83</v>
      </c>
      <c r="H197">
        <v>0.2671</v>
      </c>
      <c r="I197">
        <v>50</v>
      </c>
      <c r="J197">
        <v>43</v>
      </c>
      <c r="K197">
        <v>4.63</v>
      </c>
      <c r="L197">
        <v>1.4359999999999999</v>
      </c>
      <c r="M197">
        <v>810</v>
      </c>
      <c r="N197">
        <v>2</v>
      </c>
      <c r="O197">
        <v>1</v>
      </c>
      <c r="P197">
        <v>1</v>
      </c>
      <c r="Q197">
        <v>4</v>
      </c>
      <c r="R197">
        <v>9</v>
      </c>
      <c r="S197">
        <v>1</v>
      </c>
      <c r="T197">
        <v>7</v>
      </c>
      <c r="U197">
        <v>3</v>
      </c>
      <c r="V197">
        <v>1</v>
      </c>
      <c r="W197">
        <v>1</v>
      </c>
      <c r="X197">
        <f t="shared" si="3"/>
        <v>30</v>
      </c>
    </row>
    <row r="198" spans="1:24" x14ac:dyDescent="0.25">
      <c r="A198" t="s">
        <v>55</v>
      </c>
      <c r="B198" t="s">
        <v>98</v>
      </c>
      <c r="C198" t="s">
        <v>113</v>
      </c>
      <c r="D198">
        <v>875</v>
      </c>
      <c r="E198">
        <v>238</v>
      </c>
      <c r="F198">
        <v>884</v>
      </c>
      <c r="G198">
        <v>68</v>
      </c>
      <c r="H198">
        <v>0.26600000000000001</v>
      </c>
      <c r="I198">
        <v>85</v>
      </c>
      <c r="J198">
        <v>22</v>
      </c>
      <c r="K198">
        <v>4.0999999999999996</v>
      </c>
      <c r="L198">
        <v>1.3129999999999999</v>
      </c>
      <c r="M198">
        <v>1258</v>
      </c>
      <c r="N198">
        <v>11</v>
      </c>
      <c r="O198">
        <v>10</v>
      </c>
      <c r="P198">
        <v>12</v>
      </c>
      <c r="Q198">
        <v>2</v>
      </c>
      <c r="R198">
        <v>8</v>
      </c>
      <c r="S198">
        <v>10</v>
      </c>
      <c r="T198">
        <v>3</v>
      </c>
      <c r="U198">
        <v>6</v>
      </c>
      <c r="V198">
        <v>5</v>
      </c>
      <c r="W198">
        <v>11</v>
      </c>
      <c r="X198">
        <f t="shared" si="3"/>
        <v>78</v>
      </c>
    </row>
    <row r="199" spans="1:24" x14ac:dyDescent="0.25">
      <c r="A199" t="s">
        <v>55</v>
      </c>
      <c r="B199" t="s">
        <v>99</v>
      </c>
      <c r="C199" t="s">
        <v>113</v>
      </c>
      <c r="D199">
        <v>785</v>
      </c>
      <c r="E199">
        <v>182</v>
      </c>
      <c r="F199">
        <v>715</v>
      </c>
      <c r="G199">
        <v>107</v>
      </c>
      <c r="H199">
        <v>0.27010000000000001</v>
      </c>
      <c r="I199">
        <v>83</v>
      </c>
      <c r="J199">
        <v>57</v>
      </c>
      <c r="K199">
        <v>3.83</v>
      </c>
      <c r="L199">
        <v>1.2749999999999999</v>
      </c>
      <c r="M199">
        <v>1102</v>
      </c>
      <c r="N199">
        <v>6</v>
      </c>
      <c r="O199">
        <v>4</v>
      </c>
      <c r="P199">
        <v>3</v>
      </c>
      <c r="Q199">
        <v>9</v>
      </c>
      <c r="R199">
        <v>11</v>
      </c>
      <c r="S199">
        <v>8.5</v>
      </c>
      <c r="T199">
        <v>10</v>
      </c>
      <c r="U199">
        <v>10</v>
      </c>
      <c r="V199">
        <v>8</v>
      </c>
      <c r="W199">
        <v>7</v>
      </c>
      <c r="X199">
        <f t="shared" si="3"/>
        <v>76.5</v>
      </c>
    </row>
    <row r="200" spans="1:24" x14ac:dyDescent="0.25">
      <c r="A200" t="s">
        <v>55</v>
      </c>
      <c r="B200" t="s">
        <v>100</v>
      </c>
      <c r="C200" t="s">
        <v>113</v>
      </c>
      <c r="D200">
        <v>759</v>
      </c>
      <c r="E200">
        <v>177</v>
      </c>
      <c r="F200">
        <v>726</v>
      </c>
      <c r="G200">
        <v>136</v>
      </c>
      <c r="H200">
        <v>0.27039999999999997</v>
      </c>
      <c r="I200">
        <v>67</v>
      </c>
      <c r="J200">
        <v>52</v>
      </c>
      <c r="K200">
        <v>3.91</v>
      </c>
      <c r="L200">
        <v>1.268</v>
      </c>
      <c r="M200">
        <v>1057</v>
      </c>
      <c r="N200">
        <v>5</v>
      </c>
      <c r="O200">
        <v>3</v>
      </c>
      <c r="P200">
        <v>5</v>
      </c>
      <c r="Q200">
        <v>11</v>
      </c>
      <c r="R200">
        <v>12</v>
      </c>
      <c r="S200">
        <v>6</v>
      </c>
      <c r="T200">
        <v>9</v>
      </c>
      <c r="U200">
        <v>7</v>
      </c>
      <c r="V200">
        <v>9</v>
      </c>
      <c r="W200">
        <v>4</v>
      </c>
      <c r="X200">
        <f t="shared" si="3"/>
        <v>71</v>
      </c>
    </row>
    <row r="201" spans="1:24" x14ac:dyDescent="0.25">
      <c r="A201" t="s">
        <v>55</v>
      </c>
      <c r="B201" t="s">
        <v>101</v>
      </c>
      <c r="C201" t="s">
        <v>113</v>
      </c>
      <c r="D201">
        <v>853</v>
      </c>
      <c r="E201">
        <v>241</v>
      </c>
      <c r="F201">
        <v>862</v>
      </c>
      <c r="G201">
        <v>94</v>
      </c>
      <c r="H201">
        <v>0.26850000000000002</v>
      </c>
      <c r="I201">
        <v>64</v>
      </c>
      <c r="J201">
        <v>30</v>
      </c>
      <c r="K201">
        <v>4.17</v>
      </c>
      <c r="L201">
        <v>1.347</v>
      </c>
      <c r="M201">
        <v>1094</v>
      </c>
      <c r="N201">
        <v>9</v>
      </c>
      <c r="O201">
        <v>11</v>
      </c>
      <c r="P201">
        <v>11</v>
      </c>
      <c r="Q201">
        <v>7</v>
      </c>
      <c r="R201">
        <v>10</v>
      </c>
      <c r="S201">
        <v>5</v>
      </c>
      <c r="T201">
        <v>4</v>
      </c>
      <c r="U201">
        <v>4</v>
      </c>
      <c r="V201">
        <v>4</v>
      </c>
      <c r="W201">
        <v>6</v>
      </c>
      <c r="X201">
        <f t="shared" si="3"/>
        <v>71</v>
      </c>
    </row>
    <row r="202" spans="1:24" x14ac:dyDescent="0.25">
      <c r="A202" t="s">
        <v>55</v>
      </c>
      <c r="B202" t="s">
        <v>102</v>
      </c>
      <c r="C202" t="s">
        <v>113</v>
      </c>
      <c r="D202">
        <v>732</v>
      </c>
      <c r="E202">
        <v>228</v>
      </c>
      <c r="F202">
        <v>769</v>
      </c>
      <c r="G202">
        <v>127</v>
      </c>
      <c r="H202">
        <v>0.24629999999999999</v>
      </c>
      <c r="I202">
        <v>56</v>
      </c>
      <c r="J202">
        <v>98</v>
      </c>
      <c r="K202">
        <v>4.13</v>
      </c>
      <c r="L202">
        <v>1.3109999999999999</v>
      </c>
      <c r="M202">
        <v>1154</v>
      </c>
      <c r="N202">
        <v>3</v>
      </c>
      <c r="O202">
        <v>9</v>
      </c>
      <c r="P202">
        <v>7</v>
      </c>
      <c r="Q202">
        <v>10</v>
      </c>
      <c r="R202">
        <v>1</v>
      </c>
      <c r="S202">
        <v>2.5</v>
      </c>
      <c r="T202">
        <v>12</v>
      </c>
      <c r="U202">
        <v>5</v>
      </c>
      <c r="V202">
        <v>6</v>
      </c>
      <c r="W202">
        <v>9</v>
      </c>
      <c r="X202">
        <f t="shared" si="3"/>
        <v>64.5</v>
      </c>
    </row>
    <row r="203" spans="1:24" x14ac:dyDescent="0.25">
      <c r="A203" t="s">
        <v>55</v>
      </c>
      <c r="B203" t="s">
        <v>103</v>
      </c>
      <c r="C203" t="s">
        <v>113</v>
      </c>
      <c r="D203">
        <v>795</v>
      </c>
      <c r="E203">
        <v>170</v>
      </c>
      <c r="F203">
        <v>724</v>
      </c>
      <c r="G203">
        <v>86</v>
      </c>
      <c r="H203">
        <v>0.26250000000000001</v>
      </c>
      <c r="I203">
        <v>76</v>
      </c>
      <c r="J203">
        <v>36</v>
      </c>
      <c r="K203">
        <v>3.87</v>
      </c>
      <c r="L203">
        <v>1.2310000000000001</v>
      </c>
      <c r="M203">
        <v>1082</v>
      </c>
      <c r="N203">
        <v>7</v>
      </c>
      <c r="O203">
        <v>2</v>
      </c>
      <c r="P203">
        <v>4</v>
      </c>
      <c r="Q203">
        <v>6</v>
      </c>
      <c r="R203">
        <v>6</v>
      </c>
      <c r="S203">
        <v>7</v>
      </c>
      <c r="T203">
        <v>6</v>
      </c>
      <c r="U203">
        <v>9</v>
      </c>
      <c r="V203">
        <v>10</v>
      </c>
      <c r="W203">
        <v>5</v>
      </c>
      <c r="X203">
        <f t="shared" si="3"/>
        <v>62</v>
      </c>
    </row>
    <row r="204" spans="1:24" x14ac:dyDescent="0.25">
      <c r="A204" t="s">
        <v>55</v>
      </c>
      <c r="B204" t="s">
        <v>104</v>
      </c>
      <c r="C204" t="s">
        <v>113</v>
      </c>
      <c r="D204">
        <v>745</v>
      </c>
      <c r="E204">
        <v>203</v>
      </c>
      <c r="F204">
        <v>731</v>
      </c>
      <c r="G204">
        <v>74</v>
      </c>
      <c r="H204">
        <v>0.25490000000000002</v>
      </c>
      <c r="I204">
        <v>88</v>
      </c>
      <c r="J204">
        <v>16</v>
      </c>
      <c r="K204">
        <v>3.88</v>
      </c>
      <c r="L204">
        <v>1.292</v>
      </c>
      <c r="M204">
        <v>1132</v>
      </c>
      <c r="N204">
        <v>4</v>
      </c>
      <c r="O204">
        <v>8</v>
      </c>
      <c r="P204">
        <v>6</v>
      </c>
      <c r="Q204">
        <v>3</v>
      </c>
      <c r="R204">
        <v>3</v>
      </c>
      <c r="S204">
        <v>11</v>
      </c>
      <c r="T204">
        <v>1</v>
      </c>
      <c r="U204">
        <v>8</v>
      </c>
      <c r="V204">
        <v>7</v>
      </c>
      <c r="W204">
        <v>8</v>
      </c>
      <c r="X204">
        <f t="shared" si="3"/>
        <v>59</v>
      </c>
    </row>
    <row r="205" spans="1:24" x14ac:dyDescent="0.25">
      <c r="A205" t="s">
        <v>55</v>
      </c>
      <c r="B205" t="s">
        <v>105</v>
      </c>
      <c r="C205" t="s">
        <v>113</v>
      </c>
      <c r="D205">
        <v>675</v>
      </c>
      <c r="E205">
        <v>187</v>
      </c>
      <c r="F205">
        <v>660</v>
      </c>
      <c r="G205">
        <v>84</v>
      </c>
      <c r="H205">
        <v>0.26040000000000002</v>
      </c>
      <c r="I205">
        <v>60</v>
      </c>
      <c r="J205">
        <v>78</v>
      </c>
      <c r="K205">
        <v>4.67</v>
      </c>
      <c r="L205">
        <v>1.3759999999999999</v>
      </c>
      <c r="M205">
        <v>977</v>
      </c>
      <c r="N205">
        <v>1</v>
      </c>
      <c r="O205">
        <v>5</v>
      </c>
      <c r="P205">
        <v>2</v>
      </c>
      <c r="Q205">
        <v>5</v>
      </c>
      <c r="R205">
        <v>5</v>
      </c>
      <c r="S205">
        <v>4</v>
      </c>
      <c r="T205">
        <v>11</v>
      </c>
      <c r="U205">
        <v>2</v>
      </c>
      <c r="V205">
        <v>3</v>
      </c>
      <c r="W205">
        <v>2</v>
      </c>
      <c r="X205">
        <f t="shared" si="3"/>
        <v>40</v>
      </c>
    </row>
    <row r="206" spans="1:24" x14ac:dyDescent="0.25">
      <c r="A206" t="s">
        <v>56</v>
      </c>
      <c r="B206" t="s">
        <v>94</v>
      </c>
      <c r="C206" t="s">
        <v>113</v>
      </c>
      <c r="D206">
        <v>925</v>
      </c>
      <c r="E206">
        <v>275</v>
      </c>
      <c r="F206">
        <v>921</v>
      </c>
      <c r="G206">
        <v>136</v>
      </c>
      <c r="H206">
        <v>0.26500000000000001</v>
      </c>
      <c r="I206">
        <v>86</v>
      </c>
      <c r="J206">
        <v>84</v>
      </c>
      <c r="K206">
        <v>3.36</v>
      </c>
      <c r="L206">
        <v>1.1870000000000001</v>
      </c>
      <c r="M206">
        <v>1294</v>
      </c>
      <c r="N206">
        <v>9.5</v>
      </c>
      <c r="O206">
        <v>12</v>
      </c>
      <c r="P206">
        <v>11</v>
      </c>
      <c r="Q206">
        <v>10</v>
      </c>
      <c r="R206">
        <v>7</v>
      </c>
      <c r="S206">
        <v>12</v>
      </c>
      <c r="T206">
        <v>12</v>
      </c>
      <c r="U206">
        <v>12</v>
      </c>
      <c r="V206">
        <v>12</v>
      </c>
      <c r="W206">
        <v>12</v>
      </c>
      <c r="X206">
        <f t="shared" si="3"/>
        <v>109.5</v>
      </c>
    </row>
    <row r="207" spans="1:24" x14ac:dyDescent="0.25">
      <c r="A207" t="s">
        <v>56</v>
      </c>
      <c r="B207" t="s">
        <v>95</v>
      </c>
      <c r="C207" t="s">
        <v>113</v>
      </c>
      <c r="D207">
        <v>939</v>
      </c>
      <c r="E207">
        <v>235</v>
      </c>
      <c r="F207">
        <v>933</v>
      </c>
      <c r="G207">
        <v>177</v>
      </c>
      <c r="H207">
        <v>0.26600000000000001</v>
      </c>
      <c r="I207">
        <v>77</v>
      </c>
      <c r="J207">
        <v>44</v>
      </c>
      <c r="K207">
        <v>3.88</v>
      </c>
      <c r="L207">
        <v>1.2709999999999999</v>
      </c>
      <c r="M207">
        <v>1237</v>
      </c>
      <c r="N207">
        <v>11</v>
      </c>
      <c r="O207">
        <v>11</v>
      </c>
      <c r="P207">
        <v>12</v>
      </c>
      <c r="Q207">
        <v>12</v>
      </c>
      <c r="R207">
        <v>9</v>
      </c>
      <c r="S207">
        <v>10</v>
      </c>
      <c r="T207">
        <v>5</v>
      </c>
      <c r="U207">
        <v>9</v>
      </c>
      <c r="V207">
        <v>9</v>
      </c>
      <c r="W207">
        <v>11</v>
      </c>
      <c r="X207">
        <f t="shared" si="3"/>
        <v>99</v>
      </c>
    </row>
    <row r="208" spans="1:24" x14ac:dyDescent="0.25">
      <c r="A208" t="s">
        <v>56</v>
      </c>
      <c r="B208" t="s">
        <v>96</v>
      </c>
      <c r="C208" t="s">
        <v>113</v>
      </c>
      <c r="D208">
        <v>675</v>
      </c>
      <c r="E208">
        <v>178</v>
      </c>
      <c r="F208">
        <v>669</v>
      </c>
      <c r="G208">
        <v>82</v>
      </c>
      <c r="H208">
        <v>0.25109999999999999</v>
      </c>
      <c r="I208">
        <v>61</v>
      </c>
      <c r="J208">
        <v>32</v>
      </c>
      <c r="K208">
        <v>4.4800000000000004</v>
      </c>
      <c r="L208">
        <v>1.359</v>
      </c>
      <c r="M208">
        <v>1113</v>
      </c>
      <c r="N208">
        <v>2</v>
      </c>
      <c r="O208">
        <v>3</v>
      </c>
      <c r="P208">
        <v>3</v>
      </c>
      <c r="Q208">
        <v>3</v>
      </c>
      <c r="R208">
        <v>2</v>
      </c>
      <c r="S208">
        <v>3</v>
      </c>
      <c r="T208">
        <v>4</v>
      </c>
      <c r="U208">
        <v>2</v>
      </c>
      <c r="V208">
        <v>3</v>
      </c>
      <c r="W208">
        <v>7</v>
      </c>
      <c r="X208">
        <f t="shared" si="3"/>
        <v>32</v>
      </c>
    </row>
    <row r="209" spans="1:24" x14ac:dyDescent="0.25">
      <c r="A209" t="s">
        <v>56</v>
      </c>
      <c r="B209" t="s">
        <v>97</v>
      </c>
      <c r="C209" t="s">
        <v>113</v>
      </c>
      <c r="D209">
        <v>527</v>
      </c>
      <c r="E209">
        <v>116</v>
      </c>
      <c r="F209">
        <v>439</v>
      </c>
      <c r="G209">
        <v>40</v>
      </c>
      <c r="H209">
        <v>0.23980000000000001</v>
      </c>
      <c r="I209">
        <v>56</v>
      </c>
      <c r="J209">
        <v>13</v>
      </c>
      <c r="K209">
        <v>4.2699999999999996</v>
      </c>
      <c r="L209">
        <v>1.337</v>
      </c>
      <c r="M209">
        <v>788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2</v>
      </c>
      <c r="T209">
        <v>1</v>
      </c>
      <c r="U209">
        <v>1</v>
      </c>
      <c r="V209">
        <v>1</v>
      </c>
      <c r="W209">
        <v>1</v>
      </c>
      <c r="X209">
        <f t="shared" si="3"/>
        <v>11</v>
      </c>
    </row>
    <row r="210" spans="1:24" x14ac:dyDescent="0.25">
      <c r="A210" t="s">
        <v>56</v>
      </c>
      <c r="B210" t="s">
        <v>98</v>
      </c>
      <c r="C210" t="s">
        <v>113</v>
      </c>
      <c r="D210">
        <v>940</v>
      </c>
      <c r="E210">
        <v>231</v>
      </c>
      <c r="F210">
        <v>816</v>
      </c>
      <c r="G210">
        <v>87</v>
      </c>
      <c r="H210">
        <v>0.2656</v>
      </c>
      <c r="I210">
        <v>82</v>
      </c>
      <c r="J210">
        <v>69</v>
      </c>
      <c r="K210">
        <v>3.94</v>
      </c>
      <c r="L210">
        <v>1.286</v>
      </c>
      <c r="M210">
        <v>1118</v>
      </c>
      <c r="N210">
        <v>12</v>
      </c>
      <c r="O210">
        <v>9.5</v>
      </c>
      <c r="P210">
        <v>9</v>
      </c>
      <c r="Q210">
        <v>6</v>
      </c>
      <c r="R210">
        <v>8</v>
      </c>
      <c r="S210">
        <v>11</v>
      </c>
      <c r="T210">
        <v>10</v>
      </c>
      <c r="U210">
        <v>6</v>
      </c>
      <c r="V210">
        <v>7</v>
      </c>
      <c r="W210">
        <v>8</v>
      </c>
      <c r="X210">
        <f t="shared" si="3"/>
        <v>86.5</v>
      </c>
    </row>
    <row r="211" spans="1:24" x14ac:dyDescent="0.25">
      <c r="A211" t="s">
        <v>56</v>
      </c>
      <c r="B211" t="s">
        <v>99</v>
      </c>
      <c r="C211" t="s">
        <v>113</v>
      </c>
      <c r="D211">
        <v>925</v>
      </c>
      <c r="E211">
        <v>231</v>
      </c>
      <c r="F211">
        <v>862</v>
      </c>
      <c r="G211">
        <v>110</v>
      </c>
      <c r="H211">
        <v>0.27360000000000001</v>
      </c>
      <c r="I211">
        <v>66</v>
      </c>
      <c r="J211">
        <v>18</v>
      </c>
      <c r="K211">
        <v>4.08</v>
      </c>
      <c r="L211">
        <v>1.3009999999999999</v>
      </c>
      <c r="M211">
        <v>1026</v>
      </c>
      <c r="N211">
        <v>9.5</v>
      </c>
      <c r="O211">
        <v>9.5</v>
      </c>
      <c r="P211">
        <v>10</v>
      </c>
      <c r="Q211">
        <v>8</v>
      </c>
      <c r="R211">
        <v>12</v>
      </c>
      <c r="S211">
        <v>6</v>
      </c>
      <c r="T211">
        <v>3</v>
      </c>
      <c r="U211">
        <v>5</v>
      </c>
      <c r="V211">
        <v>6</v>
      </c>
      <c r="W211">
        <v>4</v>
      </c>
      <c r="X211">
        <f t="shared" si="3"/>
        <v>73</v>
      </c>
    </row>
    <row r="212" spans="1:24" x14ac:dyDescent="0.25">
      <c r="A212" t="s">
        <v>56</v>
      </c>
      <c r="B212" t="s">
        <v>100</v>
      </c>
      <c r="C212" t="s">
        <v>113</v>
      </c>
      <c r="D212">
        <v>791</v>
      </c>
      <c r="E212">
        <v>215</v>
      </c>
      <c r="F212">
        <v>797</v>
      </c>
      <c r="G212">
        <v>75</v>
      </c>
      <c r="H212">
        <v>0.253</v>
      </c>
      <c r="I212">
        <v>73</v>
      </c>
      <c r="J212">
        <v>61</v>
      </c>
      <c r="K212">
        <v>3.85</v>
      </c>
      <c r="L212">
        <v>1.2010000000000001</v>
      </c>
      <c r="M212">
        <v>1012</v>
      </c>
      <c r="N212">
        <v>6</v>
      </c>
      <c r="O212">
        <v>7</v>
      </c>
      <c r="P212">
        <v>8</v>
      </c>
      <c r="Q212">
        <v>2</v>
      </c>
      <c r="R212">
        <v>3</v>
      </c>
      <c r="S212">
        <v>9</v>
      </c>
      <c r="T212">
        <v>8</v>
      </c>
      <c r="U212">
        <v>10</v>
      </c>
      <c r="V212">
        <v>10</v>
      </c>
      <c r="W212">
        <v>3</v>
      </c>
      <c r="X212">
        <f t="shared" si="3"/>
        <v>66</v>
      </c>
    </row>
    <row r="213" spans="1:24" x14ac:dyDescent="0.25">
      <c r="A213" t="s">
        <v>56</v>
      </c>
      <c r="B213" t="s">
        <v>101</v>
      </c>
      <c r="C213" t="s">
        <v>113</v>
      </c>
      <c r="D213">
        <v>734</v>
      </c>
      <c r="E213">
        <v>185</v>
      </c>
      <c r="F213">
        <v>739</v>
      </c>
      <c r="G213">
        <v>149</v>
      </c>
      <c r="H213">
        <v>0.2606</v>
      </c>
      <c r="I213">
        <v>65</v>
      </c>
      <c r="J213">
        <v>47</v>
      </c>
      <c r="K213">
        <v>3.79</v>
      </c>
      <c r="L213">
        <v>1.333</v>
      </c>
      <c r="M213">
        <v>1139</v>
      </c>
      <c r="N213">
        <v>4</v>
      </c>
      <c r="O213">
        <v>4</v>
      </c>
      <c r="P213">
        <v>4</v>
      </c>
      <c r="Q213">
        <v>11</v>
      </c>
      <c r="R213">
        <v>6</v>
      </c>
      <c r="S213">
        <v>4</v>
      </c>
      <c r="T213">
        <v>6</v>
      </c>
      <c r="U213">
        <v>11</v>
      </c>
      <c r="V213">
        <v>4</v>
      </c>
      <c r="W213">
        <v>10</v>
      </c>
      <c r="X213">
        <f t="shared" si="3"/>
        <v>64</v>
      </c>
    </row>
    <row r="214" spans="1:24" x14ac:dyDescent="0.25">
      <c r="A214" t="s">
        <v>56</v>
      </c>
      <c r="B214" t="s">
        <v>102</v>
      </c>
      <c r="C214" t="s">
        <v>113</v>
      </c>
      <c r="D214">
        <v>764</v>
      </c>
      <c r="E214">
        <v>214</v>
      </c>
      <c r="F214">
        <v>750</v>
      </c>
      <c r="G214">
        <v>97</v>
      </c>
      <c r="H214">
        <v>0.25950000000000001</v>
      </c>
      <c r="I214">
        <v>68</v>
      </c>
      <c r="J214">
        <v>14</v>
      </c>
      <c r="K214">
        <v>3.93</v>
      </c>
      <c r="L214">
        <v>1.1919999999999999</v>
      </c>
      <c r="M214">
        <v>1076</v>
      </c>
      <c r="N214">
        <v>5</v>
      </c>
      <c r="O214">
        <v>6</v>
      </c>
      <c r="P214">
        <v>5</v>
      </c>
      <c r="Q214">
        <v>7</v>
      </c>
      <c r="R214">
        <v>5</v>
      </c>
      <c r="S214">
        <v>8</v>
      </c>
      <c r="T214">
        <v>2</v>
      </c>
      <c r="U214">
        <v>7</v>
      </c>
      <c r="V214">
        <v>11</v>
      </c>
      <c r="W214">
        <v>6</v>
      </c>
      <c r="X214">
        <f t="shared" si="3"/>
        <v>62</v>
      </c>
    </row>
    <row r="215" spans="1:24" x14ac:dyDescent="0.25">
      <c r="A215" t="s">
        <v>56</v>
      </c>
      <c r="B215" t="s">
        <v>103</v>
      </c>
      <c r="C215" t="s">
        <v>113</v>
      </c>
      <c r="D215">
        <v>888</v>
      </c>
      <c r="E215">
        <v>206</v>
      </c>
      <c r="F215">
        <v>780</v>
      </c>
      <c r="G215">
        <v>84</v>
      </c>
      <c r="H215">
        <v>0.26989999999999997</v>
      </c>
      <c r="I215">
        <v>66</v>
      </c>
      <c r="J215">
        <v>58</v>
      </c>
      <c r="K215">
        <v>4.1500000000000004</v>
      </c>
      <c r="L215">
        <v>1.3029999999999999</v>
      </c>
      <c r="M215">
        <v>1047</v>
      </c>
      <c r="N215">
        <v>8</v>
      </c>
      <c r="O215">
        <v>5</v>
      </c>
      <c r="P215">
        <v>7</v>
      </c>
      <c r="Q215">
        <v>4.5</v>
      </c>
      <c r="R215">
        <v>10</v>
      </c>
      <c r="S215">
        <v>6</v>
      </c>
      <c r="T215">
        <v>7</v>
      </c>
      <c r="U215">
        <v>4</v>
      </c>
      <c r="V215">
        <v>5</v>
      </c>
      <c r="W215">
        <v>5</v>
      </c>
      <c r="X215">
        <f t="shared" si="3"/>
        <v>61.5</v>
      </c>
    </row>
    <row r="216" spans="1:24" x14ac:dyDescent="0.25">
      <c r="A216" t="s">
        <v>56</v>
      </c>
      <c r="B216" t="s">
        <v>104</v>
      </c>
      <c r="C216" t="s">
        <v>113</v>
      </c>
      <c r="D216">
        <v>826</v>
      </c>
      <c r="E216">
        <v>221</v>
      </c>
      <c r="F216">
        <v>776</v>
      </c>
      <c r="G216">
        <v>133</v>
      </c>
      <c r="H216">
        <v>0.27079999999999999</v>
      </c>
      <c r="I216">
        <v>48</v>
      </c>
      <c r="J216">
        <v>65</v>
      </c>
      <c r="K216">
        <v>4.2699999999999996</v>
      </c>
      <c r="L216">
        <v>1.3959999999999999</v>
      </c>
      <c r="M216">
        <v>847</v>
      </c>
      <c r="N216">
        <v>7</v>
      </c>
      <c r="O216">
        <v>8</v>
      </c>
      <c r="P216">
        <v>6</v>
      </c>
      <c r="Q216">
        <v>9</v>
      </c>
      <c r="R216">
        <v>11</v>
      </c>
      <c r="S216">
        <v>1</v>
      </c>
      <c r="T216">
        <v>9</v>
      </c>
      <c r="U216">
        <v>3</v>
      </c>
      <c r="V216">
        <v>2</v>
      </c>
      <c r="W216">
        <v>2</v>
      </c>
      <c r="X216">
        <f t="shared" si="3"/>
        <v>58</v>
      </c>
    </row>
    <row r="217" spans="1:24" x14ac:dyDescent="0.25">
      <c r="A217" t="s">
        <v>56</v>
      </c>
      <c r="B217" t="s">
        <v>105</v>
      </c>
      <c r="C217" t="s">
        <v>113</v>
      </c>
      <c r="D217">
        <v>678</v>
      </c>
      <c r="E217">
        <v>158</v>
      </c>
      <c r="F217">
        <v>658</v>
      </c>
      <c r="G217">
        <v>84</v>
      </c>
      <c r="H217">
        <v>0.25779999999999997</v>
      </c>
      <c r="I217">
        <v>66</v>
      </c>
      <c r="J217">
        <v>73</v>
      </c>
      <c r="K217">
        <v>3.89</v>
      </c>
      <c r="L217">
        <v>1.2849999999999999</v>
      </c>
      <c r="M217">
        <v>1119</v>
      </c>
      <c r="N217">
        <v>3</v>
      </c>
      <c r="O217">
        <v>2</v>
      </c>
      <c r="P217">
        <v>2</v>
      </c>
      <c r="Q217">
        <v>4.5</v>
      </c>
      <c r="R217">
        <v>4</v>
      </c>
      <c r="S217">
        <v>6</v>
      </c>
      <c r="T217">
        <v>11</v>
      </c>
      <c r="U217">
        <v>8</v>
      </c>
      <c r="V217">
        <v>8</v>
      </c>
      <c r="W217">
        <v>9</v>
      </c>
      <c r="X217">
        <f t="shared" si="3"/>
        <v>57.5</v>
      </c>
    </row>
    <row r="218" spans="1:24" x14ac:dyDescent="0.25">
      <c r="A218" t="s">
        <v>57</v>
      </c>
      <c r="B218" t="s">
        <v>94</v>
      </c>
      <c r="C218" t="s">
        <v>114</v>
      </c>
      <c r="D218">
        <v>796</v>
      </c>
      <c r="E218">
        <v>198</v>
      </c>
      <c r="F218">
        <v>803</v>
      </c>
      <c r="G218">
        <v>140</v>
      </c>
      <c r="H218">
        <v>0.27879999999999999</v>
      </c>
      <c r="I218">
        <v>111</v>
      </c>
      <c r="J218">
        <v>62</v>
      </c>
      <c r="K218">
        <v>3.7109999999999999</v>
      </c>
      <c r="L218">
        <v>1.2190000000000001</v>
      </c>
      <c r="M218">
        <v>1380</v>
      </c>
      <c r="N218">
        <v>6</v>
      </c>
      <c r="O218">
        <v>7</v>
      </c>
      <c r="P218">
        <v>10</v>
      </c>
      <c r="Q218">
        <v>11</v>
      </c>
      <c r="R218">
        <v>11</v>
      </c>
      <c r="S218">
        <v>12</v>
      </c>
      <c r="T218">
        <v>9</v>
      </c>
      <c r="U218">
        <v>11</v>
      </c>
      <c r="V218">
        <v>12</v>
      </c>
      <c r="W218">
        <v>8</v>
      </c>
      <c r="X218">
        <f t="shared" si="3"/>
        <v>97</v>
      </c>
    </row>
    <row r="219" spans="1:24" x14ac:dyDescent="0.25">
      <c r="A219" t="s">
        <v>57</v>
      </c>
      <c r="B219" t="s">
        <v>95</v>
      </c>
      <c r="C219" t="s">
        <v>114</v>
      </c>
      <c r="D219">
        <v>900</v>
      </c>
      <c r="E219">
        <v>240</v>
      </c>
      <c r="F219">
        <v>849</v>
      </c>
      <c r="G219">
        <v>80</v>
      </c>
      <c r="H219">
        <v>0.28029999999999999</v>
      </c>
      <c r="I219">
        <v>96</v>
      </c>
      <c r="J219">
        <v>64</v>
      </c>
      <c r="K219">
        <v>4.0810000000000004</v>
      </c>
      <c r="L219">
        <v>1.2822</v>
      </c>
      <c r="M219">
        <v>1425</v>
      </c>
      <c r="N219">
        <v>12</v>
      </c>
      <c r="O219">
        <v>11</v>
      </c>
      <c r="P219">
        <v>12</v>
      </c>
      <c r="Q219">
        <v>3</v>
      </c>
      <c r="R219">
        <v>12</v>
      </c>
      <c r="S219">
        <v>10</v>
      </c>
      <c r="T219">
        <v>10</v>
      </c>
      <c r="U219">
        <v>6</v>
      </c>
      <c r="V219">
        <v>6</v>
      </c>
      <c r="W219">
        <v>11</v>
      </c>
      <c r="X219">
        <f t="shared" si="3"/>
        <v>93</v>
      </c>
    </row>
    <row r="220" spans="1:24" x14ac:dyDescent="0.25">
      <c r="A220" t="s">
        <v>57</v>
      </c>
      <c r="B220" t="s">
        <v>96</v>
      </c>
      <c r="C220" t="s">
        <v>114</v>
      </c>
      <c r="D220">
        <v>615</v>
      </c>
      <c r="E220">
        <v>182</v>
      </c>
      <c r="F220">
        <v>616</v>
      </c>
      <c r="G220">
        <v>56</v>
      </c>
      <c r="H220">
        <v>0.24390000000000001</v>
      </c>
      <c r="I220">
        <v>81</v>
      </c>
      <c r="J220">
        <v>24</v>
      </c>
      <c r="K220">
        <v>3.907</v>
      </c>
      <c r="L220">
        <v>1.2419</v>
      </c>
      <c r="M220">
        <v>1386</v>
      </c>
      <c r="N220">
        <v>1</v>
      </c>
      <c r="O220">
        <v>3</v>
      </c>
      <c r="P220">
        <v>1</v>
      </c>
      <c r="Q220">
        <v>1</v>
      </c>
      <c r="R220">
        <v>1</v>
      </c>
      <c r="S220">
        <v>6.5</v>
      </c>
      <c r="T220">
        <v>2</v>
      </c>
      <c r="U220">
        <v>7</v>
      </c>
      <c r="V220">
        <v>8</v>
      </c>
      <c r="W220">
        <v>9</v>
      </c>
      <c r="X220">
        <f t="shared" si="3"/>
        <v>39.5</v>
      </c>
    </row>
    <row r="221" spans="1:24" x14ac:dyDescent="0.25">
      <c r="A221" t="s">
        <v>57</v>
      </c>
      <c r="B221" t="s">
        <v>97</v>
      </c>
      <c r="C221" t="s">
        <v>114</v>
      </c>
      <c r="D221">
        <v>658</v>
      </c>
      <c r="E221">
        <v>180</v>
      </c>
      <c r="F221">
        <v>627</v>
      </c>
      <c r="G221">
        <v>69</v>
      </c>
      <c r="H221">
        <v>0.25879999999999997</v>
      </c>
      <c r="I221">
        <v>72</v>
      </c>
      <c r="J221">
        <v>21</v>
      </c>
      <c r="K221">
        <v>3.831</v>
      </c>
      <c r="L221">
        <v>1.278</v>
      </c>
      <c r="M221">
        <v>1095</v>
      </c>
      <c r="N221">
        <v>2</v>
      </c>
      <c r="O221">
        <v>2</v>
      </c>
      <c r="P221">
        <v>2</v>
      </c>
      <c r="Q221">
        <v>2</v>
      </c>
      <c r="R221">
        <v>4</v>
      </c>
      <c r="S221">
        <v>5</v>
      </c>
      <c r="T221">
        <v>1</v>
      </c>
      <c r="U221">
        <v>8</v>
      </c>
      <c r="V221">
        <v>7</v>
      </c>
      <c r="W221">
        <v>2</v>
      </c>
      <c r="X221">
        <f t="shared" si="3"/>
        <v>35</v>
      </c>
    </row>
    <row r="222" spans="1:24" x14ac:dyDescent="0.25">
      <c r="A222" t="s">
        <v>57</v>
      </c>
      <c r="B222" t="s">
        <v>98</v>
      </c>
      <c r="C222" t="s">
        <v>114</v>
      </c>
      <c r="D222">
        <v>893</v>
      </c>
      <c r="E222">
        <v>246</v>
      </c>
      <c r="F222">
        <v>847</v>
      </c>
      <c r="G222">
        <v>135</v>
      </c>
      <c r="H222">
        <v>0.25690000000000002</v>
      </c>
      <c r="I222">
        <v>89</v>
      </c>
      <c r="J222">
        <v>68</v>
      </c>
      <c r="K222">
        <v>4.1280000000000001</v>
      </c>
      <c r="L222">
        <v>1.3332999999999999</v>
      </c>
      <c r="M222">
        <v>1418</v>
      </c>
      <c r="N222">
        <v>11</v>
      </c>
      <c r="O222">
        <v>12</v>
      </c>
      <c r="P222">
        <v>11</v>
      </c>
      <c r="Q222">
        <v>10</v>
      </c>
      <c r="R222">
        <v>2</v>
      </c>
      <c r="S222">
        <v>9</v>
      </c>
      <c r="T222">
        <v>12</v>
      </c>
      <c r="U222">
        <v>5</v>
      </c>
      <c r="V222">
        <v>4</v>
      </c>
      <c r="W222">
        <v>10</v>
      </c>
      <c r="X222">
        <f t="shared" si="3"/>
        <v>86</v>
      </c>
    </row>
    <row r="223" spans="1:24" x14ac:dyDescent="0.25">
      <c r="A223" t="s">
        <v>57</v>
      </c>
      <c r="B223" t="s">
        <v>99</v>
      </c>
      <c r="C223" t="s">
        <v>114</v>
      </c>
      <c r="D223">
        <v>881</v>
      </c>
      <c r="E223">
        <v>214</v>
      </c>
      <c r="F223">
        <v>799</v>
      </c>
      <c r="G223">
        <v>107</v>
      </c>
      <c r="H223">
        <v>0.25729999999999997</v>
      </c>
      <c r="I223">
        <v>81</v>
      </c>
      <c r="J223">
        <v>53</v>
      </c>
      <c r="K223">
        <v>3.7890000000000001</v>
      </c>
      <c r="L223">
        <v>1.2355</v>
      </c>
      <c r="M223">
        <v>1262</v>
      </c>
      <c r="N223">
        <v>9</v>
      </c>
      <c r="O223">
        <v>10</v>
      </c>
      <c r="P223">
        <v>9</v>
      </c>
      <c r="Q223">
        <v>6</v>
      </c>
      <c r="R223">
        <v>3</v>
      </c>
      <c r="S223">
        <v>6.5</v>
      </c>
      <c r="T223">
        <v>6.5</v>
      </c>
      <c r="U223">
        <v>9</v>
      </c>
      <c r="V223">
        <v>10</v>
      </c>
      <c r="W223">
        <v>6</v>
      </c>
      <c r="X223">
        <f t="shared" si="3"/>
        <v>75</v>
      </c>
    </row>
    <row r="224" spans="1:24" x14ac:dyDescent="0.25">
      <c r="A224" t="s">
        <v>57</v>
      </c>
      <c r="B224" t="s">
        <v>100</v>
      </c>
      <c r="C224" t="s">
        <v>114</v>
      </c>
      <c r="D224">
        <v>828</v>
      </c>
      <c r="E224">
        <v>197</v>
      </c>
      <c r="F224">
        <v>778</v>
      </c>
      <c r="G224">
        <v>111</v>
      </c>
      <c r="H224">
        <v>0.26379999999999998</v>
      </c>
      <c r="I224">
        <v>98</v>
      </c>
      <c r="J224">
        <v>53</v>
      </c>
      <c r="K224">
        <v>4.1589999999999998</v>
      </c>
      <c r="L224">
        <v>1.3181</v>
      </c>
      <c r="M224">
        <v>1428</v>
      </c>
      <c r="N224">
        <v>7</v>
      </c>
      <c r="O224">
        <v>6</v>
      </c>
      <c r="P224">
        <v>6.5</v>
      </c>
      <c r="Q224">
        <v>7</v>
      </c>
      <c r="R224">
        <v>9</v>
      </c>
      <c r="S224">
        <v>11</v>
      </c>
      <c r="T224">
        <v>6.5</v>
      </c>
      <c r="U224">
        <v>3</v>
      </c>
      <c r="V224">
        <v>5</v>
      </c>
      <c r="W224">
        <v>12</v>
      </c>
      <c r="X224">
        <f t="shared" si="3"/>
        <v>73</v>
      </c>
    </row>
    <row r="225" spans="1:24" x14ac:dyDescent="0.25">
      <c r="A225" t="s">
        <v>57</v>
      </c>
      <c r="B225" t="s">
        <v>101</v>
      </c>
      <c r="C225" t="s">
        <v>114</v>
      </c>
      <c r="D225">
        <v>743</v>
      </c>
      <c r="E225">
        <v>200</v>
      </c>
      <c r="F225">
        <v>780</v>
      </c>
      <c r="G225">
        <v>83</v>
      </c>
      <c r="H225">
        <v>0.2591</v>
      </c>
      <c r="I225">
        <v>57</v>
      </c>
      <c r="J225">
        <v>66</v>
      </c>
      <c r="K225">
        <v>3.7040000000000002</v>
      </c>
      <c r="L225">
        <v>1.2344999999999999</v>
      </c>
      <c r="M225">
        <v>1131</v>
      </c>
      <c r="N225">
        <v>4</v>
      </c>
      <c r="O225">
        <v>8</v>
      </c>
      <c r="P225">
        <v>8</v>
      </c>
      <c r="Q225">
        <v>4</v>
      </c>
      <c r="R225">
        <v>5</v>
      </c>
      <c r="S225">
        <v>1</v>
      </c>
      <c r="T225">
        <v>11</v>
      </c>
      <c r="U225">
        <v>12</v>
      </c>
      <c r="V225">
        <v>11</v>
      </c>
      <c r="W225">
        <v>3.5</v>
      </c>
      <c r="X225">
        <f t="shared" si="3"/>
        <v>67.5</v>
      </c>
    </row>
    <row r="226" spans="1:24" x14ac:dyDescent="0.25">
      <c r="A226" t="s">
        <v>57</v>
      </c>
      <c r="B226" t="s">
        <v>102</v>
      </c>
      <c r="C226" t="s">
        <v>114</v>
      </c>
      <c r="D226">
        <v>884</v>
      </c>
      <c r="E226">
        <v>183</v>
      </c>
      <c r="F226">
        <v>778</v>
      </c>
      <c r="G226">
        <v>129</v>
      </c>
      <c r="H226">
        <v>0.2767</v>
      </c>
      <c r="I226">
        <v>82</v>
      </c>
      <c r="J226">
        <v>36</v>
      </c>
      <c r="K226">
        <v>4.7919999999999998</v>
      </c>
      <c r="L226">
        <v>1.4504999999999999</v>
      </c>
      <c r="M226">
        <v>1341</v>
      </c>
      <c r="N226">
        <v>10</v>
      </c>
      <c r="O226">
        <v>4</v>
      </c>
      <c r="P226">
        <v>6.5</v>
      </c>
      <c r="Q226">
        <v>8</v>
      </c>
      <c r="R226">
        <v>10</v>
      </c>
      <c r="S226">
        <v>8</v>
      </c>
      <c r="T226">
        <v>3</v>
      </c>
      <c r="U226">
        <v>1</v>
      </c>
      <c r="V226">
        <v>1</v>
      </c>
      <c r="W226">
        <v>7</v>
      </c>
      <c r="X226">
        <f t="shared" si="3"/>
        <v>58.5</v>
      </c>
    </row>
    <row r="227" spans="1:24" x14ac:dyDescent="0.25">
      <c r="A227" t="s">
        <v>57</v>
      </c>
      <c r="B227" t="s">
        <v>103</v>
      </c>
      <c r="C227" t="s">
        <v>114</v>
      </c>
      <c r="D227">
        <v>833</v>
      </c>
      <c r="E227">
        <v>193</v>
      </c>
      <c r="F227">
        <v>737</v>
      </c>
      <c r="G227">
        <v>142</v>
      </c>
      <c r="H227">
        <v>0.25950000000000001</v>
      </c>
      <c r="I227">
        <v>68</v>
      </c>
      <c r="J227">
        <v>58</v>
      </c>
      <c r="K227">
        <v>4.2409999999999997</v>
      </c>
      <c r="L227">
        <v>1.3828</v>
      </c>
      <c r="M227">
        <v>1134</v>
      </c>
      <c r="N227">
        <v>8</v>
      </c>
      <c r="O227">
        <v>5</v>
      </c>
      <c r="P227">
        <v>5</v>
      </c>
      <c r="Q227">
        <v>12</v>
      </c>
      <c r="R227">
        <v>6</v>
      </c>
      <c r="S227">
        <v>4</v>
      </c>
      <c r="T227">
        <v>8</v>
      </c>
      <c r="U227">
        <v>2</v>
      </c>
      <c r="V227">
        <v>2</v>
      </c>
      <c r="W227">
        <v>5</v>
      </c>
      <c r="X227">
        <f t="shared" si="3"/>
        <v>57</v>
      </c>
    </row>
    <row r="228" spans="1:24" x14ac:dyDescent="0.25">
      <c r="A228" t="s">
        <v>57</v>
      </c>
      <c r="B228" t="s">
        <v>104</v>
      </c>
      <c r="C228" t="s">
        <v>114</v>
      </c>
      <c r="D228">
        <v>685</v>
      </c>
      <c r="E228">
        <v>175</v>
      </c>
      <c r="F228">
        <v>658</v>
      </c>
      <c r="G228">
        <v>86</v>
      </c>
      <c r="H228">
        <v>0.2631</v>
      </c>
      <c r="I228">
        <v>65</v>
      </c>
      <c r="J228">
        <v>50</v>
      </c>
      <c r="K228">
        <v>3.72</v>
      </c>
      <c r="L228">
        <v>1.2406999999999999</v>
      </c>
      <c r="M228">
        <v>1131</v>
      </c>
      <c r="N228">
        <v>3</v>
      </c>
      <c r="O228">
        <v>1</v>
      </c>
      <c r="P228">
        <v>3</v>
      </c>
      <c r="Q228">
        <v>5</v>
      </c>
      <c r="R228">
        <v>8</v>
      </c>
      <c r="S228">
        <v>3</v>
      </c>
      <c r="T228">
        <v>5</v>
      </c>
      <c r="U228">
        <v>10</v>
      </c>
      <c r="V228">
        <v>9</v>
      </c>
      <c r="W228">
        <v>3.5</v>
      </c>
      <c r="X228">
        <f t="shared" si="3"/>
        <v>50.5</v>
      </c>
    </row>
    <row r="229" spans="1:24" x14ac:dyDescent="0.25">
      <c r="A229" t="s">
        <v>57</v>
      </c>
      <c r="B229" t="s">
        <v>105</v>
      </c>
      <c r="C229" t="s">
        <v>114</v>
      </c>
      <c r="D229">
        <v>789</v>
      </c>
      <c r="E229">
        <v>209</v>
      </c>
      <c r="F229">
        <v>709</v>
      </c>
      <c r="G229">
        <v>130</v>
      </c>
      <c r="H229">
        <v>0.26069999999999999</v>
      </c>
      <c r="I229">
        <v>64</v>
      </c>
      <c r="J229">
        <v>42</v>
      </c>
      <c r="K229">
        <v>4.1429999999999998</v>
      </c>
      <c r="L229">
        <v>1.3342000000000001</v>
      </c>
      <c r="M229">
        <v>1074</v>
      </c>
      <c r="N229">
        <v>5</v>
      </c>
      <c r="O229">
        <v>9</v>
      </c>
      <c r="P229">
        <v>4</v>
      </c>
      <c r="Q229">
        <v>9</v>
      </c>
      <c r="R229">
        <v>7</v>
      </c>
      <c r="S229">
        <v>2</v>
      </c>
      <c r="T229">
        <v>4</v>
      </c>
      <c r="U229">
        <v>4</v>
      </c>
      <c r="V229">
        <v>3</v>
      </c>
      <c r="W229">
        <v>1</v>
      </c>
      <c r="X229">
        <f t="shared" si="3"/>
        <v>48</v>
      </c>
    </row>
    <row r="230" spans="1:24" x14ac:dyDescent="0.25">
      <c r="A230" t="s">
        <v>58</v>
      </c>
      <c r="B230" t="s">
        <v>94</v>
      </c>
      <c r="C230" t="s">
        <v>114</v>
      </c>
      <c r="D230">
        <v>971</v>
      </c>
      <c r="E230">
        <v>221</v>
      </c>
      <c r="F230">
        <v>889</v>
      </c>
      <c r="G230">
        <v>167</v>
      </c>
      <c r="H230">
        <v>0.27229999999999999</v>
      </c>
      <c r="I230">
        <v>93</v>
      </c>
      <c r="J230">
        <v>49</v>
      </c>
      <c r="K230">
        <v>3.95</v>
      </c>
      <c r="L230">
        <v>1.242</v>
      </c>
      <c r="M230">
        <v>1387</v>
      </c>
      <c r="N230">
        <v>12</v>
      </c>
      <c r="O230">
        <v>9</v>
      </c>
      <c r="P230">
        <v>11</v>
      </c>
      <c r="Q230">
        <v>12</v>
      </c>
      <c r="R230">
        <v>11</v>
      </c>
      <c r="S230">
        <v>9</v>
      </c>
      <c r="T230">
        <v>7</v>
      </c>
      <c r="U230">
        <v>8</v>
      </c>
      <c r="V230">
        <v>10</v>
      </c>
      <c r="W230">
        <v>10</v>
      </c>
      <c r="X230">
        <f t="shared" si="3"/>
        <v>99</v>
      </c>
    </row>
    <row r="231" spans="1:24" x14ac:dyDescent="0.25">
      <c r="A231" t="s">
        <v>58</v>
      </c>
      <c r="B231" t="s">
        <v>95</v>
      </c>
      <c r="C231" t="s">
        <v>114</v>
      </c>
      <c r="D231">
        <v>857</v>
      </c>
      <c r="E231">
        <v>198</v>
      </c>
      <c r="F231">
        <v>749</v>
      </c>
      <c r="G231">
        <v>145</v>
      </c>
      <c r="H231">
        <v>0.26340000000000002</v>
      </c>
      <c r="I231">
        <v>100</v>
      </c>
      <c r="J231">
        <v>71</v>
      </c>
      <c r="K231">
        <v>3.73</v>
      </c>
      <c r="L231">
        <v>1.2430000000000001</v>
      </c>
      <c r="M231">
        <v>1632</v>
      </c>
      <c r="N231">
        <v>10</v>
      </c>
      <c r="O231">
        <v>7</v>
      </c>
      <c r="P231">
        <v>7</v>
      </c>
      <c r="Q231">
        <v>11</v>
      </c>
      <c r="R231">
        <v>8</v>
      </c>
      <c r="S231">
        <v>12</v>
      </c>
      <c r="T231">
        <v>10</v>
      </c>
      <c r="U231">
        <v>11</v>
      </c>
      <c r="V231">
        <v>9</v>
      </c>
      <c r="W231">
        <v>12</v>
      </c>
      <c r="X231">
        <f t="shared" si="3"/>
        <v>97</v>
      </c>
    </row>
    <row r="232" spans="1:24" x14ac:dyDescent="0.25">
      <c r="A232" t="s">
        <v>58</v>
      </c>
      <c r="B232" t="s">
        <v>96</v>
      </c>
      <c r="C232" t="s">
        <v>114</v>
      </c>
      <c r="D232">
        <v>627</v>
      </c>
      <c r="E232">
        <v>111</v>
      </c>
      <c r="F232">
        <v>505</v>
      </c>
      <c r="G232">
        <v>101</v>
      </c>
      <c r="H232">
        <v>0.25979999999999998</v>
      </c>
      <c r="I232">
        <v>74</v>
      </c>
      <c r="J232">
        <v>31</v>
      </c>
      <c r="K232">
        <v>4.0599999999999996</v>
      </c>
      <c r="L232">
        <v>1.3149999999999999</v>
      </c>
      <c r="M232">
        <v>1116</v>
      </c>
      <c r="N232">
        <v>2</v>
      </c>
      <c r="O232">
        <v>1</v>
      </c>
      <c r="P232">
        <v>1</v>
      </c>
      <c r="Q232">
        <v>6</v>
      </c>
      <c r="R232">
        <v>5</v>
      </c>
      <c r="S232">
        <v>3.5</v>
      </c>
      <c r="T232">
        <v>3</v>
      </c>
      <c r="U232">
        <v>6</v>
      </c>
      <c r="V232">
        <v>7</v>
      </c>
      <c r="W232">
        <v>2</v>
      </c>
      <c r="X232">
        <f t="shared" si="3"/>
        <v>36.5</v>
      </c>
    </row>
    <row r="233" spans="1:24" x14ac:dyDescent="0.25">
      <c r="A233" t="s">
        <v>58</v>
      </c>
      <c r="B233" t="s">
        <v>97</v>
      </c>
      <c r="C233" t="s">
        <v>114</v>
      </c>
      <c r="D233">
        <v>604</v>
      </c>
      <c r="E233">
        <v>162</v>
      </c>
      <c r="F233">
        <v>584</v>
      </c>
      <c r="G233">
        <v>60</v>
      </c>
      <c r="H233">
        <v>0.25030000000000002</v>
      </c>
      <c r="I233">
        <v>67</v>
      </c>
      <c r="J233">
        <v>8</v>
      </c>
      <c r="K233">
        <v>4.6500000000000004</v>
      </c>
      <c r="L233">
        <v>1.345</v>
      </c>
      <c r="M233">
        <v>1197</v>
      </c>
      <c r="N233">
        <v>1</v>
      </c>
      <c r="O233">
        <v>2</v>
      </c>
      <c r="P233">
        <v>3</v>
      </c>
      <c r="Q233">
        <v>2</v>
      </c>
      <c r="R233">
        <v>2</v>
      </c>
      <c r="S233">
        <v>2</v>
      </c>
      <c r="T233">
        <v>1</v>
      </c>
      <c r="U233">
        <v>1</v>
      </c>
      <c r="V233">
        <v>5</v>
      </c>
      <c r="W233">
        <v>5</v>
      </c>
      <c r="X233">
        <f t="shared" si="3"/>
        <v>24</v>
      </c>
    </row>
    <row r="234" spans="1:24" x14ac:dyDescent="0.25">
      <c r="A234" t="s">
        <v>58</v>
      </c>
      <c r="B234" t="s">
        <v>98</v>
      </c>
      <c r="C234" t="s">
        <v>114</v>
      </c>
      <c r="D234">
        <v>846</v>
      </c>
      <c r="E234">
        <v>230</v>
      </c>
      <c r="F234">
        <v>851</v>
      </c>
      <c r="G234">
        <v>107</v>
      </c>
      <c r="H234">
        <v>0.27339999999999998</v>
      </c>
      <c r="I234">
        <v>94</v>
      </c>
      <c r="J234">
        <v>87</v>
      </c>
      <c r="K234">
        <v>4.12</v>
      </c>
      <c r="L234">
        <v>1.3169999999999999</v>
      </c>
      <c r="M234">
        <v>1518</v>
      </c>
      <c r="N234">
        <v>8</v>
      </c>
      <c r="O234">
        <v>10</v>
      </c>
      <c r="P234">
        <v>10</v>
      </c>
      <c r="Q234">
        <v>7</v>
      </c>
      <c r="R234">
        <v>12</v>
      </c>
      <c r="S234">
        <v>10</v>
      </c>
      <c r="T234">
        <v>12</v>
      </c>
      <c r="U234">
        <v>5</v>
      </c>
      <c r="V234">
        <v>6</v>
      </c>
      <c r="W234">
        <v>11</v>
      </c>
      <c r="X234">
        <f t="shared" si="3"/>
        <v>91</v>
      </c>
    </row>
    <row r="235" spans="1:24" x14ac:dyDescent="0.25">
      <c r="A235" t="s">
        <v>58</v>
      </c>
      <c r="B235" t="s">
        <v>99</v>
      </c>
      <c r="C235" t="s">
        <v>114</v>
      </c>
      <c r="D235">
        <v>849</v>
      </c>
      <c r="E235">
        <v>195</v>
      </c>
      <c r="F235">
        <v>914</v>
      </c>
      <c r="G235">
        <v>121</v>
      </c>
      <c r="H235">
        <v>0.26939999999999997</v>
      </c>
      <c r="I235">
        <v>85</v>
      </c>
      <c r="J235">
        <v>56</v>
      </c>
      <c r="K235">
        <v>3.91</v>
      </c>
      <c r="L235">
        <v>1.2310000000000001</v>
      </c>
      <c r="M235">
        <v>1298</v>
      </c>
      <c r="N235">
        <v>9</v>
      </c>
      <c r="O235">
        <v>6</v>
      </c>
      <c r="P235">
        <v>12</v>
      </c>
      <c r="Q235">
        <v>8.5</v>
      </c>
      <c r="R235">
        <v>9</v>
      </c>
      <c r="S235">
        <v>7.5</v>
      </c>
      <c r="T235">
        <v>9</v>
      </c>
      <c r="U235">
        <v>9</v>
      </c>
      <c r="V235">
        <v>12</v>
      </c>
      <c r="W235">
        <v>7</v>
      </c>
      <c r="X235">
        <f t="shared" si="3"/>
        <v>89</v>
      </c>
    </row>
    <row r="236" spans="1:24" x14ac:dyDescent="0.25">
      <c r="A236" t="s">
        <v>58</v>
      </c>
      <c r="B236" t="s">
        <v>100</v>
      </c>
      <c r="C236" t="s">
        <v>114</v>
      </c>
      <c r="D236">
        <v>859</v>
      </c>
      <c r="E236">
        <v>249</v>
      </c>
      <c r="F236">
        <v>790</v>
      </c>
      <c r="G236">
        <v>136</v>
      </c>
      <c r="H236">
        <v>0.25769999999999998</v>
      </c>
      <c r="I236">
        <v>60</v>
      </c>
      <c r="J236">
        <v>47</v>
      </c>
      <c r="K236">
        <v>3.84</v>
      </c>
      <c r="L236">
        <v>1.26</v>
      </c>
      <c r="M236">
        <v>1172</v>
      </c>
      <c r="N236">
        <v>11</v>
      </c>
      <c r="O236">
        <v>12</v>
      </c>
      <c r="P236">
        <v>8</v>
      </c>
      <c r="Q236">
        <v>10</v>
      </c>
      <c r="R236">
        <v>4</v>
      </c>
      <c r="S236">
        <v>1</v>
      </c>
      <c r="T236">
        <v>6</v>
      </c>
      <c r="U236">
        <v>10</v>
      </c>
      <c r="V236">
        <v>8</v>
      </c>
      <c r="W236">
        <v>4</v>
      </c>
      <c r="X236">
        <f t="shared" si="3"/>
        <v>74</v>
      </c>
    </row>
    <row r="237" spans="1:24" x14ac:dyDescent="0.25">
      <c r="A237" t="s">
        <v>58</v>
      </c>
      <c r="B237" t="s">
        <v>101</v>
      </c>
      <c r="C237" t="s">
        <v>114</v>
      </c>
      <c r="D237">
        <v>716</v>
      </c>
      <c r="E237">
        <v>187</v>
      </c>
      <c r="F237">
        <v>721</v>
      </c>
      <c r="G237">
        <v>71</v>
      </c>
      <c r="H237">
        <v>0.2702</v>
      </c>
      <c r="I237">
        <v>74</v>
      </c>
      <c r="J237">
        <v>54</v>
      </c>
      <c r="K237">
        <v>3.7</v>
      </c>
      <c r="L237">
        <v>1.232</v>
      </c>
      <c r="M237">
        <v>1165</v>
      </c>
      <c r="N237">
        <v>4</v>
      </c>
      <c r="O237">
        <v>4</v>
      </c>
      <c r="P237">
        <v>5.5</v>
      </c>
      <c r="Q237">
        <v>4</v>
      </c>
      <c r="R237">
        <v>10</v>
      </c>
      <c r="S237">
        <v>3.5</v>
      </c>
      <c r="T237">
        <v>8</v>
      </c>
      <c r="U237">
        <v>12</v>
      </c>
      <c r="V237">
        <v>11</v>
      </c>
      <c r="W237">
        <v>3</v>
      </c>
      <c r="X237">
        <f t="shared" si="3"/>
        <v>65</v>
      </c>
    </row>
    <row r="238" spans="1:24" x14ac:dyDescent="0.25">
      <c r="A238" t="s">
        <v>58</v>
      </c>
      <c r="B238" t="s">
        <v>102</v>
      </c>
      <c r="C238" t="s">
        <v>114</v>
      </c>
      <c r="D238">
        <v>827</v>
      </c>
      <c r="E238">
        <v>243</v>
      </c>
      <c r="F238">
        <v>843</v>
      </c>
      <c r="G238">
        <v>65</v>
      </c>
      <c r="H238">
        <v>0.26269999999999999</v>
      </c>
      <c r="I238">
        <v>78</v>
      </c>
      <c r="J238">
        <v>41</v>
      </c>
      <c r="K238">
        <v>4.16</v>
      </c>
      <c r="L238">
        <v>1.36</v>
      </c>
      <c r="M238">
        <v>1246</v>
      </c>
      <c r="N238">
        <v>7</v>
      </c>
      <c r="O238">
        <v>11</v>
      </c>
      <c r="P238">
        <v>9</v>
      </c>
      <c r="Q238">
        <v>3</v>
      </c>
      <c r="R238">
        <v>7</v>
      </c>
      <c r="S238">
        <v>6</v>
      </c>
      <c r="T238">
        <v>4</v>
      </c>
      <c r="U238">
        <v>4</v>
      </c>
      <c r="V238">
        <v>1</v>
      </c>
      <c r="W238">
        <v>6</v>
      </c>
      <c r="X238">
        <f t="shared" si="3"/>
        <v>58</v>
      </c>
    </row>
    <row r="239" spans="1:24" x14ac:dyDescent="0.25">
      <c r="A239" t="s">
        <v>58</v>
      </c>
      <c r="B239" t="s">
        <v>103</v>
      </c>
      <c r="C239" t="s">
        <v>114</v>
      </c>
      <c r="D239">
        <v>743</v>
      </c>
      <c r="E239">
        <v>185</v>
      </c>
      <c r="F239">
        <v>698</v>
      </c>
      <c r="G239">
        <v>72</v>
      </c>
      <c r="H239">
        <v>0.26229999999999998</v>
      </c>
      <c r="I239">
        <v>95</v>
      </c>
      <c r="J239">
        <v>16</v>
      </c>
      <c r="K239">
        <v>4</v>
      </c>
      <c r="L239">
        <v>1.3580000000000001</v>
      </c>
      <c r="M239">
        <v>1371</v>
      </c>
      <c r="N239">
        <v>5</v>
      </c>
      <c r="O239">
        <v>3</v>
      </c>
      <c r="P239">
        <v>4</v>
      </c>
      <c r="Q239">
        <v>5</v>
      </c>
      <c r="R239">
        <v>6</v>
      </c>
      <c r="S239">
        <v>11</v>
      </c>
      <c r="T239">
        <v>2</v>
      </c>
      <c r="U239">
        <v>7</v>
      </c>
      <c r="V239">
        <v>2</v>
      </c>
      <c r="W239">
        <v>9</v>
      </c>
      <c r="X239">
        <f t="shared" si="3"/>
        <v>54</v>
      </c>
    </row>
    <row r="240" spans="1:24" x14ac:dyDescent="0.25">
      <c r="A240" t="s">
        <v>58</v>
      </c>
      <c r="B240" t="s">
        <v>104</v>
      </c>
      <c r="C240" t="s">
        <v>114</v>
      </c>
      <c r="D240">
        <v>761</v>
      </c>
      <c r="E240">
        <v>210</v>
      </c>
      <c r="F240">
        <v>721</v>
      </c>
      <c r="G240">
        <v>53</v>
      </c>
      <c r="H240">
        <v>0.25440000000000002</v>
      </c>
      <c r="I240">
        <v>85</v>
      </c>
      <c r="J240">
        <v>44</v>
      </c>
      <c r="K240">
        <v>4.3899999999999997</v>
      </c>
      <c r="L240">
        <v>1.351</v>
      </c>
      <c r="M240">
        <v>1321</v>
      </c>
      <c r="N240">
        <v>6</v>
      </c>
      <c r="O240">
        <v>8</v>
      </c>
      <c r="P240">
        <v>5.5</v>
      </c>
      <c r="Q240">
        <v>1</v>
      </c>
      <c r="R240">
        <v>3</v>
      </c>
      <c r="S240">
        <v>7.5</v>
      </c>
      <c r="T240">
        <v>5</v>
      </c>
      <c r="U240">
        <v>2</v>
      </c>
      <c r="V240">
        <v>4</v>
      </c>
      <c r="W240">
        <v>8</v>
      </c>
      <c r="X240">
        <f t="shared" si="3"/>
        <v>50</v>
      </c>
    </row>
    <row r="241" spans="1:24" x14ac:dyDescent="0.25">
      <c r="A241" t="s">
        <v>58</v>
      </c>
      <c r="B241" t="s">
        <v>105</v>
      </c>
      <c r="C241" t="s">
        <v>114</v>
      </c>
      <c r="D241">
        <v>631</v>
      </c>
      <c r="E241">
        <v>189</v>
      </c>
      <c r="F241">
        <v>579</v>
      </c>
      <c r="G241">
        <v>121</v>
      </c>
      <c r="H241">
        <v>0.24829999999999999</v>
      </c>
      <c r="I241">
        <v>77</v>
      </c>
      <c r="J241">
        <v>76</v>
      </c>
      <c r="K241">
        <v>4.1900000000000004</v>
      </c>
      <c r="L241">
        <v>1.3520000000000001</v>
      </c>
      <c r="M241">
        <v>1074</v>
      </c>
      <c r="N241">
        <v>3</v>
      </c>
      <c r="O241">
        <v>5</v>
      </c>
      <c r="P241">
        <v>2</v>
      </c>
      <c r="Q241">
        <v>8.5</v>
      </c>
      <c r="R241">
        <v>1</v>
      </c>
      <c r="S241">
        <v>5</v>
      </c>
      <c r="T241">
        <v>11</v>
      </c>
      <c r="U241">
        <v>3</v>
      </c>
      <c r="V241">
        <v>3</v>
      </c>
      <c r="W241">
        <v>1</v>
      </c>
      <c r="X241">
        <f t="shared" si="3"/>
        <v>42.5</v>
      </c>
    </row>
    <row r="242" spans="1:24" x14ac:dyDescent="0.25">
      <c r="A242" t="s">
        <v>59</v>
      </c>
      <c r="B242" t="s">
        <v>94</v>
      </c>
      <c r="C242" t="s">
        <v>113</v>
      </c>
      <c r="D242">
        <v>928</v>
      </c>
      <c r="E242">
        <v>242</v>
      </c>
      <c r="F242">
        <v>869</v>
      </c>
      <c r="G242">
        <v>152</v>
      </c>
      <c r="H242">
        <v>0.25740000000000002</v>
      </c>
      <c r="I242">
        <v>53</v>
      </c>
      <c r="J242">
        <v>60</v>
      </c>
      <c r="K242">
        <v>3.49</v>
      </c>
      <c r="L242">
        <v>1.2370000000000001</v>
      </c>
      <c r="M242">
        <v>1050</v>
      </c>
      <c r="N242">
        <v>12</v>
      </c>
      <c r="O242">
        <v>11</v>
      </c>
      <c r="P242">
        <v>12</v>
      </c>
      <c r="Q242">
        <v>12</v>
      </c>
      <c r="R242">
        <v>4</v>
      </c>
      <c r="S242">
        <v>2</v>
      </c>
      <c r="T242">
        <v>8</v>
      </c>
      <c r="U242">
        <v>12</v>
      </c>
      <c r="V242">
        <v>10</v>
      </c>
      <c r="W242">
        <v>3</v>
      </c>
      <c r="X242">
        <f t="shared" si="3"/>
        <v>86</v>
      </c>
    </row>
    <row r="243" spans="1:24" x14ac:dyDescent="0.25">
      <c r="A243" t="s">
        <v>59</v>
      </c>
      <c r="B243" t="s">
        <v>95</v>
      </c>
      <c r="C243" t="s">
        <v>113</v>
      </c>
      <c r="D243">
        <v>844</v>
      </c>
      <c r="E243">
        <v>225</v>
      </c>
      <c r="F243">
        <v>801</v>
      </c>
      <c r="G243">
        <v>89</v>
      </c>
      <c r="H243">
        <v>0.25750000000000001</v>
      </c>
      <c r="I243">
        <v>104</v>
      </c>
      <c r="J243">
        <v>43</v>
      </c>
      <c r="K243">
        <v>3.73</v>
      </c>
      <c r="L243">
        <v>1.169</v>
      </c>
      <c r="M243">
        <v>1412</v>
      </c>
      <c r="N243">
        <v>8</v>
      </c>
      <c r="O243">
        <v>9</v>
      </c>
      <c r="P243">
        <v>7</v>
      </c>
      <c r="Q243">
        <v>4</v>
      </c>
      <c r="R243">
        <v>5</v>
      </c>
      <c r="S243">
        <v>12</v>
      </c>
      <c r="T243">
        <v>5</v>
      </c>
      <c r="U243">
        <v>10</v>
      </c>
      <c r="V243">
        <v>12</v>
      </c>
      <c r="W243">
        <v>10</v>
      </c>
      <c r="X243">
        <f t="shared" si="3"/>
        <v>82</v>
      </c>
    </row>
    <row r="244" spans="1:24" x14ac:dyDescent="0.25">
      <c r="A244" t="s">
        <v>59</v>
      </c>
      <c r="B244" t="s">
        <v>96</v>
      </c>
      <c r="C244" t="s">
        <v>113</v>
      </c>
      <c r="D244">
        <v>639</v>
      </c>
      <c r="E244">
        <v>160</v>
      </c>
      <c r="F244">
        <v>612</v>
      </c>
      <c r="G244">
        <v>103</v>
      </c>
      <c r="H244">
        <v>0.25519999999999998</v>
      </c>
      <c r="I244">
        <v>79</v>
      </c>
      <c r="J244">
        <v>50</v>
      </c>
      <c r="K244">
        <v>3.95</v>
      </c>
      <c r="L244">
        <v>1.2949999999999999</v>
      </c>
      <c r="M244">
        <v>1161</v>
      </c>
      <c r="N244">
        <v>1</v>
      </c>
      <c r="O244">
        <v>2</v>
      </c>
      <c r="P244">
        <v>1</v>
      </c>
      <c r="Q244">
        <v>5</v>
      </c>
      <c r="R244">
        <v>3</v>
      </c>
      <c r="S244">
        <v>7</v>
      </c>
      <c r="T244">
        <v>6</v>
      </c>
      <c r="U244">
        <v>6</v>
      </c>
      <c r="V244">
        <v>4</v>
      </c>
      <c r="W244">
        <v>7</v>
      </c>
      <c r="X244">
        <f t="shared" si="3"/>
        <v>42</v>
      </c>
    </row>
    <row r="245" spans="1:24" x14ac:dyDescent="0.25">
      <c r="A245" t="s">
        <v>59</v>
      </c>
      <c r="B245" t="s">
        <v>97</v>
      </c>
      <c r="C245" t="s">
        <v>113</v>
      </c>
      <c r="D245">
        <v>734</v>
      </c>
      <c r="E245">
        <v>148</v>
      </c>
      <c r="F245">
        <v>624</v>
      </c>
      <c r="G245">
        <v>111</v>
      </c>
      <c r="H245">
        <v>0.25219999999999998</v>
      </c>
      <c r="I245">
        <v>83</v>
      </c>
      <c r="J245">
        <v>36</v>
      </c>
      <c r="K245">
        <v>4.5</v>
      </c>
      <c r="L245">
        <v>1.423</v>
      </c>
      <c r="M245">
        <v>1267</v>
      </c>
      <c r="N245">
        <v>2</v>
      </c>
      <c r="O245">
        <v>1</v>
      </c>
      <c r="P245">
        <v>2</v>
      </c>
      <c r="Q245">
        <v>7</v>
      </c>
      <c r="R245">
        <v>1</v>
      </c>
      <c r="S245">
        <v>8</v>
      </c>
      <c r="T245">
        <v>3</v>
      </c>
      <c r="U245">
        <v>1</v>
      </c>
      <c r="V245">
        <v>1</v>
      </c>
      <c r="W245">
        <v>9</v>
      </c>
      <c r="X245">
        <f t="shared" si="3"/>
        <v>35</v>
      </c>
    </row>
    <row r="246" spans="1:24" x14ac:dyDescent="0.25">
      <c r="A246" t="s">
        <v>59</v>
      </c>
      <c r="B246" t="s">
        <v>98</v>
      </c>
      <c r="C246" t="s">
        <v>113</v>
      </c>
      <c r="D246">
        <v>881</v>
      </c>
      <c r="E246">
        <v>214</v>
      </c>
      <c r="F246">
        <v>830</v>
      </c>
      <c r="G246">
        <v>86</v>
      </c>
      <c r="H246">
        <v>0.27289999999999998</v>
      </c>
      <c r="I246">
        <v>75</v>
      </c>
      <c r="J246">
        <v>78</v>
      </c>
      <c r="K246">
        <v>3.82</v>
      </c>
      <c r="L246">
        <v>1.2729999999999999</v>
      </c>
      <c r="M246">
        <v>1094</v>
      </c>
      <c r="N246">
        <v>10</v>
      </c>
      <c r="O246">
        <v>7</v>
      </c>
      <c r="P246">
        <v>9</v>
      </c>
      <c r="Q246">
        <v>3</v>
      </c>
      <c r="R246">
        <v>12</v>
      </c>
      <c r="S246">
        <v>5</v>
      </c>
      <c r="T246">
        <v>11</v>
      </c>
      <c r="U246">
        <v>8</v>
      </c>
      <c r="V246">
        <v>8</v>
      </c>
      <c r="W246">
        <v>5</v>
      </c>
      <c r="X246">
        <f t="shared" si="3"/>
        <v>78</v>
      </c>
    </row>
    <row r="247" spans="1:24" x14ac:dyDescent="0.25">
      <c r="A247" t="s">
        <v>59</v>
      </c>
      <c r="B247" t="s">
        <v>99</v>
      </c>
      <c r="C247" t="s">
        <v>113</v>
      </c>
      <c r="D247">
        <v>905</v>
      </c>
      <c r="E247">
        <v>246</v>
      </c>
      <c r="F247">
        <v>867</v>
      </c>
      <c r="G247">
        <v>117</v>
      </c>
      <c r="H247">
        <v>0.26979999999999998</v>
      </c>
      <c r="I247">
        <v>63</v>
      </c>
      <c r="J247">
        <v>14</v>
      </c>
      <c r="K247">
        <v>3.8</v>
      </c>
      <c r="L247">
        <v>1.2929999999999999</v>
      </c>
      <c r="M247">
        <v>1036</v>
      </c>
      <c r="N247">
        <v>11</v>
      </c>
      <c r="O247">
        <v>12</v>
      </c>
      <c r="P247">
        <v>11</v>
      </c>
      <c r="Q247">
        <v>8.5</v>
      </c>
      <c r="R247">
        <v>10</v>
      </c>
      <c r="S247">
        <v>4</v>
      </c>
      <c r="T247">
        <v>2</v>
      </c>
      <c r="U247">
        <v>9</v>
      </c>
      <c r="V247">
        <v>6</v>
      </c>
      <c r="W247">
        <v>2</v>
      </c>
      <c r="X247">
        <f t="shared" si="3"/>
        <v>75.5</v>
      </c>
    </row>
    <row r="248" spans="1:24" x14ac:dyDescent="0.25">
      <c r="A248" t="s">
        <v>59</v>
      </c>
      <c r="B248" t="s">
        <v>100</v>
      </c>
      <c r="C248" t="s">
        <v>113</v>
      </c>
      <c r="D248">
        <v>767</v>
      </c>
      <c r="E248">
        <v>195</v>
      </c>
      <c r="F248">
        <v>777</v>
      </c>
      <c r="G248">
        <v>142</v>
      </c>
      <c r="H248">
        <v>0.26469999999999999</v>
      </c>
      <c r="I248">
        <v>94</v>
      </c>
      <c r="J248">
        <v>4</v>
      </c>
      <c r="K248">
        <v>3.64</v>
      </c>
      <c r="L248">
        <v>1.216</v>
      </c>
      <c r="M248">
        <v>1257</v>
      </c>
      <c r="N248">
        <v>4</v>
      </c>
      <c r="O248">
        <v>4</v>
      </c>
      <c r="P248">
        <v>5</v>
      </c>
      <c r="Q248">
        <v>11</v>
      </c>
      <c r="R248">
        <v>7</v>
      </c>
      <c r="S248">
        <v>10.5</v>
      </c>
      <c r="T248">
        <v>1</v>
      </c>
      <c r="U248">
        <v>11</v>
      </c>
      <c r="V248">
        <v>11</v>
      </c>
      <c r="W248">
        <v>8</v>
      </c>
      <c r="X248">
        <f t="shared" si="3"/>
        <v>72.5</v>
      </c>
    </row>
    <row r="249" spans="1:24" x14ac:dyDescent="0.25">
      <c r="A249" t="s">
        <v>59</v>
      </c>
      <c r="B249" t="s">
        <v>101</v>
      </c>
      <c r="C249" t="s">
        <v>113</v>
      </c>
      <c r="D249">
        <v>779</v>
      </c>
      <c r="E249">
        <v>203</v>
      </c>
      <c r="F249">
        <v>739</v>
      </c>
      <c r="G249">
        <v>132</v>
      </c>
      <c r="H249">
        <v>0.2697</v>
      </c>
      <c r="I249">
        <v>86</v>
      </c>
      <c r="J249">
        <v>71</v>
      </c>
      <c r="K249">
        <v>3.98</v>
      </c>
      <c r="L249">
        <v>1.302</v>
      </c>
      <c r="M249">
        <v>1459</v>
      </c>
      <c r="N249">
        <v>5</v>
      </c>
      <c r="O249">
        <v>6</v>
      </c>
      <c r="P249">
        <v>4</v>
      </c>
      <c r="Q249">
        <v>10</v>
      </c>
      <c r="R249">
        <v>9</v>
      </c>
      <c r="S249">
        <v>9</v>
      </c>
      <c r="T249">
        <v>10</v>
      </c>
      <c r="U249">
        <v>5</v>
      </c>
      <c r="V249">
        <v>3</v>
      </c>
      <c r="W249">
        <v>11</v>
      </c>
      <c r="X249">
        <f t="shared" si="3"/>
        <v>72</v>
      </c>
    </row>
    <row r="250" spans="1:24" x14ac:dyDescent="0.25">
      <c r="A250" t="s">
        <v>59</v>
      </c>
      <c r="B250" t="s">
        <v>102</v>
      </c>
      <c r="C250" t="s">
        <v>113</v>
      </c>
      <c r="D250">
        <v>743</v>
      </c>
      <c r="E250">
        <v>168</v>
      </c>
      <c r="F250">
        <v>646</v>
      </c>
      <c r="G250">
        <v>106</v>
      </c>
      <c r="H250">
        <v>0.26050000000000001</v>
      </c>
      <c r="I250">
        <v>94</v>
      </c>
      <c r="J250">
        <v>61</v>
      </c>
      <c r="K250">
        <v>3.9</v>
      </c>
      <c r="L250">
        <v>1.2629999999999999</v>
      </c>
      <c r="M250">
        <v>1488</v>
      </c>
      <c r="N250">
        <v>3</v>
      </c>
      <c r="O250">
        <v>3</v>
      </c>
      <c r="P250">
        <v>3</v>
      </c>
      <c r="Q250">
        <v>6</v>
      </c>
      <c r="R250">
        <v>6</v>
      </c>
      <c r="S250">
        <v>10.5</v>
      </c>
      <c r="T250">
        <v>9</v>
      </c>
      <c r="U250">
        <v>7</v>
      </c>
      <c r="V250">
        <v>9</v>
      </c>
      <c r="W250">
        <v>12</v>
      </c>
      <c r="X250">
        <f t="shared" si="3"/>
        <v>68.5</v>
      </c>
    </row>
    <row r="251" spans="1:24" x14ac:dyDescent="0.25">
      <c r="A251" t="s">
        <v>59</v>
      </c>
      <c r="B251" t="s">
        <v>103</v>
      </c>
      <c r="C251" t="s">
        <v>113</v>
      </c>
      <c r="D251">
        <v>867</v>
      </c>
      <c r="E251">
        <v>224</v>
      </c>
      <c r="F251">
        <v>853</v>
      </c>
      <c r="G251">
        <v>60</v>
      </c>
      <c r="H251">
        <v>0.27089999999999997</v>
      </c>
      <c r="I251">
        <v>44</v>
      </c>
      <c r="J251">
        <v>89</v>
      </c>
      <c r="K251">
        <v>4.24</v>
      </c>
      <c r="L251">
        <v>1.2929999999999999</v>
      </c>
      <c r="M251">
        <v>847</v>
      </c>
      <c r="N251">
        <v>9</v>
      </c>
      <c r="O251">
        <v>8</v>
      </c>
      <c r="P251">
        <v>10</v>
      </c>
      <c r="Q251">
        <v>1</v>
      </c>
      <c r="R251">
        <v>11</v>
      </c>
      <c r="S251">
        <v>1</v>
      </c>
      <c r="T251">
        <v>12</v>
      </c>
      <c r="U251">
        <v>2</v>
      </c>
      <c r="V251">
        <v>5</v>
      </c>
      <c r="W251">
        <v>1</v>
      </c>
      <c r="X251">
        <f t="shared" si="3"/>
        <v>60</v>
      </c>
    </row>
    <row r="252" spans="1:24" x14ac:dyDescent="0.25">
      <c r="A252" t="s">
        <v>59</v>
      </c>
      <c r="B252" t="s">
        <v>104</v>
      </c>
      <c r="C252" t="s">
        <v>113</v>
      </c>
      <c r="D252">
        <v>839</v>
      </c>
      <c r="E252">
        <v>202</v>
      </c>
      <c r="F252">
        <v>788</v>
      </c>
      <c r="G252">
        <v>71</v>
      </c>
      <c r="H252">
        <v>0.26769999999999999</v>
      </c>
      <c r="I252">
        <v>60</v>
      </c>
      <c r="J252">
        <v>53</v>
      </c>
      <c r="K252">
        <v>4.0599999999999996</v>
      </c>
      <c r="L252">
        <v>1.2809999999999999</v>
      </c>
      <c r="M252">
        <v>1109</v>
      </c>
      <c r="N252">
        <v>7</v>
      </c>
      <c r="O252">
        <v>5</v>
      </c>
      <c r="P252">
        <v>6</v>
      </c>
      <c r="Q252">
        <v>2</v>
      </c>
      <c r="R252">
        <v>8</v>
      </c>
      <c r="S252">
        <v>3</v>
      </c>
      <c r="T252">
        <v>7</v>
      </c>
      <c r="U252">
        <v>4</v>
      </c>
      <c r="V252">
        <v>7</v>
      </c>
      <c r="W252">
        <v>6</v>
      </c>
      <c r="X252">
        <f t="shared" si="3"/>
        <v>55</v>
      </c>
    </row>
    <row r="253" spans="1:24" x14ac:dyDescent="0.25">
      <c r="A253" t="s">
        <v>59</v>
      </c>
      <c r="B253" t="s">
        <v>105</v>
      </c>
      <c r="C253" t="s">
        <v>113</v>
      </c>
      <c r="D253">
        <v>802</v>
      </c>
      <c r="E253">
        <v>230</v>
      </c>
      <c r="F253">
        <v>814</v>
      </c>
      <c r="G253">
        <v>117</v>
      </c>
      <c r="H253">
        <v>0.25309999999999999</v>
      </c>
      <c r="I253">
        <v>77</v>
      </c>
      <c r="J253">
        <v>41</v>
      </c>
      <c r="K253">
        <v>4.21</v>
      </c>
      <c r="L253">
        <v>1.335</v>
      </c>
      <c r="M253">
        <v>1073</v>
      </c>
      <c r="N253">
        <v>6</v>
      </c>
      <c r="O253">
        <v>10</v>
      </c>
      <c r="P253">
        <v>8</v>
      </c>
      <c r="Q253">
        <v>8.5</v>
      </c>
      <c r="R253">
        <v>2</v>
      </c>
      <c r="S253">
        <v>6</v>
      </c>
      <c r="T253">
        <v>4</v>
      </c>
      <c r="U253">
        <v>3</v>
      </c>
      <c r="V253">
        <v>2</v>
      </c>
      <c r="W253">
        <v>4</v>
      </c>
      <c r="X253">
        <f t="shared" si="3"/>
        <v>53.5</v>
      </c>
    </row>
    <row r="254" spans="1:24" x14ac:dyDescent="0.25">
      <c r="A254" t="s">
        <v>60</v>
      </c>
      <c r="B254" t="s">
        <v>94</v>
      </c>
      <c r="C254" t="s">
        <v>114</v>
      </c>
      <c r="D254">
        <v>1007</v>
      </c>
      <c r="E254">
        <v>279</v>
      </c>
      <c r="F254">
        <v>924</v>
      </c>
      <c r="G254">
        <v>197</v>
      </c>
      <c r="H254">
        <v>0.27110000000000001</v>
      </c>
      <c r="I254">
        <v>73</v>
      </c>
      <c r="J254">
        <v>96</v>
      </c>
      <c r="K254">
        <v>3.2080000000000002</v>
      </c>
      <c r="L254">
        <v>1.1913</v>
      </c>
      <c r="M254">
        <v>1133</v>
      </c>
      <c r="N254">
        <v>12</v>
      </c>
      <c r="O254">
        <v>12</v>
      </c>
      <c r="P254">
        <v>12</v>
      </c>
      <c r="Q254">
        <v>12</v>
      </c>
      <c r="R254">
        <v>11</v>
      </c>
      <c r="S254">
        <v>10</v>
      </c>
      <c r="T254">
        <v>12</v>
      </c>
      <c r="U254">
        <v>12</v>
      </c>
      <c r="V254">
        <v>11</v>
      </c>
      <c r="W254">
        <v>9</v>
      </c>
      <c r="X254">
        <f t="shared" si="3"/>
        <v>113</v>
      </c>
    </row>
    <row r="255" spans="1:24" x14ac:dyDescent="0.25">
      <c r="A255" t="s">
        <v>60</v>
      </c>
      <c r="B255" t="s">
        <v>95</v>
      </c>
      <c r="C255" t="s">
        <v>114</v>
      </c>
      <c r="D255">
        <v>850</v>
      </c>
      <c r="E255">
        <v>212</v>
      </c>
      <c r="F255">
        <v>829</v>
      </c>
      <c r="G255">
        <v>124</v>
      </c>
      <c r="H255">
        <v>0.26740000000000003</v>
      </c>
      <c r="I255">
        <v>69</v>
      </c>
      <c r="J255">
        <v>68</v>
      </c>
      <c r="K255">
        <v>3.9689999999999999</v>
      </c>
      <c r="L255">
        <v>1.2969999999999999</v>
      </c>
      <c r="M255">
        <v>1029</v>
      </c>
      <c r="N255">
        <v>10</v>
      </c>
      <c r="O255">
        <v>10</v>
      </c>
      <c r="P255">
        <v>10</v>
      </c>
      <c r="Q255">
        <v>11</v>
      </c>
      <c r="R255">
        <v>8</v>
      </c>
      <c r="S255">
        <v>7</v>
      </c>
      <c r="T255">
        <v>8</v>
      </c>
      <c r="U255">
        <v>6</v>
      </c>
      <c r="V255">
        <v>7</v>
      </c>
      <c r="W255">
        <v>6</v>
      </c>
      <c r="X255">
        <f t="shared" si="3"/>
        <v>83</v>
      </c>
    </row>
    <row r="256" spans="1:24" x14ac:dyDescent="0.25">
      <c r="A256" t="s">
        <v>60</v>
      </c>
      <c r="B256" t="s">
        <v>96</v>
      </c>
      <c r="C256" t="s">
        <v>114</v>
      </c>
      <c r="D256">
        <v>627</v>
      </c>
      <c r="E256">
        <v>164</v>
      </c>
      <c r="F256">
        <v>583</v>
      </c>
      <c r="G256">
        <v>82</v>
      </c>
      <c r="H256">
        <v>0.23630000000000001</v>
      </c>
      <c r="I256">
        <v>60</v>
      </c>
      <c r="J256">
        <v>3</v>
      </c>
      <c r="K256">
        <v>4.1609999999999996</v>
      </c>
      <c r="L256">
        <v>1.2994000000000001</v>
      </c>
      <c r="M256">
        <v>909</v>
      </c>
      <c r="N256">
        <v>2</v>
      </c>
      <c r="O256">
        <v>3</v>
      </c>
      <c r="P256">
        <v>2</v>
      </c>
      <c r="Q256">
        <v>3</v>
      </c>
      <c r="R256">
        <v>1</v>
      </c>
      <c r="S256">
        <v>3</v>
      </c>
      <c r="T256">
        <v>2</v>
      </c>
      <c r="U256">
        <v>4</v>
      </c>
      <c r="V256">
        <v>6</v>
      </c>
      <c r="W256">
        <v>4</v>
      </c>
      <c r="X256">
        <f t="shared" si="3"/>
        <v>30</v>
      </c>
    </row>
    <row r="257" spans="1:24" x14ac:dyDescent="0.25">
      <c r="A257" t="s">
        <v>60</v>
      </c>
      <c r="B257" t="s">
        <v>97</v>
      </c>
      <c r="C257" t="s">
        <v>114</v>
      </c>
      <c r="D257">
        <v>581</v>
      </c>
      <c r="E257">
        <v>134</v>
      </c>
      <c r="F257">
        <v>508</v>
      </c>
      <c r="G257">
        <v>40</v>
      </c>
      <c r="H257">
        <v>0.2596</v>
      </c>
      <c r="I257">
        <v>72</v>
      </c>
      <c r="J257">
        <v>2</v>
      </c>
      <c r="K257">
        <v>4.55</v>
      </c>
      <c r="L257">
        <v>1.3707</v>
      </c>
      <c r="M257">
        <v>805</v>
      </c>
      <c r="N257">
        <v>1</v>
      </c>
      <c r="O257">
        <v>1</v>
      </c>
      <c r="P257">
        <v>1</v>
      </c>
      <c r="Q257">
        <v>1</v>
      </c>
      <c r="R257">
        <v>5</v>
      </c>
      <c r="S257">
        <v>9</v>
      </c>
      <c r="T257">
        <v>1</v>
      </c>
      <c r="U257">
        <v>2</v>
      </c>
      <c r="V257">
        <v>2</v>
      </c>
      <c r="W257">
        <v>2</v>
      </c>
      <c r="X257">
        <f t="shared" si="3"/>
        <v>25</v>
      </c>
    </row>
    <row r="258" spans="1:24" x14ac:dyDescent="0.25">
      <c r="A258" t="s">
        <v>60</v>
      </c>
      <c r="B258" t="s">
        <v>98</v>
      </c>
      <c r="C258" t="s">
        <v>114</v>
      </c>
      <c r="D258">
        <v>933</v>
      </c>
      <c r="E258">
        <v>211</v>
      </c>
      <c r="F258">
        <v>792</v>
      </c>
      <c r="G258">
        <v>93</v>
      </c>
      <c r="H258">
        <v>0.26889999999999997</v>
      </c>
      <c r="I258">
        <v>68</v>
      </c>
      <c r="J258">
        <v>71</v>
      </c>
      <c r="K258">
        <v>3.9039999999999999</v>
      </c>
      <c r="L258">
        <v>1.2997000000000001</v>
      </c>
      <c r="M258">
        <v>1137</v>
      </c>
      <c r="N258">
        <v>11</v>
      </c>
      <c r="O258">
        <v>9</v>
      </c>
      <c r="P258">
        <v>8</v>
      </c>
      <c r="Q258">
        <v>5</v>
      </c>
      <c r="R258">
        <v>10</v>
      </c>
      <c r="S258">
        <v>6</v>
      </c>
      <c r="T258">
        <v>9</v>
      </c>
      <c r="U258">
        <v>7</v>
      </c>
      <c r="V258">
        <v>5</v>
      </c>
      <c r="W258">
        <v>10</v>
      </c>
      <c r="X258">
        <f t="shared" si="3"/>
        <v>80</v>
      </c>
    </row>
    <row r="259" spans="1:24" x14ac:dyDescent="0.25">
      <c r="A259" t="s">
        <v>60</v>
      </c>
      <c r="B259" t="s">
        <v>99</v>
      </c>
      <c r="C259" t="s">
        <v>114</v>
      </c>
      <c r="D259">
        <v>699</v>
      </c>
      <c r="E259">
        <v>175</v>
      </c>
      <c r="F259">
        <v>691</v>
      </c>
      <c r="G259">
        <v>117</v>
      </c>
      <c r="H259">
        <v>0.25940000000000002</v>
      </c>
      <c r="I259">
        <v>71</v>
      </c>
      <c r="J259">
        <v>41</v>
      </c>
      <c r="K259">
        <v>3.47</v>
      </c>
      <c r="L259">
        <v>1.1838</v>
      </c>
      <c r="M259">
        <v>1146</v>
      </c>
      <c r="N259">
        <v>4</v>
      </c>
      <c r="O259">
        <v>5</v>
      </c>
      <c r="P259">
        <v>5</v>
      </c>
      <c r="Q259">
        <v>10</v>
      </c>
      <c r="R259">
        <v>4</v>
      </c>
      <c r="S259">
        <v>8</v>
      </c>
      <c r="T259">
        <v>7</v>
      </c>
      <c r="U259">
        <v>11</v>
      </c>
      <c r="V259">
        <v>12</v>
      </c>
      <c r="W259">
        <v>11</v>
      </c>
      <c r="X259">
        <f t="shared" ref="X259:X322" si="4">SUM(N259:W259)</f>
        <v>77</v>
      </c>
    </row>
    <row r="260" spans="1:24" x14ac:dyDescent="0.25">
      <c r="A260" t="s">
        <v>60</v>
      </c>
      <c r="B260" t="s">
        <v>100</v>
      </c>
      <c r="C260" t="s">
        <v>114</v>
      </c>
      <c r="D260">
        <v>706</v>
      </c>
      <c r="E260">
        <v>181</v>
      </c>
      <c r="F260">
        <v>674</v>
      </c>
      <c r="G260">
        <v>92</v>
      </c>
      <c r="H260">
        <v>0.26379999999999998</v>
      </c>
      <c r="I260">
        <v>79</v>
      </c>
      <c r="J260">
        <v>32</v>
      </c>
      <c r="K260">
        <v>3.8849999999999998</v>
      </c>
      <c r="L260">
        <v>1.246</v>
      </c>
      <c r="M260">
        <v>1176</v>
      </c>
      <c r="N260">
        <v>5</v>
      </c>
      <c r="O260">
        <v>6</v>
      </c>
      <c r="P260">
        <v>4</v>
      </c>
      <c r="Q260">
        <v>4</v>
      </c>
      <c r="R260">
        <v>6</v>
      </c>
      <c r="S260">
        <v>12</v>
      </c>
      <c r="T260">
        <v>5</v>
      </c>
      <c r="U260">
        <v>9</v>
      </c>
      <c r="V260">
        <v>10</v>
      </c>
      <c r="W260">
        <v>12</v>
      </c>
      <c r="X260">
        <f t="shared" si="4"/>
        <v>73</v>
      </c>
    </row>
    <row r="261" spans="1:24" x14ac:dyDescent="0.25">
      <c r="A261" t="s">
        <v>60</v>
      </c>
      <c r="B261" t="s">
        <v>101</v>
      </c>
      <c r="C261" t="s">
        <v>114</v>
      </c>
      <c r="D261">
        <v>769</v>
      </c>
      <c r="E261">
        <v>196</v>
      </c>
      <c r="F261">
        <v>812</v>
      </c>
      <c r="G261">
        <v>96</v>
      </c>
      <c r="H261">
        <v>0.26500000000000001</v>
      </c>
      <c r="I261">
        <v>74</v>
      </c>
      <c r="J261">
        <v>19</v>
      </c>
      <c r="K261">
        <v>3.8959999999999999</v>
      </c>
      <c r="L261">
        <v>1.262</v>
      </c>
      <c r="M261">
        <v>993</v>
      </c>
      <c r="N261">
        <v>7.5</v>
      </c>
      <c r="O261">
        <v>7</v>
      </c>
      <c r="P261">
        <v>9</v>
      </c>
      <c r="Q261">
        <v>6</v>
      </c>
      <c r="R261">
        <v>7</v>
      </c>
      <c r="S261">
        <v>11</v>
      </c>
      <c r="T261">
        <v>4</v>
      </c>
      <c r="U261">
        <v>8</v>
      </c>
      <c r="V261">
        <v>8</v>
      </c>
      <c r="W261">
        <v>5</v>
      </c>
      <c r="X261">
        <f t="shared" si="4"/>
        <v>72.5</v>
      </c>
    </row>
    <row r="262" spans="1:24" x14ac:dyDescent="0.25">
      <c r="A262" t="s">
        <v>60</v>
      </c>
      <c r="B262" t="s">
        <v>102</v>
      </c>
      <c r="C262" t="s">
        <v>114</v>
      </c>
      <c r="D262">
        <v>766</v>
      </c>
      <c r="E262">
        <v>171</v>
      </c>
      <c r="F262">
        <v>731</v>
      </c>
      <c r="G262">
        <v>110</v>
      </c>
      <c r="H262">
        <v>0.28320000000000001</v>
      </c>
      <c r="I262">
        <v>62</v>
      </c>
      <c r="J262">
        <v>40</v>
      </c>
      <c r="K262">
        <v>4.141</v>
      </c>
      <c r="L262">
        <v>1.3354999999999999</v>
      </c>
      <c r="M262">
        <v>1041</v>
      </c>
      <c r="N262">
        <v>6</v>
      </c>
      <c r="O262">
        <v>4</v>
      </c>
      <c r="P262">
        <v>7</v>
      </c>
      <c r="Q262">
        <v>8</v>
      </c>
      <c r="R262">
        <v>12</v>
      </c>
      <c r="S262">
        <v>4</v>
      </c>
      <c r="T262">
        <v>6</v>
      </c>
      <c r="U262">
        <v>5</v>
      </c>
      <c r="V262">
        <v>4</v>
      </c>
      <c r="W262">
        <v>8</v>
      </c>
      <c r="X262">
        <f t="shared" si="4"/>
        <v>64</v>
      </c>
    </row>
    <row r="263" spans="1:24" x14ac:dyDescent="0.25">
      <c r="A263" t="s">
        <v>60</v>
      </c>
      <c r="B263" t="s">
        <v>103</v>
      </c>
      <c r="C263" t="s">
        <v>114</v>
      </c>
      <c r="D263">
        <v>844</v>
      </c>
      <c r="E263">
        <v>268</v>
      </c>
      <c r="F263">
        <v>894</v>
      </c>
      <c r="G263">
        <v>57</v>
      </c>
      <c r="H263">
        <v>0.25669999999999998</v>
      </c>
      <c r="I263">
        <v>58</v>
      </c>
      <c r="J263">
        <v>78</v>
      </c>
      <c r="K263">
        <v>4.367</v>
      </c>
      <c r="L263">
        <v>1.3654999999999999</v>
      </c>
      <c r="M263">
        <v>1038</v>
      </c>
      <c r="N263">
        <v>9</v>
      </c>
      <c r="O263">
        <v>11</v>
      </c>
      <c r="P263">
        <v>11</v>
      </c>
      <c r="Q263">
        <v>2</v>
      </c>
      <c r="R263">
        <v>3</v>
      </c>
      <c r="S263">
        <v>2</v>
      </c>
      <c r="T263">
        <v>10</v>
      </c>
      <c r="U263">
        <v>3</v>
      </c>
      <c r="V263">
        <v>3</v>
      </c>
      <c r="W263">
        <v>7</v>
      </c>
      <c r="X263">
        <f t="shared" si="4"/>
        <v>61</v>
      </c>
    </row>
    <row r="264" spans="1:24" x14ac:dyDescent="0.25">
      <c r="A264" t="s">
        <v>60</v>
      </c>
      <c r="B264" t="s">
        <v>104</v>
      </c>
      <c r="C264" t="s">
        <v>114</v>
      </c>
      <c r="D264">
        <v>769</v>
      </c>
      <c r="E264">
        <v>202</v>
      </c>
      <c r="F264">
        <v>718</v>
      </c>
      <c r="G264">
        <v>107</v>
      </c>
      <c r="H264">
        <v>0.25280000000000002</v>
      </c>
      <c r="I264">
        <v>65</v>
      </c>
      <c r="J264">
        <v>16</v>
      </c>
      <c r="K264">
        <v>3.7629999999999999</v>
      </c>
      <c r="L264">
        <v>1.2533000000000001</v>
      </c>
      <c r="M264">
        <v>902</v>
      </c>
      <c r="N264">
        <v>7.5</v>
      </c>
      <c r="O264">
        <v>8</v>
      </c>
      <c r="P264">
        <v>6</v>
      </c>
      <c r="Q264">
        <v>7</v>
      </c>
      <c r="R264">
        <v>2</v>
      </c>
      <c r="S264">
        <v>5</v>
      </c>
      <c r="T264">
        <v>3</v>
      </c>
      <c r="U264">
        <v>10</v>
      </c>
      <c r="V264">
        <v>9</v>
      </c>
      <c r="W264">
        <v>3</v>
      </c>
      <c r="X264">
        <f t="shared" si="4"/>
        <v>60.5</v>
      </c>
    </row>
    <row r="265" spans="1:24" x14ac:dyDescent="0.25">
      <c r="A265" t="s">
        <v>60</v>
      </c>
      <c r="B265" t="s">
        <v>105</v>
      </c>
      <c r="C265" t="s">
        <v>114</v>
      </c>
      <c r="D265">
        <v>684</v>
      </c>
      <c r="E265">
        <v>150</v>
      </c>
      <c r="F265">
        <v>599</v>
      </c>
      <c r="G265">
        <v>115</v>
      </c>
      <c r="H265">
        <v>0.26790000000000003</v>
      </c>
      <c r="I265">
        <v>45</v>
      </c>
      <c r="J265">
        <v>95</v>
      </c>
      <c r="K265">
        <v>4.056</v>
      </c>
      <c r="L265">
        <v>1.3284</v>
      </c>
      <c r="M265">
        <v>763</v>
      </c>
      <c r="N265">
        <v>3</v>
      </c>
      <c r="O265">
        <v>2</v>
      </c>
      <c r="P265">
        <v>3</v>
      </c>
      <c r="Q265">
        <v>9</v>
      </c>
      <c r="R265">
        <v>9</v>
      </c>
      <c r="S265">
        <v>1</v>
      </c>
      <c r="T265">
        <v>11</v>
      </c>
      <c r="U265">
        <v>1</v>
      </c>
      <c r="V265">
        <v>1</v>
      </c>
      <c r="W265">
        <v>1</v>
      </c>
      <c r="X265">
        <f t="shared" si="4"/>
        <v>41</v>
      </c>
    </row>
    <row r="266" spans="1:24" x14ac:dyDescent="0.25">
      <c r="A266" t="s">
        <v>61</v>
      </c>
      <c r="B266" t="s">
        <v>94</v>
      </c>
      <c r="C266" t="s">
        <v>113</v>
      </c>
      <c r="D266">
        <v>1016</v>
      </c>
      <c r="E266">
        <v>272</v>
      </c>
      <c r="F266">
        <v>956</v>
      </c>
      <c r="G266">
        <v>111</v>
      </c>
      <c r="H266">
        <v>0.26740000000000003</v>
      </c>
      <c r="I266">
        <v>94</v>
      </c>
      <c r="J266">
        <v>88</v>
      </c>
      <c r="K266">
        <v>3.2269999999999999</v>
      </c>
      <c r="L266">
        <v>1.2019</v>
      </c>
      <c r="M266">
        <v>1415</v>
      </c>
      <c r="N266">
        <v>12</v>
      </c>
      <c r="O266">
        <v>11</v>
      </c>
      <c r="P266">
        <v>12</v>
      </c>
      <c r="Q266">
        <v>7</v>
      </c>
      <c r="R266">
        <v>8</v>
      </c>
      <c r="S266">
        <v>12</v>
      </c>
      <c r="T266">
        <v>12</v>
      </c>
      <c r="U266">
        <v>12</v>
      </c>
      <c r="V266">
        <v>11</v>
      </c>
      <c r="W266">
        <v>12</v>
      </c>
      <c r="X266">
        <f t="shared" si="4"/>
        <v>109</v>
      </c>
    </row>
    <row r="267" spans="1:24" x14ac:dyDescent="0.25">
      <c r="A267" t="s">
        <v>61</v>
      </c>
      <c r="B267" t="s">
        <v>95</v>
      </c>
      <c r="C267" t="s">
        <v>113</v>
      </c>
      <c r="D267">
        <v>1000</v>
      </c>
      <c r="E267">
        <v>273</v>
      </c>
      <c r="F267">
        <v>954</v>
      </c>
      <c r="G267">
        <v>147</v>
      </c>
      <c r="H267">
        <v>0.27029999999999998</v>
      </c>
      <c r="I267">
        <v>87</v>
      </c>
      <c r="J267">
        <v>82</v>
      </c>
      <c r="K267">
        <v>3.8050000000000002</v>
      </c>
      <c r="L267">
        <v>1.2061999999999999</v>
      </c>
      <c r="M267">
        <v>1319</v>
      </c>
      <c r="N267">
        <v>11</v>
      </c>
      <c r="O267">
        <v>12</v>
      </c>
      <c r="P267">
        <v>11</v>
      </c>
      <c r="Q267">
        <v>10</v>
      </c>
      <c r="R267">
        <v>9</v>
      </c>
      <c r="S267">
        <v>11</v>
      </c>
      <c r="T267">
        <v>11</v>
      </c>
      <c r="U267">
        <v>8</v>
      </c>
      <c r="V267">
        <v>10</v>
      </c>
      <c r="W267">
        <v>11</v>
      </c>
      <c r="X267">
        <f t="shared" si="4"/>
        <v>104</v>
      </c>
    </row>
    <row r="268" spans="1:24" x14ac:dyDescent="0.25">
      <c r="A268" t="s">
        <v>61</v>
      </c>
      <c r="B268" t="s">
        <v>96</v>
      </c>
      <c r="C268" t="s">
        <v>113</v>
      </c>
      <c r="D268">
        <v>663</v>
      </c>
      <c r="E268">
        <v>133</v>
      </c>
      <c r="F268">
        <v>605</v>
      </c>
      <c r="G268">
        <v>66</v>
      </c>
      <c r="H268">
        <v>0.25459999999999999</v>
      </c>
      <c r="I268">
        <v>44</v>
      </c>
      <c r="J268">
        <v>60</v>
      </c>
      <c r="K268">
        <v>4.6580000000000004</v>
      </c>
      <c r="L268">
        <v>1.4629000000000001</v>
      </c>
      <c r="M268">
        <v>874</v>
      </c>
      <c r="N268">
        <v>2</v>
      </c>
      <c r="O268">
        <v>2</v>
      </c>
      <c r="P268">
        <v>3</v>
      </c>
      <c r="Q268">
        <v>1</v>
      </c>
      <c r="R268">
        <v>3</v>
      </c>
      <c r="S268">
        <v>1</v>
      </c>
      <c r="T268">
        <v>8</v>
      </c>
      <c r="U268">
        <v>1</v>
      </c>
      <c r="V268">
        <v>1</v>
      </c>
      <c r="W268">
        <v>1</v>
      </c>
      <c r="X268">
        <f t="shared" si="4"/>
        <v>23</v>
      </c>
    </row>
    <row r="269" spans="1:24" x14ac:dyDescent="0.25">
      <c r="A269" t="s">
        <v>61</v>
      </c>
      <c r="B269" t="s">
        <v>97</v>
      </c>
      <c r="C269" t="s">
        <v>113</v>
      </c>
      <c r="D269">
        <v>591</v>
      </c>
      <c r="E269">
        <v>114</v>
      </c>
      <c r="F269">
        <v>552</v>
      </c>
      <c r="G269">
        <v>76</v>
      </c>
      <c r="H269">
        <v>0.24440000000000001</v>
      </c>
      <c r="I269">
        <v>54</v>
      </c>
      <c r="J269">
        <v>4</v>
      </c>
      <c r="K269">
        <v>4.383</v>
      </c>
      <c r="L269">
        <v>1.2845</v>
      </c>
      <c r="M269">
        <v>895</v>
      </c>
      <c r="N269">
        <v>1</v>
      </c>
      <c r="O269">
        <v>1</v>
      </c>
      <c r="P269">
        <v>1</v>
      </c>
      <c r="Q269">
        <v>4</v>
      </c>
      <c r="R269">
        <v>1</v>
      </c>
      <c r="S269">
        <v>3</v>
      </c>
      <c r="T269">
        <v>1</v>
      </c>
      <c r="U269">
        <v>0</v>
      </c>
      <c r="V269">
        <v>0</v>
      </c>
      <c r="W269">
        <v>3</v>
      </c>
      <c r="X269">
        <f t="shared" si="4"/>
        <v>15</v>
      </c>
    </row>
    <row r="270" spans="1:24" x14ac:dyDescent="0.25">
      <c r="A270" t="s">
        <v>61</v>
      </c>
      <c r="B270" t="s">
        <v>98</v>
      </c>
      <c r="C270" t="s">
        <v>113</v>
      </c>
      <c r="D270">
        <v>834</v>
      </c>
      <c r="E270">
        <v>227</v>
      </c>
      <c r="F270">
        <v>826</v>
      </c>
      <c r="G270">
        <v>152</v>
      </c>
      <c r="H270">
        <v>0.27060000000000001</v>
      </c>
      <c r="I270">
        <v>65</v>
      </c>
      <c r="J270">
        <v>74</v>
      </c>
      <c r="K270">
        <v>3.6859999999999999</v>
      </c>
      <c r="L270">
        <v>1.1997</v>
      </c>
      <c r="M270">
        <v>1085</v>
      </c>
      <c r="N270">
        <v>8</v>
      </c>
      <c r="O270">
        <v>8</v>
      </c>
      <c r="P270">
        <v>8</v>
      </c>
      <c r="Q270">
        <v>12</v>
      </c>
      <c r="R270">
        <v>10</v>
      </c>
      <c r="S270">
        <v>5</v>
      </c>
      <c r="T270">
        <v>10</v>
      </c>
      <c r="U270">
        <v>10</v>
      </c>
      <c r="V270">
        <v>12</v>
      </c>
      <c r="W270">
        <v>7</v>
      </c>
      <c r="X270">
        <f t="shared" si="4"/>
        <v>90</v>
      </c>
    </row>
    <row r="271" spans="1:24" x14ac:dyDescent="0.25">
      <c r="A271" t="s">
        <v>61</v>
      </c>
      <c r="B271" t="s">
        <v>99</v>
      </c>
      <c r="C271" t="s">
        <v>113</v>
      </c>
      <c r="D271">
        <v>919</v>
      </c>
      <c r="E271">
        <v>202</v>
      </c>
      <c r="F271">
        <v>837</v>
      </c>
      <c r="G271">
        <v>148</v>
      </c>
      <c r="H271">
        <v>0.27089999999999997</v>
      </c>
      <c r="I271">
        <v>81</v>
      </c>
      <c r="J271">
        <v>45</v>
      </c>
      <c r="K271">
        <v>3.9140000000000001</v>
      </c>
      <c r="L271">
        <v>1.2249000000000001</v>
      </c>
      <c r="M271">
        <v>1186</v>
      </c>
      <c r="N271">
        <v>10</v>
      </c>
      <c r="O271">
        <v>7</v>
      </c>
      <c r="P271">
        <v>9</v>
      </c>
      <c r="Q271">
        <v>11</v>
      </c>
      <c r="R271">
        <v>11</v>
      </c>
      <c r="S271">
        <v>9.5</v>
      </c>
      <c r="T271">
        <v>6</v>
      </c>
      <c r="U271">
        <v>7</v>
      </c>
      <c r="V271">
        <v>8</v>
      </c>
      <c r="W271">
        <v>10</v>
      </c>
      <c r="X271">
        <f t="shared" si="4"/>
        <v>88.5</v>
      </c>
    </row>
    <row r="272" spans="1:24" x14ac:dyDescent="0.25">
      <c r="A272" t="s">
        <v>61</v>
      </c>
      <c r="B272" t="s">
        <v>100</v>
      </c>
      <c r="C272" t="s">
        <v>113</v>
      </c>
      <c r="D272">
        <v>900</v>
      </c>
      <c r="E272">
        <v>257</v>
      </c>
      <c r="F272">
        <v>910</v>
      </c>
      <c r="G272">
        <v>116</v>
      </c>
      <c r="H272">
        <v>0.26479999999999998</v>
      </c>
      <c r="I272">
        <v>74</v>
      </c>
      <c r="J272">
        <v>50</v>
      </c>
      <c r="K272">
        <v>3.77</v>
      </c>
      <c r="L272">
        <v>1.2846</v>
      </c>
      <c r="M272">
        <v>1132</v>
      </c>
      <c r="N272">
        <v>9</v>
      </c>
      <c r="O272">
        <v>10</v>
      </c>
      <c r="P272">
        <v>10</v>
      </c>
      <c r="Q272">
        <v>8</v>
      </c>
      <c r="R272">
        <v>7</v>
      </c>
      <c r="S272">
        <v>8</v>
      </c>
      <c r="T272">
        <v>7</v>
      </c>
      <c r="U272">
        <v>9</v>
      </c>
      <c r="V272">
        <v>6</v>
      </c>
      <c r="W272">
        <v>9</v>
      </c>
      <c r="X272">
        <f t="shared" si="4"/>
        <v>83</v>
      </c>
    </row>
    <row r="273" spans="1:24" x14ac:dyDescent="0.25">
      <c r="A273" t="s">
        <v>61</v>
      </c>
      <c r="B273" t="s">
        <v>101</v>
      </c>
      <c r="C273" t="s">
        <v>113</v>
      </c>
      <c r="D273">
        <v>780</v>
      </c>
      <c r="E273">
        <v>244</v>
      </c>
      <c r="F273">
        <v>817</v>
      </c>
      <c r="G273">
        <v>72</v>
      </c>
      <c r="H273">
        <v>0.26079999999999998</v>
      </c>
      <c r="I273">
        <v>81</v>
      </c>
      <c r="J273">
        <v>18</v>
      </c>
      <c r="K273">
        <v>4.327</v>
      </c>
      <c r="L273">
        <v>1.3137000000000001</v>
      </c>
      <c r="M273">
        <v>1123</v>
      </c>
      <c r="N273">
        <v>7</v>
      </c>
      <c r="O273">
        <v>9</v>
      </c>
      <c r="P273">
        <v>7</v>
      </c>
      <c r="Q273">
        <v>2</v>
      </c>
      <c r="R273">
        <v>6</v>
      </c>
      <c r="S273">
        <v>9.5</v>
      </c>
      <c r="T273">
        <v>3</v>
      </c>
      <c r="U273">
        <v>4</v>
      </c>
      <c r="V273">
        <v>4</v>
      </c>
      <c r="W273">
        <v>8</v>
      </c>
      <c r="X273">
        <f t="shared" si="4"/>
        <v>59.5</v>
      </c>
    </row>
    <row r="274" spans="1:24" x14ac:dyDescent="0.25">
      <c r="A274" t="s">
        <v>61</v>
      </c>
      <c r="B274" t="s">
        <v>102</v>
      </c>
      <c r="C274" t="s">
        <v>113</v>
      </c>
      <c r="D274">
        <v>746</v>
      </c>
      <c r="E274">
        <v>182</v>
      </c>
      <c r="F274">
        <v>624</v>
      </c>
      <c r="G274">
        <v>141</v>
      </c>
      <c r="H274">
        <v>0.26069999999999999</v>
      </c>
      <c r="I274">
        <v>59</v>
      </c>
      <c r="J274">
        <v>69</v>
      </c>
      <c r="K274">
        <v>4.3470000000000004</v>
      </c>
      <c r="L274">
        <v>1.3593</v>
      </c>
      <c r="M274">
        <v>1042</v>
      </c>
      <c r="N274">
        <v>6</v>
      </c>
      <c r="O274">
        <v>5</v>
      </c>
      <c r="P274">
        <v>5</v>
      </c>
      <c r="Q274">
        <v>9</v>
      </c>
      <c r="R274">
        <v>5</v>
      </c>
      <c r="S274">
        <v>4</v>
      </c>
      <c r="T274">
        <v>9</v>
      </c>
      <c r="U274">
        <v>3</v>
      </c>
      <c r="V274">
        <v>3</v>
      </c>
      <c r="W274">
        <v>6</v>
      </c>
      <c r="X274">
        <f t="shared" si="4"/>
        <v>55</v>
      </c>
    </row>
    <row r="275" spans="1:24" x14ac:dyDescent="0.25">
      <c r="A275" t="s">
        <v>61</v>
      </c>
      <c r="B275" t="s">
        <v>103</v>
      </c>
      <c r="C275" t="s">
        <v>113</v>
      </c>
      <c r="D275">
        <v>664</v>
      </c>
      <c r="E275">
        <v>169</v>
      </c>
      <c r="F275">
        <v>604</v>
      </c>
      <c r="G275">
        <v>88</v>
      </c>
      <c r="H275">
        <v>0.25650000000000001</v>
      </c>
      <c r="I275">
        <v>71</v>
      </c>
      <c r="J275">
        <v>36</v>
      </c>
      <c r="K275">
        <v>3.552</v>
      </c>
      <c r="L275">
        <v>1.2234</v>
      </c>
      <c r="M275">
        <v>990</v>
      </c>
      <c r="N275">
        <v>3</v>
      </c>
      <c r="O275">
        <v>4</v>
      </c>
      <c r="P275">
        <v>2</v>
      </c>
      <c r="Q275">
        <v>5.5</v>
      </c>
      <c r="R275">
        <v>4</v>
      </c>
      <c r="S275">
        <v>6</v>
      </c>
      <c r="T275">
        <v>5</v>
      </c>
      <c r="U275">
        <v>11</v>
      </c>
      <c r="V275">
        <v>9</v>
      </c>
      <c r="W275">
        <v>4</v>
      </c>
      <c r="X275">
        <f t="shared" si="4"/>
        <v>53.5</v>
      </c>
    </row>
    <row r="276" spans="1:24" x14ac:dyDescent="0.25">
      <c r="A276" t="s">
        <v>61</v>
      </c>
      <c r="B276" t="s">
        <v>104</v>
      </c>
      <c r="C276" t="s">
        <v>113</v>
      </c>
      <c r="D276">
        <v>731</v>
      </c>
      <c r="E276">
        <v>153</v>
      </c>
      <c r="F276">
        <v>618</v>
      </c>
      <c r="G276">
        <v>74</v>
      </c>
      <c r="H276">
        <v>0.27410000000000001</v>
      </c>
      <c r="I276">
        <v>73</v>
      </c>
      <c r="J276">
        <v>30</v>
      </c>
      <c r="K276">
        <v>4.3079999999999998</v>
      </c>
      <c r="L276">
        <v>1.3817999999999999</v>
      </c>
      <c r="M276">
        <v>1003</v>
      </c>
      <c r="N276">
        <v>5</v>
      </c>
      <c r="O276">
        <v>3</v>
      </c>
      <c r="P276">
        <v>4</v>
      </c>
      <c r="Q276">
        <v>3</v>
      </c>
      <c r="R276">
        <v>12</v>
      </c>
      <c r="S276">
        <v>7</v>
      </c>
      <c r="T276">
        <v>4</v>
      </c>
      <c r="U276">
        <v>5</v>
      </c>
      <c r="V276">
        <v>2</v>
      </c>
      <c r="W276">
        <v>5</v>
      </c>
      <c r="X276">
        <f t="shared" si="4"/>
        <v>50</v>
      </c>
    </row>
    <row r="277" spans="1:24" x14ac:dyDescent="0.25">
      <c r="A277" t="s">
        <v>61</v>
      </c>
      <c r="B277" t="s">
        <v>105</v>
      </c>
      <c r="C277" t="s">
        <v>113</v>
      </c>
      <c r="D277">
        <v>719</v>
      </c>
      <c r="E277">
        <v>190</v>
      </c>
      <c r="F277">
        <v>701</v>
      </c>
      <c r="G277">
        <v>88</v>
      </c>
      <c r="H277">
        <v>0.24979999999999999</v>
      </c>
      <c r="I277">
        <v>45</v>
      </c>
      <c r="J277">
        <v>17</v>
      </c>
      <c r="K277">
        <v>4.2949999999999999</v>
      </c>
      <c r="L277">
        <v>1.3109</v>
      </c>
      <c r="M277">
        <v>885</v>
      </c>
      <c r="N277">
        <v>4</v>
      </c>
      <c r="O277">
        <v>6</v>
      </c>
      <c r="P277">
        <v>6</v>
      </c>
      <c r="Q277">
        <v>5.5</v>
      </c>
      <c r="R277">
        <v>2</v>
      </c>
      <c r="S277">
        <v>2</v>
      </c>
      <c r="T277">
        <v>2</v>
      </c>
      <c r="U277">
        <v>0</v>
      </c>
      <c r="V277">
        <v>0</v>
      </c>
      <c r="W277">
        <v>2</v>
      </c>
      <c r="X277">
        <f t="shared" si="4"/>
        <v>29.5</v>
      </c>
    </row>
    <row r="278" spans="1:24" x14ac:dyDescent="0.25">
      <c r="A278" t="s">
        <v>62</v>
      </c>
      <c r="B278" t="s">
        <v>94</v>
      </c>
      <c r="C278" t="s">
        <v>113</v>
      </c>
      <c r="D278">
        <v>997</v>
      </c>
      <c r="E278">
        <v>243</v>
      </c>
      <c r="F278">
        <v>917</v>
      </c>
      <c r="G278">
        <v>155</v>
      </c>
      <c r="H278">
        <v>0.28029999999999999</v>
      </c>
      <c r="I278">
        <v>90</v>
      </c>
      <c r="J278">
        <v>52</v>
      </c>
      <c r="K278">
        <v>3.488</v>
      </c>
      <c r="L278">
        <v>1.2370000000000001</v>
      </c>
      <c r="M278">
        <v>1324</v>
      </c>
      <c r="N278">
        <v>12</v>
      </c>
      <c r="O278">
        <v>12</v>
      </c>
      <c r="P278">
        <v>12</v>
      </c>
      <c r="Q278">
        <v>11</v>
      </c>
      <c r="R278">
        <v>12</v>
      </c>
      <c r="S278">
        <v>11</v>
      </c>
      <c r="T278">
        <v>7</v>
      </c>
      <c r="U278">
        <v>12</v>
      </c>
      <c r="V278">
        <v>11</v>
      </c>
      <c r="W278">
        <v>12</v>
      </c>
      <c r="X278">
        <f t="shared" si="4"/>
        <v>112</v>
      </c>
    </row>
    <row r="279" spans="1:24" x14ac:dyDescent="0.25">
      <c r="A279" t="s">
        <v>62</v>
      </c>
      <c r="B279" t="s">
        <v>95</v>
      </c>
      <c r="C279" t="s">
        <v>113</v>
      </c>
      <c r="D279">
        <v>946</v>
      </c>
      <c r="E279">
        <v>234</v>
      </c>
      <c r="F279">
        <v>849</v>
      </c>
      <c r="G279">
        <v>184</v>
      </c>
      <c r="H279">
        <v>0.26840000000000003</v>
      </c>
      <c r="I279">
        <v>86</v>
      </c>
      <c r="J279">
        <v>53</v>
      </c>
      <c r="K279">
        <v>3.9180000000000001</v>
      </c>
      <c r="L279">
        <v>1.2505999999999999</v>
      </c>
      <c r="M279">
        <v>1235</v>
      </c>
      <c r="N279">
        <v>11</v>
      </c>
      <c r="O279">
        <v>11</v>
      </c>
      <c r="P279">
        <v>11</v>
      </c>
      <c r="Q279">
        <v>12</v>
      </c>
      <c r="R279">
        <v>10</v>
      </c>
      <c r="S279">
        <v>10</v>
      </c>
      <c r="T279">
        <v>8.5</v>
      </c>
      <c r="U279">
        <v>8</v>
      </c>
      <c r="V279">
        <v>9</v>
      </c>
      <c r="W279">
        <v>10</v>
      </c>
      <c r="X279">
        <f t="shared" si="4"/>
        <v>100.5</v>
      </c>
    </row>
    <row r="280" spans="1:24" x14ac:dyDescent="0.25">
      <c r="A280" t="s">
        <v>62</v>
      </c>
      <c r="B280" t="s">
        <v>96</v>
      </c>
      <c r="C280" t="s">
        <v>113</v>
      </c>
      <c r="D280">
        <v>689</v>
      </c>
      <c r="E280">
        <v>144</v>
      </c>
      <c r="F280">
        <v>549</v>
      </c>
      <c r="G280">
        <v>121</v>
      </c>
      <c r="H280">
        <v>0.25829999999999997</v>
      </c>
      <c r="I280">
        <v>67</v>
      </c>
      <c r="J280">
        <v>13</v>
      </c>
      <c r="K280">
        <v>4.6280000000000001</v>
      </c>
      <c r="L280">
        <v>1.3997999999999999</v>
      </c>
      <c r="M280">
        <v>1274</v>
      </c>
      <c r="N280">
        <v>1</v>
      </c>
      <c r="O280">
        <v>1</v>
      </c>
      <c r="P280">
        <v>1</v>
      </c>
      <c r="Q280">
        <v>9</v>
      </c>
      <c r="R280">
        <v>6</v>
      </c>
      <c r="S280">
        <v>6</v>
      </c>
      <c r="T280">
        <v>1</v>
      </c>
      <c r="U280">
        <v>1</v>
      </c>
      <c r="V280">
        <v>1</v>
      </c>
      <c r="W280">
        <v>11</v>
      </c>
      <c r="X280">
        <f t="shared" si="4"/>
        <v>38</v>
      </c>
    </row>
    <row r="281" spans="1:24" x14ac:dyDescent="0.25">
      <c r="A281" t="s">
        <v>62</v>
      </c>
      <c r="B281" t="s">
        <v>97</v>
      </c>
      <c r="C281" t="s">
        <v>113</v>
      </c>
      <c r="D281">
        <v>717</v>
      </c>
      <c r="E281">
        <v>187</v>
      </c>
      <c r="F281">
        <v>708</v>
      </c>
      <c r="G281">
        <v>72</v>
      </c>
      <c r="H281">
        <v>0.2495</v>
      </c>
      <c r="I281">
        <v>54</v>
      </c>
      <c r="J281">
        <v>68</v>
      </c>
      <c r="K281">
        <v>4.0880000000000001</v>
      </c>
      <c r="L281">
        <v>1.3554999999999999</v>
      </c>
      <c r="M281">
        <v>946</v>
      </c>
      <c r="N281">
        <v>3</v>
      </c>
      <c r="O281">
        <v>4</v>
      </c>
      <c r="P281">
        <v>2</v>
      </c>
      <c r="Q281">
        <v>2</v>
      </c>
      <c r="R281">
        <v>1</v>
      </c>
      <c r="S281">
        <v>3</v>
      </c>
      <c r="T281">
        <v>10</v>
      </c>
      <c r="U281">
        <v>5</v>
      </c>
      <c r="V281">
        <v>2</v>
      </c>
      <c r="W281">
        <v>3</v>
      </c>
      <c r="X281">
        <f t="shared" si="4"/>
        <v>35</v>
      </c>
    </row>
    <row r="282" spans="1:24" x14ac:dyDescent="0.25">
      <c r="A282" t="s">
        <v>62</v>
      </c>
      <c r="B282" t="s">
        <v>98</v>
      </c>
      <c r="C282" t="s">
        <v>113</v>
      </c>
      <c r="D282">
        <v>823</v>
      </c>
      <c r="E282">
        <v>213</v>
      </c>
      <c r="F282">
        <v>809</v>
      </c>
      <c r="G282">
        <v>86</v>
      </c>
      <c r="H282">
        <v>0.27060000000000001</v>
      </c>
      <c r="I282">
        <v>75</v>
      </c>
      <c r="J282">
        <v>41</v>
      </c>
      <c r="K282">
        <v>3.895</v>
      </c>
      <c r="L282">
        <v>1.2257</v>
      </c>
      <c r="M282">
        <v>1069</v>
      </c>
      <c r="N282">
        <v>8</v>
      </c>
      <c r="O282">
        <v>8</v>
      </c>
      <c r="P282">
        <v>10</v>
      </c>
      <c r="Q282">
        <v>5</v>
      </c>
      <c r="R282">
        <v>11</v>
      </c>
      <c r="S282">
        <v>8</v>
      </c>
      <c r="T282">
        <v>5</v>
      </c>
      <c r="U282">
        <v>9</v>
      </c>
      <c r="V282">
        <v>12</v>
      </c>
      <c r="W282">
        <v>6</v>
      </c>
      <c r="X282">
        <f t="shared" si="4"/>
        <v>82</v>
      </c>
    </row>
    <row r="283" spans="1:24" x14ac:dyDescent="0.25">
      <c r="A283" t="s">
        <v>62</v>
      </c>
      <c r="B283" t="s">
        <v>99</v>
      </c>
      <c r="C283" t="s">
        <v>113</v>
      </c>
      <c r="D283">
        <v>760</v>
      </c>
      <c r="E283">
        <v>214</v>
      </c>
      <c r="F283">
        <v>767</v>
      </c>
      <c r="G283">
        <v>65</v>
      </c>
      <c r="H283">
        <v>0.26050000000000001</v>
      </c>
      <c r="I283">
        <v>93</v>
      </c>
      <c r="J283">
        <v>47</v>
      </c>
      <c r="K283">
        <v>3.976</v>
      </c>
      <c r="L283">
        <v>1.2866</v>
      </c>
      <c r="M283">
        <v>1119</v>
      </c>
      <c r="N283">
        <v>4.5</v>
      </c>
      <c r="O283">
        <v>10</v>
      </c>
      <c r="P283">
        <v>6</v>
      </c>
      <c r="Q283">
        <v>1</v>
      </c>
      <c r="R283">
        <v>8</v>
      </c>
      <c r="S283">
        <v>12</v>
      </c>
      <c r="T283">
        <v>6</v>
      </c>
      <c r="U283">
        <v>7</v>
      </c>
      <c r="V283">
        <v>6</v>
      </c>
      <c r="W283">
        <v>8</v>
      </c>
      <c r="X283">
        <f t="shared" si="4"/>
        <v>68.5</v>
      </c>
    </row>
    <row r="284" spans="1:24" x14ac:dyDescent="0.25">
      <c r="A284" t="s">
        <v>62</v>
      </c>
      <c r="B284" t="s">
        <v>100</v>
      </c>
      <c r="C284" t="s">
        <v>113</v>
      </c>
      <c r="D284">
        <v>793</v>
      </c>
      <c r="E284">
        <v>213</v>
      </c>
      <c r="F284">
        <v>773</v>
      </c>
      <c r="G284">
        <v>82</v>
      </c>
      <c r="H284">
        <v>0.25669999999999998</v>
      </c>
      <c r="I284">
        <v>55</v>
      </c>
      <c r="J284">
        <v>53</v>
      </c>
      <c r="K284">
        <v>3.71</v>
      </c>
      <c r="L284">
        <v>1.2375</v>
      </c>
      <c r="M284">
        <v>956</v>
      </c>
      <c r="N284">
        <v>7</v>
      </c>
      <c r="O284">
        <v>8</v>
      </c>
      <c r="P284">
        <v>7</v>
      </c>
      <c r="Q284">
        <v>4</v>
      </c>
      <c r="R284">
        <v>3</v>
      </c>
      <c r="S284">
        <v>4</v>
      </c>
      <c r="T284">
        <v>8.5</v>
      </c>
      <c r="U284">
        <v>10</v>
      </c>
      <c r="V284">
        <v>10</v>
      </c>
      <c r="W284">
        <v>4</v>
      </c>
      <c r="X284">
        <f t="shared" si="4"/>
        <v>65.5</v>
      </c>
    </row>
    <row r="285" spans="1:24" x14ac:dyDescent="0.25">
      <c r="A285" t="s">
        <v>62</v>
      </c>
      <c r="B285" t="s">
        <v>101</v>
      </c>
      <c r="C285" t="s">
        <v>113</v>
      </c>
      <c r="D285">
        <v>854</v>
      </c>
      <c r="E285">
        <v>210</v>
      </c>
      <c r="F285">
        <v>779</v>
      </c>
      <c r="G285">
        <v>74</v>
      </c>
      <c r="H285">
        <v>0.25750000000000001</v>
      </c>
      <c r="I285">
        <v>68</v>
      </c>
      <c r="J285">
        <v>28</v>
      </c>
      <c r="K285">
        <v>4.1719999999999997</v>
      </c>
      <c r="L285">
        <v>1.2713000000000001</v>
      </c>
      <c r="M285">
        <v>1188</v>
      </c>
      <c r="N285">
        <v>10</v>
      </c>
      <c r="O285">
        <v>6</v>
      </c>
      <c r="P285">
        <v>9</v>
      </c>
      <c r="Q285">
        <v>3</v>
      </c>
      <c r="R285">
        <v>4</v>
      </c>
      <c r="S285">
        <v>7</v>
      </c>
      <c r="T285">
        <v>2</v>
      </c>
      <c r="U285">
        <v>4</v>
      </c>
      <c r="V285">
        <v>7</v>
      </c>
      <c r="W285">
        <v>9</v>
      </c>
      <c r="X285">
        <f t="shared" si="4"/>
        <v>61</v>
      </c>
    </row>
    <row r="286" spans="1:24" x14ac:dyDescent="0.25">
      <c r="A286" t="s">
        <v>62</v>
      </c>
      <c r="B286" t="s">
        <v>102</v>
      </c>
      <c r="C286" t="s">
        <v>113</v>
      </c>
      <c r="D286">
        <v>772</v>
      </c>
      <c r="E286">
        <v>185</v>
      </c>
      <c r="F286">
        <v>758</v>
      </c>
      <c r="G286">
        <v>119</v>
      </c>
      <c r="H286">
        <v>0.26540000000000002</v>
      </c>
      <c r="I286">
        <v>76</v>
      </c>
      <c r="J286">
        <v>36</v>
      </c>
      <c r="K286">
        <v>4.2069999999999999</v>
      </c>
      <c r="L286">
        <v>1.3241000000000001</v>
      </c>
      <c r="M286">
        <v>999</v>
      </c>
      <c r="N286">
        <v>6</v>
      </c>
      <c r="O286">
        <v>3</v>
      </c>
      <c r="P286">
        <v>5</v>
      </c>
      <c r="Q286">
        <v>8</v>
      </c>
      <c r="R286">
        <v>9</v>
      </c>
      <c r="S286">
        <v>9</v>
      </c>
      <c r="T286">
        <v>4</v>
      </c>
      <c r="U286">
        <v>3</v>
      </c>
      <c r="V286">
        <v>4</v>
      </c>
      <c r="W286">
        <v>5</v>
      </c>
      <c r="X286">
        <f t="shared" si="4"/>
        <v>56</v>
      </c>
    </row>
    <row r="287" spans="1:24" x14ac:dyDescent="0.25">
      <c r="A287" t="s">
        <v>62</v>
      </c>
      <c r="B287" t="s">
        <v>103</v>
      </c>
      <c r="C287" t="s">
        <v>113</v>
      </c>
      <c r="D287">
        <v>829</v>
      </c>
      <c r="E287">
        <v>213</v>
      </c>
      <c r="F287">
        <v>778</v>
      </c>
      <c r="G287">
        <v>128</v>
      </c>
      <c r="H287">
        <v>0.25779999999999997</v>
      </c>
      <c r="I287">
        <v>50</v>
      </c>
      <c r="J287">
        <v>76</v>
      </c>
      <c r="K287">
        <v>3.6139999999999999</v>
      </c>
      <c r="L287">
        <v>1.2643</v>
      </c>
      <c r="M287">
        <v>916</v>
      </c>
      <c r="N287">
        <v>9</v>
      </c>
      <c r="O287">
        <v>8</v>
      </c>
      <c r="P287">
        <v>8</v>
      </c>
      <c r="Q287">
        <v>10</v>
      </c>
      <c r="R287">
        <v>5</v>
      </c>
      <c r="S287">
        <v>1</v>
      </c>
      <c r="T287">
        <v>11</v>
      </c>
      <c r="U287">
        <v>0</v>
      </c>
      <c r="V287">
        <v>0</v>
      </c>
      <c r="W287">
        <v>1</v>
      </c>
      <c r="X287">
        <f t="shared" si="4"/>
        <v>53</v>
      </c>
    </row>
    <row r="288" spans="1:24" x14ac:dyDescent="0.25">
      <c r="A288" t="s">
        <v>62</v>
      </c>
      <c r="B288" t="s">
        <v>104</v>
      </c>
      <c r="C288" t="s">
        <v>113</v>
      </c>
      <c r="D288">
        <v>760</v>
      </c>
      <c r="E288">
        <v>200</v>
      </c>
      <c r="F288">
        <v>711</v>
      </c>
      <c r="G288">
        <v>91</v>
      </c>
      <c r="H288">
        <v>0.254</v>
      </c>
      <c r="I288">
        <v>65</v>
      </c>
      <c r="J288">
        <v>33</v>
      </c>
      <c r="K288">
        <v>4.0410000000000004</v>
      </c>
      <c r="L288">
        <v>1.2982</v>
      </c>
      <c r="M288">
        <v>1083</v>
      </c>
      <c r="N288">
        <v>4.5</v>
      </c>
      <c r="O288">
        <v>5</v>
      </c>
      <c r="P288">
        <v>3</v>
      </c>
      <c r="Q288">
        <v>6</v>
      </c>
      <c r="R288">
        <v>2</v>
      </c>
      <c r="S288">
        <v>5</v>
      </c>
      <c r="T288">
        <v>3</v>
      </c>
      <c r="U288">
        <v>6</v>
      </c>
      <c r="V288">
        <v>5</v>
      </c>
      <c r="W288">
        <v>7</v>
      </c>
      <c r="X288">
        <f t="shared" si="4"/>
        <v>46.5</v>
      </c>
    </row>
    <row r="289" spans="1:24" x14ac:dyDescent="0.25">
      <c r="A289" t="s">
        <v>62</v>
      </c>
      <c r="B289" t="s">
        <v>105</v>
      </c>
      <c r="C289" t="s">
        <v>113</v>
      </c>
      <c r="D289">
        <v>706</v>
      </c>
      <c r="E289">
        <v>182</v>
      </c>
      <c r="F289">
        <v>737</v>
      </c>
      <c r="G289">
        <v>105</v>
      </c>
      <c r="H289">
        <v>0.25879999999999997</v>
      </c>
      <c r="I289">
        <v>53</v>
      </c>
      <c r="J289">
        <v>78</v>
      </c>
      <c r="K289">
        <v>4.282</v>
      </c>
      <c r="L289">
        <v>1.3321000000000001</v>
      </c>
      <c r="M289">
        <v>926</v>
      </c>
      <c r="N289">
        <v>2</v>
      </c>
      <c r="O289">
        <v>2</v>
      </c>
      <c r="P289">
        <v>4</v>
      </c>
      <c r="Q289">
        <v>7</v>
      </c>
      <c r="R289">
        <v>7</v>
      </c>
      <c r="S289">
        <v>2</v>
      </c>
      <c r="T289">
        <v>12</v>
      </c>
      <c r="U289">
        <v>2</v>
      </c>
      <c r="V289">
        <v>3</v>
      </c>
      <c r="W289">
        <v>2</v>
      </c>
      <c r="X289">
        <f t="shared" si="4"/>
        <v>43</v>
      </c>
    </row>
    <row r="290" spans="1:24" x14ac:dyDescent="0.25">
      <c r="A290" t="s">
        <v>63</v>
      </c>
      <c r="B290" t="s">
        <v>94</v>
      </c>
      <c r="C290" t="s">
        <v>114</v>
      </c>
      <c r="D290">
        <v>959</v>
      </c>
      <c r="E290">
        <v>243</v>
      </c>
      <c r="F290">
        <v>899</v>
      </c>
      <c r="G290">
        <v>116</v>
      </c>
      <c r="H290">
        <v>0.2752</v>
      </c>
      <c r="I290">
        <v>85</v>
      </c>
      <c r="J290">
        <v>86</v>
      </c>
      <c r="K290">
        <v>3.5139999999999998</v>
      </c>
      <c r="L290">
        <v>1.202</v>
      </c>
      <c r="M290">
        <v>1177</v>
      </c>
      <c r="N290">
        <v>12</v>
      </c>
      <c r="O290">
        <v>8.5</v>
      </c>
      <c r="P290">
        <v>11</v>
      </c>
      <c r="Q290">
        <v>11</v>
      </c>
      <c r="R290">
        <v>12</v>
      </c>
      <c r="S290">
        <v>10</v>
      </c>
      <c r="T290">
        <v>12</v>
      </c>
      <c r="U290">
        <v>12</v>
      </c>
      <c r="V290">
        <v>11</v>
      </c>
      <c r="W290">
        <v>9</v>
      </c>
      <c r="X290">
        <f t="shared" si="4"/>
        <v>108.5</v>
      </c>
    </row>
    <row r="291" spans="1:24" x14ac:dyDescent="0.25">
      <c r="A291" t="s">
        <v>63</v>
      </c>
      <c r="B291" t="s">
        <v>95</v>
      </c>
      <c r="C291" t="s">
        <v>114</v>
      </c>
      <c r="D291">
        <v>952</v>
      </c>
      <c r="E291">
        <v>294</v>
      </c>
      <c r="F291">
        <v>977</v>
      </c>
      <c r="G291">
        <v>116</v>
      </c>
      <c r="H291">
        <v>0.25779999999999997</v>
      </c>
      <c r="I291">
        <v>95</v>
      </c>
      <c r="J291">
        <v>47</v>
      </c>
      <c r="K291">
        <v>3.5840000000000001</v>
      </c>
      <c r="L291">
        <v>1.1751</v>
      </c>
      <c r="M291">
        <v>1263</v>
      </c>
      <c r="N291">
        <v>11</v>
      </c>
      <c r="O291">
        <v>12</v>
      </c>
      <c r="P291">
        <v>12</v>
      </c>
      <c r="Q291">
        <v>11</v>
      </c>
      <c r="R291">
        <v>5</v>
      </c>
      <c r="S291">
        <v>12</v>
      </c>
      <c r="T291">
        <v>6.5</v>
      </c>
      <c r="U291">
        <v>11</v>
      </c>
      <c r="V291">
        <v>12</v>
      </c>
      <c r="W291">
        <v>12</v>
      </c>
      <c r="X291">
        <f t="shared" si="4"/>
        <v>104.5</v>
      </c>
    </row>
    <row r="292" spans="1:24" x14ac:dyDescent="0.25">
      <c r="A292" t="s">
        <v>63</v>
      </c>
      <c r="B292" t="s">
        <v>96</v>
      </c>
      <c r="C292" t="s">
        <v>114</v>
      </c>
      <c r="D292">
        <v>809</v>
      </c>
      <c r="E292">
        <v>206</v>
      </c>
      <c r="F292">
        <v>717</v>
      </c>
      <c r="G292">
        <v>73</v>
      </c>
      <c r="H292">
        <v>0.26040000000000002</v>
      </c>
      <c r="I292">
        <v>57</v>
      </c>
      <c r="J292">
        <v>31</v>
      </c>
      <c r="K292">
        <v>3.996</v>
      </c>
      <c r="L292">
        <v>1.3043</v>
      </c>
      <c r="M292">
        <v>993</v>
      </c>
      <c r="N292">
        <v>5</v>
      </c>
      <c r="O292">
        <v>4</v>
      </c>
      <c r="P292">
        <v>3</v>
      </c>
      <c r="Q292">
        <v>4</v>
      </c>
      <c r="R292">
        <v>7</v>
      </c>
      <c r="S292">
        <v>1</v>
      </c>
      <c r="T292">
        <v>3</v>
      </c>
      <c r="U292">
        <v>8</v>
      </c>
      <c r="V292">
        <v>5</v>
      </c>
      <c r="W292">
        <v>3</v>
      </c>
      <c r="X292">
        <f t="shared" si="4"/>
        <v>43</v>
      </c>
    </row>
    <row r="293" spans="1:24" x14ac:dyDescent="0.25">
      <c r="A293" t="s">
        <v>63</v>
      </c>
      <c r="B293" t="s">
        <v>97</v>
      </c>
      <c r="C293" t="s">
        <v>114</v>
      </c>
      <c r="D293">
        <v>30</v>
      </c>
      <c r="E293">
        <v>174</v>
      </c>
      <c r="F293">
        <v>623</v>
      </c>
      <c r="G293">
        <v>75</v>
      </c>
      <c r="H293">
        <v>0.24099999999999999</v>
      </c>
      <c r="I293">
        <v>61</v>
      </c>
      <c r="J293">
        <v>74</v>
      </c>
      <c r="K293">
        <v>4.4539999999999997</v>
      </c>
      <c r="L293">
        <v>1.3829</v>
      </c>
      <c r="M293">
        <v>922</v>
      </c>
      <c r="O293">
        <v>1</v>
      </c>
      <c r="P293">
        <v>1</v>
      </c>
      <c r="Q293">
        <v>5</v>
      </c>
      <c r="R293">
        <v>1</v>
      </c>
      <c r="S293">
        <v>2</v>
      </c>
      <c r="T293">
        <v>9</v>
      </c>
      <c r="U293">
        <v>2</v>
      </c>
      <c r="V293">
        <v>1</v>
      </c>
      <c r="W293">
        <v>1</v>
      </c>
      <c r="X293">
        <f t="shared" si="4"/>
        <v>23</v>
      </c>
    </row>
    <row r="294" spans="1:24" x14ac:dyDescent="0.25">
      <c r="A294" t="s">
        <v>63</v>
      </c>
      <c r="B294" t="s">
        <v>98</v>
      </c>
      <c r="C294" t="s">
        <v>114</v>
      </c>
      <c r="D294">
        <v>932</v>
      </c>
      <c r="E294">
        <v>249</v>
      </c>
      <c r="F294">
        <v>830</v>
      </c>
      <c r="G294">
        <v>116</v>
      </c>
      <c r="H294">
        <v>0.25319999999999998</v>
      </c>
      <c r="I294">
        <v>76</v>
      </c>
      <c r="J294">
        <v>81</v>
      </c>
      <c r="K294">
        <v>4.0659999999999998</v>
      </c>
      <c r="L294">
        <v>1.3068</v>
      </c>
      <c r="M294">
        <v>1146</v>
      </c>
      <c r="N294">
        <v>10</v>
      </c>
      <c r="O294">
        <v>10</v>
      </c>
      <c r="P294">
        <v>7</v>
      </c>
      <c r="Q294">
        <v>11</v>
      </c>
      <c r="R294">
        <v>4</v>
      </c>
      <c r="S294">
        <v>7.5</v>
      </c>
      <c r="T294">
        <v>11</v>
      </c>
      <c r="U294">
        <v>6</v>
      </c>
      <c r="V294">
        <v>4</v>
      </c>
      <c r="W294">
        <v>8</v>
      </c>
      <c r="X294">
        <f t="shared" si="4"/>
        <v>78.5</v>
      </c>
    </row>
    <row r="295" spans="1:24" x14ac:dyDescent="0.25">
      <c r="A295" t="s">
        <v>63</v>
      </c>
      <c r="B295" t="s">
        <v>99</v>
      </c>
      <c r="C295" t="s">
        <v>114</v>
      </c>
      <c r="D295">
        <v>884</v>
      </c>
      <c r="E295">
        <v>241</v>
      </c>
      <c r="F295">
        <v>803</v>
      </c>
      <c r="G295">
        <v>96</v>
      </c>
      <c r="H295">
        <v>0.26779999999999998</v>
      </c>
      <c r="I295">
        <v>82</v>
      </c>
      <c r="J295">
        <v>34</v>
      </c>
      <c r="K295">
        <v>4.0350000000000001</v>
      </c>
      <c r="L295">
        <v>1.2647999999999999</v>
      </c>
      <c r="M295">
        <v>1231</v>
      </c>
      <c r="N295">
        <v>9</v>
      </c>
      <c r="O295">
        <v>7</v>
      </c>
      <c r="P295">
        <v>6</v>
      </c>
      <c r="Q295">
        <v>7</v>
      </c>
      <c r="R295">
        <v>10</v>
      </c>
      <c r="S295">
        <v>9</v>
      </c>
      <c r="T295">
        <v>4</v>
      </c>
      <c r="U295">
        <v>7</v>
      </c>
      <c r="V295">
        <v>8</v>
      </c>
      <c r="W295">
        <v>11</v>
      </c>
      <c r="X295">
        <f t="shared" si="4"/>
        <v>78</v>
      </c>
    </row>
    <row r="296" spans="1:24" x14ac:dyDescent="0.25">
      <c r="A296" t="s">
        <v>63</v>
      </c>
      <c r="B296" t="s">
        <v>100</v>
      </c>
      <c r="C296" t="s">
        <v>114</v>
      </c>
      <c r="D296">
        <v>817</v>
      </c>
      <c r="E296">
        <v>243</v>
      </c>
      <c r="F296">
        <v>836</v>
      </c>
      <c r="G296">
        <v>101</v>
      </c>
      <c r="H296">
        <v>0.25900000000000001</v>
      </c>
      <c r="I296">
        <v>76</v>
      </c>
      <c r="J296">
        <v>49</v>
      </c>
      <c r="K296">
        <v>3.9790000000000001</v>
      </c>
      <c r="L296">
        <v>1.2986</v>
      </c>
      <c r="M296">
        <v>1020</v>
      </c>
      <c r="N296">
        <v>6</v>
      </c>
      <c r="O296">
        <v>8.5</v>
      </c>
      <c r="P296">
        <v>8</v>
      </c>
      <c r="Q296">
        <v>8</v>
      </c>
      <c r="R296">
        <v>6</v>
      </c>
      <c r="S296">
        <v>7.5</v>
      </c>
      <c r="T296">
        <v>8</v>
      </c>
      <c r="U296">
        <v>9</v>
      </c>
      <c r="V296">
        <v>7</v>
      </c>
      <c r="W296">
        <v>4</v>
      </c>
      <c r="X296">
        <f t="shared" si="4"/>
        <v>72</v>
      </c>
    </row>
    <row r="297" spans="1:24" x14ac:dyDescent="0.25">
      <c r="A297" t="s">
        <v>63</v>
      </c>
      <c r="B297" t="s">
        <v>101</v>
      </c>
      <c r="C297" t="s">
        <v>114</v>
      </c>
      <c r="D297">
        <v>860</v>
      </c>
      <c r="E297">
        <v>275</v>
      </c>
      <c r="F297">
        <v>871</v>
      </c>
      <c r="G297">
        <v>89</v>
      </c>
      <c r="H297">
        <v>0.24529999999999999</v>
      </c>
      <c r="I297">
        <v>69</v>
      </c>
      <c r="J297">
        <v>47</v>
      </c>
      <c r="K297">
        <v>4.258</v>
      </c>
      <c r="L297">
        <v>1.2566999999999999</v>
      </c>
      <c r="M297">
        <v>1039</v>
      </c>
      <c r="N297">
        <v>8</v>
      </c>
      <c r="O297">
        <v>11</v>
      </c>
      <c r="P297">
        <v>10</v>
      </c>
      <c r="Q297">
        <v>6</v>
      </c>
      <c r="R297">
        <v>2</v>
      </c>
      <c r="S297">
        <v>5</v>
      </c>
      <c r="T297">
        <v>6.5</v>
      </c>
      <c r="U297">
        <v>3</v>
      </c>
      <c r="V297">
        <v>9</v>
      </c>
      <c r="W297">
        <v>6</v>
      </c>
      <c r="X297">
        <f t="shared" si="4"/>
        <v>66.5</v>
      </c>
    </row>
    <row r="298" spans="1:24" x14ac:dyDescent="0.25">
      <c r="A298" t="s">
        <v>63</v>
      </c>
      <c r="B298" t="s">
        <v>102</v>
      </c>
      <c r="C298" t="s">
        <v>114</v>
      </c>
      <c r="D298">
        <v>3</v>
      </c>
      <c r="E298">
        <v>187</v>
      </c>
      <c r="F298">
        <v>734</v>
      </c>
      <c r="G298">
        <v>102</v>
      </c>
      <c r="H298">
        <v>0.26779999999999998</v>
      </c>
      <c r="I298">
        <v>72</v>
      </c>
      <c r="J298">
        <v>77</v>
      </c>
      <c r="K298">
        <v>4.1559999999999997</v>
      </c>
      <c r="L298">
        <v>1.3030999999999999</v>
      </c>
      <c r="M298">
        <v>1090</v>
      </c>
      <c r="O298">
        <v>3</v>
      </c>
      <c r="P298">
        <v>4</v>
      </c>
      <c r="Q298">
        <v>9</v>
      </c>
      <c r="R298">
        <v>11</v>
      </c>
      <c r="S298">
        <v>6</v>
      </c>
      <c r="T298">
        <v>10</v>
      </c>
      <c r="U298">
        <v>5</v>
      </c>
      <c r="V298">
        <v>6</v>
      </c>
      <c r="W298">
        <v>7</v>
      </c>
      <c r="X298">
        <f t="shared" si="4"/>
        <v>61</v>
      </c>
    </row>
    <row r="299" spans="1:24" x14ac:dyDescent="0.25">
      <c r="A299" t="s">
        <v>63</v>
      </c>
      <c r="B299" t="s">
        <v>103</v>
      </c>
      <c r="C299" t="s">
        <v>114</v>
      </c>
      <c r="D299">
        <v>854</v>
      </c>
      <c r="E299">
        <v>226</v>
      </c>
      <c r="F299">
        <v>846</v>
      </c>
      <c r="G299">
        <v>62</v>
      </c>
      <c r="H299">
        <v>0.26129999999999998</v>
      </c>
      <c r="I299">
        <v>68</v>
      </c>
      <c r="J299">
        <v>21</v>
      </c>
      <c r="K299">
        <v>4.1769999999999996</v>
      </c>
      <c r="L299">
        <v>1.3508</v>
      </c>
      <c r="M299">
        <v>1031</v>
      </c>
      <c r="N299">
        <v>7</v>
      </c>
      <c r="O299">
        <v>6</v>
      </c>
      <c r="P299">
        <v>9</v>
      </c>
      <c r="Q299">
        <v>3</v>
      </c>
      <c r="R299">
        <v>8</v>
      </c>
      <c r="S299">
        <v>4</v>
      </c>
      <c r="T299">
        <v>2</v>
      </c>
      <c r="U299">
        <v>4</v>
      </c>
      <c r="V299">
        <v>2</v>
      </c>
      <c r="W299">
        <v>5</v>
      </c>
      <c r="X299">
        <f t="shared" si="4"/>
        <v>50</v>
      </c>
    </row>
    <row r="300" spans="1:24" x14ac:dyDescent="0.25">
      <c r="A300" t="s">
        <v>63</v>
      </c>
      <c r="B300" t="s">
        <v>104</v>
      </c>
      <c r="C300" t="s">
        <v>114</v>
      </c>
      <c r="D300">
        <v>1</v>
      </c>
      <c r="E300">
        <v>225</v>
      </c>
      <c r="F300">
        <v>775</v>
      </c>
      <c r="G300">
        <v>45</v>
      </c>
      <c r="H300">
        <v>0.25190000000000001</v>
      </c>
      <c r="I300">
        <v>62</v>
      </c>
      <c r="J300">
        <v>43</v>
      </c>
      <c r="K300">
        <v>3.7040000000000002</v>
      </c>
      <c r="L300">
        <v>1.2286999999999999</v>
      </c>
      <c r="M300">
        <v>949</v>
      </c>
      <c r="O300">
        <v>5</v>
      </c>
      <c r="P300">
        <v>5</v>
      </c>
      <c r="Q300">
        <v>1</v>
      </c>
      <c r="R300">
        <v>3</v>
      </c>
      <c r="S300">
        <v>3</v>
      </c>
      <c r="T300">
        <v>5</v>
      </c>
      <c r="U300">
        <v>10</v>
      </c>
      <c r="V300">
        <v>10</v>
      </c>
      <c r="W300">
        <v>2</v>
      </c>
      <c r="X300">
        <f t="shared" si="4"/>
        <v>44</v>
      </c>
    </row>
    <row r="301" spans="1:24" x14ac:dyDescent="0.25">
      <c r="A301" t="s">
        <v>63</v>
      </c>
      <c r="B301" t="s">
        <v>105</v>
      </c>
      <c r="C301" t="s">
        <v>114</v>
      </c>
      <c r="D301">
        <v>767</v>
      </c>
      <c r="E301">
        <v>184</v>
      </c>
      <c r="F301">
        <v>694</v>
      </c>
      <c r="G301">
        <v>51</v>
      </c>
      <c r="H301">
        <v>0.2651</v>
      </c>
      <c r="I301">
        <v>87</v>
      </c>
      <c r="J301">
        <v>19</v>
      </c>
      <c r="K301">
        <v>4.609</v>
      </c>
      <c r="L301">
        <v>1.3197000000000001</v>
      </c>
      <c r="M301">
        <v>1209</v>
      </c>
      <c r="N301">
        <v>4</v>
      </c>
      <c r="O301">
        <v>2</v>
      </c>
      <c r="P301">
        <v>2</v>
      </c>
      <c r="Q301">
        <v>2</v>
      </c>
      <c r="R301">
        <v>9</v>
      </c>
      <c r="S301">
        <v>11</v>
      </c>
      <c r="T301">
        <v>1</v>
      </c>
      <c r="U301">
        <v>1</v>
      </c>
      <c r="V301">
        <v>3</v>
      </c>
      <c r="W301">
        <v>10</v>
      </c>
      <c r="X301">
        <f t="shared" si="4"/>
        <v>45</v>
      </c>
    </row>
    <row r="302" spans="1:24" x14ac:dyDescent="0.25">
      <c r="A302" t="s">
        <v>64</v>
      </c>
      <c r="B302" t="s">
        <v>94</v>
      </c>
      <c r="C302" t="s">
        <v>114</v>
      </c>
      <c r="D302">
        <v>963</v>
      </c>
      <c r="E302">
        <v>245</v>
      </c>
      <c r="F302">
        <v>886</v>
      </c>
      <c r="G302">
        <v>112</v>
      </c>
      <c r="H302">
        <v>0.26429999999999998</v>
      </c>
      <c r="I302">
        <v>79</v>
      </c>
      <c r="J302">
        <v>109</v>
      </c>
      <c r="K302">
        <v>3.76</v>
      </c>
      <c r="L302">
        <v>1.2689999999999999</v>
      </c>
      <c r="M302">
        <v>1265</v>
      </c>
      <c r="N302">
        <v>12</v>
      </c>
      <c r="O302">
        <v>12</v>
      </c>
      <c r="P302">
        <v>11</v>
      </c>
      <c r="Q302">
        <v>7</v>
      </c>
      <c r="R302">
        <v>8</v>
      </c>
      <c r="S302">
        <v>9</v>
      </c>
      <c r="T302">
        <v>12</v>
      </c>
      <c r="U302">
        <v>10</v>
      </c>
      <c r="V302">
        <v>8</v>
      </c>
      <c r="W302">
        <v>11</v>
      </c>
      <c r="X302">
        <f t="shared" si="4"/>
        <v>100</v>
      </c>
    </row>
    <row r="303" spans="1:24" x14ac:dyDescent="0.25">
      <c r="A303" t="s">
        <v>64</v>
      </c>
      <c r="B303" t="s">
        <v>95</v>
      </c>
      <c r="C303" t="s">
        <v>114</v>
      </c>
      <c r="D303">
        <v>884</v>
      </c>
      <c r="E303">
        <v>239</v>
      </c>
      <c r="F303">
        <v>892</v>
      </c>
      <c r="G303">
        <v>154</v>
      </c>
      <c r="H303">
        <v>0.27650000000000002</v>
      </c>
      <c r="I303">
        <v>88</v>
      </c>
      <c r="J303">
        <v>23</v>
      </c>
      <c r="K303">
        <v>4.09</v>
      </c>
      <c r="L303">
        <v>1.333</v>
      </c>
      <c r="M303">
        <v>1374</v>
      </c>
      <c r="N303">
        <v>11</v>
      </c>
      <c r="O303">
        <v>11</v>
      </c>
      <c r="P303">
        <v>12</v>
      </c>
      <c r="Q303">
        <v>11</v>
      </c>
      <c r="R303">
        <v>12</v>
      </c>
      <c r="S303">
        <v>11.5</v>
      </c>
      <c r="T303">
        <v>4</v>
      </c>
      <c r="U303">
        <v>4</v>
      </c>
      <c r="V303">
        <v>4</v>
      </c>
      <c r="W303">
        <v>12</v>
      </c>
      <c r="X303">
        <f t="shared" si="4"/>
        <v>92.5</v>
      </c>
    </row>
    <row r="304" spans="1:24" x14ac:dyDescent="0.25">
      <c r="A304" t="s">
        <v>64</v>
      </c>
      <c r="B304" t="s">
        <v>96</v>
      </c>
      <c r="C304" t="s">
        <v>114</v>
      </c>
      <c r="D304">
        <v>759</v>
      </c>
      <c r="E304">
        <v>204</v>
      </c>
      <c r="F304">
        <v>679</v>
      </c>
      <c r="G304">
        <v>72</v>
      </c>
      <c r="H304">
        <v>0.26119999999999999</v>
      </c>
      <c r="I304">
        <v>65</v>
      </c>
      <c r="J304">
        <v>24</v>
      </c>
      <c r="K304">
        <v>4.54</v>
      </c>
      <c r="L304">
        <v>1.369</v>
      </c>
      <c r="M304">
        <v>1070</v>
      </c>
      <c r="N304">
        <v>5</v>
      </c>
      <c r="O304">
        <v>7.5</v>
      </c>
      <c r="P304">
        <v>4</v>
      </c>
      <c r="Q304">
        <v>4</v>
      </c>
      <c r="R304">
        <v>5</v>
      </c>
      <c r="S304">
        <v>4</v>
      </c>
      <c r="T304">
        <v>5</v>
      </c>
      <c r="U304">
        <v>2</v>
      </c>
      <c r="V304">
        <v>2</v>
      </c>
      <c r="W304">
        <v>3</v>
      </c>
      <c r="X304">
        <f t="shared" si="4"/>
        <v>41.5</v>
      </c>
    </row>
    <row r="305" spans="1:24" x14ac:dyDescent="0.25">
      <c r="A305" t="s">
        <v>64</v>
      </c>
      <c r="B305" t="s">
        <v>97</v>
      </c>
      <c r="C305" t="s">
        <v>114</v>
      </c>
      <c r="D305">
        <v>504</v>
      </c>
      <c r="E305">
        <v>139</v>
      </c>
      <c r="F305">
        <v>470</v>
      </c>
      <c r="G305">
        <v>117</v>
      </c>
      <c r="H305">
        <v>0.2681</v>
      </c>
      <c r="I305">
        <v>55</v>
      </c>
      <c r="J305">
        <v>17</v>
      </c>
      <c r="K305">
        <v>4.67</v>
      </c>
      <c r="L305">
        <v>1.383</v>
      </c>
      <c r="M305">
        <v>957</v>
      </c>
      <c r="N305">
        <v>1</v>
      </c>
      <c r="O305">
        <v>2</v>
      </c>
      <c r="P305">
        <v>1</v>
      </c>
      <c r="Q305">
        <v>8</v>
      </c>
      <c r="R305">
        <v>1</v>
      </c>
      <c r="S305">
        <v>1</v>
      </c>
      <c r="T305">
        <v>3</v>
      </c>
      <c r="U305">
        <v>1</v>
      </c>
      <c r="V305">
        <v>1</v>
      </c>
      <c r="W305">
        <v>1</v>
      </c>
      <c r="X305">
        <f t="shared" si="4"/>
        <v>20</v>
      </c>
    </row>
    <row r="306" spans="1:24" x14ac:dyDescent="0.25">
      <c r="A306" t="s">
        <v>64</v>
      </c>
      <c r="B306" t="s">
        <v>98</v>
      </c>
      <c r="C306" t="s">
        <v>114</v>
      </c>
      <c r="D306">
        <v>814</v>
      </c>
      <c r="E306">
        <v>179</v>
      </c>
      <c r="F306">
        <v>822</v>
      </c>
      <c r="G306">
        <v>124</v>
      </c>
      <c r="H306">
        <v>0.26679999999999998</v>
      </c>
      <c r="I306">
        <v>88</v>
      </c>
      <c r="J306">
        <v>76</v>
      </c>
      <c r="K306">
        <v>3.55</v>
      </c>
      <c r="L306">
        <v>1.1990000000000001</v>
      </c>
      <c r="M306">
        <v>1195</v>
      </c>
      <c r="N306">
        <v>8</v>
      </c>
      <c r="O306">
        <v>4</v>
      </c>
      <c r="P306">
        <v>10</v>
      </c>
      <c r="Q306">
        <v>9</v>
      </c>
      <c r="R306">
        <v>10</v>
      </c>
      <c r="S306">
        <v>11.5</v>
      </c>
      <c r="T306">
        <v>9</v>
      </c>
      <c r="U306">
        <v>11</v>
      </c>
      <c r="V306">
        <v>12</v>
      </c>
      <c r="W306">
        <v>8</v>
      </c>
      <c r="X306">
        <f t="shared" si="4"/>
        <v>92.5</v>
      </c>
    </row>
    <row r="307" spans="1:24" x14ac:dyDescent="0.25">
      <c r="A307" t="s">
        <v>64</v>
      </c>
      <c r="B307" t="s">
        <v>99</v>
      </c>
      <c r="C307" t="s">
        <v>114</v>
      </c>
      <c r="D307">
        <v>857</v>
      </c>
      <c r="E307">
        <v>228</v>
      </c>
      <c r="F307">
        <v>799</v>
      </c>
      <c r="G307">
        <v>136</v>
      </c>
      <c r="H307">
        <v>0.255</v>
      </c>
      <c r="I307">
        <v>64</v>
      </c>
      <c r="J307">
        <v>100</v>
      </c>
      <c r="K307">
        <v>3.5</v>
      </c>
      <c r="L307">
        <v>1.206</v>
      </c>
      <c r="M307">
        <v>1002</v>
      </c>
      <c r="N307">
        <v>9</v>
      </c>
      <c r="O307">
        <v>10</v>
      </c>
      <c r="P307">
        <v>8</v>
      </c>
      <c r="Q307">
        <v>10</v>
      </c>
      <c r="R307">
        <v>4</v>
      </c>
      <c r="S307">
        <v>2.5</v>
      </c>
      <c r="T307">
        <v>11</v>
      </c>
      <c r="U307">
        <v>12</v>
      </c>
      <c r="V307">
        <v>11</v>
      </c>
      <c r="W307">
        <v>2</v>
      </c>
      <c r="X307">
        <f t="shared" si="4"/>
        <v>79.5</v>
      </c>
    </row>
    <row r="308" spans="1:24" x14ac:dyDescent="0.25">
      <c r="A308" t="s">
        <v>64</v>
      </c>
      <c r="B308" t="s">
        <v>100</v>
      </c>
      <c r="C308" t="s">
        <v>114</v>
      </c>
      <c r="D308">
        <v>775</v>
      </c>
      <c r="E308">
        <v>201</v>
      </c>
      <c r="F308">
        <v>800</v>
      </c>
      <c r="G308">
        <v>74</v>
      </c>
      <c r="H308">
        <v>0.2646</v>
      </c>
      <c r="I308">
        <v>77</v>
      </c>
      <c r="J308">
        <v>4</v>
      </c>
      <c r="K308">
        <v>3.85</v>
      </c>
      <c r="L308">
        <v>1.2310000000000001</v>
      </c>
      <c r="M308">
        <v>1228</v>
      </c>
      <c r="N308">
        <v>6</v>
      </c>
      <c r="O308">
        <v>6</v>
      </c>
      <c r="P308">
        <v>9</v>
      </c>
      <c r="Q308">
        <v>5.5</v>
      </c>
      <c r="R308">
        <v>9</v>
      </c>
      <c r="S308">
        <v>7.5</v>
      </c>
      <c r="T308">
        <v>1</v>
      </c>
      <c r="U308">
        <v>9</v>
      </c>
      <c r="V308">
        <v>10</v>
      </c>
      <c r="W308">
        <v>9</v>
      </c>
      <c r="X308">
        <f t="shared" si="4"/>
        <v>72</v>
      </c>
    </row>
    <row r="309" spans="1:24" x14ac:dyDescent="0.25">
      <c r="A309" t="s">
        <v>64</v>
      </c>
      <c r="B309" t="s">
        <v>101</v>
      </c>
      <c r="C309" t="s">
        <v>114</v>
      </c>
      <c r="D309">
        <v>864</v>
      </c>
      <c r="E309">
        <v>204</v>
      </c>
      <c r="F309">
        <v>762</v>
      </c>
      <c r="G309">
        <v>167</v>
      </c>
      <c r="H309">
        <v>0.26129999999999998</v>
      </c>
      <c r="I309">
        <v>77</v>
      </c>
      <c r="J309">
        <v>34</v>
      </c>
      <c r="K309">
        <v>4.41</v>
      </c>
      <c r="L309">
        <v>1.3540000000000001</v>
      </c>
      <c r="M309">
        <v>1130</v>
      </c>
      <c r="N309">
        <v>10</v>
      </c>
      <c r="O309">
        <v>7.5</v>
      </c>
      <c r="P309">
        <v>7</v>
      </c>
      <c r="Q309">
        <v>12</v>
      </c>
      <c r="R309">
        <v>6</v>
      </c>
      <c r="S309">
        <v>7.5</v>
      </c>
      <c r="T309">
        <v>7</v>
      </c>
      <c r="U309">
        <v>3</v>
      </c>
      <c r="V309">
        <v>3</v>
      </c>
      <c r="W309">
        <v>5</v>
      </c>
      <c r="X309">
        <f t="shared" si="4"/>
        <v>68</v>
      </c>
    </row>
    <row r="310" spans="1:24" x14ac:dyDescent="0.25">
      <c r="A310" t="s">
        <v>64</v>
      </c>
      <c r="B310" t="s">
        <v>102</v>
      </c>
      <c r="C310" t="s">
        <v>114</v>
      </c>
      <c r="D310">
        <v>790</v>
      </c>
      <c r="E310">
        <v>227</v>
      </c>
      <c r="F310">
        <v>751</v>
      </c>
      <c r="G310">
        <v>61</v>
      </c>
      <c r="H310">
        <v>0.26960000000000001</v>
      </c>
      <c r="I310">
        <v>64</v>
      </c>
      <c r="J310">
        <v>27</v>
      </c>
      <c r="K310">
        <v>3.98</v>
      </c>
      <c r="L310">
        <v>1.2829999999999999</v>
      </c>
      <c r="M310">
        <v>1140</v>
      </c>
      <c r="N310">
        <v>7</v>
      </c>
      <c r="O310">
        <v>9</v>
      </c>
      <c r="P310">
        <v>6</v>
      </c>
      <c r="Q310">
        <v>3</v>
      </c>
      <c r="R310">
        <v>11</v>
      </c>
      <c r="S310">
        <v>2.5</v>
      </c>
      <c r="T310">
        <v>6</v>
      </c>
      <c r="U310">
        <v>7</v>
      </c>
      <c r="V310">
        <v>7</v>
      </c>
      <c r="W310">
        <v>6.5</v>
      </c>
      <c r="X310">
        <f t="shared" si="4"/>
        <v>65</v>
      </c>
    </row>
    <row r="311" spans="1:24" x14ac:dyDescent="0.25">
      <c r="A311" t="s">
        <v>64</v>
      </c>
      <c r="B311" t="s">
        <v>103</v>
      </c>
      <c r="C311" t="s">
        <v>114</v>
      </c>
      <c r="D311">
        <v>731</v>
      </c>
      <c r="E311">
        <v>193</v>
      </c>
      <c r="F311">
        <v>734</v>
      </c>
      <c r="G311">
        <v>74</v>
      </c>
      <c r="H311">
        <v>0.26240000000000002</v>
      </c>
      <c r="I311">
        <v>67</v>
      </c>
      <c r="J311">
        <v>68</v>
      </c>
      <c r="K311">
        <v>3.98</v>
      </c>
      <c r="L311">
        <v>1.2430000000000001</v>
      </c>
      <c r="M311">
        <v>1117</v>
      </c>
      <c r="N311">
        <v>4</v>
      </c>
      <c r="O311">
        <v>5</v>
      </c>
      <c r="P311">
        <v>5</v>
      </c>
      <c r="Q311">
        <v>5.5</v>
      </c>
      <c r="R311">
        <v>7</v>
      </c>
      <c r="S311">
        <v>5</v>
      </c>
      <c r="T311">
        <v>8</v>
      </c>
      <c r="U311">
        <v>6</v>
      </c>
      <c r="V311">
        <v>9</v>
      </c>
      <c r="W311">
        <v>4</v>
      </c>
      <c r="X311">
        <f t="shared" si="4"/>
        <v>58.5</v>
      </c>
    </row>
    <row r="312" spans="1:24" x14ac:dyDescent="0.25">
      <c r="A312" t="s">
        <v>64</v>
      </c>
      <c r="B312" t="s">
        <v>104</v>
      </c>
      <c r="C312" t="s">
        <v>114</v>
      </c>
      <c r="D312">
        <v>525</v>
      </c>
      <c r="E312">
        <v>161</v>
      </c>
      <c r="F312">
        <v>548</v>
      </c>
      <c r="G312">
        <v>23</v>
      </c>
      <c r="H312">
        <v>0.251</v>
      </c>
      <c r="I312">
        <v>70</v>
      </c>
      <c r="J312">
        <v>90</v>
      </c>
      <c r="K312">
        <v>3.89</v>
      </c>
      <c r="L312">
        <v>1.298</v>
      </c>
      <c r="M312">
        <v>1140</v>
      </c>
      <c r="N312">
        <v>2</v>
      </c>
      <c r="O312">
        <v>3</v>
      </c>
      <c r="P312">
        <v>3</v>
      </c>
      <c r="Q312">
        <v>1</v>
      </c>
      <c r="R312">
        <v>1</v>
      </c>
      <c r="S312">
        <v>6</v>
      </c>
      <c r="T312">
        <v>10</v>
      </c>
      <c r="U312">
        <v>8</v>
      </c>
      <c r="V312">
        <v>6</v>
      </c>
      <c r="W312">
        <v>6.5</v>
      </c>
      <c r="X312">
        <f t="shared" si="4"/>
        <v>46.5</v>
      </c>
    </row>
    <row r="313" spans="1:24" x14ac:dyDescent="0.25">
      <c r="A313" t="s">
        <v>64</v>
      </c>
      <c r="B313" t="s">
        <v>105</v>
      </c>
      <c r="C313" t="s">
        <v>114</v>
      </c>
      <c r="D313">
        <v>594</v>
      </c>
      <c r="E313">
        <v>126</v>
      </c>
      <c r="F313">
        <v>530</v>
      </c>
      <c r="G313">
        <v>60</v>
      </c>
      <c r="H313">
        <v>0.25169999999999998</v>
      </c>
      <c r="I313">
        <v>87</v>
      </c>
      <c r="J313">
        <v>15</v>
      </c>
      <c r="K313">
        <v>3.99</v>
      </c>
      <c r="L313">
        <v>1.304</v>
      </c>
      <c r="M313">
        <v>1232</v>
      </c>
      <c r="N313">
        <v>3</v>
      </c>
      <c r="O313">
        <v>1</v>
      </c>
      <c r="P313">
        <v>2</v>
      </c>
      <c r="Q313">
        <v>2</v>
      </c>
      <c r="R313">
        <v>3</v>
      </c>
      <c r="S313">
        <v>10</v>
      </c>
      <c r="T313">
        <v>2</v>
      </c>
      <c r="U313">
        <v>5</v>
      </c>
      <c r="V313">
        <v>5</v>
      </c>
      <c r="W313">
        <v>10</v>
      </c>
      <c r="X313">
        <f t="shared" si="4"/>
        <v>43</v>
      </c>
    </row>
    <row r="314" spans="1:24" x14ac:dyDescent="0.25">
      <c r="A314" t="s">
        <v>65</v>
      </c>
      <c r="B314" t="s">
        <v>94</v>
      </c>
      <c r="C314" t="s">
        <v>114</v>
      </c>
      <c r="D314">
        <v>971</v>
      </c>
      <c r="E314">
        <v>221</v>
      </c>
      <c r="F314">
        <v>889</v>
      </c>
      <c r="G314">
        <v>167</v>
      </c>
      <c r="H314">
        <v>0.27229999999999999</v>
      </c>
      <c r="I314">
        <v>93</v>
      </c>
      <c r="J314">
        <v>49</v>
      </c>
      <c r="K314">
        <v>3.95</v>
      </c>
      <c r="L314">
        <v>1.242</v>
      </c>
      <c r="M314">
        <v>1387</v>
      </c>
      <c r="N314">
        <v>12</v>
      </c>
      <c r="O314">
        <v>9</v>
      </c>
      <c r="P314">
        <v>11</v>
      </c>
      <c r="Q314">
        <v>12</v>
      </c>
      <c r="R314">
        <v>11</v>
      </c>
      <c r="S314">
        <v>9</v>
      </c>
      <c r="T314">
        <v>7</v>
      </c>
      <c r="U314">
        <v>8</v>
      </c>
      <c r="V314">
        <v>10</v>
      </c>
      <c r="W314">
        <v>10</v>
      </c>
      <c r="X314">
        <f t="shared" si="4"/>
        <v>99</v>
      </c>
    </row>
    <row r="315" spans="1:24" x14ac:dyDescent="0.25">
      <c r="A315" t="s">
        <v>65</v>
      </c>
      <c r="B315" t="s">
        <v>95</v>
      </c>
      <c r="C315" t="s">
        <v>114</v>
      </c>
      <c r="D315">
        <v>857</v>
      </c>
      <c r="E315">
        <v>198</v>
      </c>
      <c r="F315">
        <v>749</v>
      </c>
      <c r="G315">
        <v>145</v>
      </c>
      <c r="H315">
        <v>0.26340000000000002</v>
      </c>
      <c r="I315">
        <v>100</v>
      </c>
      <c r="J315">
        <v>71</v>
      </c>
      <c r="K315">
        <v>3.73</v>
      </c>
      <c r="L315">
        <v>1.2430000000000001</v>
      </c>
      <c r="M315">
        <v>1632</v>
      </c>
      <c r="N315">
        <v>10</v>
      </c>
      <c r="O315">
        <v>7</v>
      </c>
      <c r="P315">
        <v>7</v>
      </c>
      <c r="Q315">
        <v>11</v>
      </c>
      <c r="R315">
        <v>8</v>
      </c>
      <c r="S315">
        <v>12</v>
      </c>
      <c r="T315">
        <v>10</v>
      </c>
      <c r="U315">
        <v>11</v>
      </c>
      <c r="V315">
        <v>9</v>
      </c>
      <c r="W315">
        <v>12</v>
      </c>
      <c r="X315">
        <f t="shared" si="4"/>
        <v>97</v>
      </c>
    </row>
    <row r="316" spans="1:24" x14ac:dyDescent="0.25">
      <c r="A316" t="s">
        <v>65</v>
      </c>
      <c r="B316" t="s">
        <v>96</v>
      </c>
      <c r="C316" t="s">
        <v>114</v>
      </c>
      <c r="D316">
        <v>5</v>
      </c>
      <c r="E316">
        <v>111</v>
      </c>
      <c r="F316">
        <v>505</v>
      </c>
      <c r="G316">
        <v>101</v>
      </c>
      <c r="H316">
        <v>0.25979999999999998</v>
      </c>
      <c r="I316">
        <v>74</v>
      </c>
      <c r="J316">
        <v>31</v>
      </c>
      <c r="K316">
        <v>4.0599999999999996</v>
      </c>
      <c r="L316">
        <v>1.3149999999999999</v>
      </c>
      <c r="M316">
        <v>1116</v>
      </c>
      <c r="O316">
        <v>1</v>
      </c>
      <c r="P316">
        <v>1</v>
      </c>
      <c r="Q316">
        <v>6</v>
      </c>
      <c r="R316">
        <v>5</v>
      </c>
      <c r="S316">
        <v>3.5</v>
      </c>
      <c r="T316">
        <v>3</v>
      </c>
      <c r="U316">
        <v>6</v>
      </c>
      <c r="V316">
        <v>7</v>
      </c>
      <c r="W316">
        <v>2</v>
      </c>
      <c r="X316">
        <f t="shared" si="4"/>
        <v>34.5</v>
      </c>
    </row>
    <row r="317" spans="1:24" x14ac:dyDescent="0.25">
      <c r="A317" t="s">
        <v>65</v>
      </c>
      <c r="B317" t="s">
        <v>97</v>
      </c>
      <c r="C317" t="s">
        <v>114</v>
      </c>
      <c r="D317">
        <v>11</v>
      </c>
      <c r="E317">
        <v>162</v>
      </c>
      <c r="F317">
        <v>584</v>
      </c>
      <c r="G317">
        <v>60</v>
      </c>
      <c r="H317">
        <v>0.25030000000000002</v>
      </c>
      <c r="I317">
        <v>67</v>
      </c>
      <c r="J317">
        <v>8</v>
      </c>
      <c r="K317">
        <v>4.6500000000000004</v>
      </c>
      <c r="L317">
        <v>1.345</v>
      </c>
      <c r="M317">
        <v>1197</v>
      </c>
      <c r="O317">
        <v>2</v>
      </c>
      <c r="P317">
        <v>3</v>
      </c>
      <c r="Q317">
        <v>2</v>
      </c>
      <c r="R317">
        <v>2</v>
      </c>
      <c r="S317">
        <v>2</v>
      </c>
      <c r="T317">
        <v>1</v>
      </c>
      <c r="U317">
        <v>1</v>
      </c>
      <c r="V317">
        <v>5</v>
      </c>
      <c r="W317">
        <v>5</v>
      </c>
      <c r="X317">
        <f t="shared" si="4"/>
        <v>23</v>
      </c>
    </row>
    <row r="318" spans="1:24" x14ac:dyDescent="0.25">
      <c r="A318" t="s">
        <v>65</v>
      </c>
      <c r="B318" t="s">
        <v>98</v>
      </c>
      <c r="C318" t="s">
        <v>114</v>
      </c>
      <c r="D318">
        <v>846</v>
      </c>
      <c r="E318">
        <v>230</v>
      </c>
      <c r="F318">
        <v>851</v>
      </c>
      <c r="G318">
        <v>107</v>
      </c>
      <c r="H318">
        <v>0.27339999999999998</v>
      </c>
      <c r="I318">
        <v>94</v>
      </c>
      <c r="J318">
        <v>87</v>
      </c>
      <c r="K318">
        <v>4.12</v>
      </c>
      <c r="L318">
        <v>1.3169999999999999</v>
      </c>
      <c r="M318">
        <v>1518</v>
      </c>
      <c r="N318">
        <v>8</v>
      </c>
      <c r="O318">
        <v>10</v>
      </c>
      <c r="P318">
        <v>10</v>
      </c>
      <c r="Q318">
        <v>7</v>
      </c>
      <c r="R318">
        <v>12</v>
      </c>
      <c r="S318">
        <v>10</v>
      </c>
      <c r="T318">
        <v>12</v>
      </c>
      <c r="U318">
        <v>5</v>
      </c>
      <c r="V318">
        <v>6</v>
      </c>
      <c r="W318">
        <v>11</v>
      </c>
      <c r="X318">
        <f t="shared" si="4"/>
        <v>91</v>
      </c>
    </row>
    <row r="319" spans="1:24" x14ac:dyDescent="0.25">
      <c r="A319" t="s">
        <v>65</v>
      </c>
      <c r="B319" t="s">
        <v>99</v>
      </c>
      <c r="C319" t="s">
        <v>114</v>
      </c>
      <c r="D319">
        <v>849</v>
      </c>
      <c r="E319">
        <v>195</v>
      </c>
      <c r="F319">
        <v>914</v>
      </c>
      <c r="G319">
        <v>121</v>
      </c>
      <c r="H319">
        <v>0.26939999999999997</v>
      </c>
      <c r="I319">
        <v>85</v>
      </c>
      <c r="J319">
        <v>56</v>
      </c>
      <c r="K319">
        <v>3.91</v>
      </c>
      <c r="L319">
        <v>1.2310000000000001</v>
      </c>
      <c r="M319">
        <v>1298</v>
      </c>
      <c r="N319">
        <v>9</v>
      </c>
      <c r="O319">
        <v>6</v>
      </c>
      <c r="P319">
        <v>12</v>
      </c>
      <c r="Q319">
        <v>8.5</v>
      </c>
      <c r="R319">
        <v>9</v>
      </c>
      <c r="S319">
        <v>7.5</v>
      </c>
      <c r="T319">
        <v>9</v>
      </c>
      <c r="U319">
        <v>9</v>
      </c>
      <c r="V319">
        <v>12</v>
      </c>
      <c r="W319">
        <v>7</v>
      </c>
      <c r="X319">
        <f t="shared" si="4"/>
        <v>89</v>
      </c>
    </row>
    <row r="320" spans="1:24" x14ac:dyDescent="0.25">
      <c r="A320" t="s">
        <v>65</v>
      </c>
      <c r="B320" t="s">
        <v>100</v>
      </c>
      <c r="C320" t="s">
        <v>114</v>
      </c>
      <c r="D320">
        <v>7</v>
      </c>
      <c r="E320">
        <v>249</v>
      </c>
      <c r="F320">
        <v>790</v>
      </c>
      <c r="G320">
        <v>136</v>
      </c>
      <c r="H320">
        <v>0.25769999999999998</v>
      </c>
      <c r="I320">
        <v>60</v>
      </c>
      <c r="J320">
        <v>47</v>
      </c>
      <c r="K320">
        <v>3.84</v>
      </c>
      <c r="L320">
        <v>1.26</v>
      </c>
      <c r="M320">
        <v>1172</v>
      </c>
      <c r="O320">
        <v>12</v>
      </c>
      <c r="P320">
        <v>8</v>
      </c>
      <c r="Q320">
        <v>10</v>
      </c>
      <c r="R320">
        <v>4</v>
      </c>
      <c r="S320">
        <v>1</v>
      </c>
      <c r="T320">
        <v>6</v>
      </c>
      <c r="U320">
        <v>10</v>
      </c>
      <c r="V320">
        <v>8</v>
      </c>
      <c r="W320">
        <v>4</v>
      </c>
      <c r="X320">
        <f t="shared" si="4"/>
        <v>63</v>
      </c>
    </row>
    <row r="321" spans="1:24" x14ac:dyDescent="0.25">
      <c r="A321" t="s">
        <v>65</v>
      </c>
      <c r="B321" t="s">
        <v>101</v>
      </c>
      <c r="C321" t="s">
        <v>114</v>
      </c>
      <c r="D321">
        <v>42</v>
      </c>
      <c r="E321">
        <v>187</v>
      </c>
      <c r="F321">
        <v>721</v>
      </c>
      <c r="G321">
        <v>71</v>
      </c>
      <c r="H321">
        <v>0.2702</v>
      </c>
      <c r="I321">
        <v>74</v>
      </c>
      <c r="J321">
        <v>54</v>
      </c>
      <c r="K321">
        <v>3.7</v>
      </c>
      <c r="L321">
        <v>1.232</v>
      </c>
      <c r="M321">
        <v>1165</v>
      </c>
      <c r="O321">
        <v>4</v>
      </c>
      <c r="P321">
        <v>5.5</v>
      </c>
      <c r="Q321">
        <v>4</v>
      </c>
      <c r="R321">
        <v>10</v>
      </c>
      <c r="S321">
        <v>3.5</v>
      </c>
      <c r="T321">
        <v>8</v>
      </c>
      <c r="U321">
        <v>12</v>
      </c>
      <c r="V321">
        <v>11</v>
      </c>
      <c r="W321">
        <v>3</v>
      </c>
      <c r="X321">
        <f t="shared" si="4"/>
        <v>61</v>
      </c>
    </row>
    <row r="322" spans="1:24" x14ac:dyDescent="0.25">
      <c r="A322" t="s">
        <v>65</v>
      </c>
      <c r="B322" t="s">
        <v>102</v>
      </c>
      <c r="C322" t="s">
        <v>114</v>
      </c>
      <c r="D322">
        <v>827</v>
      </c>
      <c r="E322">
        <v>243</v>
      </c>
      <c r="F322">
        <v>843</v>
      </c>
      <c r="G322">
        <v>65</v>
      </c>
      <c r="H322">
        <v>0.26269999999999999</v>
      </c>
      <c r="I322">
        <v>78</v>
      </c>
      <c r="J322">
        <v>41</v>
      </c>
      <c r="K322">
        <v>4.16</v>
      </c>
      <c r="L322">
        <v>1.36</v>
      </c>
      <c r="M322">
        <v>1246</v>
      </c>
      <c r="N322">
        <v>7</v>
      </c>
      <c r="O322">
        <v>11</v>
      </c>
      <c r="P322">
        <v>9</v>
      </c>
      <c r="Q322">
        <v>3</v>
      </c>
      <c r="R322">
        <v>7</v>
      </c>
      <c r="S322">
        <v>6</v>
      </c>
      <c r="T322">
        <v>4</v>
      </c>
      <c r="U322">
        <v>4</v>
      </c>
      <c r="V322">
        <v>1</v>
      </c>
      <c r="W322">
        <v>6</v>
      </c>
      <c r="X322">
        <f t="shared" si="4"/>
        <v>58</v>
      </c>
    </row>
    <row r="323" spans="1:24" x14ac:dyDescent="0.25">
      <c r="A323" t="s">
        <v>65</v>
      </c>
      <c r="B323" t="s">
        <v>103</v>
      </c>
      <c r="C323" t="s">
        <v>114</v>
      </c>
      <c r="D323">
        <v>743</v>
      </c>
      <c r="E323">
        <v>185</v>
      </c>
      <c r="F323">
        <v>698</v>
      </c>
      <c r="G323">
        <v>72</v>
      </c>
      <c r="H323">
        <v>0.26229999999999998</v>
      </c>
      <c r="I323">
        <v>95</v>
      </c>
      <c r="J323">
        <v>16</v>
      </c>
      <c r="K323">
        <v>4</v>
      </c>
      <c r="L323">
        <v>1.3580000000000001</v>
      </c>
      <c r="M323">
        <v>1371</v>
      </c>
      <c r="N323">
        <v>5</v>
      </c>
      <c r="O323">
        <v>3</v>
      </c>
      <c r="P323">
        <v>4</v>
      </c>
      <c r="Q323">
        <v>5</v>
      </c>
      <c r="R323">
        <v>6</v>
      </c>
      <c r="S323">
        <v>11</v>
      </c>
      <c r="T323">
        <v>2</v>
      </c>
      <c r="U323">
        <v>7</v>
      </c>
      <c r="V323">
        <v>2</v>
      </c>
      <c r="W323">
        <v>9</v>
      </c>
      <c r="X323">
        <f t="shared" ref="X323:X386" si="5">SUM(N323:W323)</f>
        <v>54</v>
      </c>
    </row>
    <row r="324" spans="1:24" x14ac:dyDescent="0.25">
      <c r="A324" t="s">
        <v>65</v>
      </c>
      <c r="B324" t="s">
        <v>104</v>
      </c>
      <c r="C324" t="s">
        <v>114</v>
      </c>
      <c r="D324">
        <v>761</v>
      </c>
      <c r="E324">
        <v>210</v>
      </c>
      <c r="F324">
        <v>721</v>
      </c>
      <c r="G324">
        <v>53</v>
      </c>
      <c r="H324">
        <v>0.25440000000000002</v>
      </c>
      <c r="I324">
        <v>85</v>
      </c>
      <c r="J324">
        <v>44</v>
      </c>
      <c r="K324">
        <v>4.3899999999999997</v>
      </c>
      <c r="L324">
        <v>1.351</v>
      </c>
      <c r="M324">
        <v>1321</v>
      </c>
      <c r="N324">
        <v>6</v>
      </c>
      <c r="O324">
        <v>8</v>
      </c>
      <c r="P324">
        <v>5.5</v>
      </c>
      <c r="Q324">
        <v>1</v>
      </c>
      <c r="R324">
        <v>3</v>
      </c>
      <c r="S324">
        <v>7.5</v>
      </c>
      <c r="T324">
        <v>5</v>
      </c>
      <c r="U324">
        <v>2</v>
      </c>
      <c r="V324">
        <v>4</v>
      </c>
      <c r="W324">
        <v>8</v>
      </c>
      <c r="X324">
        <f t="shared" si="5"/>
        <v>50</v>
      </c>
    </row>
    <row r="325" spans="1:24" x14ac:dyDescent="0.25">
      <c r="A325" t="s">
        <v>65</v>
      </c>
      <c r="B325" t="s">
        <v>105</v>
      </c>
      <c r="C325" t="s">
        <v>114</v>
      </c>
      <c r="D325">
        <v>3</v>
      </c>
      <c r="E325">
        <v>189</v>
      </c>
      <c r="F325">
        <v>579</v>
      </c>
      <c r="G325">
        <v>121</v>
      </c>
      <c r="H325">
        <v>0.24829999999999999</v>
      </c>
      <c r="I325">
        <v>77</v>
      </c>
      <c r="J325">
        <v>76</v>
      </c>
      <c r="K325">
        <v>4.1900000000000004</v>
      </c>
      <c r="L325">
        <v>1.3520000000000001</v>
      </c>
      <c r="M325">
        <v>1074</v>
      </c>
      <c r="O325">
        <v>5</v>
      </c>
      <c r="P325">
        <v>2</v>
      </c>
      <c r="Q325">
        <v>8.5</v>
      </c>
      <c r="R325">
        <v>1</v>
      </c>
      <c r="S325">
        <v>5</v>
      </c>
      <c r="T325">
        <v>11</v>
      </c>
      <c r="U325">
        <v>3</v>
      </c>
      <c r="V325">
        <v>3</v>
      </c>
      <c r="W325">
        <v>1</v>
      </c>
      <c r="X325">
        <f t="shared" si="5"/>
        <v>39.5</v>
      </c>
    </row>
    <row r="326" spans="1:24" x14ac:dyDescent="0.25">
      <c r="A326" t="s">
        <v>66</v>
      </c>
      <c r="B326" t="s">
        <v>94</v>
      </c>
      <c r="C326" t="s">
        <v>114</v>
      </c>
      <c r="D326">
        <v>977</v>
      </c>
      <c r="E326">
        <v>247</v>
      </c>
      <c r="F326">
        <v>887</v>
      </c>
      <c r="G326">
        <v>125</v>
      </c>
      <c r="H326">
        <v>0.2697</v>
      </c>
      <c r="I326">
        <v>80</v>
      </c>
      <c r="J326">
        <v>43</v>
      </c>
      <c r="K326">
        <v>3.593</v>
      </c>
      <c r="L326">
        <v>1.2484999999999999</v>
      </c>
      <c r="M326">
        <v>1180</v>
      </c>
      <c r="N326">
        <v>12</v>
      </c>
      <c r="O326">
        <v>12</v>
      </c>
      <c r="P326">
        <v>11</v>
      </c>
      <c r="Q326">
        <v>9</v>
      </c>
      <c r="R326">
        <v>12</v>
      </c>
      <c r="S326">
        <v>10</v>
      </c>
      <c r="T326">
        <v>7</v>
      </c>
      <c r="U326">
        <v>12</v>
      </c>
      <c r="V326">
        <v>12</v>
      </c>
      <c r="W326">
        <v>8</v>
      </c>
      <c r="X326">
        <f t="shared" si="5"/>
        <v>105</v>
      </c>
    </row>
    <row r="327" spans="1:24" x14ac:dyDescent="0.25">
      <c r="A327" t="s">
        <v>66</v>
      </c>
      <c r="B327" t="s">
        <v>95</v>
      </c>
      <c r="C327" t="s">
        <v>114</v>
      </c>
      <c r="D327">
        <v>918</v>
      </c>
      <c r="E327">
        <v>243</v>
      </c>
      <c r="F327">
        <v>896</v>
      </c>
      <c r="G327">
        <v>96</v>
      </c>
      <c r="H327">
        <v>0.26250000000000001</v>
      </c>
      <c r="I327">
        <v>70</v>
      </c>
      <c r="J327">
        <v>40</v>
      </c>
      <c r="K327">
        <v>3.927</v>
      </c>
      <c r="L327">
        <v>1.2585</v>
      </c>
      <c r="M327">
        <v>1294</v>
      </c>
      <c r="N327">
        <v>11</v>
      </c>
      <c r="O327">
        <v>11</v>
      </c>
      <c r="P327">
        <v>12</v>
      </c>
      <c r="Q327">
        <v>5</v>
      </c>
      <c r="R327">
        <v>7</v>
      </c>
      <c r="S327">
        <v>7</v>
      </c>
      <c r="T327">
        <v>6</v>
      </c>
      <c r="U327">
        <v>10</v>
      </c>
      <c r="V327">
        <v>11</v>
      </c>
      <c r="W327">
        <v>11</v>
      </c>
      <c r="X327">
        <f t="shared" si="5"/>
        <v>91</v>
      </c>
    </row>
    <row r="328" spans="1:24" x14ac:dyDescent="0.25">
      <c r="A328" t="s">
        <v>66</v>
      </c>
      <c r="B328" t="s">
        <v>96</v>
      </c>
      <c r="C328" t="s">
        <v>114</v>
      </c>
      <c r="D328">
        <v>617</v>
      </c>
      <c r="E328">
        <v>167</v>
      </c>
      <c r="F328">
        <v>554</v>
      </c>
      <c r="G328">
        <v>136</v>
      </c>
      <c r="H328">
        <v>0.26179999999999998</v>
      </c>
      <c r="I328">
        <v>65</v>
      </c>
      <c r="J328">
        <v>23</v>
      </c>
      <c r="K328">
        <v>4.1639999999999997</v>
      </c>
      <c r="L328">
        <v>1.2985</v>
      </c>
      <c r="M328">
        <v>865</v>
      </c>
      <c r="N328">
        <v>1</v>
      </c>
      <c r="O328">
        <v>1</v>
      </c>
      <c r="P328">
        <v>1</v>
      </c>
      <c r="Q328">
        <v>10</v>
      </c>
      <c r="R328">
        <v>5</v>
      </c>
      <c r="S328">
        <v>5</v>
      </c>
      <c r="T328">
        <v>2</v>
      </c>
      <c r="U328">
        <v>1</v>
      </c>
      <c r="V328">
        <v>1</v>
      </c>
      <c r="W328">
        <v>2</v>
      </c>
      <c r="X328">
        <f t="shared" si="5"/>
        <v>29</v>
      </c>
    </row>
    <row r="329" spans="1:24" x14ac:dyDescent="0.25">
      <c r="A329" t="s">
        <v>66</v>
      </c>
      <c r="B329" t="s">
        <v>97</v>
      </c>
      <c r="C329" t="s">
        <v>114</v>
      </c>
      <c r="D329">
        <v>671</v>
      </c>
      <c r="E329">
        <v>168</v>
      </c>
      <c r="F329">
        <v>652</v>
      </c>
      <c r="G329">
        <v>61</v>
      </c>
      <c r="H329">
        <v>0.2525</v>
      </c>
      <c r="I329">
        <v>50</v>
      </c>
      <c r="J329">
        <v>37</v>
      </c>
      <c r="K329">
        <v>4.5</v>
      </c>
      <c r="L329">
        <v>1.3597999999999999</v>
      </c>
      <c r="M329">
        <v>856</v>
      </c>
      <c r="N329">
        <v>2</v>
      </c>
      <c r="O329">
        <v>2</v>
      </c>
      <c r="P329">
        <v>2</v>
      </c>
      <c r="Q329">
        <v>2</v>
      </c>
      <c r="R329">
        <v>1</v>
      </c>
      <c r="S329">
        <v>1</v>
      </c>
      <c r="T329">
        <v>5</v>
      </c>
      <c r="U329">
        <v>1</v>
      </c>
      <c r="V329">
        <v>1</v>
      </c>
      <c r="W329">
        <v>1</v>
      </c>
      <c r="X329">
        <f t="shared" si="5"/>
        <v>18</v>
      </c>
    </row>
    <row r="330" spans="1:24" x14ac:dyDescent="0.25">
      <c r="A330" t="s">
        <v>66</v>
      </c>
      <c r="B330" t="s">
        <v>98</v>
      </c>
      <c r="C330" t="s">
        <v>114</v>
      </c>
      <c r="D330">
        <v>905</v>
      </c>
      <c r="E330">
        <v>236</v>
      </c>
      <c r="F330">
        <v>811</v>
      </c>
      <c r="G330">
        <v>99</v>
      </c>
      <c r="H330">
        <v>0.25790000000000002</v>
      </c>
      <c r="I330">
        <v>88</v>
      </c>
      <c r="J330">
        <v>80</v>
      </c>
      <c r="K330">
        <v>3.891</v>
      </c>
      <c r="L330">
        <v>1.2813000000000001</v>
      </c>
      <c r="M330">
        <v>1237</v>
      </c>
      <c r="N330">
        <v>9</v>
      </c>
      <c r="O330">
        <v>9</v>
      </c>
      <c r="P330">
        <v>9</v>
      </c>
      <c r="Q330">
        <v>6</v>
      </c>
      <c r="R330">
        <v>3</v>
      </c>
      <c r="S330">
        <v>12</v>
      </c>
      <c r="T330">
        <v>11</v>
      </c>
      <c r="U330">
        <v>11</v>
      </c>
      <c r="V330">
        <v>10</v>
      </c>
      <c r="W330">
        <v>9</v>
      </c>
      <c r="X330">
        <f t="shared" si="5"/>
        <v>89</v>
      </c>
    </row>
    <row r="331" spans="1:24" x14ac:dyDescent="0.25">
      <c r="A331" t="s">
        <v>66</v>
      </c>
      <c r="B331" t="s">
        <v>99</v>
      </c>
      <c r="C331" t="s">
        <v>114</v>
      </c>
      <c r="D331">
        <v>913</v>
      </c>
      <c r="E331">
        <v>189</v>
      </c>
      <c r="F331">
        <v>877</v>
      </c>
      <c r="G331">
        <v>114</v>
      </c>
      <c r="H331">
        <v>0.26860000000000001</v>
      </c>
      <c r="I331">
        <v>69</v>
      </c>
      <c r="J331">
        <v>65</v>
      </c>
      <c r="K331">
        <v>4.383</v>
      </c>
      <c r="L331">
        <v>1.3553999999999999</v>
      </c>
      <c r="M331">
        <v>1264</v>
      </c>
      <c r="N331">
        <v>10</v>
      </c>
      <c r="O331">
        <v>5</v>
      </c>
      <c r="P331">
        <v>10</v>
      </c>
      <c r="Q331">
        <v>8</v>
      </c>
      <c r="R331">
        <v>11</v>
      </c>
      <c r="S331">
        <v>6</v>
      </c>
      <c r="T331">
        <v>9</v>
      </c>
      <c r="U331">
        <v>8</v>
      </c>
      <c r="V331">
        <v>8</v>
      </c>
      <c r="W331">
        <v>10</v>
      </c>
      <c r="X331">
        <f t="shared" si="5"/>
        <v>85</v>
      </c>
    </row>
    <row r="332" spans="1:24" x14ac:dyDescent="0.25">
      <c r="A332" t="s">
        <v>66</v>
      </c>
      <c r="B332" t="s">
        <v>100</v>
      </c>
      <c r="C332" t="s">
        <v>114</v>
      </c>
      <c r="D332">
        <v>742</v>
      </c>
      <c r="E332">
        <v>171</v>
      </c>
      <c r="F332">
        <v>720</v>
      </c>
      <c r="G332">
        <v>102</v>
      </c>
      <c r="H332">
        <v>0.2626</v>
      </c>
      <c r="I332">
        <v>84</v>
      </c>
      <c r="J332">
        <v>85</v>
      </c>
      <c r="K332">
        <v>4.2539999999999996</v>
      </c>
      <c r="L332">
        <v>1.2888999999999999</v>
      </c>
      <c r="M332">
        <v>1378</v>
      </c>
      <c r="N332">
        <v>6</v>
      </c>
      <c r="O332">
        <v>4</v>
      </c>
      <c r="P332">
        <v>5</v>
      </c>
      <c r="Q332">
        <v>7</v>
      </c>
      <c r="R332">
        <v>8</v>
      </c>
      <c r="S332">
        <v>11</v>
      </c>
      <c r="T332">
        <v>12</v>
      </c>
      <c r="U332">
        <v>9</v>
      </c>
      <c r="V332">
        <v>9</v>
      </c>
      <c r="W332">
        <v>12</v>
      </c>
      <c r="X332">
        <f t="shared" si="5"/>
        <v>83</v>
      </c>
    </row>
    <row r="333" spans="1:24" x14ac:dyDescent="0.25">
      <c r="A333" t="s">
        <v>66</v>
      </c>
      <c r="B333" t="s">
        <v>101</v>
      </c>
      <c r="C333" t="s">
        <v>114</v>
      </c>
      <c r="D333">
        <v>759</v>
      </c>
      <c r="E333">
        <v>193</v>
      </c>
      <c r="F333">
        <v>709</v>
      </c>
      <c r="G333">
        <v>170</v>
      </c>
      <c r="H333">
        <v>0.26640000000000003</v>
      </c>
      <c r="I333">
        <v>62</v>
      </c>
      <c r="J333">
        <v>24</v>
      </c>
      <c r="K333">
        <v>4.444</v>
      </c>
      <c r="L333">
        <v>1.3673999999999999</v>
      </c>
      <c r="M333">
        <v>1018</v>
      </c>
      <c r="N333">
        <v>7</v>
      </c>
      <c r="O333">
        <v>7</v>
      </c>
      <c r="P333">
        <v>4</v>
      </c>
      <c r="Q333">
        <v>12</v>
      </c>
      <c r="R333">
        <v>10</v>
      </c>
      <c r="S333">
        <v>3.5</v>
      </c>
      <c r="T333">
        <v>3</v>
      </c>
      <c r="U333">
        <v>7</v>
      </c>
      <c r="V333">
        <v>7</v>
      </c>
      <c r="W333">
        <v>5</v>
      </c>
      <c r="X333">
        <f t="shared" si="5"/>
        <v>65.5</v>
      </c>
    </row>
    <row r="334" spans="1:24" x14ac:dyDescent="0.25">
      <c r="A334" t="s">
        <v>66</v>
      </c>
      <c r="B334" t="s">
        <v>102</v>
      </c>
      <c r="C334" t="s">
        <v>114</v>
      </c>
      <c r="D334">
        <v>882</v>
      </c>
      <c r="E334">
        <v>239</v>
      </c>
      <c r="F334">
        <v>803</v>
      </c>
      <c r="G334">
        <v>137</v>
      </c>
      <c r="H334">
        <v>0.25659999999999999</v>
      </c>
      <c r="I334">
        <v>77</v>
      </c>
      <c r="J334">
        <v>10</v>
      </c>
      <c r="K334">
        <v>4.1509999999999998</v>
      </c>
      <c r="L334">
        <v>1.2981</v>
      </c>
      <c r="M334">
        <v>1038</v>
      </c>
      <c r="N334">
        <v>8</v>
      </c>
      <c r="O334">
        <v>10</v>
      </c>
      <c r="P334">
        <v>8</v>
      </c>
      <c r="Q334">
        <v>11</v>
      </c>
      <c r="R334">
        <v>2</v>
      </c>
      <c r="S334">
        <v>9</v>
      </c>
      <c r="T334">
        <v>1</v>
      </c>
      <c r="U334">
        <v>1</v>
      </c>
      <c r="V334">
        <v>1</v>
      </c>
      <c r="W334">
        <v>7</v>
      </c>
      <c r="X334">
        <f t="shared" si="5"/>
        <v>58</v>
      </c>
    </row>
    <row r="335" spans="1:24" x14ac:dyDescent="0.25">
      <c r="A335" t="s">
        <v>66</v>
      </c>
      <c r="B335" t="s">
        <v>103</v>
      </c>
      <c r="C335" t="s">
        <v>114</v>
      </c>
      <c r="D335">
        <v>734</v>
      </c>
      <c r="E335">
        <v>201</v>
      </c>
      <c r="F335">
        <v>750</v>
      </c>
      <c r="G335">
        <v>54</v>
      </c>
      <c r="H335">
        <v>0.2646</v>
      </c>
      <c r="I335">
        <v>75</v>
      </c>
      <c r="J335">
        <v>69</v>
      </c>
      <c r="K335">
        <v>3.6320000000000001</v>
      </c>
      <c r="L335">
        <v>1.2554000000000001</v>
      </c>
      <c r="M335">
        <v>985</v>
      </c>
      <c r="N335">
        <v>5</v>
      </c>
      <c r="O335">
        <v>8</v>
      </c>
      <c r="P335">
        <v>7</v>
      </c>
      <c r="Q335">
        <v>1</v>
      </c>
      <c r="R335">
        <v>9</v>
      </c>
      <c r="S335">
        <v>8</v>
      </c>
      <c r="T335">
        <v>10</v>
      </c>
      <c r="U335">
        <v>1</v>
      </c>
      <c r="V335">
        <v>1</v>
      </c>
      <c r="W335">
        <v>4</v>
      </c>
      <c r="X335">
        <f t="shared" si="5"/>
        <v>54</v>
      </c>
    </row>
    <row r="336" spans="1:24" x14ac:dyDescent="0.25">
      <c r="A336" t="s">
        <v>66</v>
      </c>
      <c r="B336" t="s">
        <v>104</v>
      </c>
      <c r="C336" t="s">
        <v>114</v>
      </c>
      <c r="D336">
        <v>722</v>
      </c>
      <c r="E336">
        <v>192</v>
      </c>
      <c r="F336">
        <v>747</v>
      </c>
      <c r="G336">
        <v>89</v>
      </c>
      <c r="H336">
        <v>0.25890000000000002</v>
      </c>
      <c r="I336">
        <v>60</v>
      </c>
      <c r="J336">
        <v>60</v>
      </c>
      <c r="K336">
        <v>3.6709999999999998</v>
      </c>
      <c r="L336">
        <v>1.2521</v>
      </c>
      <c r="M336">
        <v>1032</v>
      </c>
      <c r="N336">
        <v>3</v>
      </c>
      <c r="O336">
        <v>6</v>
      </c>
      <c r="P336">
        <v>6</v>
      </c>
      <c r="Q336">
        <v>4</v>
      </c>
      <c r="R336">
        <v>4</v>
      </c>
      <c r="S336">
        <v>2</v>
      </c>
      <c r="T336">
        <v>8</v>
      </c>
      <c r="U336">
        <v>1</v>
      </c>
      <c r="V336">
        <v>1</v>
      </c>
      <c r="W336">
        <v>6</v>
      </c>
      <c r="X336">
        <f t="shared" si="5"/>
        <v>41</v>
      </c>
    </row>
    <row r="337" spans="1:24" x14ac:dyDescent="0.25">
      <c r="A337" t="s">
        <v>66</v>
      </c>
      <c r="B337" t="s">
        <v>105</v>
      </c>
      <c r="C337" t="s">
        <v>114</v>
      </c>
      <c r="D337">
        <v>731</v>
      </c>
      <c r="E337">
        <v>170</v>
      </c>
      <c r="F337">
        <v>687</v>
      </c>
      <c r="G337">
        <v>74</v>
      </c>
      <c r="H337">
        <v>0.26200000000000001</v>
      </c>
      <c r="I337">
        <v>62</v>
      </c>
      <c r="J337">
        <v>33</v>
      </c>
      <c r="K337">
        <v>3.7040000000000002</v>
      </c>
      <c r="L337">
        <v>1.2319</v>
      </c>
      <c r="M337">
        <v>970</v>
      </c>
      <c r="N337">
        <v>4</v>
      </c>
      <c r="O337">
        <v>3</v>
      </c>
      <c r="P337">
        <v>3</v>
      </c>
      <c r="Q337">
        <v>3</v>
      </c>
      <c r="R337">
        <v>6</v>
      </c>
      <c r="S337">
        <v>3.5</v>
      </c>
      <c r="T337">
        <v>4</v>
      </c>
      <c r="U337">
        <v>1</v>
      </c>
      <c r="V337">
        <v>1</v>
      </c>
      <c r="W337">
        <v>3</v>
      </c>
      <c r="X337">
        <f t="shared" si="5"/>
        <v>31.5</v>
      </c>
    </row>
    <row r="338" spans="1:24" x14ac:dyDescent="0.25">
      <c r="A338" t="s">
        <v>67</v>
      </c>
      <c r="B338" t="s">
        <v>94</v>
      </c>
      <c r="C338" t="s">
        <v>113</v>
      </c>
      <c r="D338">
        <v>908</v>
      </c>
      <c r="E338">
        <v>256</v>
      </c>
      <c r="F338">
        <v>850</v>
      </c>
      <c r="G338">
        <v>143</v>
      </c>
      <c r="H338">
        <v>0.27229999999999999</v>
      </c>
      <c r="I338">
        <v>92</v>
      </c>
      <c r="J338">
        <v>26</v>
      </c>
      <c r="K338">
        <v>3.48</v>
      </c>
      <c r="L338">
        <v>1.1639999999999999</v>
      </c>
      <c r="M338">
        <v>1232</v>
      </c>
      <c r="N338">
        <v>11</v>
      </c>
      <c r="O338">
        <v>11</v>
      </c>
      <c r="P338">
        <v>10</v>
      </c>
      <c r="Q338">
        <v>12</v>
      </c>
      <c r="R338">
        <v>11</v>
      </c>
      <c r="S338">
        <v>11</v>
      </c>
      <c r="T338">
        <v>4</v>
      </c>
      <c r="U338">
        <v>10</v>
      </c>
      <c r="V338">
        <v>11</v>
      </c>
      <c r="W338">
        <v>10</v>
      </c>
      <c r="X338">
        <f t="shared" si="5"/>
        <v>101</v>
      </c>
    </row>
    <row r="339" spans="1:24" x14ac:dyDescent="0.25">
      <c r="A339" t="s">
        <v>67</v>
      </c>
      <c r="B339" t="s">
        <v>95</v>
      </c>
      <c r="C339" t="s">
        <v>113</v>
      </c>
      <c r="D339">
        <v>811</v>
      </c>
      <c r="E339">
        <v>193</v>
      </c>
      <c r="F339">
        <v>747</v>
      </c>
      <c r="G339">
        <v>97</v>
      </c>
      <c r="H339">
        <v>0.25979999999999998</v>
      </c>
      <c r="I339">
        <v>103</v>
      </c>
      <c r="J339">
        <v>73</v>
      </c>
      <c r="K339">
        <v>3.19</v>
      </c>
      <c r="L339">
        <v>1.129</v>
      </c>
      <c r="M339">
        <v>1278</v>
      </c>
      <c r="N339">
        <v>7.5</v>
      </c>
      <c r="O339">
        <v>5</v>
      </c>
      <c r="P339">
        <v>6</v>
      </c>
      <c r="Q339">
        <v>3.5</v>
      </c>
      <c r="R339">
        <v>5</v>
      </c>
      <c r="S339">
        <v>12</v>
      </c>
      <c r="T339">
        <v>9.5</v>
      </c>
      <c r="U339">
        <v>12</v>
      </c>
      <c r="V339">
        <v>12</v>
      </c>
      <c r="W339">
        <v>11</v>
      </c>
      <c r="X339">
        <f t="shared" si="5"/>
        <v>83.5</v>
      </c>
    </row>
    <row r="340" spans="1:24" x14ac:dyDescent="0.25">
      <c r="A340" t="s">
        <v>67</v>
      </c>
      <c r="B340" t="s">
        <v>96</v>
      </c>
      <c r="C340" t="s">
        <v>113</v>
      </c>
      <c r="D340">
        <v>720</v>
      </c>
      <c r="E340">
        <v>171</v>
      </c>
      <c r="F340">
        <v>684</v>
      </c>
      <c r="G340">
        <v>103</v>
      </c>
      <c r="H340">
        <v>0.25569999999999998</v>
      </c>
      <c r="I340">
        <v>58</v>
      </c>
      <c r="J340">
        <v>73</v>
      </c>
      <c r="K340">
        <v>4.42</v>
      </c>
      <c r="L340">
        <v>1.3560000000000001</v>
      </c>
      <c r="M340">
        <v>942</v>
      </c>
      <c r="N340">
        <v>3</v>
      </c>
      <c r="O340">
        <v>2</v>
      </c>
      <c r="P340">
        <v>3</v>
      </c>
      <c r="Q340">
        <v>7</v>
      </c>
      <c r="R340">
        <v>4</v>
      </c>
      <c r="S340">
        <v>4</v>
      </c>
      <c r="T340">
        <v>9.5</v>
      </c>
      <c r="U340">
        <v>3</v>
      </c>
      <c r="V340">
        <v>4</v>
      </c>
      <c r="W340">
        <v>1</v>
      </c>
      <c r="X340">
        <f t="shared" si="5"/>
        <v>40.5</v>
      </c>
    </row>
    <row r="341" spans="1:24" x14ac:dyDescent="0.25">
      <c r="A341" t="s">
        <v>67</v>
      </c>
      <c r="B341" t="s">
        <v>97</v>
      </c>
      <c r="C341" t="s">
        <v>113</v>
      </c>
      <c r="D341">
        <v>709</v>
      </c>
      <c r="E341">
        <v>178</v>
      </c>
      <c r="F341">
        <v>676</v>
      </c>
      <c r="G341">
        <v>100</v>
      </c>
      <c r="H341">
        <v>0.25509999999999999</v>
      </c>
      <c r="I341">
        <v>64</v>
      </c>
      <c r="J341">
        <v>28</v>
      </c>
      <c r="K341">
        <v>4.33</v>
      </c>
      <c r="L341">
        <v>1.377</v>
      </c>
      <c r="M341">
        <v>1048</v>
      </c>
      <c r="N341">
        <v>2</v>
      </c>
      <c r="O341">
        <v>3</v>
      </c>
      <c r="P341">
        <v>1</v>
      </c>
      <c r="Q341">
        <v>6</v>
      </c>
      <c r="R341">
        <v>3</v>
      </c>
      <c r="S341">
        <v>5</v>
      </c>
      <c r="T341">
        <v>5</v>
      </c>
      <c r="U341">
        <v>5</v>
      </c>
      <c r="V341">
        <v>3</v>
      </c>
      <c r="W341">
        <v>6</v>
      </c>
      <c r="X341">
        <f t="shared" si="5"/>
        <v>39</v>
      </c>
    </row>
    <row r="342" spans="1:24" x14ac:dyDescent="0.25">
      <c r="A342" t="s">
        <v>67</v>
      </c>
      <c r="B342" t="s">
        <v>98</v>
      </c>
      <c r="C342" t="s">
        <v>113</v>
      </c>
      <c r="D342">
        <v>811</v>
      </c>
      <c r="E342">
        <v>170</v>
      </c>
      <c r="F342">
        <v>768</v>
      </c>
      <c r="G342">
        <v>113</v>
      </c>
      <c r="H342">
        <v>0.26150000000000001</v>
      </c>
      <c r="I342">
        <v>85</v>
      </c>
      <c r="J342">
        <v>68</v>
      </c>
      <c r="K342">
        <v>3.37</v>
      </c>
      <c r="L342">
        <v>1.2090000000000001</v>
      </c>
      <c r="M342">
        <v>1315</v>
      </c>
      <c r="N342">
        <v>7.5</v>
      </c>
      <c r="O342">
        <v>1</v>
      </c>
      <c r="P342">
        <v>7</v>
      </c>
      <c r="Q342">
        <v>9</v>
      </c>
      <c r="R342">
        <v>7</v>
      </c>
      <c r="S342">
        <v>10</v>
      </c>
      <c r="T342">
        <v>8</v>
      </c>
      <c r="U342">
        <v>11</v>
      </c>
      <c r="V342">
        <v>9</v>
      </c>
      <c r="W342">
        <v>12</v>
      </c>
      <c r="X342">
        <f t="shared" si="5"/>
        <v>81.5</v>
      </c>
    </row>
    <row r="343" spans="1:24" x14ac:dyDescent="0.25">
      <c r="A343" t="s">
        <v>67</v>
      </c>
      <c r="B343" t="s">
        <v>99</v>
      </c>
      <c r="C343" t="s">
        <v>113</v>
      </c>
      <c r="D343">
        <v>936</v>
      </c>
      <c r="E343">
        <v>263</v>
      </c>
      <c r="F343">
        <v>915</v>
      </c>
      <c r="G343">
        <v>82</v>
      </c>
      <c r="H343">
        <v>0.26100000000000001</v>
      </c>
      <c r="I343">
        <v>73</v>
      </c>
      <c r="J343">
        <v>45</v>
      </c>
      <c r="K343">
        <v>3.56</v>
      </c>
      <c r="L343">
        <v>1.1850000000000001</v>
      </c>
      <c r="M343">
        <v>1023</v>
      </c>
      <c r="N343">
        <v>12</v>
      </c>
      <c r="O343">
        <v>12</v>
      </c>
      <c r="P343">
        <v>12</v>
      </c>
      <c r="Q343">
        <v>2</v>
      </c>
      <c r="R343">
        <v>6</v>
      </c>
      <c r="S343">
        <v>8</v>
      </c>
      <c r="T343">
        <v>6</v>
      </c>
      <c r="U343">
        <v>9</v>
      </c>
      <c r="V343">
        <v>10</v>
      </c>
      <c r="W343">
        <v>2</v>
      </c>
      <c r="X343">
        <f t="shared" si="5"/>
        <v>79</v>
      </c>
    </row>
    <row r="344" spans="1:24" x14ac:dyDescent="0.25">
      <c r="A344" t="s">
        <v>67</v>
      </c>
      <c r="B344" t="s">
        <v>100</v>
      </c>
      <c r="C344" t="s">
        <v>113</v>
      </c>
      <c r="D344">
        <v>772</v>
      </c>
      <c r="E344">
        <v>198</v>
      </c>
      <c r="F344">
        <v>783</v>
      </c>
      <c r="G344">
        <v>137</v>
      </c>
      <c r="H344">
        <v>0.25069999999999998</v>
      </c>
      <c r="I344">
        <v>84</v>
      </c>
      <c r="J344">
        <v>76</v>
      </c>
      <c r="K344">
        <v>4</v>
      </c>
      <c r="L344">
        <v>1.2729999999999999</v>
      </c>
      <c r="M344">
        <v>1109</v>
      </c>
      <c r="N344">
        <v>5</v>
      </c>
      <c r="O344">
        <v>7</v>
      </c>
      <c r="P344">
        <v>9</v>
      </c>
      <c r="Q344">
        <v>11</v>
      </c>
      <c r="R344">
        <v>2</v>
      </c>
      <c r="S344">
        <v>9</v>
      </c>
      <c r="T344">
        <v>11</v>
      </c>
      <c r="U344">
        <v>6</v>
      </c>
      <c r="V344">
        <v>7</v>
      </c>
      <c r="W344">
        <v>9</v>
      </c>
      <c r="X344">
        <f t="shared" si="5"/>
        <v>76</v>
      </c>
    </row>
    <row r="345" spans="1:24" x14ac:dyDescent="0.25">
      <c r="A345" t="s">
        <v>67</v>
      </c>
      <c r="B345" t="s">
        <v>101</v>
      </c>
      <c r="C345" t="s">
        <v>113</v>
      </c>
      <c r="D345">
        <v>879</v>
      </c>
      <c r="E345">
        <v>212</v>
      </c>
      <c r="F345">
        <v>855</v>
      </c>
      <c r="G345">
        <v>122</v>
      </c>
      <c r="H345">
        <v>0.26369999999999999</v>
      </c>
      <c r="I345">
        <v>54</v>
      </c>
      <c r="J345">
        <v>85</v>
      </c>
      <c r="K345">
        <v>4.6399999999999997</v>
      </c>
      <c r="L345">
        <v>1.385</v>
      </c>
      <c r="M345">
        <v>1039</v>
      </c>
      <c r="N345">
        <v>10</v>
      </c>
      <c r="O345">
        <v>8</v>
      </c>
      <c r="P345">
        <v>11</v>
      </c>
      <c r="Q345">
        <v>10</v>
      </c>
      <c r="R345">
        <v>8</v>
      </c>
      <c r="S345">
        <v>1</v>
      </c>
      <c r="T345">
        <v>12</v>
      </c>
      <c r="U345">
        <v>1</v>
      </c>
      <c r="V345">
        <v>2</v>
      </c>
      <c r="W345">
        <v>5</v>
      </c>
      <c r="X345">
        <f t="shared" si="5"/>
        <v>68</v>
      </c>
    </row>
    <row r="346" spans="1:24" x14ac:dyDescent="0.25">
      <c r="A346" t="s">
        <v>67</v>
      </c>
      <c r="B346" t="s">
        <v>102</v>
      </c>
      <c r="C346" t="s">
        <v>113</v>
      </c>
      <c r="D346">
        <v>798</v>
      </c>
      <c r="E346">
        <v>219</v>
      </c>
      <c r="F346">
        <v>771</v>
      </c>
      <c r="G346">
        <v>99</v>
      </c>
      <c r="H346">
        <v>0.27550000000000002</v>
      </c>
      <c r="I346">
        <v>55</v>
      </c>
      <c r="J346">
        <v>47</v>
      </c>
      <c r="K346">
        <v>4.53</v>
      </c>
      <c r="L346">
        <v>1.454</v>
      </c>
      <c r="M346">
        <v>1027</v>
      </c>
      <c r="N346">
        <v>6</v>
      </c>
      <c r="O346">
        <v>10</v>
      </c>
      <c r="P346">
        <v>8</v>
      </c>
      <c r="Q346">
        <v>5</v>
      </c>
      <c r="R346">
        <v>12</v>
      </c>
      <c r="S346">
        <v>2.5</v>
      </c>
      <c r="T346">
        <v>7</v>
      </c>
      <c r="U346">
        <v>2</v>
      </c>
      <c r="V346">
        <v>1</v>
      </c>
      <c r="W346">
        <v>4</v>
      </c>
      <c r="X346">
        <f t="shared" si="5"/>
        <v>57.5</v>
      </c>
    </row>
    <row r="347" spans="1:24" x14ac:dyDescent="0.25">
      <c r="A347" t="s">
        <v>67</v>
      </c>
      <c r="B347" t="s">
        <v>103</v>
      </c>
      <c r="C347" t="s">
        <v>113</v>
      </c>
      <c r="D347">
        <v>826</v>
      </c>
      <c r="E347">
        <v>180</v>
      </c>
      <c r="F347">
        <v>713</v>
      </c>
      <c r="G347">
        <v>97</v>
      </c>
      <c r="H347">
        <v>0.26640000000000003</v>
      </c>
      <c r="I347">
        <v>55</v>
      </c>
      <c r="J347">
        <v>20</v>
      </c>
      <c r="K347">
        <v>3.98</v>
      </c>
      <c r="L347">
        <v>1.2889999999999999</v>
      </c>
      <c r="M347">
        <v>1072</v>
      </c>
      <c r="N347">
        <v>9</v>
      </c>
      <c r="O347">
        <v>4</v>
      </c>
      <c r="P347">
        <v>5</v>
      </c>
      <c r="Q347">
        <v>3.5</v>
      </c>
      <c r="R347">
        <v>9</v>
      </c>
      <c r="S347">
        <v>2.5</v>
      </c>
      <c r="T347">
        <v>2</v>
      </c>
      <c r="U347">
        <v>7</v>
      </c>
      <c r="V347">
        <v>6</v>
      </c>
      <c r="W347">
        <v>8</v>
      </c>
      <c r="X347">
        <f t="shared" si="5"/>
        <v>56</v>
      </c>
    </row>
    <row r="348" spans="1:24" x14ac:dyDescent="0.25">
      <c r="A348" t="s">
        <v>67</v>
      </c>
      <c r="B348" t="s">
        <v>104</v>
      </c>
      <c r="C348" t="s">
        <v>113</v>
      </c>
      <c r="D348">
        <v>756</v>
      </c>
      <c r="E348">
        <v>195</v>
      </c>
      <c r="F348">
        <v>677</v>
      </c>
      <c r="G348">
        <v>107</v>
      </c>
      <c r="H348">
        <v>0.26769999999999999</v>
      </c>
      <c r="I348">
        <v>68</v>
      </c>
      <c r="J348">
        <v>12</v>
      </c>
      <c r="K348">
        <v>4.42</v>
      </c>
      <c r="L348">
        <v>1.3480000000000001</v>
      </c>
      <c r="M348">
        <v>1052</v>
      </c>
      <c r="N348">
        <v>4</v>
      </c>
      <c r="O348">
        <v>6</v>
      </c>
      <c r="P348">
        <v>2</v>
      </c>
      <c r="Q348">
        <v>8</v>
      </c>
      <c r="R348">
        <v>10</v>
      </c>
      <c r="S348">
        <v>6.5</v>
      </c>
      <c r="T348">
        <v>1</v>
      </c>
      <c r="U348">
        <v>4</v>
      </c>
      <c r="V348">
        <v>5</v>
      </c>
      <c r="W348">
        <v>7</v>
      </c>
      <c r="X348">
        <f t="shared" si="5"/>
        <v>53.5</v>
      </c>
    </row>
    <row r="349" spans="1:24" x14ac:dyDescent="0.25">
      <c r="A349" t="s">
        <v>67</v>
      </c>
      <c r="B349" t="s">
        <v>105</v>
      </c>
      <c r="C349" t="s">
        <v>113</v>
      </c>
      <c r="D349">
        <v>702</v>
      </c>
      <c r="E349">
        <v>218</v>
      </c>
      <c r="F349">
        <v>687</v>
      </c>
      <c r="G349">
        <v>72</v>
      </c>
      <c r="H349">
        <v>0.2482</v>
      </c>
      <c r="I349">
        <v>68</v>
      </c>
      <c r="J349">
        <v>23</v>
      </c>
      <c r="K349">
        <v>3.77</v>
      </c>
      <c r="L349">
        <v>1.2709999999999999</v>
      </c>
      <c r="M349">
        <v>1026</v>
      </c>
      <c r="N349">
        <v>1</v>
      </c>
      <c r="O349">
        <v>9</v>
      </c>
      <c r="P349">
        <v>4</v>
      </c>
      <c r="Q349">
        <v>1</v>
      </c>
      <c r="R349">
        <v>1</v>
      </c>
      <c r="S349">
        <v>6.5</v>
      </c>
      <c r="T349">
        <v>3</v>
      </c>
      <c r="U349">
        <v>8</v>
      </c>
      <c r="V349">
        <v>8</v>
      </c>
      <c r="W349">
        <v>3</v>
      </c>
      <c r="X349">
        <f t="shared" si="5"/>
        <v>44.5</v>
      </c>
    </row>
    <row r="350" spans="1:24" x14ac:dyDescent="0.25">
      <c r="A350" t="s">
        <v>68</v>
      </c>
      <c r="B350" t="s">
        <v>94</v>
      </c>
      <c r="C350" t="s">
        <v>113</v>
      </c>
      <c r="D350">
        <v>1035</v>
      </c>
      <c r="E350">
        <v>267</v>
      </c>
      <c r="F350">
        <v>975</v>
      </c>
      <c r="G350">
        <v>123</v>
      </c>
      <c r="H350">
        <v>0.26669999999999999</v>
      </c>
      <c r="I350">
        <v>97</v>
      </c>
      <c r="J350">
        <v>90</v>
      </c>
      <c r="K350">
        <v>3.61</v>
      </c>
      <c r="L350">
        <v>1.2549999999999999</v>
      </c>
      <c r="M350">
        <v>1542</v>
      </c>
      <c r="N350">
        <v>12</v>
      </c>
      <c r="O350">
        <v>12</v>
      </c>
      <c r="P350">
        <v>12</v>
      </c>
      <c r="Q350">
        <v>10</v>
      </c>
      <c r="R350">
        <v>8</v>
      </c>
      <c r="S350">
        <v>10</v>
      </c>
      <c r="T350">
        <v>12</v>
      </c>
      <c r="U350">
        <v>11</v>
      </c>
      <c r="V350">
        <v>10</v>
      </c>
      <c r="W350">
        <v>12</v>
      </c>
      <c r="X350">
        <f t="shared" si="5"/>
        <v>109</v>
      </c>
    </row>
    <row r="351" spans="1:24" x14ac:dyDescent="0.25">
      <c r="A351" t="s">
        <v>68</v>
      </c>
      <c r="B351" t="s">
        <v>95</v>
      </c>
      <c r="C351" t="s">
        <v>113</v>
      </c>
      <c r="D351">
        <v>792</v>
      </c>
      <c r="E351">
        <v>223</v>
      </c>
      <c r="F351">
        <v>803</v>
      </c>
      <c r="G351">
        <v>109</v>
      </c>
      <c r="H351">
        <v>0.26479999999999998</v>
      </c>
      <c r="I351">
        <v>94</v>
      </c>
      <c r="J351">
        <v>79</v>
      </c>
      <c r="K351">
        <v>3.84</v>
      </c>
      <c r="L351">
        <v>1.2270000000000001</v>
      </c>
      <c r="M351">
        <v>1372</v>
      </c>
      <c r="N351">
        <v>5.5</v>
      </c>
      <c r="O351">
        <v>9</v>
      </c>
      <c r="P351">
        <v>11</v>
      </c>
      <c r="Q351">
        <v>7</v>
      </c>
      <c r="R351">
        <v>7</v>
      </c>
      <c r="S351">
        <v>9</v>
      </c>
      <c r="T351">
        <v>11</v>
      </c>
      <c r="U351">
        <v>9</v>
      </c>
      <c r="V351">
        <v>12</v>
      </c>
      <c r="W351">
        <v>9</v>
      </c>
      <c r="X351">
        <f t="shared" si="5"/>
        <v>89.5</v>
      </c>
    </row>
    <row r="352" spans="1:24" x14ac:dyDescent="0.25">
      <c r="A352" t="s">
        <v>68</v>
      </c>
      <c r="B352" t="s">
        <v>96</v>
      </c>
      <c r="C352" t="s">
        <v>113</v>
      </c>
      <c r="D352">
        <v>644</v>
      </c>
      <c r="E352">
        <v>201</v>
      </c>
      <c r="F352">
        <v>751</v>
      </c>
      <c r="G352">
        <v>48</v>
      </c>
      <c r="H352">
        <v>0.252</v>
      </c>
      <c r="I352">
        <v>58</v>
      </c>
      <c r="J352">
        <v>4</v>
      </c>
      <c r="K352">
        <v>3.85</v>
      </c>
      <c r="L352">
        <v>1.25</v>
      </c>
      <c r="M352">
        <v>1081</v>
      </c>
      <c r="N352">
        <v>2</v>
      </c>
      <c r="O352">
        <v>7</v>
      </c>
      <c r="P352">
        <v>7</v>
      </c>
      <c r="Q352">
        <v>1</v>
      </c>
      <c r="R352">
        <v>2</v>
      </c>
      <c r="S352">
        <v>2</v>
      </c>
      <c r="T352">
        <v>1</v>
      </c>
      <c r="U352">
        <v>1</v>
      </c>
      <c r="V352">
        <v>1</v>
      </c>
      <c r="W352">
        <v>4</v>
      </c>
      <c r="X352">
        <f t="shared" si="5"/>
        <v>28</v>
      </c>
    </row>
    <row r="353" spans="1:24" x14ac:dyDescent="0.25">
      <c r="A353" t="s">
        <v>68</v>
      </c>
      <c r="B353" t="s">
        <v>97</v>
      </c>
      <c r="C353" t="s">
        <v>113</v>
      </c>
      <c r="D353">
        <v>617</v>
      </c>
      <c r="E353">
        <v>137</v>
      </c>
      <c r="F353">
        <v>525</v>
      </c>
      <c r="G353">
        <v>121</v>
      </c>
      <c r="H353">
        <v>0.26019999999999999</v>
      </c>
      <c r="I353">
        <v>53</v>
      </c>
      <c r="J353">
        <v>46</v>
      </c>
      <c r="K353">
        <v>4.1900000000000004</v>
      </c>
      <c r="L353">
        <v>1.3180000000000001</v>
      </c>
      <c r="M353">
        <v>891</v>
      </c>
      <c r="N353">
        <v>1</v>
      </c>
      <c r="O353">
        <v>1</v>
      </c>
      <c r="P353">
        <v>1</v>
      </c>
      <c r="Q353">
        <v>9</v>
      </c>
      <c r="R353">
        <v>5</v>
      </c>
      <c r="S353">
        <v>1</v>
      </c>
      <c r="T353">
        <v>7</v>
      </c>
      <c r="U353">
        <v>1</v>
      </c>
      <c r="V353">
        <v>1</v>
      </c>
      <c r="W353">
        <v>1</v>
      </c>
      <c r="X353">
        <f t="shared" si="5"/>
        <v>28</v>
      </c>
    </row>
    <row r="354" spans="1:24" x14ac:dyDescent="0.25">
      <c r="A354" t="s">
        <v>68</v>
      </c>
      <c r="B354" t="s">
        <v>98</v>
      </c>
      <c r="C354" t="s">
        <v>113</v>
      </c>
      <c r="D354">
        <v>792</v>
      </c>
      <c r="E354">
        <v>192</v>
      </c>
      <c r="F354">
        <v>745</v>
      </c>
      <c r="G354">
        <v>90</v>
      </c>
      <c r="H354">
        <v>0.26740000000000003</v>
      </c>
      <c r="I354">
        <v>100</v>
      </c>
      <c r="J354">
        <v>74</v>
      </c>
      <c r="K354">
        <v>3.91</v>
      </c>
      <c r="L354">
        <v>1.254</v>
      </c>
      <c r="M354">
        <v>1406</v>
      </c>
      <c r="N354">
        <v>5.5</v>
      </c>
      <c r="O354">
        <v>5</v>
      </c>
      <c r="P354">
        <v>6</v>
      </c>
      <c r="Q354">
        <v>3</v>
      </c>
      <c r="R354">
        <v>9</v>
      </c>
      <c r="S354">
        <v>11</v>
      </c>
      <c r="T354">
        <v>9</v>
      </c>
      <c r="U354">
        <v>8</v>
      </c>
      <c r="V354">
        <v>11</v>
      </c>
      <c r="W354">
        <v>11</v>
      </c>
      <c r="X354">
        <f t="shared" si="5"/>
        <v>78.5</v>
      </c>
    </row>
    <row r="355" spans="1:24" x14ac:dyDescent="0.25">
      <c r="A355" t="s">
        <v>68</v>
      </c>
      <c r="B355" t="s">
        <v>99</v>
      </c>
      <c r="C355" t="s">
        <v>113</v>
      </c>
      <c r="D355">
        <v>810</v>
      </c>
      <c r="E355">
        <v>232</v>
      </c>
      <c r="F355">
        <v>779</v>
      </c>
      <c r="G355">
        <v>104</v>
      </c>
      <c r="H355">
        <v>0.26119999999999999</v>
      </c>
      <c r="I355">
        <v>77</v>
      </c>
      <c r="J355">
        <v>39</v>
      </c>
      <c r="K355">
        <v>3.82</v>
      </c>
      <c r="L355">
        <v>1.2689999999999999</v>
      </c>
      <c r="M355">
        <v>1148</v>
      </c>
      <c r="N355">
        <v>7</v>
      </c>
      <c r="O355">
        <v>10</v>
      </c>
      <c r="P355">
        <v>9</v>
      </c>
      <c r="Q355">
        <v>6</v>
      </c>
      <c r="R355">
        <v>6</v>
      </c>
      <c r="S355">
        <v>7</v>
      </c>
      <c r="T355">
        <v>5</v>
      </c>
      <c r="U355">
        <v>10</v>
      </c>
      <c r="V355">
        <v>8</v>
      </c>
      <c r="W355">
        <v>5</v>
      </c>
      <c r="X355">
        <f t="shared" si="5"/>
        <v>73</v>
      </c>
    </row>
    <row r="356" spans="1:24" x14ac:dyDescent="0.25">
      <c r="A356" t="s">
        <v>68</v>
      </c>
      <c r="B356" t="s">
        <v>100</v>
      </c>
      <c r="C356" t="s">
        <v>113</v>
      </c>
      <c r="D356">
        <v>829</v>
      </c>
      <c r="E356">
        <v>189</v>
      </c>
      <c r="F356">
        <v>759</v>
      </c>
      <c r="G356">
        <v>132</v>
      </c>
      <c r="H356">
        <v>0.2581</v>
      </c>
      <c r="I356">
        <v>69</v>
      </c>
      <c r="J356">
        <v>77</v>
      </c>
      <c r="K356">
        <v>4.12</v>
      </c>
      <c r="L356">
        <v>1.304</v>
      </c>
      <c r="M356">
        <v>1215</v>
      </c>
      <c r="N356">
        <v>11</v>
      </c>
      <c r="O356">
        <v>4</v>
      </c>
      <c r="P356">
        <v>8</v>
      </c>
      <c r="Q356">
        <v>11</v>
      </c>
      <c r="R356">
        <v>4</v>
      </c>
      <c r="S356">
        <v>4.5</v>
      </c>
      <c r="T356">
        <v>10</v>
      </c>
      <c r="U356">
        <v>6</v>
      </c>
      <c r="V356">
        <v>6</v>
      </c>
      <c r="W356">
        <v>7</v>
      </c>
      <c r="X356">
        <f t="shared" si="5"/>
        <v>71.5</v>
      </c>
    </row>
    <row r="357" spans="1:24" x14ac:dyDescent="0.25">
      <c r="A357" t="s">
        <v>68</v>
      </c>
      <c r="B357" t="s">
        <v>101</v>
      </c>
      <c r="C357" t="s">
        <v>113</v>
      </c>
      <c r="D357">
        <v>733</v>
      </c>
      <c r="E357">
        <v>150</v>
      </c>
      <c r="F357">
        <v>692</v>
      </c>
      <c r="G357">
        <v>97</v>
      </c>
      <c r="H357">
        <v>0.27489999999999998</v>
      </c>
      <c r="I357">
        <v>82</v>
      </c>
      <c r="J357">
        <v>49</v>
      </c>
      <c r="K357">
        <v>3.51</v>
      </c>
      <c r="L357">
        <v>1.256</v>
      </c>
      <c r="M357">
        <v>1190</v>
      </c>
      <c r="N357">
        <v>3</v>
      </c>
      <c r="O357">
        <v>2</v>
      </c>
      <c r="P357">
        <v>3</v>
      </c>
      <c r="Q357">
        <v>5</v>
      </c>
      <c r="R357">
        <v>12</v>
      </c>
      <c r="S357">
        <v>8</v>
      </c>
      <c r="T357">
        <v>8</v>
      </c>
      <c r="U357">
        <v>12</v>
      </c>
      <c r="V357">
        <v>9</v>
      </c>
      <c r="W357">
        <v>6</v>
      </c>
      <c r="X357">
        <f t="shared" si="5"/>
        <v>68</v>
      </c>
    </row>
    <row r="358" spans="1:24" x14ac:dyDescent="0.25">
      <c r="A358" t="s">
        <v>68</v>
      </c>
      <c r="B358" t="s">
        <v>102</v>
      </c>
      <c r="C358" t="s">
        <v>113</v>
      </c>
      <c r="D358">
        <v>816</v>
      </c>
      <c r="E358">
        <v>194</v>
      </c>
      <c r="F358">
        <v>739</v>
      </c>
      <c r="G358">
        <v>94</v>
      </c>
      <c r="H358">
        <v>0.2545</v>
      </c>
      <c r="I358">
        <v>101</v>
      </c>
      <c r="J358">
        <v>22</v>
      </c>
      <c r="K358">
        <v>4.05</v>
      </c>
      <c r="L358">
        <v>1.2929999999999999</v>
      </c>
      <c r="M358">
        <v>1248</v>
      </c>
      <c r="N358">
        <v>10</v>
      </c>
      <c r="O358">
        <v>6</v>
      </c>
      <c r="P358">
        <v>5</v>
      </c>
      <c r="Q358">
        <v>4</v>
      </c>
      <c r="R358">
        <v>3</v>
      </c>
      <c r="S358">
        <v>12</v>
      </c>
      <c r="T358">
        <v>2</v>
      </c>
      <c r="U358">
        <v>7</v>
      </c>
      <c r="V358">
        <v>7</v>
      </c>
      <c r="W358">
        <v>8</v>
      </c>
      <c r="X358">
        <f t="shared" si="5"/>
        <v>64</v>
      </c>
    </row>
    <row r="359" spans="1:24" x14ac:dyDescent="0.25">
      <c r="A359" t="s">
        <v>68</v>
      </c>
      <c r="B359" t="s">
        <v>103</v>
      </c>
      <c r="C359" t="s">
        <v>113</v>
      </c>
      <c r="D359">
        <v>815</v>
      </c>
      <c r="E359">
        <v>162</v>
      </c>
      <c r="F359">
        <v>632</v>
      </c>
      <c r="G359">
        <v>139</v>
      </c>
      <c r="H359">
        <v>0.26829999999999998</v>
      </c>
      <c r="I359">
        <v>70</v>
      </c>
      <c r="J359">
        <v>42</v>
      </c>
      <c r="K359">
        <v>4.2</v>
      </c>
      <c r="L359">
        <v>1.3120000000000001</v>
      </c>
      <c r="M359">
        <v>1070</v>
      </c>
      <c r="N359">
        <v>9</v>
      </c>
      <c r="O359">
        <v>3</v>
      </c>
      <c r="P359">
        <v>2</v>
      </c>
      <c r="Q359">
        <v>12</v>
      </c>
      <c r="R359">
        <v>11</v>
      </c>
      <c r="S359">
        <v>6</v>
      </c>
      <c r="T359">
        <v>6</v>
      </c>
      <c r="U359">
        <v>5</v>
      </c>
      <c r="V359">
        <v>5</v>
      </c>
      <c r="W359">
        <v>3</v>
      </c>
      <c r="X359">
        <f t="shared" si="5"/>
        <v>62</v>
      </c>
    </row>
    <row r="360" spans="1:24" x14ac:dyDescent="0.25">
      <c r="A360" t="s">
        <v>68</v>
      </c>
      <c r="B360" t="s">
        <v>104</v>
      </c>
      <c r="C360" t="s">
        <v>113</v>
      </c>
      <c r="D360">
        <v>813</v>
      </c>
      <c r="E360">
        <v>209</v>
      </c>
      <c r="F360">
        <v>704</v>
      </c>
      <c r="G360">
        <v>114</v>
      </c>
      <c r="H360">
        <v>0.26750000000000002</v>
      </c>
      <c r="I360">
        <v>69</v>
      </c>
      <c r="J360">
        <v>27</v>
      </c>
      <c r="K360">
        <v>4.6900000000000004</v>
      </c>
      <c r="L360">
        <v>1.413</v>
      </c>
      <c r="M360">
        <v>1402</v>
      </c>
      <c r="N360">
        <v>8</v>
      </c>
      <c r="O360">
        <v>8</v>
      </c>
      <c r="P360">
        <v>4</v>
      </c>
      <c r="Q360">
        <v>8</v>
      </c>
      <c r="R360">
        <v>10</v>
      </c>
      <c r="S360">
        <v>4.5</v>
      </c>
      <c r="T360">
        <v>3</v>
      </c>
      <c r="U360">
        <v>3</v>
      </c>
      <c r="V360">
        <v>3</v>
      </c>
      <c r="W360">
        <v>10</v>
      </c>
      <c r="X360">
        <f t="shared" si="5"/>
        <v>61.5</v>
      </c>
    </row>
    <row r="361" spans="1:24" x14ac:dyDescent="0.25">
      <c r="A361" t="s">
        <v>68</v>
      </c>
      <c r="B361" t="s">
        <v>105</v>
      </c>
      <c r="C361" t="s">
        <v>113</v>
      </c>
      <c r="D361">
        <v>758</v>
      </c>
      <c r="E361">
        <v>241</v>
      </c>
      <c r="F361">
        <v>785</v>
      </c>
      <c r="G361">
        <v>84</v>
      </c>
      <c r="H361">
        <v>0.25190000000000001</v>
      </c>
      <c r="I361">
        <v>59</v>
      </c>
      <c r="J361">
        <v>36</v>
      </c>
      <c r="K361">
        <v>4.55</v>
      </c>
      <c r="L361">
        <v>1.401</v>
      </c>
      <c r="M361">
        <v>1038</v>
      </c>
      <c r="N361">
        <v>4</v>
      </c>
      <c r="O361">
        <v>11</v>
      </c>
      <c r="P361">
        <v>10</v>
      </c>
      <c r="Q361">
        <v>2</v>
      </c>
      <c r="R361">
        <v>1</v>
      </c>
      <c r="S361">
        <v>3</v>
      </c>
      <c r="T361">
        <v>4</v>
      </c>
      <c r="U361">
        <v>4</v>
      </c>
      <c r="V361">
        <v>4</v>
      </c>
      <c r="W361">
        <v>2</v>
      </c>
      <c r="X361">
        <f t="shared" si="5"/>
        <v>45</v>
      </c>
    </row>
    <row r="362" spans="1:24" x14ac:dyDescent="0.25">
      <c r="A362" t="s">
        <v>69</v>
      </c>
      <c r="B362" t="s">
        <v>94</v>
      </c>
      <c r="C362" t="s">
        <v>113</v>
      </c>
      <c r="D362">
        <v>979</v>
      </c>
      <c r="E362">
        <v>229</v>
      </c>
      <c r="F362">
        <v>939</v>
      </c>
      <c r="G362">
        <v>116</v>
      </c>
      <c r="H362">
        <v>0.27150000000000002</v>
      </c>
      <c r="I362">
        <v>80</v>
      </c>
      <c r="J362">
        <v>98</v>
      </c>
      <c r="K362">
        <v>3.4359999999999999</v>
      </c>
      <c r="L362">
        <v>1.2082999999999999</v>
      </c>
      <c r="M362">
        <v>1208</v>
      </c>
      <c r="N362">
        <v>12</v>
      </c>
      <c r="O362">
        <v>11</v>
      </c>
      <c r="P362">
        <v>12</v>
      </c>
      <c r="Q362">
        <v>7.5</v>
      </c>
      <c r="R362">
        <v>11</v>
      </c>
      <c r="S362">
        <v>9</v>
      </c>
      <c r="T362">
        <v>12</v>
      </c>
      <c r="U362">
        <v>11</v>
      </c>
      <c r="V362">
        <v>12</v>
      </c>
      <c r="W362">
        <v>9</v>
      </c>
      <c r="X362">
        <f t="shared" si="5"/>
        <v>106.5</v>
      </c>
    </row>
    <row r="363" spans="1:24" x14ac:dyDescent="0.25">
      <c r="A363" t="s">
        <v>69</v>
      </c>
      <c r="B363" t="s">
        <v>95</v>
      </c>
      <c r="C363" t="s">
        <v>113</v>
      </c>
      <c r="D363">
        <v>838</v>
      </c>
      <c r="E363">
        <v>211</v>
      </c>
      <c r="F363">
        <v>830</v>
      </c>
      <c r="G363">
        <v>116</v>
      </c>
      <c r="H363">
        <v>0.26019999999999999</v>
      </c>
      <c r="I363">
        <v>94</v>
      </c>
      <c r="J363">
        <v>74</v>
      </c>
      <c r="K363">
        <v>3.3959999999999999</v>
      </c>
      <c r="L363">
        <v>1.2274</v>
      </c>
      <c r="M363">
        <v>1218</v>
      </c>
      <c r="N363">
        <v>6</v>
      </c>
      <c r="O363">
        <v>7</v>
      </c>
      <c r="P363">
        <v>8</v>
      </c>
      <c r="Q363">
        <v>7.5</v>
      </c>
      <c r="R363">
        <v>7</v>
      </c>
      <c r="S363">
        <v>12</v>
      </c>
      <c r="T363">
        <v>11</v>
      </c>
      <c r="U363">
        <v>12</v>
      </c>
      <c r="V363">
        <v>10</v>
      </c>
      <c r="W363">
        <v>10</v>
      </c>
      <c r="X363">
        <f t="shared" si="5"/>
        <v>90.5</v>
      </c>
    </row>
    <row r="364" spans="1:24" x14ac:dyDescent="0.25">
      <c r="A364" t="s">
        <v>69</v>
      </c>
      <c r="B364" t="s">
        <v>96</v>
      </c>
      <c r="C364" t="s">
        <v>113</v>
      </c>
      <c r="D364">
        <v>5</v>
      </c>
      <c r="E364">
        <v>159</v>
      </c>
      <c r="F364">
        <v>616</v>
      </c>
      <c r="G364">
        <v>92</v>
      </c>
      <c r="H364">
        <v>0.25040000000000001</v>
      </c>
      <c r="I364">
        <v>56</v>
      </c>
      <c r="J364">
        <v>42</v>
      </c>
      <c r="K364">
        <v>4.0069999999999997</v>
      </c>
      <c r="L364">
        <v>1.3063</v>
      </c>
      <c r="M364">
        <v>1032</v>
      </c>
      <c r="O364">
        <v>1</v>
      </c>
      <c r="P364">
        <v>3</v>
      </c>
      <c r="Q364">
        <v>5</v>
      </c>
      <c r="R364">
        <v>3</v>
      </c>
      <c r="S364">
        <v>3</v>
      </c>
      <c r="T364">
        <v>6</v>
      </c>
      <c r="U364">
        <v>8</v>
      </c>
      <c r="V364">
        <v>6</v>
      </c>
      <c r="W364">
        <v>3</v>
      </c>
      <c r="X364">
        <f t="shared" si="5"/>
        <v>38</v>
      </c>
    </row>
    <row r="365" spans="1:24" x14ac:dyDescent="0.25">
      <c r="A365" t="s">
        <v>69</v>
      </c>
      <c r="B365" t="s">
        <v>97</v>
      </c>
      <c r="C365" t="s">
        <v>113</v>
      </c>
      <c r="D365">
        <v>2</v>
      </c>
      <c r="E365">
        <v>168</v>
      </c>
      <c r="F365">
        <v>555</v>
      </c>
      <c r="G365">
        <v>67</v>
      </c>
      <c r="H365">
        <v>0.25650000000000001</v>
      </c>
      <c r="I365">
        <v>62</v>
      </c>
      <c r="J365">
        <v>25</v>
      </c>
      <c r="K365">
        <v>4.0949999999999998</v>
      </c>
      <c r="L365">
        <v>1.2682</v>
      </c>
      <c r="M365">
        <v>993</v>
      </c>
      <c r="O365">
        <v>2</v>
      </c>
      <c r="P365">
        <v>1</v>
      </c>
      <c r="Q365">
        <v>1</v>
      </c>
      <c r="R365">
        <v>0</v>
      </c>
      <c r="S365">
        <v>4</v>
      </c>
      <c r="T365">
        <v>2</v>
      </c>
      <c r="U365">
        <v>7</v>
      </c>
      <c r="V365">
        <v>8</v>
      </c>
      <c r="W365">
        <v>2</v>
      </c>
      <c r="X365">
        <f t="shared" si="5"/>
        <v>27</v>
      </c>
    </row>
    <row r="366" spans="1:24" x14ac:dyDescent="0.25">
      <c r="A366" t="s">
        <v>69</v>
      </c>
      <c r="B366" t="s">
        <v>98</v>
      </c>
      <c r="C366" t="s">
        <v>113</v>
      </c>
      <c r="D366">
        <v>1</v>
      </c>
      <c r="E366">
        <v>234</v>
      </c>
      <c r="F366">
        <v>856</v>
      </c>
      <c r="G366">
        <v>83</v>
      </c>
      <c r="H366">
        <v>0.27129999999999999</v>
      </c>
      <c r="I366">
        <v>79</v>
      </c>
      <c r="J366">
        <v>53</v>
      </c>
      <c r="K366">
        <v>4.1420000000000003</v>
      </c>
      <c r="L366">
        <v>1.3107</v>
      </c>
      <c r="M366">
        <v>1350</v>
      </c>
      <c r="O366">
        <v>12</v>
      </c>
      <c r="P366">
        <v>10</v>
      </c>
      <c r="Q366">
        <v>4</v>
      </c>
      <c r="R366">
        <v>10</v>
      </c>
      <c r="S366">
        <v>8</v>
      </c>
      <c r="T366">
        <v>8</v>
      </c>
      <c r="U366">
        <v>6</v>
      </c>
      <c r="V366">
        <v>5</v>
      </c>
      <c r="W366">
        <v>11</v>
      </c>
      <c r="X366">
        <f t="shared" si="5"/>
        <v>74</v>
      </c>
    </row>
    <row r="367" spans="1:24" x14ac:dyDescent="0.25">
      <c r="A367" t="s">
        <v>69</v>
      </c>
      <c r="B367" t="s">
        <v>99</v>
      </c>
      <c r="C367" t="s">
        <v>113</v>
      </c>
      <c r="D367">
        <v>844</v>
      </c>
      <c r="E367">
        <v>226</v>
      </c>
      <c r="F367">
        <v>902</v>
      </c>
      <c r="G367">
        <v>81</v>
      </c>
      <c r="H367">
        <v>0.25729999999999997</v>
      </c>
      <c r="I367">
        <v>83</v>
      </c>
      <c r="J367">
        <v>47</v>
      </c>
      <c r="K367">
        <v>3.6059999999999999</v>
      </c>
      <c r="L367">
        <v>1.2239</v>
      </c>
      <c r="M367">
        <v>1109</v>
      </c>
      <c r="N367">
        <v>7</v>
      </c>
      <c r="O367">
        <v>9.5</v>
      </c>
      <c r="P367">
        <v>11</v>
      </c>
      <c r="Q367">
        <v>3</v>
      </c>
      <c r="R367">
        <v>5</v>
      </c>
      <c r="S367">
        <v>11</v>
      </c>
      <c r="T367">
        <v>7</v>
      </c>
      <c r="U367">
        <v>10</v>
      </c>
      <c r="V367">
        <v>11</v>
      </c>
      <c r="W367">
        <v>8</v>
      </c>
      <c r="X367">
        <f t="shared" si="5"/>
        <v>82.5</v>
      </c>
    </row>
    <row r="368" spans="1:24" x14ac:dyDescent="0.25">
      <c r="A368" t="s">
        <v>69</v>
      </c>
      <c r="B368" t="s">
        <v>100</v>
      </c>
      <c r="C368" t="s">
        <v>113</v>
      </c>
      <c r="D368">
        <v>5</v>
      </c>
      <c r="E368">
        <v>226</v>
      </c>
      <c r="F368">
        <v>793</v>
      </c>
      <c r="G368">
        <v>121</v>
      </c>
      <c r="H368">
        <v>0.25950000000000001</v>
      </c>
      <c r="I368">
        <v>78</v>
      </c>
      <c r="J368">
        <v>60</v>
      </c>
      <c r="K368">
        <v>4.34</v>
      </c>
      <c r="L368">
        <v>1.3345</v>
      </c>
      <c r="M368">
        <v>1382</v>
      </c>
      <c r="O368">
        <v>9.5</v>
      </c>
      <c r="P368">
        <v>7</v>
      </c>
      <c r="Q368">
        <v>9</v>
      </c>
      <c r="R368">
        <v>6</v>
      </c>
      <c r="S368">
        <v>7</v>
      </c>
      <c r="T368">
        <v>10</v>
      </c>
      <c r="U368">
        <v>4</v>
      </c>
      <c r="V368">
        <v>4</v>
      </c>
      <c r="W368">
        <v>12</v>
      </c>
      <c r="X368">
        <f t="shared" si="5"/>
        <v>68.5</v>
      </c>
    </row>
    <row r="369" spans="1:24" x14ac:dyDescent="0.25">
      <c r="A369" t="s">
        <v>69</v>
      </c>
      <c r="B369" t="s">
        <v>101</v>
      </c>
      <c r="C369" t="s">
        <v>113</v>
      </c>
      <c r="D369">
        <v>877</v>
      </c>
      <c r="E369">
        <v>221</v>
      </c>
      <c r="F369">
        <v>839</v>
      </c>
      <c r="G369">
        <v>125</v>
      </c>
      <c r="H369">
        <v>0.26900000000000002</v>
      </c>
      <c r="I369">
        <v>75</v>
      </c>
      <c r="J369">
        <v>22</v>
      </c>
      <c r="K369">
        <v>4.26</v>
      </c>
      <c r="L369">
        <v>1.3052999999999999</v>
      </c>
      <c r="M369">
        <v>1063</v>
      </c>
      <c r="N369">
        <v>10.5</v>
      </c>
      <c r="O369">
        <v>8</v>
      </c>
      <c r="P369">
        <v>9</v>
      </c>
      <c r="Q369">
        <v>11</v>
      </c>
      <c r="R369">
        <v>9</v>
      </c>
      <c r="S369">
        <v>6</v>
      </c>
      <c r="T369">
        <v>1</v>
      </c>
      <c r="U369">
        <v>5</v>
      </c>
      <c r="V369">
        <v>7</v>
      </c>
      <c r="W369">
        <v>4</v>
      </c>
      <c r="X369">
        <f t="shared" si="5"/>
        <v>70.5</v>
      </c>
    </row>
    <row r="370" spans="1:24" x14ac:dyDescent="0.25">
      <c r="A370" t="s">
        <v>69</v>
      </c>
      <c r="B370" t="s">
        <v>102</v>
      </c>
      <c r="C370" t="s">
        <v>113</v>
      </c>
      <c r="D370">
        <v>854</v>
      </c>
      <c r="E370">
        <v>189</v>
      </c>
      <c r="F370">
        <v>732</v>
      </c>
      <c r="G370">
        <v>123</v>
      </c>
      <c r="H370">
        <v>0.2717</v>
      </c>
      <c r="I370">
        <v>81</v>
      </c>
      <c r="J370">
        <v>29</v>
      </c>
      <c r="K370">
        <v>4.5739999999999998</v>
      </c>
      <c r="L370">
        <v>1.3553999999999999</v>
      </c>
      <c r="M370">
        <v>1095</v>
      </c>
      <c r="N370">
        <v>9</v>
      </c>
      <c r="O370">
        <v>4</v>
      </c>
      <c r="P370">
        <v>5</v>
      </c>
      <c r="Q370">
        <v>10</v>
      </c>
      <c r="R370">
        <v>12</v>
      </c>
      <c r="S370">
        <v>10</v>
      </c>
      <c r="T370">
        <v>3</v>
      </c>
      <c r="U370">
        <v>1</v>
      </c>
      <c r="V370">
        <v>3</v>
      </c>
      <c r="W370">
        <v>6</v>
      </c>
      <c r="X370">
        <f t="shared" si="5"/>
        <v>63</v>
      </c>
    </row>
    <row r="371" spans="1:24" x14ac:dyDescent="0.25">
      <c r="A371" t="s">
        <v>69</v>
      </c>
      <c r="B371" t="s">
        <v>103</v>
      </c>
      <c r="C371" t="s">
        <v>113</v>
      </c>
      <c r="D371">
        <v>2</v>
      </c>
      <c r="E371">
        <v>198</v>
      </c>
      <c r="F371">
        <v>682</v>
      </c>
      <c r="G371">
        <v>80</v>
      </c>
      <c r="H371">
        <v>0.24940000000000001</v>
      </c>
      <c r="I371">
        <v>55</v>
      </c>
      <c r="J371">
        <v>34</v>
      </c>
      <c r="K371">
        <v>3.782</v>
      </c>
      <c r="L371">
        <v>1.2518</v>
      </c>
      <c r="M371">
        <v>1071</v>
      </c>
      <c r="O371">
        <v>6</v>
      </c>
      <c r="P371">
        <v>4</v>
      </c>
      <c r="Q371">
        <v>2</v>
      </c>
      <c r="R371">
        <v>1</v>
      </c>
      <c r="S371">
        <v>2</v>
      </c>
      <c r="T371">
        <v>4.5</v>
      </c>
      <c r="U371">
        <v>9</v>
      </c>
      <c r="V371">
        <v>9</v>
      </c>
      <c r="W371">
        <v>5</v>
      </c>
      <c r="X371">
        <f t="shared" si="5"/>
        <v>42.5</v>
      </c>
    </row>
    <row r="372" spans="1:24" x14ac:dyDescent="0.25">
      <c r="A372" t="s">
        <v>69</v>
      </c>
      <c r="B372" t="s">
        <v>104</v>
      </c>
      <c r="C372" t="s">
        <v>113</v>
      </c>
      <c r="D372">
        <v>34</v>
      </c>
      <c r="E372">
        <v>192</v>
      </c>
      <c r="F372">
        <v>745</v>
      </c>
      <c r="G372">
        <v>98</v>
      </c>
      <c r="H372">
        <v>0.25</v>
      </c>
      <c r="I372">
        <v>68</v>
      </c>
      <c r="J372">
        <v>34</v>
      </c>
      <c r="K372">
        <v>4.4989999999999997</v>
      </c>
      <c r="L372">
        <v>1.3695999999999999</v>
      </c>
      <c r="M372">
        <v>1102</v>
      </c>
      <c r="O372">
        <v>5</v>
      </c>
      <c r="P372">
        <v>6</v>
      </c>
      <c r="Q372">
        <v>6</v>
      </c>
      <c r="R372">
        <v>2</v>
      </c>
      <c r="S372">
        <v>5</v>
      </c>
      <c r="T372">
        <v>4.5</v>
      </c>
      <c r="U372">
        <v>2</v>
      </c>
      <c r="V372">
        <v>2</v>
      </c>
      <c r="W372">
        <v>7</v>
      </c>
      <c r="X372">
        <f t="shared" si="5"/>
        <v>39.5</v>
      </c>
    </row>
    <row r="373" spans="1:24" x14ac:dyDescent="0.25">
      <c r="A373" t="s">
        <v>69</v>
      </c>
      <c r="B373" t="s">
        <v>105</v>
      </c>
      <c r="C373" t="s">
        <v>113</v>
      </c>
      <c r="D373">
        <v>0</v>
      </c>
      <c r="E373">
        <v>180</v>
      </c>
      <c r="F373">
        <v>607</v>
      </c>
      <c r="G373">
        <v>163</v>
      </c>
      <c r="H373">
        <v>0.26350000000000001</v>
      </c>
      <c r="I373">
        <v>44</v>
      </c>
      <c r="J373">
        <v>55</v>
      </c>
      <c r="K373">
        <v>4.4859999999999998</v>
      </c>
      <c r="L373">
        <v>1.3795999999999999</v>
      </c>
      <c r="M373">
        <v>848</v>
      </c>
      <c r="O373">
        <v>3</v>
      </c>
      <c r="P373">
        <v>2</v>
      </c>
      <c r="Q373">
        <v>12</v>
      </c>
      <c r="R373">
        <v>8</v>
      </c>
      <c r="S373">
        <v>1</v>
      </c>
      <c r="T373">
        <v>9</v>
      </c>
      <c r="U373">
        <v>3</v>
      </c>
      <c r="V373">
        <v>1</v>
      </c>
      <c r="W373">
        <v>1</v>
      </c>
      <c r="X373">
        <f t="shared" si="5"/>
        <v>40</v>
      </c>
    </row>
    <row r="374" spans="1:24" x14ac:dyDescent="0.25">
      <c r="A374" t="s">
        <v>70</v>
      </c>
      <c r="B374" t="s">
        <v>94</v>
      </c>
      <c r="C374" t="s">
        <v>113</v>
      </c>
      <c r="D374">
        <v>928</v>
      </c>
      <c r="E374">
        <v>184</v>
      </c>
      <c r="F374">
        <v>829</v>
      </c>
      <c r="G374">
        <v>162</v>
      </c>
      <c r="H374">
        <v>0.28089999999999998</v>
      </c>
      <c r="I374">
        <v>88</v>
      </c>
      <c r="J374">
        <v>48</v>
      </c>
      <c r="K374">
        <v>4.42</v>
      </c>
      <c r="L374">
        <v>1.341</v>
      </c>
      <c r="M374">
        <v>1204</v>
      </c>
      <c r="N374">
        <v>11</v>
      </c>
      <c r="O374">
        <v>4</v>
      </c>
      <c r="P374">
        <v>11</v>
      </c>
      <c r="Q374">
        <v>11.5</v>
      </c>
      <c r="R374">
        <v>12</v>
      </c>
      <c r="S374">
        <v>12</v>
      </c>
      <c r="T374">
        <v>6</v>
      </c>
      <c r="U374">
        <v>3</v>
      </c>
      <c r="V374">
        <v>3</v>
      </c>
      <c r="W374">
        <v>9</v>
      </c>
      <c r="X374">
        <f t="shared" si="5"/>
        <v>82.5</v>
      </c>
    </row>
    <row r="375" spans="1:24" x14ac:dyDescent="0.25">
      <c r="A375" t="s">
        <v>70</v>
      </c>
      <c r="B375" t="s">
        <v>95</v>
      </c>
      <c r="C375" t="s">
        <v>113</v>
      </c>
      <c r="D375">
        <v>748</v>
      </c>
      <c r="E375">
        <v>206</v>
      </c>
      <c r="F375">
        <v>786</v>
      </c>
      <c r="G375">
        <v>115</v>
      </c>
      <c r="H375">
        <v>0.26669999999999999</v>
      </c>
      <c r="I375">
        <v>50</v>
      </c>
      <c r="J375">
        <v>72</v>
      </c>
      <c r="K375">
        <v>3.52</v>
      </c>
      <c r="L375">
        <v>1.155</v>
      </c>
      <c r="M375">
        <v>862</v>
      </c>
      <c r="N375">
        <v>6</v>
      </c>
      <c r="O375">
        <v>6</v>
      </c>
      <c r="P375">
        <v>9</v>
      </c>
      <c r="Q375">
        <v>7</v>
      </c>
      <c r="R375">
        <v>9</v>
      </c>
      <c r="S375">
        <v>2</v>
      </c>
      <c r="T375">
        <v>12</v>
      </c>
      <c r="U375">
        <v>12</v>
      </c>
      <c r="V375">
        <v>12</v>
      </c>
      <c r="W375">
        <v>3</v>
      </c>
      <c r="X375">
        <f t="shared" si="5"/>
        <v>78</v>
      </c>
    </row>
    <row r="376" spans="1:24" x14ac:dyDescent="0.25">
      <c r="A376" t="s">
        <v>70</v>
      </c>
      <c r="B376" t="s">
        <v>96</v>
      </c>
      <c r="C376" t="s">
        <v>113</v>
      </c>
      <c r="D376">
        <v>633</v>
      </c>
      <c r="E376">
        <v>161</v>
      </c>
      <c r="F376">
        <v>540</v>
      </c>
      <c r="G376">
        <v>122</v>
      </c>
      <c r="H376">
        <v>0.26700000000000002</v>
      </c>
      <c r="I376">
        <v>52</v>
      </c>
      <c r="J376">
        <v>38</v>
      </c>
      <c r="K376">
        <v>4.47</v>
      </c>
      <c r="L376">
        <v>1.4</v>
      </c>
      <c r="M376">
        <v>942</v>
      </c>
      <c r="N376">
        <v>1</v>
      </c>
      <c r="O376">
        <v>2</v>
      </c>
      <c r="P376">
        <v>1</v>
      </c>
      <c r="Q376">
        <v>8</v>
      </c>
      <c r="R376">
        <v>10</v>
      </c>
      <c r="S376">
        <v>4</v>
      </c>
      <c r="T376">
        <v>5</v>
      </c>
      <c r="U376">
        <v>2</v>
      </c>
      <c r="V376">
        <v>1</v>
      </c>
      <c r="W376">
        <v>4</v>
      </c>
      <c r="X376">
        <f t="shared" si="5"/>
        <v>38</v>
      </c>
    </row>
    <row r="377" spans="1:24" x14ac:dyDescent="0.25">
      <c r="A377" t="s">
        <v>70</v>
      </c>
      <c r="B377" t="s">
        <v>97</v>
      </c>
      <c r="C377" t="s">
        <v>113</v>
      </c>
      <c r="D377">
        <v>648</v>
      </c>
      <c r="E377">
        <v>190</v>
      </c>
      <c r="F377">
        <v>669</v>
      </c>
      <c r="G377">
        <v>55</v>
      </c>
      <c r="H377">
        <v>0.26250000000000001</v>
      </c>
      <c r="I377">
        <v>32</v>
      </c>
      <c r="J377">
        <v>10</v>
      </c>
      <c r="K377">
        <v>4.5199999999999996</v>
      </c>
      <c r="L377">
        <v>1.3120000000000001</v>
      </c>
      <c r="M377">
        <v>478</v>
      </c>
      <c r="N377">
        <v>2</v>
      </c>
      <c r="O377">
        <v>5</v>
      </c>
      <c r="P377">
        <v>4</v>
      </c>
      <c r="Q377">
        <v>2.5</v>
      </c>
      <c r="R377">
        <v>8</v>
      </c>
      <c r="S377">
        <v>1</v>
      </c>
      <c r="T377">
        <v>1</v>
      </c>
      <c r="U377">
        <v>1</v>
      </c>
      <c r="V377">
        <v>5</v>
      </c>
      <c r="W377">
        <v>1</v>
      </c>
      <c r="X377">
        <f t="shared" si="5"/>
        <v>30.5</v>
      </c>
    </row>
    <row r="378" spans="1:24" x14ac:dyDescent="0.25">
      <c r="A378" t="s">
        <v>70</v>
      </c>
      <c r="B378" t="s">
        <v>98</v>
      </c>
      <c r="C378" t="s">
        <v>113</v>
      </c>
      <c r="D378">
        <v>953</v>
      </c>
      <c r="E378">
        <v>213</v>
      </c>
      <c r="F378">
        <v>804</v>
      </c>
      <c r="G378">
        <v>89</v>
      </c>
      <c r="H378">
        <v>0.27889999999999998</v>
      </c>
      <c r="I378">
        <v>75</v>
      </c>
      <c r="J378">
        <v>18</v>
      </c>
      <c r="K378">
        <v>4.05</v>
      </c>
      <c r="L378">
        <v>1.3109999999999999</v>
      </c>
      <c r="M378">
        <v>1110</v>
      </c>
      <c r="N378">
        <v>12</v>
      </c>
      <c r="O378">
        <v>10</v>
      </c>
      <c r="P378">
        <v>10</v>
      </c>
      <c r="Q378">
        <v>6</v>
      </c>
      <c r="R378">
        <v>11</v>
      </c>
      <c r="S378">
        <v>6.5</v>
      </c>
      <c r="T378">
        <v>2</v>
      </c>
      <c r="U378">
        <v>8</v>
      </c>
      <c r="V378">
        <v>6</v>
      </c>
      <c r="W378">
        <v>6</v>
      </c>
      <c r="X378">
        <f t="shared" si="5"/>
        <v>77.5</v>
      </c>
    </row>
    <row r="379" spans="1:24" x14ac:dyDescent="0.25">
      <c r="A379" t="s">
        <v>70</v>
      </c>
      <c r="B379" t="s">
        <v>99</v>
      </c>
      <c r="C379" t="s">
        <v>113</v>
      </c>
      <c r="D379">
        <v>890</v>
      </c>
      <c r="E379">
        <v>243</v>
      </c>
      <c r="F379">
        <v>949</v>
      </c>
      <c r="G379">
        <v>162</v>
      </c>
      <c r="H379">
        <v>0.26100000000000001</v>
      </c>
      <c r="I379">
        <v>51</v>
      </c>
      <c r="J379">
        <v>67</v>
      </c>
      <c r="K379">
        <v>4.16</v>
      </c>
      <c r="L379">
        <v>1.377</v>
      </c>
      <c r="M379">
        <v>852</v>
      </c>
      <c r="N379">
        <v>10</v>
      </c>
      <c r="O379">
        <v>12</v>
      </c>
      <c r="P379">
        <v>12</v>
      </c>
      <c r="Q379">
        <v>11.5</v>
      </c>
      <c r="R379">
        <v>7</v>
      </c>
      <c r="S379">
        <v>3</v>
      </c>
      <c r="T379">
        <v>10.5</v>
      </c>
      <c r="U379">
        <v>6</v>
      </c>
      <c r="V379">
        <v>2</v>
      </c>
      <c r="W379">
        <v>2</v>
      </c>
      <c r="X379">
        <f t="shared" si="5"/>
        <v>76</v>
      </c>
    </row>
    <row r="380" spans="1:24" x14ac:dyDescent="0.25">
      <c r="A380" t="s">
        <v>70</v>
      </c>
      <c r="B380" t="s">
        <v>100</v>
      </c>
      <c r="C380" t="s">
        <v>113</v>
      </c>
      <c r="D380">
        <v>802</v>
      </c>
      <c r="E380">
        <v>231</v>
      </c>
      <c r="F380">
        <v>779</v>
      </c>
      <c r="G380">
        <v>137</v>
      </c>
      <c r="H380">
        <v>0.25619999999999998</v>
      </c>
      <c r="I380">
        <v>82</v>
      </c>
      <c r="J380">
        <v>33</v>
      </c>
      <c r="K380">
        <v>4.2</v>
      </c>
      <c r="L380">
        <v>1.302</v>
      </c>
      <c r="M380">
        <v>1222</v>
      </c>
      <c r="N380">
        <v>7</v>
      </c>
      <c r="O380">
        <v>11</v>
      </c>
      <c r="P380">
        <v>7</v>
      </c>
      <c r="Q380">
        <v>9</v>
      </c>
      <c r="R380">
        <v>4</v>
      </c>
      <c r="S380">
        <v>10</v>
      </c>
      <c r="T380">
        <v>4</v>
      </c>
      <c r="U380">
        <v>4</v>
      </c>
      <c r="V380">
        <v>7</v>
      </c>
      <c r="W380">
        <v>10</v>
      </c>
      <c r="X380">
        <f t="shared" si="5"/>
        <v>73</v>
      </c>
    </row>
    <row r="381" spans="1:24" x14ac:dyDescent="0.25">
      <c r="A381" t="s">
        <v>70</v>
      </c>
      <c r="B381" t="s">
        <v>101</v>
      </c>
      <c r="C381" t="s">
        <v>113</v>
      </c>
      <c r="D381">
        <v>709</v>
      </c>
      <c r="E381">
        <v>157</v>
      </c>
      <c r="F381">
        <v>619</v>
      </c>
      <c r="G381">
        <v>78</v>
      </c>
      <c r="H381">
        <v>0.2606</v>
      </c>
      <c r="I381">
        <v>76</v>
      </c>
      <c r="J381">
        <v>54</v>
      </c>
      <c r="K381">
        <v>3.64</v>
      </c>
      <c r="L381">
        <v>1.22</v>
      </c>
      <c r="M381">
        <v>1231</v>
      </c>
      <c r="N381">
        <v>5</v>
      </c>
      <c r="O381">
        <v>1</v>
      </c>
      <c r="P381">
        <v>2</v>
      </c>
      <c r="Q381">
        <v>5</v>
      </c>
      <c r="R381">
        <v>6</v>
      </c>
      <c r="S381">
        <v>8</v>
      </c>
      <c r="T381">
        <v>7</v>
      </c>
      <c r="U381">
        <v>11</v>
      </c>
      <c r="V381">
        <v>11</v>
      </c>
      <c r="W381">
        <v>11</v>
      </c>
      <c r="X381">
        <f t="shared" si="5"/>
        <v>67</v>
      </c>
    </row>
    <row r="382" spans="1:24" x14ac:dyDescent="0.25">
      <c r="A382" t="s">
        <v>70</v>
      </c>
      <c r="B382" t="s">
        <v>102</v>
      </c>
      <c r="C382" t="s">
        <v>113</v>
      </c>
      <c r="D382">
        <v>861</v>
      </c>
      <c r="E382">
        <v>208</v>
      </c>
      <c r="F382">
        <v>743</v>
      </c>
      <c r="G382">
        <v>151</v>
      </c>
      <c r="H382">
        <v>0.25650000000000001</v>
      </c>
      <c r="I382">
        <v>54</v>
      </c>
      <c r="J382">
        <v>63</v>
      </c>
      <c r="K382">
        <v>4.1100000000000003</v>
      </c>
      <c r="L382">
        <v>1.3180000000000001</v>
      </c>
      <c r="M382">
        <v>997</v>
      </c>
      <c r="N382">
        <v>9</v>
      </c>
      <c r="O382">
        <v>7.5</v>
      </c>
      <c r="P382">
        <v>6</v>
      </c>
      <c r="Q382">
        <v>10</v>
      </c>
      <c r="R382">
        <v>5</v>
      </c>
      <c r="S382">
        <v>5</v>
      </c>
      <c r="T382">
        <v>8</v>
      </c>
      <c r="U382">
        <v>7</v>
      </c>
      <c r="V382">
        <v>4</v>
      </c>
      <c r="W382">
        <v>5</v>
      </c>
      <c r="X382">
        <f t="shared" si="5"/>
        <v>66.5</v>
      </c>
    </row>
    <row r="383" spans="1:24" x14ac:dyDescent="0.25">
      <c r="A383" t="s">
        <v>70</v>
      </c>
      <c r="B383" t="s">
        <v>103</v>
      </c>
      <c r="C383" t="s">
        <v>113</v>
      </c>
      <c r="D383">
        <v>825</v>
      </c>
      <c r="E383">
        <v>211</v>
      </c>
      <c r="F383">
        <v>730</v>
      </c>
      <c r="G383">
        <v>72</v>
      </c>
      <c r="H383">
        <v>0.2545</v>
      </c>
      <c r="I383">
        <v>78</v>
      </c>
      <c r="J383">
        <v>23</v>
      </c>
      <c r="K383">
        <v>3.95</v>
      </c>
      <c r="L383">
        <v>1.2969999999999999</v>
      </c>
      <c r="M383">
        <v>1177</v>
      </c>
      <c r="N383">
        <v>8</v>
      </c>
      <c r="O383">
        <v>9</v>
      </c>
      <c r="P383">
        <v>5</v>
      </c>
      <c r="Q383">
        <v>4</v>
      </c>
      <c r="R383">
        <v>3</v>
      </c>
      <c r="S383">
        <v>9</v>
      </c>
      <c r="T383">
        <v>3</v>
      </c>
      <c r="U383">
        <v>9</v>
      </c>
      <c r="V383">
        <v>8</v>
      </c>
      <c r="W383">
        <v>7</v>
      </c>
      <c r="X383">
        <f t="shared" si="5"/>
        <v>65</v>
      </c>
    </row>
    <row r="384" spans="1:24" x14ac:dyDescent="0.25">
      <c r="A384" t="s">
        <v>70</v>
      </c>
      <c r="B384" t="s">
        <v>104</v>
      </c>
      <c r="C384" t="s">
        <v>113</v>
      </c>
      <c r="D384">
        <v>697</v>
      </c>
      <c r="E384">
        <v>181</v>
      </c>
      <c r="F384">
        <v>658</v>
      </c>
      <c r="G384">
        <v>32</v>
      </c>
      <c r="H384">
        <v>0.248</v>
      </c>
      <c r="I384">
        <v>84</v>
      </c>
      <c r="J384">
        <v>67</v>
      </c>
      <c r="K384">
        <v>3.82</v>
      </c>
      <c r="L384">
        <v>1.2509999999999999</v>
      </c>
      <c r="M384">
        <v>1293</v>
      </c>
      <c r="N384">
        <v>3</v>
      </c>
      <c r="O384">
        <v>3</v>
      </c>
      <c r="P384">
        <v>3</v>
      </c>
      <c r="Q384">
        <v>1</v>
      </c>
      <c r="R384">
        <v>1</v>
      </c>
      <c r="S384">
        <v>11</v>
      </c>
      <c r="T384">
        <v>10.5</v>
      </c>
      <c r="U384">
        <v>10</v>
      </c>
      <c r="V384">
        <v>10</v>
      </c>
      <c r="W384">
        <v>12</v>
      </c>
      <c r="X384">
        <f t="shared" si="5"/>
        <v>64.5</v>
      </c>
    </row>
    <row r="385" spans="1:24" x14ac:dyDescent="0.25">
      <c r="A385" t="s">
        <v>70</v>
      </c>
      <c r="B385" t="s">
        <v>105</v>
      </c>
      <c r="C385" t="s">
        <v>113</v>
      </c>
      <c r="D385">
        <v>703</v>
      </c>
      <c r="E385">
        <v>208</v>
      </c>
      <c r="F385">
        <v>781</v>
      </c>
      <c r="G385">
        <v>55</v>
      </c>
      <c r="H385">
        <v>0.25059999999999999</v>
      </c>
      <c r="I385">
        <v>75</v>
      </c>
      <c r="J385">
        <v>65</v>
      </c>
      <c r="K385">
        <v>4.18</v>
      </c>
      <c r="L385">
        <v>1.2929999999999999</v>
      </c>
      <c r="M385">
        <v>1195</v>
      </c>
      <c r="N385">
        <v>4</v>
      </c>
      <c r="O385">
        <v>7.5</v>
      </c>
      <c r="P385">
        <v>8</v>
      </c>
      <c r="Q385">
        <v>2.5</v>
      </c>
      <c r="R385">
        <v>2</v>
      </c>
      <c r="S385">
        <v>6.5</v>
      </c>
      <c r="T385">
        <v>9</v>
      </c>
      <c r="U385">
        <v>5</v>
      </c>
      <c r="V385">
        <v>9</v>
      </c>
      <c r="W385">
        <v>8</v>
      </c>
      <c r="X385">
        <f t="shared" si="5"/>
        <v>61.5</v>
      </c>
    </row>
    <row r="386" spans="1:24" x14ac:dyDescent="0.25">
      <c r="A386" t="s">
        <v>71</v>
      </c>
      <c r="B386" t="s">
        <v>94</v>
      </c>
      <c r="C386" t="s">
        <v>113</v>
      </c>
      <c r="D386">
        <v>800</v>
      </c>
      <c r="E386">
        <v>248</v>
      </c>
      <c r="F386">
        <v>815</v>
      </c>
      <c r="G386">
        <v>120</v>
      </c>
      <c r="H386">
        <v>0.27210000000000001</v>
      </c>
      <c r="I386">
        <v>79</v>
      </c>
      <c r="J386">
        <v>83</v>
      </c>
      <c r="K386">
        <v>3.38</v>
      </c>
      <c r="L386">
        <v>1.175</v>
      </c>
      <c r="M386">
        <v>1249</v>
      </c>
      <c r="N386">
        <v>6</v>
      </c>
      <c r="O386">
        <v>11</v>
      </c>
      <c r="P386">
        <v>7</v>
      </c>
      <c r="Q386">
        <v>8</v>
      </c>
      <c r="R386">
        <v>11</v>
      </c>
      <c r="S386">
        <v>9</v>
      </c>
      <c r="T386">
        <v>12</v>
      </c>
      <c r="U386">
        <v>12</v>
      </c>
      <c r="V386">
        <v>12</v>
      </c>
      <c r="W386">
        <v>11</v>
      </c>
      <c r="X386">
        <f t="shared" si="5"/>
        <v>99</v>
      </c>
    </row>
    <row r="387" spans="1:24" x14ac:dyDescent="0.25">
      <c r="A387" t="s">
        <v>71</v>
      </c>
      <c r="B387" t="s">
        <v>95</v>
      </c>
      <c r="C387" t="s">
        <v>113</v>
      </c>
      <c r="D387">
        <v>972</v>
      </c>
      <c r="E387">
        <v>240</v>
      </c>
      <c r="F387">
        <v>899</v>
      </c>
      <c r="G387">
        <v>141</v>
      </c>
      <c r="H387">
        <v>0.26619999999999999</v>
      </c>
      <c r="I387">
        <v>88</v>
      </c>
      <c r="J387">
        <v>40</v>
      </c>
      <c r="K387">
        <v>4.12</v>
      </c>
      <c r="L387">
        <v>1.321</v>
      </c>
      <c r="M387">
        <v>1428</v>
      </c>
      <c r="N387">
        <v>12</v>
      </c>
      <c r="O387">
        <v>10</v>
      </c>
      <c r="P387">
        <v>12</v>
      </c>
      <c r="Q387">
        <v>10</v>
      </c>
      <c r="R387">
        <v>9</v>
      </c>
      <c r="S387">
        <v>11.5</v>
      </c>
      <c r="T387">
        <v>6</v>
      </c>
      <c r="U387">
        <v>5</v>
      </c>
      <c r="V387">
        <v>4</v>
      </c>
      <c r="W387">
        <v>12</v>
      </c>
      <c r="X387">
        <f t="shared" ref="X387:X450" si="6">SUM(N387:W387)</f>
        <v>91.5</v>
      </c>
    </row>
    <row r="388" spans="1:24" x14ac:dyDescent="0.25">
      <c r="A388" t="s">
        <v>71</v>
      </c>
      <c r="B388" t="s">
        <v>96</v>
      </c>
      <c r="C388" t="s">
        <v>113</v>
      </c>
      <c r="D388">
        <v>514</v>
      </c>
      <c r="E388">
        <v>119</v>
      </c>
      <c r="F388">
        <v>464</v>
      </c>
      <c r="G388">
        <v>26</v>
      </c>
      <c r="H388">
        <v>0.255</v>
      </c>
      <c r="I388">
        <v>67</v>
      </c>
      <c r="J388">
        <v>43</v>
      </c>
      <c r="K388">
        <v>3.67</v>
      </c>
      <c r="L388">
        <v>1.244</v>
      </c>
      <c r="M388">
        <v>1029</v>
      </c>
      <c r="N388">
        <v>1</v>
      </c>
      <c r="O388">
        <v>1</v>
      </c>
      <c r="P388">
        <v>1</v>
      </c>
      <c r="Q388">
        <v>1</v>
      </c>
      <c r="R388">
        <v>3</v>
      </c>
      <c r="S388">
        <v>4.5</v>
      </c>
      <c r="T388">
        <v>7</v>
      </c>
      <c r="U388">
        <v>11</v>
      </c>
      <c r="V388">
        <v>9</v>
      </c>
      <c r="W388">
        <v>5</v>
      </c>
      <c r="X388">
        <f t="shared" si="6"/>
        <v>43.5</v>
      </c>
    </row>
    <row r="389" spans="1:24" x14ac:dyDescent="0.25">
      <c r="A389" t="s">
        <v>71</v>
      </c>
      <c r="B389" t="s">
        <v>97</v>
      </c>
      <c r="C389" t="s">
        <v>113</v>
      </c>
      <c r="D389">
        <v>597</v>
      </c>
      <c r="E389">
        <v>172</v>
      </c>
      <c r="F389">
        <v>598</v>
      </c>
      <c r="G389">
        <v>61</v>
      </c>
      <c r="H389">
        <v>0.2429</v>
      </c>
      <c r="I389">
        <v>49</v>
      </c>
      <c r="J389">
        <v>38</v>
      </c>
      <c r="K389">
        <v>3.7</v>
      </c>
      <c r="L389">
        <v>1.296</v>
      </c>
      <c r="M389">
        <v>817</v>
      </c>
      <c r="N389">
        <v>3</v>
      </c>
      <c r="O389">
        <v>3</v>
      </c>
      <c r="P389">
        <v>2</v>
      </c>
      <c r="Q389">
        <v>3</v>
      </c>
      <c r="R389">
        <v>1</v>
      </c>
      <c r="S389">
        <v>1</v>
      </c>
      <c r="T389">
        <v>3.5</v>
      </c>
      <c r="U389">
        <v>10</v>
      </c>
      <c r="V389">
        <v>7</v>
      </c>
      <c r="W389">
        <v>1</v>
      </c>
      <c r="X389">
        <f t="shared" si="6"/>
        <v>34.5</v>
      </c>
    </row>
    <row r="390" spans="1:24" x14ac:dyDescent="0.25">
      <c r="A390" t="s">
        <v>71</v>
      </c>
      <c r="B390" t="s">
        <v>98</v>
      </c>
      <c r="C390" t="s">
        <v>113</v>
      </c>
      <c r="D390">
        <v>945</v>
      </c>
      <c r="E390">
        <v>214</v>
      </c>
      <c r="F390">
        <v>853</v>
      </c>
      <c r="G390">
        <v>205</v>
      </c>
      <c r="H390">
        <v>0.2777</v>
      </c>
      <c r="I390">
        <v>88</v>
      </c>
      <c r="J390">
        <v>63</v>
      </c>
      <c r="K390">
        <v>4.1500000000000004</v>
      </c>
      <c r="L390">
        <v>1.3360000000000001</v>
      </c>
      <c r="M390">
        <v>1210</v>
      </c>
      <c r="N390">
        <v>11</v>
      </c>
      <c r="O390">
        <v>7</v>
      </c>
      <c r="P390">
        <v>9</v>
      </c>
      <c r="Q390">
        <v>12</v>
      </c>
      <c r="R390">
        <v>12</v>
      </c>
      <c r="S390">
        <v>11.5</v>
      </c>
      <c r="T390">
        <v>11</v>
      </c>
      <c r="U390">
        <v>4</v>
      </c>
      <c r="V390">
        <v>3</v>
      </c>
      <c r="W390">
        <v>9</v>
      </c>
      <c r="X390">
        <f t="shared" si="6"/>
        <v>89.5</v>
      </c>
    </row>
    <row r="391" spans="1:24" x14ac:dyDescent="0.25">
      <c r="A391" t="s">
        <v>71</v>
      </c>
      <c r="B391" t="s">
        <v>99</v>
      </c>
      <c r="C391" t="s">
        <v>113</v>
      </c>
      <c r="D391">
        <v>804</v>
      </c>
      <c r="E391">
        <v>224</v>
      </c>
      <c r="F391">
        <v>843</v>
      </c>
      <c r="G391">
        <v>77</v>
      </c>
      <c r="H391">
        <v>0.25950000000000001</v>
      </c>
      <c r="I391">
        <v>76</v>
      </c>
      <c r="J391">
        <v>50</v>
      </c>
      <c r="K391">
        <v>3.97</v>
      </c>
      <c r="L391">
        <v>1.28</v>
      </c>
      <c r="M391">
        <v>1185</v>
      </c>
      <c r="N391">
        <v>7</v>
      </c>
      <c r="O391">
        <v>9</v>
      </c>
      <c r="P391">
        <v>8</v>
      </c>
      <c r="Q391">
        <v>4</v>
      </c>
      <c r="R391">
        <v>6</v>
      </c>
      <c r="S391">
        <v>8</v>
      </c>
      <c r="T391">
        <v>8</v>
      </c>
      <c r="U391">
        <v>8</v>
      </c>
      <c r="V391">
        <v>8</v>
      </c>
      <c r="W391">
        <v>8</v>
      </c>
      <c r="X391">
        <f t="shared" si="6"/>
        <v>74</v>
      </c>
    </row>
    <row r="392" spans="1:24" x14ac:dyDescent="0.25">
      <c r="A392" t="s">
        <v>71</v>
      </c>
      <c r="B392" t="s">
        <v>100</v>
      </c>
      <c r="C392" t="s">
        <v>113</v>
      </c>
      <c r="D392">
        <v>932</v>
      </c>
      <c r="E392">
        <v>219</v>
      </c>
      <c r="F392">
        <v>890</v>
      </c>
      <c r="G392">
        <v>96</v>
      </c>
      <c r="H392">
        <v>0.26569999999999999</v>
      </c>
      <c r="I392">
        <v>62</v>
      </c>
      <c r="J392">
        <v>39</v>
      </c>
      <c r="K392">
        <v>4.09</v>
      </c>
      <c r="L392">
        <v>1.306</v>
      </c>
      <c r="M392">
        <v>908</v>
      </c>
      <c r="N392">
        <v>10</v>
      </c>
      <c r="O392">
        <v>8</v>
      </c>
      <c r="P392">
        <v>11</v>
      </c>
      <c r="Q392">
        <v>6</v>
      </c>
      <c r="R392">
        <v>8</v>
      </c>
      <c r="S392">
        <v>3</v>
      </c>
      <c r="T392">
        <v>5</v>
      </c>
      <c r="U392">
        <v>7</v>
      </c>
      <c r="V392">
        <v>6</v>
      </c>
      <c r="W392">
        <v>2</v>
      </c>
      <c r="X392">
        <f t="shared" si="6"/>
        <v>66</v>
      </c>
    </row>
    <row r="393" spans="1:24" x14ac:dyDescent="0.25">
      <c r="A393" t="s">
        <v>71</v>
      </c>
      <c r="B393" t="s">
        <v>101</v>
      </c>
      <c r="C393" t="s">
        <v>113</v>
      </c>
      <c r="D393">
        <v>764</v>
      </c>
      <c r="E393">
        <v>185</v>
      </c>
      <c r="F393">
        <v>684</v>
      </c>
      <c r="G393">
        <v>125</v>
      </c>
      <c r="H393">
        <v>0.26529999999999998</v>
      </c>
      <c r="I393">
        <v>67</v>
      </c>
      <c r="J393">
        <v>38</v>
      </c>
      <c r="K393">
        <v>3.92</v>
      </c>
      <c r="L393">
        <v>1.2330000000000001</v>
      </c>
      <c r="M393">
        <v>1123</v>
      </c>
      <c r="N393">
        <v>4</v>
      </c>
      <c r="O393">
        <v>4</v>
      </c>
      <c r="P393">
        <v>4</v>
      </c>
      <c r="Q393">
        <v>9</v>
      </c>
      <c r="R393">
        <v>7</v>
      </c>
      <c r="S393">
        <v>4.5</v>
      </c>
      <c r="T393">
        <v>3.5</v>
      </c>
      <c r="U393">
        <v>9</v>
      </c>
      <c r="V393">
        <v>10</v>
      </c>
      <c r="W393">
        <v>7</v>
      </c>
      <c r="X393">
        <f t="shared" si="6"/>
        <v>62</v>
      </c>
    </row>
    <row r="394" spans="1:24" x14ac:dyDescent="0.25">
      <c r="A394" t="s">
        <v>71</v>
      </c>
      <c r="B394" t="s">
        <v>102</v>
      </c>
      <c r="C394" t="s">
        <v>113</v>
      </c>
      <c r="D394">
        <v>912</v>
      </c>
      <c r="E394">
        <v>254</v>
      </c>
      <c r="F394">
        <v>880</v>
      </c>
      <c r="G394">
        <v>104</v>
      </c>
      <c r="H394">
        <v>0.25700000000000001</v>
      </c>
      <c r="I394">
        <v>69</v>
      </c>
      <c r="J394">
        <v>35</v>
      </c>
      <c r="K394">
        <v>4.38</v>
      </c>
      <c r="L394">
        <v>1.3149999999999999</v>
      </c>
      <c r="M394">
        <v>952</v>
      </c>
      <c r="N394">
        <v>9</v>
      </c>
      <c r="O394">
        <v>12</v>
      </c>
      <c r="P394">
        <v>10</v>
      </c>
      <c r="Q394">
        <v>7</v>
      </c>
      <c r="R394">
        <v>4</v>
      </c>
      <c r="S394">
        <v>6.5</v>
      </c>
      <c r="T394">
        <v>2</v>
      </c>
      <c r="U394">
        <v>3</v>
      </c>
      <c r="V394">
        <v>5</v>
      </c>
      <c r="W394">
        <v>3</v>
      </c>
      <c r="X394">
        <f t="shared" si="6"/>
        <v>61.5</v>
      </c>
    </row>
    <row r="395" spans="1:24" x14ac:dyDescent="0.25">
      <c r="A395" t="s">
        <v>71</v>
      </c>
      <c r="B395" t="s">
        <v>103</v>
      </c>
      <c r="C395" t="s">
        <v>113</v>
      </c>
      <c r="D395">
        <v>909</v>
      </c>
      <c r="E395">
        <v>195</v>
      </c>
      <c r="F395">
        <v>695</v>
      </c>
      <c r="G395">
        <v>147</v>
      </c>
      <c r="H395">
        <v>0.27160000000000001</v>
      </c>
      <c r="I395">
        <v>58</v>
      </c>
      <c r="J395">
        <v>57</v>
      </c>
      <c r="K395">
        <v>4.78</v>
      </c>
      <c r="L395">
        <v>1.4039999999999999</v>
      </c>
      <c r="M395">
        <v>981</v>
      </c>
      <c r="N395">
        <v>8</v>
      </c>
      <c r="O395">
        <v>6</v>
      </c>
      <c r="P395">
        <v>5</v>
      </c>
      <c r="Q395">
        <v>11</v>
      </c>
      <c r="R395">
        <v>10</v>
      </c>
      <c r="S395">
        <v>2</v>
      </c>
      <c r="T395">
        <v>9</v>
      </c>
      <c r="U395">
        <v>1</v>
      </c>
      <c r="V395">
        <v>1</v>
      </c>
      <c r="W395">
        <v>4</v>
      </c>
      <c r="X395">
        <f t="shared" si="6"/>
        <v>57</v>
      </c>
    </row>
    <row r="396" spans="1:24" x14ac:dyDescent="0.25">
      <c r="A396" t="s">
        <v>71</v>
      </c>
      <c r="B396" t="s">
        <v>104</v>
      </c>
      <c r="C396" t="s">
        <v>113</v>
      </c>
      <c r="D396">
        <v>555</v>
      </c>
      <c r="E396">
        <v>159</v>
      </c>
      <c r="F396">
        <v>613</v>
      </c>
      <c r="G396">
        <v>42</v>
      </c>
      <c r="H396">
        <v>0.25819999999999999</v>
      </c>
      <c r="I396">
        <v>69</v>
      </c>
      <c r="J396">
        <v>60</v>
      </c>
      <c r="K396">
        <v>4.1100000000000003</v>
      </c>
      <c r="L396">
        <v>1.232</v>
      </c>
      <c r="M396">
        <v>1094</v>
      </c>
      <c r="N396">
        <v>2</v>
      </c>
      <c r="O396">
        <v>2</v>
      </c>
      <c r="P396">
        <v>3</v>
      </c>
      <c r="Q396">
        <v>2</v>
      </c>
      <c r="R396">
        <v>5</v>
      </c>
      <c r="S396">
        <v>6.5</v>
      </c>
      <c r="T396">
        <v>10</v>
      </c>
      <c r="U396">
        <v>6</v>
      </c>
      <c r="V396">
        <v>11</v>
      </c>
      <c r="W396">
        <v>6</v>
      </c>
      <c r="X396">
        <f t="shared" si="6"/>
        <v>53.5</v>
      </c>
    </row>
    <row r="397" spans="1:24" x14ac:dyDescent="0.25">
      <c r="A397" t="s">
        <v>71</v>
      </c>
      <c r="B397" t="s">
        <v>105</v>
      </c>
      <c r="C397" t="s">
        <v>113</v>
      </c>
      <c r="D397">
        <v>766</v>
      </c>
      <c r="E397">
        <v>190</v>
      </c>
      <c r="F397">
        <v>740</v>
      </c>
      <c r="G397">
        <v>92</v>
      </c>
      <c r="H397">
        <v>0.24779999999999999</v>
      </c>
      <c r="I397">
        <v>80</v>
      </c>
      <c r="J397">
        <v>7</v>
      </c>
      <c r="K397">
        <v>4.45</v>
      </c>
      <c r="L397">
        <v>1.373</v>
      </c>
      <c r="M397">
        <v>1218</v>
      </c>
      <c r="N397">
        <v>5</v>
      </c>
      <c r="O397">
        <v>5</v>
      </c>
      <c r="P397">
        <v>6</v>
      </c>
      <c r="Q397">
        <v>5</v>
      </c>
      <c r="R397">
        <v>2</v>
      </c>
      <c r="S397">
        <v>10</v>
      </c>
      <c r="T397">
        <v>1</v>
      </c>
      <c r="U397">
        <v>2</v>
      </c>
      <c r="V397">
        <v>2</v>
      </c>
      <c r="W397">
        <v>10</v>
      </c>
      <c r="X397">
        <f t="shared" si="6"/>
        <v>48</v>
      </c>
    </row>
    <row r="398" spans="1:24" x14ac:dyDescent="0.25">
      <c r="A398" t="s">
        <v>72</v>
      </c>
      <c r="B398" t="s">
        <v>94</v>
      </c>
      <c r="C398" t="s">
        <v>113</v>
      </c>
      <c r="D398">
        <v>880</v>
      </c>
      <c r="E398">
        <v>246</v>
      </c>
      <c r="F398">
        <v>914</v>
      </c>
      <c r="G398">
        <v>87</v>
      </c>
      <c r="H398">
        <v>0.26800000000000002</v>
      </c>
      <c r="I398">
        <v>75</v>
      </c>
      <c r="J398">
        <v>34</v>
      </c>
      <c r="K398">
        <v>3.5150000000000001</v>
      </c>
      <c r="L398">
        <v>1.2464</v>
      </c>
      <c r="M398">
        <v>1126</v>
      </c>
      <c r="N398">
        <v>10</v>
      </c>
      <c r="O398">
        <v>11</v>
      </c>
      <c r="P398">
        <v>12</v>
      </c>
      <c r="Q398">
        <v>3</v>
      </c>
      <c r="R398">
        <v>10</v>
      </c>
      <c r="S398">
        <v>7.5</v>
      </c>
      <c r="T398">
        <v>5</v>
      </c>
      <c r="U398">
        <v>12</v>
      </c>
      <c r="V398">
        <v>10</v>
      </c>
      <c r="W398">
        <v>7</v>
      </c>
      <c r="X398">
        <f t="shared" si="6"/>
        <v>87.5</v>
      </c>
    </row>
    <row r="399" spans="1:24" x14ac:dyDescent="0.25">
      <c r="A399" t="s">
        <v>72</v>
      </c>
      <c r="B399" t="s">
        <v>95</v>
      </c>
      <c r="C399" t="s">
        <v>113</v>
      </c>
      <c r="D399">
        <v>854</v>
      </c>
      <c r="E399">
        <v>198</v>
      </c>
      <c r="F399">
        <v>815</v>
      </c>
      <c r="G399">
        <v>154</v>
      </c>
      <c r="H399">
        <v>0.27160000000000001</v>
      </c>
      <c r="I399">
        <v>81</v>
      </c>
      <c r="J399">
        <v>39</v>
      </c>
      <c r="K399">
        <v>4.069</v>
      </c>
      <c r="L399">
        <v>1.2442</v>
      </c>
      <c r="M399">
        <v>1140</v>
      </c>
      <c r="N399">
        <v>9</v>
      </c>
      <c r="O399">
        <v>5</v>
      </c>
      <c r="P399">
        <v>8</v>
      </c>
      <c r="Q399">
        <v>12</v>
      </c>
      <c r="R399">
        <v>11</v>
      </c>
      <c r="S399">
        <v>10</v>
      </c>
      <c r="T399">
        <v>6</v>
      </c>
      <c r="U399">
        <v>6</v>
      </c>
      <c r="V399">
        <v>11</v>
      </c>
      <c r="W399">
        <v>9</v>
      </c>
      <c r="X399">
        <f t="shared" si="6"/>
        <v>87</v>
      </c>
    </row>
    <row r="400" spans="1:24" x14ac:dyDescent="0.25">
      <c r="A400" t="s">
        <v>72</v>
      </c>
      <c r="B400" t="s">
        <v>96</v>
      </c>
      <c r="C400" t="s">
        <v>113</v>
      </c>
      <c r="D400">
        <v>625</v>
      </c>
      <c r="E400">
        <v>145</v>
      </c>
      <c r="F400">
        <v>563</v>
      </c>
      <c r="G400">
        <v>137</v>
      </c>
      <c r="H400">
        <v>0.26319999999999999</v>
      </c>
      <c r="I400">
        <v>84</v>
      </c>
      <c r="J400">
        <v>17</v>
      </c>
      <c r="K400">
        <v>4.3079999999999998</v>
      </c>
      <c r="L400">
        <v>1.3551</v>
      </c>
      <c r="M400">
        <v>1241</v>
      </c>
      <c r="N400">
        <v>1</v>
      </c>
      <c r="O400">
        <v>1</v>
      </c>
      <c r="P400">
        <v>1</v>
      </c>
      <c r="Q400">
        <v>11</v>
      </c>
      <c r="R400">
        <v>8</v>
      </c>
      <c r="S400">
        <v>11</v>
      </c>
      <c r="T400">
        <v>1</v>
      </c>
      <c r="U400">
        <v>3</v>
      </c>
      <c r="V400">
        <v>2</v>
      </c>
      <c r="W400">
        <v>11</v>
      </c>
      <c r="X400">
        <f t="shared" si="6"/>
        <v>50</v>
      </c>
    </row>
    <row r="401" spans="1:24" x14ac:dyDescent="0.25">
      <c r="A401" t="s">
        <v>72</v>
      </c>
      <c r="B401" t="s">
        <v>97</v>
      </c>
      <c r="C401" t="s">
        <v>113</v>
      </c>
      <c r="D401">
        <v>723</v>
      </c>
      <c r="E401">
        <v>174</v>
      </c>
      <c r="F401">
        <v>739</v>
      </c>
      <c r="G401">
        <v>102</v>
      </c>
      <c r="H401">
        <v>0.25419999999999998</v>
      </c>
      <c r="I401">
        <v>74</v>
      </c>
      <c r="J401">
        <v>60</v>
      </c>
      <c r="K401">
        <v>4.3339999999999996</v>
      </c>
      <c r="L401">
        <v>1.3722000000000001</v>
      </c>
      <c r="M401">
        <v>1031</v>
      </c>
      <c r="N401">
        <v>3</v>
      </c>
      <c r="O401">
        <v>3</v>
      </c>
      <c r="P401">
        <v>5</v>
      </c>
      <c r="Q401">
        <v>4</v>
      </c>
      <c r="R401">
        <v>2</v>
      </c>
      <c r="S401">
        <v>6</v>
      </c>
      <c r="T401">
        <v>9</v>
      </c>
      <c r="U401">
        <v>2</v>
      </c>
      <c r="V401">
        <v>1</v>
      </c>
      <c r="W401">
        <v>2</v>
      </c>
      <c r="X401">
        <f t="shared" si="6"/>
        <v>37</v>
      </c>
    </row>
    <row r="402" spans="1:24" x14ac:dyDescent="0.25">
      <c r="A402" t="s">
        <v>72</v>
      </c>
      <c r="B402" t="s">
        <v>98</v>
      </c>
      <c r="C402" t="s">
        <v>113</v>
      </c>
      <c r="D402">
        <v>840</v>
      </c>
      <c r="E402">
        <v>205</v>
      </c>
      <c r="F402">
        <v>685</v>
      </c>
      <c r="G402">
        <v>111</v>
      </c>
      <c r="H402">
        <v>0.25929999999999997</v>
      </c>
      <c r="I402">
        <v>75</v>
      </c>
      <c r="J402">
        <v>103</v>
      </c>
      <c r="K402">
        <v>3.7890000000000001</v>
      </c>
      <c r="L402">
        <v>1.2113</v>
      </c>
      <c r="M402">
        <v>1137</v>
      </c>
      <c r="N402">
        <v>8</v>
      </c>
      <c r="O402">
        <v>6</v>
      </c>
      <c r="P402">
        <v>3</v>
      </c>
      <c r="Q402">
        <v>7</v>
      </c>
      <c r="R402">
        <v>6</v>
      </c>
      <c r="S402">
        <v>7.5</v>
      </c>
      <c r="T402">
        <v>12</v>
      </c>
      <c r="U402">
        <v>9</v>
      </c>
      <c r="V402">
        <v>12</v>
      </c>
      <c r="W402">
        <v>8</v>
      </c>
      <c r="X402">
        <f t="shared" si="6"/>
        <v>78.5</v>
      </c>
    </row>
    <row r="403" spans="1:24" x14ac:dyDescent="0.25">
      <c r="A403" t="s">
        <v>72</v>
      </c>
      <c r="B403" t="s">
        <v>99</v>
      </c>
      <c r="C403" t="s">
        <v>113</v>
      </c>
      <c r="D403">
        <v>799</v>
      </c>
      <c r="E403">
        <v>224</v>
      </c>
      <c r="F403">
        <v>801</v>
      </c>
      <c r="G403">
        <v>112</v>
      </c>
      <c r="H403">
        <v>0.25569999999999998</v>
      </c>
      <c r="I403">
        <v>79</v>
      </c>
      <c r="J403">
        <v>52</v>
      </c>
      <c r="K403">
        <v>4.1920000000000002</v>
      </c>
      <c r="L403">
        <v>1.3112999999999999</v>
      </c>
      <c r="M403">
        <v>1281</v>
      </c>
      <c r="N403">
        <v>6</v>
      </c>
      <c r="O403">
        <v>9</v>
      </c>
      <c r="P403">
        <v>7</v>
      </c>
      <c r="Q403">
        <v>8</v>
      </c>
      <c r="R403">
        <v>3</v>
      </c>
      <c r="S403">
        <v>9</v>
      </c>
      <c r="T403">
        <v>8</v>
      </c>
      <c r="U403">
        <v>4</v>
      </c>
      <c r="V403">
        <v>5</v>
      </c>
      <c r="W403">
        <v>12</v>
      </c>
      <c r="X403">
        <f t="shared" si="6"/>
        <v>71</v>
      </c>
    </row>
    <row r="404" spans="1:24" x14ac:dyDescent="0.25">
      <c r="A404" t="s">
        <v>72</v>
      </c>
      <c r="B404" t="s">
        <v>100</v>
      </c>
      <c r="C404" t="s">
        <v>113</v>
      </c>
      <c r="D404">
        <v>808</v>
      </c>
      <c r="E404">
        <v>211</v>
      </c>
      <c r="F404">
        <v>774</v>
      </c>
      <c r="G404">
        <v>105</v>
      </c>
      <c r="H404">
        <v>0.25600000000000001</v>
      </c>
      <c r="I404">
        <v>64</v>
      </c>
      <c r="J404">
        <v>82</v>
      </c>
      <c r="K404">
        <v>3.71</v>
      </c>
      <c r="L404">
        <v>1.2479</v>
      </c>
      <c r="M404">
        <v>1064</v>
      </c>
      <c r="N404">
        <v>7</v>
      </c>
      <c r="O404">
        <v>8</v>
      </c>
      <c r="P404">
        <v>6</v>
      </c>
      <c r="Q404">
        <v>5</v>
      </c>
      <c r="R404">
        <v>4</v>
      </c>
      <c r="S404">
        <v>4</v>
      </c>
      <c r="T404">
        <v>11</v>
      </c>
      <c r="U404">
        <v>11</v>
      </c>
      <c r="V404">
        <v>9</v>
      </c>
      <c r="W404">
        <v>4</v>
      </c>
      <c r="X404">
        <f t="shared" si="6"/>
        <v>69</v>
      </c>
    </row>
    <row r="405" spans="1:24" x14ac:dyDescent="0.25">
      <c r="A405" t="s">
        <v>72</v>
      </c>
      <c r="B405" t="s">
        <v>101</v>
      </c>
      <c r="C405" t="s">
        <v>113</v>
      </c>
      <c r="D405">
        <v>929</v>
      </c>
      <c r="E405">
        <v>267</v>
      </c>
      <c r="F405">
        <v>905</v>
      </c>
      <c r="G405">
        <v>117</v>
      </c>
      <c r="H405">
        <v>0.26790000000000003</v>
      </c>
      <c r="I405">
        <v>55</v>
      </c>
      <c r="J405">
        <v>48</v>
      </c>
      <c r="K405">
        <v>4.3520000000000003</v>
      </c>
      <c r="L405">
        <v>1.3176000000000001</v>
      </c>
      <c r="M405">
        <v>909</v>
      </c>
      <c r="N405">
        <v>11</v>
      </c>
      <c r="O405">
        <v>12</v>
      </c>
      <c r="P405">
        <v>11</v>
      </c>
      <c r="Q405">
        <v>9</v>
      </c>
      <c r="R405">
        <v>9</v>
      </c>
      <c r="S405">
        <v>2</v>
      </c>
      <c r="T405">
        <v>7</v>
      </c>
      <c r="U405">
        <v>1</v>
      </c>
      <c r="V405">
        <v>4</v>
      </c>
      <c r="W405">
        <v>1</v>
      </c>
      <c r="X405">
        <f t="shared" si="6"/>
        <v>67</v>
      </c>
    </row>
    <row r="406" spans="1:24" x14ac:dyDescent="0.25">
      <c r="A406" t="s">
        <v>72</v>
      </c>
      <c r="B406" t="s">
        <v>102</v>
      </c>
      <c r="C406" t="s">
        <v>113</v>
      </c>
      <c r="D406">
        <v>942</v>
      </c>
      <c r="E406">
        <v>206</v>
      </c>
      <c r="F406">
        <v>836</v>
      </c>
      <c r="G406">
        <v>110</v>
      </c>
      <c r="H406">
        <v>0.27439999999999998</v>
      </c>
      <c r="I406">
        <v>59</v>
      </c>
      <c r="J406">
        <v>21</v>
      </c>
      <c r="K406">
        <v>4.0650000000000004</v>
      </c>
      <c r="L406">
        <v>1.3188</v>
      </c>
      <c r="M406">
        <v>1108</v>
      </c>
      <c r="N406">
        <v>12</v>
      </c>
      <c r="O406">
        <v>7</v>
      </c>
      <c r="P406">
        <v>9</v>
      </c>
      <c r="Q406">
        <v>6</v>
      </c>
      <c r="R406">
        <v>12</v>
      </c>
      <c r="S406">
        <v>3</v>
      </c>
      <c r="T406">
        <v>2</v>
      </c>
      <c r="U406">
        <v>7</v>
      </c>
      <c r="V406">
        <v>3</v>
      </c>
      <c r="W406">
        <v>5</v>
      </c>
      <c r="X406">
        <f t="shared" si="6"/>
        <v>66</v>
      </c>
    </row>
    <row r="407" spans="1:24" x14ac:dyDescent="0.25">
      <c r="A407" t="s">
        <v>72</v>
      </c>
      <c r="B407" t="s">
        <v>103</v>
      </c>
      <c r="C407" t="s">
        <v>113</v>
      </c>
      <c r="D407">
        <v>758</v>
      </c>
      <c r="E407">
        <v>158</v>
      </c>
      <c r="F407">
        <v>699</v>
      </c>
      <c r="G407">
        <v>60</v>
      </c>
      <c r="H407">
        <v>0.26129999999999998</v>
      </c>
      <c r="I407">
        <v>95</v>
      </c>
      <c r="J407">
        <v>23</v>
      </c>
      <c r="K407">
        <v>3.7759999999999998</v>
      </c>
      <c r="L407">
        <v>1.3031999999999999</v>
      </c>
      <c r="M407">
        <v>1199</v>
      </c>
      <c r="N407">
        <v>4</v>
      </c>
      <c r="O407">
        <v>2</v>
      </c>
      <c r="P407">
        <v>4</v>
      </c>
      <c r="Q407">
        <v>1</v>
      </c>
      <c r="R407">
        <v>7</v>
      </c>
      <c r="S407">
        <v>12</v>
      </c>
      <c r="T407">
        <v>3.5</v>
      </c>
      <c r="U407">
        <v>10</v>
      </c>
      <c r="V407">
        <v>6</v>
      </c>
      <c r="W407">
        <v>10</v>
      </c>
      <c r="X407">
        <f t="shared" si="6"/>
        <v>59.5</v>
      </c>
    </row>
    <row r="408" spans="1:24" x14ac:dyDescent="0.25">
      <c r="A408" t="s">
        <v>72</v>
      </c>
      <c r="B408" t="s">
        <v>104</v>
      </c>
      <c r="C408" t="s">
        <v>113</v>
      </c>
      <c r="D408">
        <v>790</v>
      </c>
      <c r="E408">
        <v>233</v>
      </c>
      <c r="F408">
        <v>856</v>
      </c>
      <c r="G408">
        <v>75</v>
      </c>
      <c r="H408">
        <v>0.25359999999999999</v>
      </c>
      <c r="I408">
        <v>67</v>
      </c>
      <c r="J408">
        <v>23</v>
      </c>
      <c r="K408">
        <v>4.1879999999999997</v>
      </c>
      <c r="L408">
        <v>1.2746</v>
      </c>
      <c r="M408">
        <v>1115</v>
      </c>
      <c r="N408">
        <v>5</v>
      </c>
      <c r="O408">
        <v>10</v>
      </c>
      <c r="P408">
        <v>10</v>
      </c>
      <c r="Q408">
        <v>2</v>
      </c>
      <c r="R408">
        <v>1</v>
      </c>
      <c r="S408">
        <v>5</v>
      </c>
      <c r="T408">
        <v>3.5</v>
      </c>
      <c r="U408">
        <v>5</v>
      </c>
      <c r="V408">
        <v>7</v>
      </c>
      <c r="W408">
        <v>6</v>
      </c>
      <c r="X408">
        <f t="shared" si="6"/>
        <v>54.5</v>
      </c>
    </row>
    <row r="409" spans="1:24" x14ac:dyDescent="0.25">
      <c r="A409" t="s">
        <v>72</v>
      </c>
      <c r="B409" t="s">
        <v>105</v>
      </c>
      <c r="C409" t="s">
        <v>113</v>
      </c>
      <c r="D409">
        <v>712</v>
      </c>
      <c r="E409">
        <v>189</v>
      </c>
      <c r="F409">
        <v>614</v>
      </c>
      <c r="G409">
        <v>121</v>
      </c>
      <c r="H409">
        <v>0.25890000000000002</v>
      </c>
      <c r="I409">
        <v>51</v>
      </c>
      <c r="J409">
        <v>72</v>
      </c>
      <c r="K409">
        <v>3.823</v>
      </c>
      <c r="L409">
        <v>1.2585</v>
      </c>
      <c r="M409">
        <v>1051</v>
      </c>
      <c r="N409">
        <v>2</v>
      </c>
      <c r="O409">
        <v>4</v>
      </c>
      <c r="P409">
        <v>2</v>
      </c>
      <c r="Q409">
        <v>10</v>
      </c>
      <c r="R409">
        <v>5</v>
      </c>
      <c r="S409">
        <v>1</v>
      </c>
      <c r="T409">
        <v>10</v>
      </c>
      <c r="U409">
        <v>8</v>
      </c>
      <c r="V409">
        <v>8</v>
      </c>
      <c r="W409">
        <v>3</v>
      </c>
      <c r="X409">
        <f t="shared" si="6"/>
        <v>53</v>
      </c>
    </row>
    <row r="410" spans="1:24" x14ac:dyDescent="0.25">
      <c r="A410" t="s">
        <v>73</v>
      </c>
      <c r="B410" t="s">
        <v>94</v>
      </c>
      <c r="C410" t="s">
        <v>113</v>
      </c>
      <c r="D410">
        <v>966</v>
      </c>
      <c r="E410">
        <v>249</v>
      </c>
      <c r="F410">
        <v>943</v>
      </c>
      <c r="G410">
        <v>105</v>
      </c>
      <c r="H410">
        <v>0.2782</v>
      </c>
      <c r="I410">
        <v>80</v>
      </c>
      <c r="J410">
        <v>102</v>
      </c>
      <c r="K410">
        <v>3.61</v>
      </c>
      <c r="L410">
        <v>1.228</v>
      </c>
      <c r="M410">
        <v>1286</v>
      </c>
      <c r="N410">
        <v>12</v>
      </c>
      <c r="O410">
        <v>11</v>
      </c>
      <c r="P410">
        <v>12</v>
      </c>
      <c r="Q410">
        <v>7</v>
      </c>
      <c r="R410">
        <v>12</v>
      </c>
      <c r="S410">
        <v>10</v>
      </c>
      <c r="T410">
        <v>12</v>
      </c>
      <c r="U410">
        <v>11</v>
      </c>
      <c r="V410">
        <v>10</v>
      </c>
      <c r="W410">
        <v>10</v>
      </c>
      <c r="X410">
        <f t="shared" si="6"/>
        <v>107</v>
      </c>
    </row>
    <row r="411" spans="1:24" x14ac:dyDescent="0.25">
      <c r="A411" t="s">
        <v>73</v>
      </c>
      <c r="B411" t="s">
        <v>95</v>
      </c>
      <c r="C411" t="s">
        <v>113</v>
      </c>
      <c r="D411">
        <v>905</v>
      </c>
      <c r="E411">
        <v>261</v>
      </c>
      <c r="F411">
        <v>928</v>
      </c>
      <c r="G411">
        <v>111</v>
      </c>
      <c r="H411">
        <v>0.25829999999999997</v>
      </c>
      <c r="I411">
        <v>81</v>
      </c>
      <c r="J411">
        <v>57</v>
      </c>
      <c r="K411">
        <v>3.81</v>
      </c>
      <c r="L411">
        <v>1.2450000000000001</v>
      </c>
      <c r="M411">
        <v>1438</v>
      </c>
      <c r="N411">
        <v>11</v>
      </c>
      <c r="O411">
        <v>12</v>
      </c>
      <c r="P411">
        <v>11</v>
      </c>
      <c r="Q411">
        <v>8</v>
      </c>
      <c r="R411">
        <v>4</v>
      </c>
      <c r="S411">
        <v>11</v>
      </c>
      <c r="T411">
        <v>10</v>
      </c>
      <c r="U411">
        <v>10</v>
      </c>
      <c r="V411">
        <v>9</v>
      </c>
      <c r="W411">
        <v>12</v>
      </c>
      <c r="X411">
        <f t="shared" si="6"/>
        <v>98</v>
      </c>
    </row>
    <row r="412" spans="1:24" x14ac:dyDescent="0.25">
      <c r="A412" t="s">
        <v>73</v>
      </c>
      <c r="B412" t="s">
        <v>96</v>
      </c>
      <c r="C412" t="s">
        <v>113</v>
      </c>
      <c r="D412">
        <v>800</v>
      </c>
      <c r="E412">
        <v>195</v>
      </c>
      <c r="F412">
        <v>837</v>
      </c>
      <c r="G412">
        <v>80</v>
      </c>
      <c r="H412">
        <v>0.25380000000000003</v>
      </c>
      <c r="I412">
        <v>54</v>
      </c>
      <c r="J412">
        <v>3</v>
      </c>
      <c r="K412">
        <v>4.46</v>
      </c>
      <c r="L412">
        <v>1.341</v>
      </c>
      <c r="M412">
        <v>990</v>
      </c>
      <c r="N412">
        <v>6</v>
      </c>
      <c r="O412">
        <v>5</v>
      </c>
      <c r="P412">
        <v>10</v>
      </c>
      <c r="Q412">
        <v>4.5</v>
      </c>
      <c r="R412">
        <v>3</v>
      </c>
      <c r="S412">
        <v>2</v>
      </c>
      <c r="T412">
        <v>1</v>
      </c>
      <c r="U412">
        <v>2</v>
      </c>
      <c r="V412">
        <v>3</v>
      </c>
      <c r="W412">
        <v>3</v>
      </c>
      <c r="X412">
        <f t="shared" si="6"/>
        <v>39.5</v>
      </c>
    </row>
    <row r="413" spans="1:24" x14ac:dyDescent="0.25">
      <c r="A413" t="s">
        <v>73</v>
      </c>
      <c r="B413" t="s">
        <v>97</v>
      </c>
      <c r="C413" t="s">
        <v>113</v>
      </c>
      <c r="D413">
        <v>531</v>
      </c>
      <c r="E413">
        <v>139</v>
      </c>
      <c r="F413">
        <v>514</v>
      </c>
      <c r="G413">
        <v>80</v>
      </c>
      <c r="H413">
        <v>0.24829999999999999</v>
      </c>
      <c r="I413">
        <v>52</v>
      </c>
      <c r="J413">
        <v>37</v>
      </c>
      <c r="K413">
        <v>4.16</v>
      </c>
      <c r="L413">
        <v>1.359</v>
      </c>
      <c r="M413">
        <v>920</v>
      </c>
      <c r="N413">
        <v>1</v>
      </c>
      <c r="O413">
        <v>1</v>
      </c>
      <c r="P413">
        <v>1</v>
      </c>
      <c r="Q413">
        <v>4.5</v>
      </c>
      <c r="R413">
        <v>1</v>
      </c>
      <c r="S413">
        <v>1</v>
      </c>
      <c r="T413">
        <v>4</v>
      </c>
      <c r="U413">
        <v>4</v>
      </c>
      <c r="V413">
        <v>1</v>
      </c>
      <c r="W413">
        <v>2</v>
      </c>
      <c r="X413">
        <f t="shared" si="6"/>
        <v>20.5</v>
      </c>
    </row>
    <row r="414" spans="1:24" x14ac:dyDescent="0.25">
      <c r="A414" t="s">
        <v>73</v>
      </c>
      <c r="B414" t="s">
        <v>98</v>
      </c>
      <c r="C414" t="s">
        <v>113</v>
      </c>
      <c r="D414">
        <v>884</v>
      </c>
      <c r="E414">
        <v>243</v>
      </c>
      <c r="F414">
        <v>805</v>
      </c>
      <c r="G414">
        <v>139</v>
      </c>
      <c r="H414">
        <v>0.26989999999999997</v>
      </c>
      <c r="I414">
        <v>74</v>
      </c>
      <c r="J414">
        <v>20</v>
      </c>
      <c r="K414">
        <v>3.51</v>
      </c>
      <c r="L414">
        <v>1.1890000000000001</v>
      </c>
      <c r="M414">
        <v>1086</v>
      </c>
      <c r="N414">
        <v>10</v>
      </c>
      <c r="O414">
        <v>10</v>
      </c>
      <c r="P414">
        <v>9</v>
      </c>
      <c r="Q414">
        <v>10</v>
      </c>
      <c r="R414">
        <v>9</v>
      </c>
      <c r="S414">
        <v>6</v>
      </c>
      <c r="T414">
        <v>2</v>
      </c>
      <c r="U414">
        <v>12</v>
      </c>
      <c r="V414">
        <v>12</v>
      </c>
      <c r="W414">
        <v>5</v>
      </c>
      <c r="X414">
        <f t="shared" si="6"/>
        <v>85</v>
      </c>
    </row>
    <row r="415" spans="1:24" x14ac:dyDescent="0.25">
      <c r="A415" t="s">
        <v>73</v>
      </c>
      <c r="B415" t="s">
        <v>99</v>
      </c>
      <c r="C415" t="s">
        <v>113</v>
      </c>
      <c r="D415">
        <v>868</v>
      </c>
      <c r="E415">
        <v>204</v>
      </c>
      <c r="F415">
        <v>731</v>
      </c>
      <c r="G415">
        <v>166</v>
      </c>
      <c r="H415">
        <v>0.27479999999999999</v>
      </c>
      <c r="I415">
        <v>76</v>
      </c>
      <c r="J415">
        <v>99</v>
      </c>
      <c r="K415">
        <v>4.07</v>
      </c>
      <c r="L415">
        <v>1.3160000000000001</v>
      </c>
      <c r="M415">
        <v>1061</v>
      </c>
      <c r="N415">
        <v>9</v>
      </c>
      <c r="O415">
        <v>9</v>
      </c>
      <c r="P415">
        <v>4</v>
      </c>
      <c r="Q415">
        <v>12</v>
      </c>
      <c r="R415">
        <v>10</v>
      </c>
      <c r="S415">
        <v>7</v>
      </c>
      <c r="T415">
        <v>11</v>
      </c>
      <c r="U415">
        <v>6</v>
      </c>
      <c r="V415">
        <v>5</v>
      </c>
      <c r="W415">
        <v>4</v>
      </c>
      <c r="X415">
        <f t="shared" si="6"/>
        <v>77</v>
      </c>
    </row>
    <row r="416" spans="1:24" x14ac:dyDescent="0.25">
      <c r="A416" t="s">
        <v>73</v>
      </c>
      <c r="B416" t="s">
        <v>100</v>
      </c>
      <c r="C416" t="s">
        <v>113</v>
      </c>
      <c r="D416">
        <v>847</v>
      </c>
      <c r="E416">
        <v>193</v>
      </c>
      <c r="F416">
        <v>787</v>
      </c>
      <c r="G416">
        <v>140</v>
      </c>
      <c r="H416">
        <v>0.2626</v>
      </c>
      <c r="I416">
        <v>94</v>
      </c>
      <c r="J416">
        <v>44</v>
      </c>
      <c r="K416">
        <v>4.08</v>
      </c>
      <c r="L416">
        <v>1.3009999999999999</v>
      </c>
      <c r="M416">
        <v>1091</v>
      </c>
      <c r="N416">
        <v>8</v>
      </c>
      <c r="O416">
        <v>4</v>
      </c>
      <c r="P416">
        <v>7</v>
      </c>
      <c r="Q416">
        <v>11</v>
      </c>
      <c r="R416">
        <v>8</v>
      </c>
      <c r="S416">
        <v>12</v>
      </c>
      <c r="T416">
        <v>7</v>
      </c>
      <c r="U416">
        <v>5</v>
      </c>
      <c r="V416">
        <v>6</v>
      </c>
      <c r="W416">
        <v>7</v>
      </c>
      <c r="X416">
        <f t="shared" si="6"/>
        <v>75</v>
      </c>
    </row>
    <row r="417" spans="1:24" x14ac:dyDescent="0.25">
      <c r="A417" t="s">
        <v>73</v>
      </c>
      <c r="B417" t="s">
        <v>101</v>
      </c>
      <c r="C417" t="s">
        <v>113</v>
      </c>
      <c r="D417">
        <v>824</v>
      </c>
      <c r="E417">
        <v>203</v>
      </c>
      <c r="F417">
        <v>791</v>
      </c>
      <c r="G417">
        <v>133</v>
      </c>
      <c r="H417">
        <v>0.27700000000000002</v>
      </c>
      <c r="I417">
        <v>78</v>
      </c>
      <c r="J417">
        <v>33</v>
      </c>
      <c r="K417">
        <v>4.49</v>
      </c>
      <c r="L417">
        <v>1.343</v>
      </c>
      <c r="M417">
        <v>1412</v>
      </c>
      <c r="N417">
        <v>7</v>
      </c>
      <c r="O417">
        <v>7.5</v>
      </c>
      <c r="P417">
        <v>8</v>
      </c>
      <c r="Q417">
        <v>9</v>
      </c>
      <c r="R417">
        <v>11</v>
      </c>
      <c r="S417">
        <v>8</v>
      </c>
      <c r="T417">
        <v>3</v>
      </c>
      <c r="U417">
        <v>1</v>
      </c>
      <c r="V417">
        <v>2</v>
      </c>
      <c r="W417">
        <v>11</v>
      </c>
      <c r="X417">
        <f t="shared" si="6"/>
        <v>67.5</v>
      </c>
    </row>
    <row r="418" spans="1:24" x14ac:dyDescent="0.25">
      <c r="A418" t="s">
        <v>73</v>
      </c>
      <c r="B418" t="s">
        <v>102</v>
      </c>
      <c r="C418" t="s">
        <v>113</v>
      </c>
      <c r="D418">
        <v>769</v>
      </c>
      <c r="E418">
        <v>203</v>
      </c>
      <c r="F418">
        <v>735</v>
      </c>
      <c r="G418">
        <v>79</v>
      </c>
      <c r="H418">
        <v>0.25130000000000002</v>
      </c>
      <c r="I418">
        <v>79</v>
      </c>
      <c r="J418">
        <v>54</v>
      </c>
      <c r="K418">
        <v>3.83</v>
      </c>
      <c r="L418">
        <v>1.276</v>
      </c>
      <c r="M418">
        <v>1214</v>
      </c>
      <c r="N418">
        <v>4</v>
      </c>
      <c r="O418">
        <v>7.5</v>
      </c>
      <c r="P418">
        <v>5</v>
      </c>
      <c r="Q418">
        <v>3</v>
      </c>
      <c r="R418">
        <v>2</v>
      </c>
      <c r="S418">
        <v>9</v>
      </c>
      <c r="T418">
        <v>9</v>
      </c>
      <c r="U418">
        <v>9</v>
      </c>
      <c r="V418">
        <v>8</v>
      </c>
      <c r="W418">
        <v>9</v>
      </c>
      <c r="X418">
        <f t="shared" si="6"/>
        <v>65.5</v>
      </c>
    </row>
    <row r="419" spans="1:24" x14ac:dyDescent="0.25">
      <c r="A419" t="s">
        <v>73</v>
      </c>
      <c r="B419" t="s">
        <v>103</v>
      </c>
      <c r="C419" t="s">
        <v>113</v>
      </c>
      <c r="D419">
        <v>745</v>
      </c>
      <c r="E419">
        <v>180</v>
      </c>
      <c r="F419">
        <v>674</v>
      </c>
      <c r="G419">
        <v>94</v>
      </c>
      <c r="H419">
        <v>0.25850000000000001</v>
      </c>
      <c r="I419">
        <v>68</v>
      </c>
      <c r="J419">
        <v>40</v>
      </c>
      <c r="K419">
        <v>3.89</v>
      </c>
      <c r="L419">
        <v>1.216</v>
      </c>
      <c r="M419">
        <v>1105</v>
      </c>
      <c r="N419">
        <v>3</v>
      </c>
      <c r="O419">
        <v>2</v>
      </c>
      <c r="P419">
        <v>3</v>
      </c>
      <c r="Q419">
        <v>6</v>
      </c>
      <c r="R419">
        <v>5</v>
      </c>
      <c r="S419">
        <v>4</v>
      </c>
      <c r="T419">
        <v>6</v>
      </c>
      <c r="U419">
        <v>8</v>
      </c>
      <c r="V419">
        <v>11</v>
      </c>
      <c r="W419">
        <v>8</v>
      </c>
      <c r="X419">
        <f t="shared" si="6"/>
        <v>56</v>
      </c>
    </row>
    <row r="420" spans="1:24" x14ac:dyDescent="0.25">
      <c r="A420" t="s">
        <v>73</v>
      </c>
      <c r="B420" t="s">
        <v>104</v>
      </c>
      <c r="C420" t="s">
        <v>113</v>
      </c>
      <c r="D420">
        <v>773</v>
      </c>
      <c r="E420">
        <v>199</v>
      </c>
      <c r="F420">
        <v>739</v>
      </c>
      <c r="G420">
        <v>74</v>
      </c>
      <c r="H420">
        <v>0.25869999999999999</v>
      </c>
      <c r="I420">
        <v>69</v>
      </c>
      <c r="J420">
        <v>38</v>
      </c>
      <c r="K420">
        <v>4.25</v>
      </c>
      <c r="L420">
        <v>1.335</v>
      </c>
      <c r="M420">
        <v>1087</v>
      </c>
      <c r="N420">
        <v>5</v>
      </c>
      <c r="O420">
        <v>6</v>
      </c>
      <c r="P420">
        <v>6</v>
      </c>
      <c r="Q420">
        <v>2</v>
      </c>
      <c r="R420">
        <v>7</v>
      </c>
      <c r="S420">
        <v>5</v>
      </c>
      <c r="T420">
        <v>5</v>
      </c>
      <c r="U420">
        <v>3</v>
      </c>
      <c r="V420">
        <v>4</v>
      </c>
      <c r="W420">
        <v>6</v>
      </c>
      <c r="X420">
        <f t="shared" si="6"/>
        <v>49</v>
      </c>
    </row>
    <row r="421" spans="1:24" x14ac:dyDescent="0.25">
      <c r="A421" t="s">
        <v>73</v>
      </c>
      <c r="B421" t="s">
        <v>105</v>
      </c>
      <c r="C421" t="s">
        <v>113</v>
      </c>
      <c r="D421">
        <v>736</v>
      </c>
      <c r="E421">
        <v>187</v>
      </c>
      <c r="F421">
        <v>651</v>
      </c>
      <c r="G421">
        <v>66</v>
      </c>
      <c r="H421">
        <v>0.2586</v>
      </c>
      <c r="I421">
        <v>56</v>
      </c>
      <c r="J421">
        <v>45</v>
      </c>
      <c r="K421">
        <v>3.93</v>
      </c>
      <c r="L421">
        <v>1.3</v>
      </c>
      <c r="M421">
        <v>768</v>
      </c>
      <c r="N421">
        <v>2</v>
      </c>
      <c r="O421">
        <v>3</v>
      </c>
      <c r="P421">
        <v>2</v>
      </c>
      <c r="Q421">
        <v>1</v>
      </c>
      <c r="R421">
        <v>6</v>
      </c>
      <c r="S421">
        <v>3</v>
      </c>
      <c r="T421">
        <v>8</v>
      </c>
      <c r="U421">
        <v>7</v>
      </c>
      <c r="V421">
        <v>7</v>
      </c>
      <c r="W421">
        <v>1</v>
      </c>
      <c r="X421">
        <f t="shared" si="6"/>
        <v>40</v>
      </c>
    </row>
    <row r="422" spans="1:24" x14ac:dyDescent="0.25">
      <c r="A422" t="s">
        <v>74</v>
      </c>
      <c r="B422" t="s">
        <v>94</v>
      </c>
      <c r="C422" t="s">
        <v>113</v>
      </c>
      <c r="D422">
        <v>816</v>
      </c>
      <c r="E422">
        <v>224</v>
      </c>
      <c r="F422">
        <v>756</v>
      </c>
      <c r="G422">
        <v>94</v>
      </c>
      <c r="H422">
        <v>0.26440000000000002</v>
      </c>
      <c r="I422">
        <v>105</v>
      </c>
      <c r="J422">
        <v>104</v>
      </c>
      <c r="K422">
        <v>3.27</v>
      </c>
      <c r="L422">
        <v>1.1519999999999999</v>
      </c>
      <c r="M422">
        <v>1556</v>
      </c>
      <c r="N422">
        <v>8</v>
      </c>
      <c r="O422">
        <v>9</v>
      </c>
      <c r="P422">
        <v>7</v>
      </c>
      <c r="Q422">
        <v>8</v>
      </c>
      <c r="R422">
        <v>8</v>
      </c>
      <c r="S422">
        <v>12</v>
      </c>
      <c r="T422">
        <v>12</v>
      </c>
      <c r="U422">
        <v>12</v>
      </c>
      <c r="V422">
        <v>12</v>
      </c>
      <c r="W422">
        <v>12</v>
      </c>
      <c r="X422">
        <f t="shared" si="6"/>
        <v>100</v>
      </c>
    </row>
    <row r="423" spans="1:24" x14ac:dyDescent="0.25">
      <c r="A423" t="s">
        <v>74</v>
      </c>
      <c r="B423" t="s">
        <v>95</v>
      </c>
      <c r="C423" t="s">
        <v>113</v>
      </c>
      <c r="D423">
        <v>895</v>
      </c>
      <c r="E423">
        <v>235</v>
      </c>
      <c r="F423">
        <v>865</v>
      </c>
      <c r="G423">
        <v>169</v>
      </c>
      <c r="H423">
        <v>0.26690000000000003</v>
      </c>
      <c r="I423">
        <v>94</v>
      </c>
      <c r="J423">
        <v>41</v>
      </c>
      <c r="K423">
        <v>3.94</v>
      </c>
      <c r="L423">
        <v>1.2929999999999999</v>
      </c>
      <c r="M423">
        <v>1304</v>
      </c>
      <c r="N423">
        <v>11</v>
      </c>
      <c r="O423">
        <v>11</v>
      </c>
      <c r="P423">
        <v>10</v>
      </c>
      <c r="Q423">
        <v>12</v>
      </c>
      <c r="R423">
        <v>9</v>
      </c>
      <c r="S423">
        <v>11</v>
      </c>
      <c r="T423">
        <v>6</v>
      </c>
      <c r="U423">
        <v>8</v>
      </c>
      <c r="V423">
        <v>8</v>
      </c>
      <c r="W423">
        <v>11</v>
      </c>
      <c r="X423">
        <f t="shared" si="6"/>
        <v>97</v>
      </c>
    </row>
    <row r="424" spans="1:24" x14ac:dyDescent="0.25">
      <c r="A424" t="s">
        <v>74</v>
      </c>
      <c r="B424" t="s">
        <v>96</v>
      </c>
      <c r="C424" t="s">
        <v>113</v>
      </c>
      <c r="D424">
        <v>754</v>
      </c>
      <c r="E424">
        <v>161</v>
      </c>
      <c r="F424">
        <v>668</v>
      </c>
      <c r="G424">
        <v>165</v>
      </c>
      <c r="H424">
        <v>0.251</v>
      </c>
      <c r="I424">
        <v>52</v>
      </c>
      <c r="J424">
        <v>56</v>
      </c>
      <c r="K424">
        <v>4.28</v>
      </c>
      <c r="L424">
        <v>1.339</v>
      </c>
      <c r="M424">
        <v>1024</v>
      </c>
      <c r="N424">
        <v>4</v>
      </c>
      <c r="O424">
        <v>2</v>
      </c>
      <c r="P424">
        <v>4</v>
      </c>
      <c r="Q424">
        <v>11</v>
      </c>
      <c r="R424">
        <v>1</v>
      </c>
      <c r="S424">
        <v>1</v>
      </c>
      <c r="T424">
        <v>7</v>
      </c>
      <c r="U424">
        <v>2</v>
      </c>
      <c r="V424">
        <v>2</v>
      </c>
      <c r="W424">
        <v>3</v>
      </c>
      <c r="X424">
        <f t="shared" si="6"/>
        <v>37</v>
      </c>
    </row>
    <row r="425" spans="1:24" x14ac:dyDescent="0.25">
      <c r="A425" t="s">
        <v>74</v>
      </c>
      <c r="B425" t="s">
        <v>97</v>
      </c>
      <c r="C425" t="s">
        <v>113</v>
      </c>
      <c r="D425">
        <v>546</v>
      </c>
      <c r="E425">
        <v>123</v>
      </c>
      <c r="F425">
        <v>537</v>
      </c>
      <c r="G425">
        <v>65</v>
      </c>
      <c r="H425">
        <v>0.25540000000000002</v>
      </c>
      <c r="I425">
        <v>67</v>
      </c>
      <c r="J425">
        <v>20</v>
      </c>
      <c r="K425">
        <v>4</v>
      </c>
      <c r="L425">
        <v>1.323</v>
      </c>
      <c r="M425">
        <v>1028</v>
      </c>
      <c r="N425">
        <v>1</v>
      </c>
      <c r="O425">
        <v>1</v>
      </c>
      <c r="P425">
        <v>1</v>
      </c>
      <c r="Q425">
        <v>2</v>
      </c>
      <c r="R425">
        <v>2</v>
      </c>
      <c r="S425">
        <v>5</v>
      </c>
      <c r="T425">
        <v>3</v>
      </c>
      <c r="U425">
        <v>7</v>
      </c>
      <c r="V425">
        <v>4</v>
      </c>
      <c r="W425">
        <v>4</v>
      </c>
      <c r="X425">
        <f t="shared" si="6"/>
        <v>30</v>
      </c>
    </row>
    <row r="426" spans="1:24" x14ac:dyDescent="0.25">
      <c r="A426" t="s">
        <v>74</v>
      </c>
      <c r="B426" t="s">
        <v>98</v>
      </c>
      <c r="C426" t="s">
        <v>113</v>
      </c>
      <c r="D426">
        <v>863</v>
      </c>
      <c r="E426">
        <v>232</v>
      </c>
      <c r="F426">
        <v>896</v>
      </c>
      <c r="G426">
        <v>81</v>
      </c>
      <c r="H426">
        <v>0.25890000000000002</v>
      </c>
      <c r="I426">
        <v>70</v>
      </c>
      <c r="J426">
        <v>79</v>
      </c>
      <c r="K426">
        <v>4.0199999999999996</v>
      </c>
      <c r="L426">
        <v>1.2010000000000001</v>
      </c>
      <c r="M426">
        <v>1115</v>
      </c>
      <c r="N426">
        <v>9</v>
      </c>
      <c r="O426">
        <v>10</v>
      </c>
      <c r="P426">
        <v>12</v>
      </c>
      <c r="Q426">
        <v>4</v>
      </c>
      <c r="R426">
        <v>4</v>
      </c>
      <c r="S426">
        <v>6.5</v>
      </c>
      <c r="T426">
        <v>11</v>
      </c>
      <c r="U426">
        <v>5</v>
      </c>
      <c r="V426">
        <v>11</v>
      </c>
      <c r="W426">
        <v>8</v>
      </c>
      <c r="X426">
        <f t="shared" si="6"/>
        <v>80.5</v>
      </c>
    </row>
    <row r="427" spans="1:24" x14ac:dyDescent="0.25">
      <c r="A427" t="s">
        <v>74</v>
      </c>
      <c r="B427" t="s">
        <v>99</v>
      </c>
      <c r="C427" t="s">
        <v>113</v>
      </c>
      <c r="D427">
        <v>874</v>
      </c>
      <c r="E427">
        <v>220</v>
      </c>
      <c r="F427">
        <v>806</v>
      </c>
      <c r="G427">
        <v>89</v>
      </c>
      <c r="H427">
        <v>0.26319999999999999</v>
      </c>
      <c r="I427">
        <v>85</v>
      </c>
      <c r="J427">
        <v>18</v>
      </c>
      <c r="K427">
        <v>3.77</v>
      </c>
      <c r="L427">
        <v>1.2270000000000001</v>
      </c>
      <c r="M427">
        <v>1043</v>
      </c>
      <c r="N427">
        <v>10</v>
      </c>
      <c r="O427">
        <v>8</v>
      </c>
      <c r="P427">
        <v>9</v>
      </c>
      <c r="Q427">
        <v>5</v>
      </c>
      <c r="R427">
        <v>7</v>
      </c>
      <c r="S427">
        <v>10</v>
      </c>
      <c r="T427">
        <v>2</v>
      </c>
      <c r="U427">
        <v>11</v>
      </c>
      <c r="V427">
        <v>10</v>
      </c>
      <c r="W427">
        <v>6</v>
      </c>
      <c r="X427">
        <f t="shared" si="6"/>
        <v>78</v>
      </c>
    </row>
    <row r="428" spans="1:24" x14ac:dyDescent="0.25">
      <c r="A428" t="s">
        <v>74</v>
      </c>
      <c r="B428" t="s">
        <v>100</v>
      </c>
      <c r="C428" t="s">
        <v>113</v>
      </c>
      <c r="D428">
        <v>898</v>
      </c>
      <c r="E428">
        <v>238</v>
      </c>
      <c r="F428">
        <v>867</v>
      </c>
      <c r="G428">
        <v>115</v>
      </c>
      <c r="H428">
        <v>0.26910000000000001</v>
      </c>
      <c r="I428">
        <v>56</v>
      </c>
      <c r="J428">
        <v>28</v>
      </c>
      <c r="K428">
        <v>5.17</v>
      </c>
      <c r="L428">
        <v>1.4870000000000001</v>
      </c>
      <c r="M428">
        <v>1157</v>
      </c>
      <c r="N428">
        <v>12</v>
      </c>
      <c r="O428">
        <v>12</v>
      </c>
      <c r="P428">
        <v>11</v>
      </c>
      <c r="Q428">
        <v>9</v>
      </c>
      <c r="R428">
        <v>10</v>
      </c>
      <c r="S428">
        <v>3</v>
      </c>
      <c r="T428">
        <v>4</v>
      </c>
      <c r="U428">
        <v>1</v>
      </c>
      <c r="V428">
        <v>1</v>
      </c>
      <c r="W428">
        <v>9</v>
      </c>
      <c r="X428">
        <f t="shared" si="6"/>
        <v>72</v>
      </c>
    </row>
    <row r="429" spans="1:24" x14ac:dyDescent="0.25">
      <c r="A429" t="s">
        <v>74</v>
      </c>
      <c r="B429" t="s">
        <v>101</v>
      </c>
      <c r="C429" t="s">
        <v>113</v>
      </c>
      <c r="D429">
        <v>809</v>
      </c>
      <c r="E429">
        <v>189</v>
      </c>
      <c r="F429">
        <v>713</v>
      </c>
      <c r="G429">
        <v>158</v>
      </c>
      <c r="H429">
        <v>0.26119999999999999</v>
      </c>
      <c r="I429">
        <v>71</v>
      </c>
      <c r="J429">
        <v>75</v>
      </c>
      <c r="K429">
        <v>4.1500000000000004</v>
      </c>
      <c r="L429">
        <v>1.2989999999999999</v>
      </c>
      <c r="M429">
        <v>1032</v>
      </c>
      <c r="N429">
        <v>7</v>
      </c>
      <c r="O429">
        <v>5</v>
      </c>
      <c r="P429">
        <v>5</v>
      </c>
      <c r="Q429">
        <v>10</v>
      </c>
      <c r="R429">
        <v>6</v>
      </c>
      <c r="S429">
        <v>8</v>
      </c>
      <c r="T429">
        <v>10</v>
      </c>
      <c r="U429">
        <v>3</v>
      </c>
      <c r="V429">
        <v>6</v>
      </c>
      <c r="W429">
        <v>5</v>
      </c>
      <c r="X429">
        <f t="shared" si="6"/>
        <v>65</v>
      </c>
    </row>
    <row r="430" spans="1:24" x14ac:dyDescent="0.25">
      <c r="A430" t="s">
        <v>74</v>
      </c>
      <c r="B430" t="s">
        <v>102</v>
      </c>
      <c r="C430" t="s">
        <v>113</v>
      </c>
      <c r="D430">
        <v>676</v>
      </c>
      <c r="E430">
        <v>175</v>
      </c>
      <c r="F430">
        <v>655</v>
      </c>
      <c r="G430">
        <v>91</v>
      </c>
      <c r="H430">
        <v>0.26939999999999997</v>
      </c>
      <c r="I430">
        <v>60</v>
      </c>
      <c r="J430">
        <v>61</v>
      </c>
      <c r="K430">
        <v>3.79</v>
      </c>
      <c r="L430">
        <v>1.256</v>
      </c>
      <c r="M430">
        <v>1064</v>
      </c>
      <c r="N430">
        <v>2</v>
      </c>
      <c r="O430">
        <v>3</v>
      </c>
      <c r="P430">
        <v>3</v>
      </c>
      <c r="Q430">
        <v>6</v>
      </c>
      <c r="R430">
        <v>11</v>
      </c>
      <c r="S430">
        <v>4</v>
      </c>
      <c r="T430">
        <v>8</v>
      </c>
      <c r="U430">
        <v>10</v>
      </c>
      <c r="V430">
        <v>9</v>
      </c>
      <c r="W430">
        <v>7</v>
      </c>
      <c r="X430">
        <f t="shared" si="6"/>
        <v>63</v>
      </c>
    </row>
    <row r="431" spans="1:24" x14ac:dyDescent="0.25">
      <c r="A431" t="s">
        <v>74</v>
      </c>
      <c r="B431" t="s">
        <v>103</v>
      </c>
      <c r="C431" t="s">
        <v>113</v>
      </c>
      <c r="D431">
        <v>783</v>
      </c>
      <c r="E431">
        <v>217</v>
      </c>
      <c r="F431">
        <v>772</v>
      </c>
      <c r="G431">
        <v>69</v>
      </c>
      <c r="H431">
        <v>0.25769999999999998</v>
      </c>
      <c r="I431">
        <v>80</v>
      </c>
      <c r="J431">
        <v>35</v>
      </c>
      <c r="K431">
        <v>4.01</v>
      </c>
      <c r="L431">
        <v>1.298</v>
      </c>
      <c r="M431">
        <v>1002</v>
      </c>
      <c r="N431">
        <v>6</v>
      </c>
      <c r="O431">
        <v>7</v>
      </c>
      <c r="P431">
        <v>8</v>
      </c>
      <c r="Q431">
        <v>3</v>
      </c>
      <c r="R431">
        <v>3</v>
      </c>
      <c r="S431">
        <v>9</v>
      </c>
      <c r="T431">
        <v>5</v>
      </c>
      <c r="U431">
        <v>6</v>
      </c>
      <c r="V431">
        <v>7</v>
      </c>
      <c r="W431">
        <v>2</v>
      </c>
      <c r="X431">
        <f t="shared" si="6"/>
        <v>56</v>
      </c>
    </row>
    <row r="432" spans="1:24" x14ac:dyDescent="0.25">
      <c r="A432" t="s">
        <v>74</v>
      </c>
      <c r="B432" t="s">
        <v>104</v>
      </c>
      <c r="C432" t="s">
        <v>113</v>
      </c>
      <c r="D432">
        <v>770</v>
      </c>
      <c r="E432">
        <v>204</v>
      </c>
      <c r="F432">
        <v>736</v>
      </c>
      <c r="G432">
        <v>44</v>
      </c>
      <c r="H432">
        <v>0.2747</v>
      </c>
      <c r="I432">
        <v>70</v>
      </c>
      <c r="J432">
        <v>5</v>
      </c>
      <c r="K432">
        <v>4.13</v>
      </c>
      <c r="L432">
        <v>1.337</v>
      </c>
      <c r="M432">
        <v>1275</v>
      </c>
      <c r="N432">
        <v>5</v>
      </c>
      <c r="O432">
        <v>6</v>
      </c>
      <c r="P432">
        <v>6</v>
      </c>
      <c r="Q432">
        <v>1</v>
      </c>
      <c r="R432">
        <v>12</v>
      </c>
      <c r="S432">
        <v>6.5</v>
      </c>
      <c r="T432">
        <v>1</v>
      </c>
      <c r="U432">
        <v>4</v>
      </c>
      <c r="V432">
        <v>3</v>
      </c>
      <c r="W432">
        <v>10</v>
      </c>
      <c r="X432">
        <f t="shared" si="6"/>
        <v>54.5</v>
      </c>
    </row>
    <row r="433" spans="1:24" x14ac:dyDescent="0.25">
      <c r="A433" t="s">
        <v>74</v>
      </c>
      <c r="B433" t="s">
        <v>105</v>
      </c>
      <c r="C433" t="s">
        <v>113</v>
      </c>
      <c r="D433">
        <v>722</v>
      </c>
      <c r="E433">
        <v>177</v>
      </c>
      <c r="F433">
        <v>636</v>
      </c>
      <c r="G433">
        <v>93</v>
      </c>
      <c r="H433">
        <v>0.25919999999999999</v>
      </c>
      <c r="I433">
        <v>55</v>
      </c>
      <c r="J433">
        <v>62</v>
      </c>
      <c r="K433">
        <v>3.81</v>
      </c>
      <c r="L433">
        <v>1.3049999999999999</v>
      </c>
      <c r="M433">
        <v>873</v>
      </c>
      <c r="N433">
        <v>3</v>
      </c>
      <c r="O433">
        <v>4</v>
      </c>
      <c r="P433">
        <v>2</v>
      </c>
      <c r="Q433">
        <v>7</v>
      </c>
      <c r="R433">
        <v>5</v>
      </c>
      <c r="S433">
        <v>2</v>
      </c>
      <c r="T433">
        <v>9</v>
      </c>
      <c r="U433">
        <v>9</v>
      </c>
      <c r="V433">
        <v>5</v>
      </c>
      <c r="W433">
        <v>1</v>
      </c>
      <c r="X433">
        <f t="shared" si="6"/>
        <v>47</v>
      </c>
    </row>
    <row r="434" spans="1:24" x14ac:dyDescent="0.25">
      <c r="A434" t="s">
        <v>75</v>
      </c>
      <c r="B434" t="s">
        <v>94</v>
      </c>
      <c r="C434" t="s">
        <v>113</v>
      </c>
      <c r="D434">
        <v>975</v>
      </c>
      <c r="E434">
        <v>233</v>
      </c>
      <c r="F434">
        <v>902</v>
      </c>
      <c r="G434">
        <v>138</v>
      </c>
      <c r="H434">
        <v>0.27810000000000001</v>
      </c>
      <c r="I434">
        <v>81</v>
      </c>
      <c r="J434">
        <v>73</v>
      </c>
      <c r="K434">
        <v>3.93</v>
      </c>
      <c r="L434">
        <v>1.244</v>
      </c>
      <c r="M434">
        <v>1182</v>
      </c>
      <c r="N434">
        <v>12</v>
      </c>
      <c r="O434">
        <v>10</v>
      </c>
      <c r="P434">
        <v>11</v>
      </c>
      <c r="Q434">
        <v>9.5</v>
      </c>
      <c r="R434">
        <v>12</v>
      </c>
      <c r="S434">
        <v>9</v>
      </c>
      <c r="T434">
        <v>10</v>
      </c>
      <c r="U434">
        <v>7</v>
      </c>
      <c r="V434">
        <v>10</v>
      </c>
      <c r="W434">
        <v>7</v>
      </c>
      <c r="X434">
        <f t="shared" si="6"/>
        <v>97.5</v>
      </c>
    </row>
    <row r="435" spans="1:24" x14ac:dyDescent="0.25">
      <c r="A435" t="s">
        <v>75</v>
      </c>
      <c r="B435" t="s">
        <v>95</v>
      </c>
      <c r="C435" t="s">
        <v>113</v>
      </c>
      <c r="D435">
        <v>952</v>
      </c>
      <c r="E435">
        <v>287</v>
      </c>
      <c r="F435">
        <v>967</v>
      </c>
      <c r="G435">
        <v>124</v>
      </c>
      <c r="H435">
        <v>0.2656</v>
      </c>
      <c r="I435">
        <v>89</v>
      </c>
      <c r="J435">
        <v>82</v>
      </c>
      <c r="K435">
        <v>4.18</v>
      </c>
      <c r="L435">
        <v>1.304</v>
      </c>
      <c r="M435">
        <v>1327</v>
      </c>
      <c r="N435">
        <v>11</v>
      </c>
      <c r="O435">
        <v>12</v>
      </c>
      <c r="P435">
        <v>12</v>
      </c>
      <c r="Q435">
        <v>8</v>
      </c>
      <c r="R435">
        <v>8</v>
      </c>
      <c r="S435">
        <v>11</v>
      </c>
      <c r="T435">
        <v>12</v>
      </c>
      <c r="U435">
        <v>6</v>
      </c>
      <c r="V435">
        <v>5</v>
      </c>
      <c r="W435">
        <v>11</v>
      </c>
      <c r="X435">
        <f t="shared" si="6"/>
        <v>96</v>
      </c>
    </row>
    <row r="436" spans="1:24" x14ac:dyDescent="0.25">
      <c r="A436" t="s">
        <v>75</v>
      </c>
      <c r="B436" t="s">
        <v>96</v>
      </c>
      <c r="C436" t="s">
        <v>113</v>
      </c>
      <c r="D436">
        <v>666</v>
      </c>
      <c r="E436">
        <v>167</v>
      </c>
      <c r="F436">
        <v>640</v>
      </c>
      <c r="G436">
        <v>70</v>
      </c>
      <c r="H436">
        <v>0.27339999999999998</v>
      </c>
      <c r="I436">
        <v>45</v>
      </c>
      <c r="J436">
        <v>33</v>
      </c>
      <c r="K436">
        <v>4.33</v>
      </c>
      <c r="L436">
        <v>1.339</v>
      </c>
      <c r="M436">
        <v>803</v>
      </c>
      <c r="N436">
        <v>3</v>
      </c>
      <c r="O436">
        <v>3</v>
      </c>
      <c r="P436">
        <v>3</v>
      </c>
      <c r="Q436">
        <v>3</v>
      </c>
      <c r="R436">
        <v>11</v>
      </c>
      <c r="S436">
        <v>1</v>
      </c>
      <c r="T436">
        <v>4</v>
      </c>
      <c r="U436">
        <v>0</v>
      </c>
      <c r="V436">
        <v>0</v>
      </c>
      <c r="W436">
        <v>1</v>
      </c>
      <c r="X436">
        <f t="shared" si="6"/>
        <v>29</v>
      </c>
    </row>
    <row r="437" spans="1:24" x14ac:dyDescent="0.25">
      <c r="A437" t="s">
        <v>75</v>
      </c>
      <c r="B437" t="s">
        <v>97</v>
      </c>
      <c r="C437" t="s">
        <v>113</v>
      </c>
      <c r="D437">
        <v>612</v>
      </c>
      <c r="E437">
        <v>141</v>
      </c>
      <c r="F437">
        <v>541</v>
      </c>
      <c r="G437">
        <v>69</v>
      </c>
      <c r="H437">
        <v>0.24379999999999999</v>
      </c>
      <c r="I437">
        <v>46</v>
      </c>
      <c r="J437">
        <v>47</v>
      </c>
      <c r="K437">
        <v>3.83</v>
      </c>
      <c r="L437">
        <v>1.288</v>
      </c>
      <c r="M437">
        <v>843</v>
      </c>
      <c r="N437">
        <v>1</v>
      </c>
      <c r="O437">
        <v>2</v>
      </c>
      <c r="P437">
        <v>1</v>
      </c>
      <c r="Q437">
        <v>1.5</v>
      </c>
      <c r="R437">
        <v>1</v>
      </c>
      <c r="S437">
        <v>2</v>
      </c>
      <c r="T437">
        <v>5</v>
      </c>
      <c r="U437">
        <v>0</v>
      </c>
      <c r="V437">
        <v>0</v>
      </c>
      <c r="W437">
        <v>2</v>
      </c>
      <c r="X437">
        <f t="shared" si="6"/>
        <v>15.5</v>
      </c>
    </row>
    <row r="438" spans="1:24" x14ac:dyDescent="0.25">
      <c r="A438" t="s">
        <v>75</v>
      </c>
      <c r="B438" t="s">
        <v>98</v>
      </c>
      <c r="C438" t="s">
        <v>113</v>
      </c>
      <c r="D438">
        <v>872</v>
      </c>
      <c r="E438">
        <v>209</v>
      </c>
      <c r="F438">
        <v>797</v>
      </c>
      <c r="G438">
        <v>173</v>
      </c>
      <c r="H438">
        <v>0.25440000000000002</v>
      </c>
      <c r="I438">
        <v>96</v>
      </c>
      <c r="J438">
        <v>53</v>
      </c>
      <c r="K438">
        <v>3.73</v>
      </c>
      <c r="L438">
        <v>1.222</v>
      </c>
      <c r="M438">
        <v>1365</v>
      </c>
      <c r="N438">
        <v>8</v>
      </c>
      <c r="O438">
        <v>6</v>
      </c>
      <c r="P438">
        <v>7</v>
      </c>
      <c r="Q438">
        <v>12</v>
      </c>
      <c r="R438">
        <v>3</v>
      </c>
      <c r="S438">
        <v>12</v>
      </c>
      <c r="T438">
        <v>8</v>
      </c>
      <c r="U438">
        <v>10</v>
      </c>
      <c r="V438">
        <v>12</v>
      </c>
      <c r="W438">
        <v>12</v>
      </c>
      <c r="X438">
        <f t="shared" si="6"/>
        <v>90</v>
      </c>
    </row>
    <row r="439" spans="1:24" x14ac:dyDescent="0.25">
      <c r="A439" t="s">
        <v>75</v>
      </c>
      <c r="B439" t="s">
        <v>99</v>
      </c>
      <c r="C439" t="s">
        <v>113</v>
      </c>
      <c r="D439">
        <v>889</v>
      </c>
      <c r="E439">
        <v>219</v>
      </c>
      <c r="F439">
        <v>860</v>
      </c>
      <c r="G439">
        <v>93</v>
      </c>
      <c r="H439">
        <v>0.27029999999999998</v>
      </c>
      <c r="I439">
        <v>80</v>
      </c>
      <c r="J439">
        <v>75</v>
      </c>
      <c r="K439">
        <v>3.5</v>
      </c>
      <c r="L439">
        <v>1.272</v>
      </c>
      <c r="M439">
        <v>1192</v>
      </c>
      <c r="N439">
        <v>9</v>
      </c>
      <c r="O439">
        <v>8</v>
      </c>
      <c r="P439">
        <v>9.5</v>
      </c>
      <c r="Q439">
        <v>5</v>
      </c>
      <c r="R439">
        <v>10</v>
      </c>
      <c r="S439">
        <v>8</v>
      </c>
      <c r="T439">
        <v>11</v>
      </c>
      <c r="U439">
        <v>12</v>
      </c>
      <c r="V439">
        <v>7</v>
      </c>
      <c r="W439">
        <v>8</v>
      </c>
      <c r="X439">
        <f t="shared" si="6"/>
        <v>87.5</v>
      </c>
    </row>
    <row r="440" spans="1:24" x14ac:dyDescent="0.25">
      <c r="A440" t="s">
        <v>75</v>
      </c>
      <c r="B440" t="s">
        <v>100</v>
      </c>
      <c r="C440" t="s">
        <v>113</v>
      </c>
      <c r="D440">
        <v>937</v>
      </c>
      <c r="E440">
        <v>253</v>
      </c>
      <c r="F440">
        <v>860</v>
      </c>
      <c r="G440">
        <v>138</v>
      </c>
      <c r="H440">
        <v>0.2616</v>
      </c>
      <c r="I440">
        <v>82</v>
      </c>
      <c r="J440">
        <v>52</v>
      </c>
      <c r="K440">
        <v>3.93</v>
      </c>
      <c r="L440">
        <v>1.252</v>
      </c>
      <c r="M440">
        <v>1231</v>
      </c>
      <c r="N440">
        <v>10</v>
      </c>
      <c r="O440">
        <v>11</v>
      </c>
      <c r="P440">
        <v>9.5</v>
      </c>
      <c r="Q440">
        <v>9.5</v>
      </c>
      <c r="R440">
        <v>5</v>
      </c>
      <c r="S440">
        <v>10</v>
      </c>
      <c r="T440">
        <v>6</v>
      </c>
      <c r="U440">
        <v>8</v>
      </c>
      <c r="V440">
        <v>9</v>
      </c>
      <c r="W440">
        <v>9</v>
      </c>
      <c r="X440">
        <f t="shared" si="6"/>
        <v>87</v>
      </c>
    </row>
    <row r="441" spans="1:24" x14ac:dyDescent="0.25">
      <c r="A441" t="s">
        <v>75</v>
      </c>
      <c r="B441" t="s">
        <v>101</v>
      </c>
      <c r="C441" t="s">
        <v>113</v>
      </c>
      <c r="D441">
        <v>854</v>
      </c>
      <c r="E441">
        <v>220</v>
      </c>
      <c r="F441">
        <v>836</v>
      </c>
      <c r="G441">
        <v>97</v>
      </c>
      <c r="H441">
        <v>0.26419999999999999</v>
      </c>
      <c r="I441">
        <v>79</v>
      </c>
      <c r="J441">
        <v>31</v>
      </c>
      <c r="K441">
        <v>3.58</v>
      </c>
      <c r="L441">
        <v>1.242</v>
      </c>
      <c r="M441">
        <v>1306</v>
      </c>
      <c r="N441">
        <v>7</v>
      </c>
      <c r="O441">
        <v>9</v>
      </c>
      <c r="P441">
        <v>8</v>
      </c>
      <c r="Q441">
        <v>6</v>
      </c>
      <c r="R441">
        <v>7</v>
      </c>
      <c r="S441">
        <v>7</v>
      </c>
      <c r="T441">
        <v>3</v>
      </c>
      <c r="U441">
        <v>11</v>
      </c>
      <c r="V441">
        <v>11</v>
      </c>
      <c r="W441">
        <v>10</v>
      </c>
      <c r="X441">
        <f t="shared" si="6"/>
        <v>79</v>
      </c>
    </row>
    <row r="442" spans="1:24" x14ac:dyDescent="0.25">
      <c r="A442" t="s">
        <v>75</v>
      </c>
      <c r="B442" t="s">
        <v>102</v>
      </c>
      <c r="C442" t="s">
        <v>113</v>
      </c>
      <c r="D442">
        <v>752</v>
      </c>
      <c r="E442">
        <v>138</v>
      </c>
      <c r="F442">
        <v>704</v>
      </c>
      <c r="G442">
        <v>143</v>
      </c>
      <c r="H442">
        <v>0.26819999999999999</v>
      </c>
      <c r="I442">
        <v>58</v>
      </c>
      <c r="J442">
        <v>53</v>
      </c>
      <c r="K442">
        <v>4.42</v>
      </c>
      <c r="L442">
        <v>1.3280000000000001</v>
      </c>
      <c r="M442">
        <v>907</v>
      </c>
      <c r="N442">
        <v>5</v>
      </c>
      <c r="O442">
        <v>1</v>
      </c>
      <c r="P442">
        <v>5</v>
      </c>
      <c r="Q442">
        <v>11</v>
      </c>
      <c r="R442">
        <v>9</v>
      </c>
      <c r="S442">
        <v>4</v>
      </c>
      <c r="T442">
        <v>8</v>
      </c>
      <c r="U442">
        <v>2</v>
      </c>
      <c r="V442">
        <v>3</v>
      </c>
      <c r="W442">
        <v>3</v>
      </c>
      <c r="X442">
        <f t="shared" si="6"/>
        <v>51</v>
      </c>
    </row>
    <row r="443" spans="1:24" x14ac:dyDescent="0.25">
      <c r="A443" t="s">
        <v>75</v>
      </c>
      <c r="B443" t="s">
        <v>103</v>
      </c>
      <c r="C443" t="s">
        <v>113</v>
      </c>
      <c r="D443">
        <v>774</v>
      </c>
      <c r="E443">
        <v>213</v>
      </c>
      <c r="F443">
        <v>737</v>
      </c>
      <c r="G443">
        <v>69</v>
      </c>
      <c r="H443">
        <v>0.25659999999999999</v>
      </c>
      <c r="I443">
        <v>54</v>
      </c>
      <c r="J443">
        <v>53</v>
      </c>
      <c r="K443">
        <v>4.25</v>
      </c>
      <c r="L443">
        <v>1.3080000000000001</v>
      </c>
      <c r="M443">
        <v>945</v>
      </c>
      <c r="N443">
        <v>6</v>
      </c>
      <c r="O443">
        <v>7</v>
      </c>
      <c r="P443">
        <v>6</v>
      </c>
      <c r="Q443">
        <v>1.5</v>
      </c>
      <c r="R443">
        <v>4</v>
      </c>
      <c r="S443">
        <v>3</v>
      </c>
      <c r="T443">
        <v>8</v>
      </c>
      <c r="U443">
        <v>5</v>
      </c>
      <c r="V443">
        <v>4</v>
      </c>
      <c r="W443">
        <v>5</v>
      </c>
      <c r="X443">
        <f t="shared" si="6"/>
        <v>49.5</v>
      </c>
    </row>
    <row r="444" spans="1:24" x14ac:dyDescent="0.25">
      <c r="A444" t="s">
        <v>75</v>
      </c>
      <c r="B444" t="s">
        <v>104</v>
      </c>
      <c r="C444" t="s">
        <v>113</v>
      </c>
      <c r="D444">
        <v>644</v>
      </c>
      <c r="E444">
        <v>176</v>
      </c>
      <c r="F444">
        <v>593</v>
      </c>
      <c r="G444">
        <v>101</v>
      </c>
      <c r="H444">
        <v>0.2621</v>
      </c>
      <c r="I444">
        <v>61</v>
      </c>
      <c r="J444">
        <v>11</v>
      </c>
      <c r="K444">
        <v>4.37</v>
      </c>
      <c r="L444">
        <v>1.272</v>
      </c>
      <c r="M444">
        <v>942</v>
      </c>
      <c r="N444">
        <v>2</v>
      </c>
      <c r="O444">
        <v>4</v>
      </c>
      <c r="P444">
        <v>2</v>
      </c>
      <c r="Q444">
        <v>7</v>
      </c>
      <c r="R444">
        <v>6</v>
      </c>
      <c r="S444">
        <v>6</v>
      </c>
      <c r="T444">
        <v>2</v>
      </c>
      <c r="U444">
        <v>3</v>
      </c>
      <c r="V444">
        <v>8</v>
      </c>
      <c r="W444">
        <v>4</v>
      </c>
      <c r="X444">
        <f t="shared" si="6"/>
        <v>44</v>
      </c>
    </row>
    <row r="445" spans="1:24" x14ac:dyDescent="0.25">
      <c r="A445" t="s">
        <v>75</v>
      </c>
      <c r="B445" t="s">
        <v>105</v>
      </c>
      <c r="C445" t="s">
        <v>113</v>
      </c>
      <c r="D445">
        <v>699</v>
      </c>
      <c r="E445">
        <v>190</v>
      </c>
      <c r="F445">
        <v>691</v>
      </c>
      <c r="G445">
        <v>73</v>
      </c>
      <c r="H445">
        <v>0.2485</v>
      </c>
      <c r="I445">
        <v>59</v>
      </c>
      <c r="J445">
        <v>9</v>
      </c>
      <c r="K445">
        <v>4.68</v>
      </c>
      <c r="L445">
        <v>1.452</v>
      </c>
      <c r="M445">
        <v>1050</v>
      </c>
      <c r="N445">
        <v>4</v>
      </c>
      <c r="O445">
        <v>5</v>
      </c>
      <c r="P445">
        <v>4</v>
      </c>
      <c r="Q445">
        <v>4</v>
      </c>
      <c r="R445">
        <v>2</v>
      </c>
      <c r="S445">
        <v>5</v>
      </c>
      <c r="T445">
        <v>1</v>
      </c>
      <c r="U445">
        <v>1</v>
      </c>
      <c r="V445">
        <v>1</v>
      </c>
      <c r="W445">
        <v>6</v>
      </c>
      <c r="X445">
        <f t="shared" si="6"/>
        <v>33</v>
      </c>
    </row>
    <row r="446" spans="1:24" x14ac:dyDescent="0.25">
      <c r="A446" t="s">
        <v>76</v>
      </c>
      <c r="B446" t="s">
        <v>94</v>
      </c>
      <c r="C446" t="s">
        <v>113</v>
      </c>
      <c r="D446">
        <v>974</v>
      </c>
      <c r="E446">
        <v>267</v>
      </c>
      <c r="F446">
        <v>940</v>
      </c>
      <c r="G446">
        <v>149</v>
      </c>
      <c r="H446">
        <v>0.26440000000000002</v>
      </c>
      <c r="I446">
        <v>94</v>
      </c>
      <c r="J446">
        <v>47</v>
      </c>
      <c r="K446">
        <v>3.508</v>
      </c>
      <c r="L446">
        <v>1.2132000000000001</v>
      </c>
      <c r="M446">
        <v>1365</v>
      </c>
      <c r="N446">
        <v>11</v>
      </c>
      <c r="O446">
        <v>12</v>
      </c>
      <c r="P446">
        <v>12</v>
      </c>
      <c r="Q446">
        <v>10</v>
      </c>
      <c r="R446">
        <v>7</v>
      </c>
      <c r="S446">
        <v>12</v>
      </c>
      <c r="T446">
        <v>6</v>
      </c>
      <c r="U446">
        <v>12</v>
      </c>
      <c r="V446">
        <v>12</v>
      </c>
      <c r="W446">
        <v>11</v>
      </c>
      <c r="X446">
        <f t="shared" si="6"/>
        <v>105</v>
      </c>
    </row>
    <row r="447" spans="1:24" x14ac:dyDescent="0.25">
      <c r="A447" t="s">
        <v>76</v>
      </c>
      <c r="B447" t="s">
        <v>95</v>
      </c>
      <c r="C447" t="s">
        <v>113</v>
      </c>
      <c r="D447">
        <v>992</v>
      </c>
      <c r="E447">
        <v>259</v>
      </c>
      <c r="F447">
        <v>926</v>
      </c>
      <c r="G447">
        <v>171</v>
      </c>
      <c r="H447">
        <v>0.27629999999999999</v>
      </c>
      <c r="I447">
        <v>84</v>
      </c>
      <c r="J447">
        <v>102</v>
      </c>
      <c r="K447">
        <v>3.8820000000000001</v>
      </c>
      <c r="L447">
        <v>1.2645999999999999</v>
      </c>
      <c r="M447">
        <v>1296</v>
      </c>
      <c r="N447">
        <v>12</v>
      </c>
      <c r="O447">
        <v>11</v>
      </c>
      <c r="P447">
        <v>10</v>
      </c>
      <c r="Q447">
        <v>12</v>
      </c>
      <c r="R447">
        <v>11</v>
      </c>
      <c r="S447">
        <v>9</v>
      </c>
      <c r="T447">
        <v>12</v>
      </c>
      <c r="U447">
        <v>8</v>
      </c>
      <c r="V447">
        <v>8</v>
      </c>
      <c r="W447">
        <v>9</v>
      </c>
      <c r="X447">
        <f t="shared" si="6"/>
        <v>102</v>
      </c>
    </row>
    <row r="448" spans="1:24" x14ac:dyDescent="0.25">
      <c r="A448" t="s">
        <v>76</v>
      </c>
      <c r="B448" t="s">
        <v>96</v>
      </c>
      <c r="C448" t="s">
        <v>113</v>
      </c>
      <c r="D448">
        <v>620</v>
      </c>
      <c r="E448">
        <v>180</v>
      </c>
      <c r="F448">
        <v>599</v>
      </c>
      <c r="G448">
        <v>70</v>
      </c>
      <c r="H448">
        <v>0.26200000000000001</v>
      </c>
      <c r="I448">
        <v>50</v>
      </c>
      <c r="J448">
        <v>45</v>
      </c>
      <c r="K448">
        <v>4.3819999999999997</v>
      </c>
      <c r="L448">
        <v>1.333</v>
      </c>
      <c r="M448">
        <v>996</v>
      </c>
      <c r="N448">
        <v>2</v>
      </c>
      <c r="O448">
        <v>5</v>
      </c>
      <c r="P448">
        <v>1</v>
      </c>
      <c r="Q448">
        <v>2.5</v>
      </c>
      <c r="R448">
        <v>6</v>
      </c>
      <c r="S448">
        <v>1.5</v>
      </c>
      <c r="T448">
        <v>5</v>
      </c>
      <c r="U448">
        <v>3</v>
      </c>
      <c r="V448">
        <v>5</v>
      </c>
      <c r="W448">
        <v>2</v>
      </c>
      <c r="X448">
        <f t="shared" si="6"/>
        <v>33</v>
      </c>
    </row>
    <row r="449" spans="1:24" x14ac:dyDescent="0.25">
      <c r="A449" t="s">
        <v>76</v>
      </c>
      <c r="B449" t="s">
        <v>97</v>
      </c>
      <c r="C449" t="s">
        <v>113</v>
      </c>
      <c r="D449">
        <v>611</v>
      </c>
      <c r="E449">
        <v>166</v>
      </c>
      <c r="F449">
        <v>606</v>
      </c>
      <c r="G449">
        <v>57</v>
      </c>
      <c r="H449">
        <v>0.25090000000000001</v>
      </c>
      <c r="I449">
        <v>50</v>
      </c>
      <c r="J449">
        <v>49</v>
      </c>
      <c r="K449">
        <v>4.4240000000000004</v>
      </c>
      <c r="L449">
        <v>1.3843000000000001</v>
      </c>
      <c r="M449">
        <v>670</v>
      </c>
      <c r="N449">
        <v>1</v>
      </c>
      <c r="O449">
        <v>3</v>
      </c>
      <c r="P449">
        <v>2</v>
      </c>
      <c r="Q449">
        <v>1</v>
      </c>
      <c r="R449">
        <v>2</v>
      </c>
      <c r="S449">
        <v>1.5</v>
      </c>
      <c r="T449">
        <v>7</v>
      </c>
      <c r="U449">
        <v>0</v>
      </c>
      <c r="V449">
        <v>0</v>
      </c>
      <c r="W449">
        <v>1</v>
      </c>
      <c r="X449">
        <f t="shared" si="6"/>
        <v>18.5</v>
      </c>
    </row>
    <row r="450" spans="1:24" x14ac:dyDescent="0.25">
      <c r="A450" t="s">
        <v>76</v>
      </c>
      <c r="B450" t="s">
        <v>98</v>
      </c>
      <c r="C450" t="s">
        <v>113</v>
      </c>
      <c r="D450">
        <v>953</v>
      </c>
      <c r="E450">
        <v>243</v>
      </c>
      <c r="F450">
        <v>937</v>
      </c>
      <c r="G450">
        <v>89</v>
      </c>
      <c r="H450">
        <v>0.26900000000000002</v>
      </c>
      <c r="I450">
        <v>88</v>
      </c>
      <c r="J450">
        <v>42</v>
      </c>
      <c r="K450">
        <v>3.7210000000000001</v>
      </c>
      <c r="L450">
        <v>1.2386999999999999</v>
      </c>
      <c r="M450">
        <v>1232</v>
      </c>
      <c r="N450">
        <v>10</v>
      </c>
      <c r="O450">
        <v>9.5</v>
      </c>
      <c r="P450">
        <v>11</v>
      </c>
      <c r="Q450">
        <v>6</v>
      </c>
      <c r="R450">
        <v>8</v>
      </c>
      <c r="S450">
        <v>11</v>
      </c>
      <c r="T450">
        <v>4</v>
      </c>
      <c r="U450">
        <v>11</v>
      </c>
      <c r="V450">
        <v>11</v>
      </c>
      <c r="W450">
        <v>8</v>
      </c>
      <c r="X450">
        <f t="shared" si="6"/>
        <v>89.5</v>
      </c>
    </row>
    <row r="451" spans="1:24" x14ac:dyDescent="0.25">
      <c r="A451" t="s">
        <v>76</v>
      </c>
      <c r="B451" t="s">
        <v>99</v>
      </c>
      <c r="C451" t="s">
        <v>113</v>
      </c>
      <c r="D451">
        <v>835</v>
      </c>
      <c r="E451">
        <v>243</v>
      </c>
      <c r="F451">
        <v>842</v>
      </c>
      <c r="G451">
        <v>169</v>
      </c>
      <c r="H451">
        <v>0.252</v>
      </c>
      <c r="I451">
        <v>87</v>
      </c>
      <c r="J451">
        <v>52</v>
      </c>
      <c r="K451">
        <v>4.17</v>
      </c>
      <c r="L451">
        <v>1.2438</v>
      </c>
      <c r="M451">
        <v>1499</v>
      </c>
      <c r="N451">
        <v>8</v>
      </c>
      <c r="O451">
        <v>9.5</v>
      </c>
      <c r="P451">
        <v>8</v>
      </c>
      <c r="Q451">
        <v>11</v>
      </c>
      <c r="R451">
        <v>4</v>
      </c>
      <c r="S451">
        <v>10</v>
      </c>
      <c r="T451">
        <v>8</v>
      </c>
      <c r="U451">
        <v>6</v>
      </c>
      <c r="V451">
        <v>10</v>
      </c>
      <c r="W451">
        <v>12</v>
      </c>
      <c r="X451">
        <f t="shared" ref="X451:X514" si="7">SUM(N451:W451)</f>
        <v>86.5</v>
      </c>
    </row>
    <row r="452" spans="1:24" x14ac:dyDescent="0.25">
      <c r="A452" t="s">
        <v>76</v>
      </c>
      <c r="B452" t="s">
        <v>100</v>
      </c>
      <c r="C452" t="s">
        <v>113</v>
      </c>
      <c r="D452">
        <v>692</v>
      </c>
      <c r="E452">
        <v>156</v>
      </c>
      <c r="F452">
        <v>692</v>
      </c>
      <c r="G452">
        <v>74</v>
      </c>
      <c r="H452">
        <v>0.2697</v>
      </c>
      <c r="I452">
        <v>75</v>
      </c>
      <c r="J452">
        <v>67</v>
      </c>
      <c r="K452">
        <v>3.85</v>
      </c>
      <c r="L452">
        <v>1.2624</v>
      </c>
      <c r="M452">
        <v>1110</v>
      </c>
      <c r="N452">
        <v>3</v>
      </c>
      <c r="O452">
        <v>2</v>
      </c>
      <c r="P452">
        <v>6</v>
      </c>
      <c r="Q452">
        <v>5</v>
      </c>
      <c r="R452">
        <v>10</v>
      </c>
      <c r="S452">
        <v>6</v>
      </c>
      <c r="T452">
        <v>11</v>
      </c>
      <c r="U452">
        <v>10</v>
      </c>
      <c r="V452">
        <v>9</v>
      </c>
      <c r="W452">
        <v>4</v>
      </c>
      <c r="X452">
        <f t="shared" si="7"/>
        <v>66</v>
      </c>
    </row>
    <row r="453" spans="1:24" x14ac:dyDescent="0.25">
      <c r="A453" t="s">
        <v>76</v>
      </c>
      <c r="B453" t="s">
        <v>101</v>
      </c>
      <c r="C453" t="s">
        <v>113</v>
      </c>
      <c r="D453">
        <v>936</v>
      </c>
      <c r="E453">
        <v>229</v>
      </c>
      <c r="F453">
        <v>880</v>
      </c>
      <c r="G453">
        <v>97</v>
      </c>
      <c r="H453">
        <v>0.26900000000000002</v>
      </c>
      <c r="I453">
        <v>82</v>
      </c>
      <c r="J453">
        <v>17</v>
      </c>
      <c r="K453">
        <v>4.4800000000000004</v>
      </c>
      <c r="L453">
        <v>1.3573</v>
      </c>
      <c r="M453">
        <v>1179</v>
      </c>
      <c r="N453">
        <v>9</v>
      </c>
      <c r="O453">
        <v>8</v>
      </c>
      <c r="P453">
        <v>9</v>
      </c>
      <c r="Q453">
        <v>7</v>
      </c>
      <c r="R453">
        <v>9</v>
      </c>
      <c r="S453">
        <v>8</v>
      </c>
      <c r="T453">
        <v>2</v>
      </c>
      <c r="U453">
        <v>1</v>
      </c>
      <c r="V453">
        <v>3</v>
      </c>
      <c r="W453">
        <v>7</v>
      </c>
      <c r="X453">
        <f t="shared" si="7"/>
        <v>63</v>
      </c>
    </row>
    <row r="454" spans="1:24" x14ac:dyDescent="0.25">
      <c r="A454" t="s">
        <v>76</v>
      </c>
      <c r="B454" t="s">
        <v>102</v>
      </c>
      <c r="C454" t="s">
        <v>113</v>
      </c>
      <c r="D454">
        <v>766</v>
      </c>
      <c r="E454">
        <v>182</v>
      </c>
      <c r="F454">
        <v>689</v>
      </c>
      <c r="G454">
        <v>130</v>
      </c>
      <c r="H454">
        <v>0.24590000000000001</v>
      </c>
      <c r="I454">
        <v>78</v>
      </c>
      <c r="J454">
        <v>57</v>
      </c>
      <c r="K454">
        <v>3.9660000000000002</v>
      </c>
      <c r="L454">
        <v>1.3354999999999999</v>
      </c>
      <c r="M454">
        <v>1310</v>
      </c>
      <c r="N454">
        <v>6</v>
      </c>
      <c r="O454">
        <v>6</v>
      </c>
      <c r="P454">
        <v>5</v>
      </c>
      <c r="Q454">
        <v>8</v>
      </c>
      <c r="R454">
        <v>1</v>
      </c>
      <c r="S454">
        <v>7</v>
      </c>
      <c r="T454">
        <v>9</v>
      </c>
      <c r="U454">
        <v>7</v>
      </c>
      <c r="V454">
        <v>4</v>
      </c>
      <c r="W454">
        <v>10</v>
      </c>
      <c r="X454">
        <f t="shared" si="7"/>
        <v>63</v>
      </c>
    </row>
    <row r="455" spans="1:24" x14ac:dyDescent="0.25">
      <c r="A455" t="s">
        <v>76</v>
      </c>
      <c r="B455" t="s">
        <v>103</v>
      </c>
      <c r="C455" t="s">
        <v>113</v>
      </c>
      <c r="D455">
        <v>788</v>
      </c>
      <c r="E455">
        <v>190</v>
      </c>
      <c r="F455">
        <v>725</v>
      </c>
      <c r="G455">
        <v>136</v>
      </c>
      <c r="H455">
        <v>0.25130000000000002</v>
      </c>
      <c r="I455">
        <v>63</v>
      </c>
      <c r="J455">
        <v>36</v>
      </c>
      <c r="K455">
        <v>3.8570000000000002</v>
      </c>
      <c r="L455">
        <v>1.2654000000000001</v>
      </c>
      <c r="M455">
        <v>1032</v>
      </c>
      <c r="N455">
        <v>7</v>
      </c>
      <c r="O455">
        <v>7</v>
      </c>
      <c r="P455">
        <v>7</v>
      </c>
      <c r="Q455">
        <v>9</v>
      </c>
      <c r="R455">
        <v>3</v>
      </c>
      <c r="S455">
        <v>3.5</v>
      </c>
      <c r="T455">
        <v>3</v>
      </c>
      <c r="U455">
        <v>9</v>
      </c>
      <c r="V455">
        <v>7</v>
      </c>
      <c r="W455">
        <v>3</v>
      </c>
      <c r="X455">
        <f t="shared" si="7"/>
        <v>58.5</v>
      </c>
    </row>
    <row r="456" spans="1:24" x14ac:dyDescent="0.25">
      <c r="A456" t="s">
        <v>76</v>
      </c>
      <c r="B456" t="s">
        <v>104</v>
      </c>
      <c r="C456" t="s">
        <v>113</v>
      </c>
      <c r="D456">
        <v>762</v>
      </c>
      <c r="E456">
        <v>176</v>
      </c>
      <c r="F456">
        <v>641</v>
      </c>
      <c r="G456">
        <v>71</v>
      </c>
      <c r="H456">
        <v>0.25280000000000002</v>
      </c>
      <c r="I456">
        <v>63</v>
      </c>
      <c r="J456">
        <v>66</v>
      </c>
      <c r="K456">
        <v>4.2539999999999996</v>
      </c>
      <c r="L456">
        <v>1.2910999999999999</v>
      </c>
      <c r="M456">
        <v>1125</v>
      </c>
      <c r="N456">
        <v>5</v>
      </c>
      <c r="O456">
        <v>4</v>
      </c>
      <c r="P456">
        <v>4</v>
      </c>
      <c r="Q456">
        <v>4</v>
      </c>
      <c r="R456">
        <v>5</v>
      </c>
      <c r="S456">
        <v>3.5</v>
      </c>
      <c r="T456">
        <v>10</v>
      </c>
      <c r="U456">
        <v>5</v>
      </c>
      <c r="V456">
        <v>6</v>
      </c>
      <c r="W456">
        <v>5</v>
      </c>
      <c r="X456">
        <f t="shared" si="7"/>
        <v>51.5</v>
      </c>
    </row>
    <row r="457" spans="1:24" x14ac:dyDescent="0.25">
      <c r="A457" t="s">
        <v>76</v>
      </c>
      <c r="B457" t="s">
        <v>105</v>
      </c>
      <c r="C457" t="s">
        <v>113</v>
      </c>
      <c r="D457">
        <v>694</v>
      </c>
      <c r="E457">
        <v>146</v>
      </c>
      <c r="F457">
        <v>629</v>
      </c>
      <c r="G457">
        <v>70</v>
      </c>
      <c r="H457">
        <v>0.28010000000000002</v>
      </c>
      <c r="I457">
        <v>73</v>
      </c>
      <c r="J457">
        <v>1</v>
      </c>
      <c r="K457">
        <v>4.3470000000000004</v>
      </c>
      <c r="L457">
        <v>1.3915</v>
      </c>
      <c r="M457">
        <v>1169</v>
      </c>
      <c r="N457">
        <v>4</v>
      </c>
      <c r="O457">
        <v>1</v>
      </c>
      <c r="P457">
        <v>3</v>
      </c>
      <c r="Q457">
        <v>2.5</v>
      </c>
      <c r="R457">
        <v>12</v>
      </c>
      <c r="S457">
        <v>5</v>
      </c>
      <c r="T457">
        <v>1</v>
      </c>
      <c r="U457">
        <v>4</v>
      </c>
      <c r="V457">
        <v>1</v>
      </c>
      <c r="W457">
        <v>6</v>
      </c>
      <c r="X457">
        <f t="shared" si="7"/>
        <v>39.5</v>
      </c>
    </row>
    <row r="458" spans="1:24" x14ac:dyDescent="0.25">
      <c r="A458" t="s">
        <v>77</v>
      </c>
      <c r="B458" t="s">
        <v>94</v>
      </c>
      <c r="C458" t="s">
        <v>113</v>
      </c>
      <c r="D458">
        <v>902</v>
      </c>
      <c r="E458">
        <v>204</v>
      </c>
      <c r="F458">
        <v>799</v>
      </c>
      <c r="G458">
        <v>104</v>
      </c>
      <c r="H458">
        <v>0.2727</v>
      </c>
      <c r="I458">
        <v>64</v>
      </c>
      <c r="J458">
        <v>56</v>
      </c>
      <c r="K458">
        <v>3.722</v>
      </c>
      <c r="L458">
        <v>1.2103999999999999</v>
      </c>
      <c r="M458">
        <v>1093</v>
      </c>
      <c r="N458">
        <v>12</v>
      </c>
      <c r="O458">
        <v>9</v>
      </c>
      <c r="P458">
        <v>10</v>
      </c>
      <c r="Q458">
        <v>7.5</v>
      </c>
      <c r="R458">
        <v>10</v>
      </c>
      <c r="S458">
        <v>5.5</v>
      </c>
      <c r="T458">
        <v>8</v>
      </c>
      <c r="U458">
        <v>9</v>
      </c>
      <c r="V458">
        <v>11</v>
      </c>
      <c r="W458">
        <v>8</v>
      </c>
      <c r="X458">
        <f t="shared" si="7"/>
        <v>90</v>
      </c>
    </row>
    <row r="459" spans="1:24" x14ac:dyDescent="0.25">
      <c r="A459" t="s">
        <v>77</v>
      </c>
      <c r="B459" t="s">
        <v>95</v>
      </c>
      <c r="C459" t="s">
        <v>113</v>
      </c>
      <c r="D459">
        <v>844</v>
      </c>
      <c r="E459">
        <v>256</v>
      </c>
      <c r="F459">
        <v>854</v>
      </c>
      <c r="G459">
        <v>133</v>
      </c>
      <c r="H459">
        <v>0.27110000000000001</v>
      </c>
      <c r="I459">
        <v>62</v>
      </c>
      <c r="J459">
        <v>78</v>
      </c>
      <c r="K459">
        <v>4.07</v>
      </c>
      <c r="L459">
        <v>1.3689</v>
      </c>
      <c r="M459">
        <v>996</v>
      </c>
      <c r="N459">
        <v>9</v>
      </c>
      <c r="O459">
        <v>11</v>
      </c>
      <c r="P459">
        <v>11</v>
      </c>
      <c r="Q459">
        <v>11</v>
      </c>
      <c r="R459">
        <v>9</v>
      </c>
      <c r="S459">
        <v>3.5</v>
      </c>
      <c r="T459">
        <v>11</v>
      </c>
      <c r="U459">
        <v>5</v>
      </c>
      <c r="V459">
        <v>1</v>
      </c>
      <c r="W459">
        <v>4</v>
      </c>
      <c r="X459">
        <f t="shared" si="7"/>
        <v>75.5</v>
      </c>
    </row>
    <row r="460" spans="1:24" x14ac:dyDescent="0.25">
      <c r="A460" t="s">
        <v>77</v>
      </c>
      <c r="B460" t="s">
        <v>96</v>
      </c>
      <c r="C460" t="s">
        <v>113</v>
      </c>
      <c r="D460">
        <v>803</v>
      </c>
      <c r="E460">
        <v>177</v>
      </c>
      <c r="F460">
        <v>726</v>
      </c>
      <c r="G460">
        <v>88</v>
      </c>
      <c r="H460">
        <v>0.27500000000000002</v>
      </c>
      <c r="I460">
        <v>33</v>
      </c>
      <c r="J460">
        <v>33</v>
      </c>
      <c r="K460">
        <v>4.45</v>
      </c>
      <c r="L460">
        <v>1.3022</v>
      </c>
      <c r="M460">
        <v>662</v>
      </c>
      <c r="N460">
        <v>7</v>
      </c>
      <c r="O460">
        <v>4</v>
      </c>
      <c r="P460">
        <v>6</v>
      </c>
      <c r="Q460">
        <v>5</v>
      </c>
      <c r="R460">
        <v>11</v>
      </c>
      <c r="S460">
        <v>1</v>
      </c>
      <c r="T460">
        <v>5</v>
      </c>
      <c r="U460">
        <v>2</v>
      </c>
      <c r="V460">
        <v>6</v>
      </c>
      <c r="W460">
        <v>1</v>
      </c>
      <c r="X460">
        <f t="shared" si="7"/>
        <v>48</v>
      </c>
    </row>
    <row r="461" spans="1:24" x14ac:dyDescent="0.25">
      <c r="A461" t="s">
        <v>77</v>
      </c>
      <c r="B461" t="s">
        <v>97</v>
      </c>
      <c r="C461" t="s">
        <v>113</v>
      </c>
      <c r="D461">
        <v>693</v>
      </c>
      <c r="E461">
        <v>170</v>
      </c>
      <c r="F461">
        <v>634</v>
      </c>
      <c r="G461">
        <v>95</v>
      </c>
      <c r="H461">
        <v>0.26079999999999998</v>
      </c>
      <c r="I461">
        <v>62</v>
      </c>
      <c r="J461">
        <v>1</v>
      </c>
      <c r="K461">
        <v>4.351</v>
      </c>
      <c r="L461">
        <v>1.3206</v>
      </c>
      <c r="M461">
        <v>1055</v>
      </c>
      <c r="N461">
        <v>2</v>
      </c>
      <c r="O461">
        <v>2</v>
      </c>
      <c r="P461">
        <v>1</v>
      </c>
      <c r="Q461">
        <v>6</v>
      </c>
      <c r="R461">
        <v>5</v>
      </c>
      <c r="S461">
        <v>3.5</v>
      </c>
      <c r="T461">
        <v>1</v>
      </c>
      <c r="U461">
        <v>3</v>
      </c>
      <c r="V461">
        <v>4</v>
      </c>
      <c r="W461">
        <v>7</v>
      </c>
      <c r="X461">
        <f t="shared" si="7"/>
        <v>34.5</v>
      </c>
    </row>
    <row r="462" spans="1:24" x14ac:dyDescent="0.25">
      <c r="A462" t="s">
        <v>77</v>
      </c>
      <c r="B462" t="s">
        <v>98</v>
      </c>
      <c r="C462" t="s">
        <v>113</v>
      </c>
      <c r="D462">
        <v>817</v>
      </c>
      <c r="E462">
        <v>203</v>
      </c>
      <c r="F462">
        <v>716</v>
      </c>
      <c r="G462">
        <v>105</v>
      </c>
      <c r="H462">
        <v>0.26600000000000001</v>
      </c>
      <c r="I462">
        <v>80</v>
      </c>
      <c r="J462">
        <v>29</v>
      </c>
      <c r="K462">
        <v>4.0339999999999998</v>
      </c>
      <c r="L462">
        <v>1.2503</v>
      </c>
      <c r="M462">
        <v>1177</v>
      </c>
      <c r="N462">
        <v>8</v>
      </c>
      <c r="O462">
        <v>8</v>
      </c>
      <c r="P462">
        <v>5</v>
      </c>
      <c r="Q462">
        <v>9</v>
      </c>
      <c r="R462">
        <v>8</v>
      </c>
      <c r="S462">
        <v>10</v>
      </c>
      <c r="T462">
        <v>4</v>
      </c>
      <c r="U462">
        <v>6</v>
      </c>
      <c r="V462">
        <v>7</v>
      </c>
      <c r="W462">
        <v>10</v>
      </c>
      <c r="X462">
        <f t="shared" si="7"/>
        <v>75</v>
      </c>
    </row>
    <row r="463" spans="1:24" x14ac:dyDescent="0.25">
      <c r="A463" t="s">
        <v>77</v>
      </c>
      <c r="B463" t="s">
        <v>99</v>
      </c>
      <c r="C463" t="s">
        <v>113</v>
      </c>
      <c r="D463">
        <v>662</v>
      </c>
      <c r="E463">
        <v>200</v>
      </c>
      <c r="F463">
        <v>734</v>
      </c>
      <c r="G463">
        <v>55</v>
      </c>
      <c r="H463">
        <v>0.24809999999999999</v>
      </c>
      <c r="I463">
        <v>99</v>
      </c>
      <c r="J463">
        <v>75</v>
      </c>
      <c r="K463">
        <v>3.51</v>
      </c>
      <c r="L463">
        <v>1.2229000000000001</v>
      </c>
      <c r="M463">
        <v>1281</v>
      </c>
      <c r="N463">
        <v>1</v>
      </c>
      <c r="O463">
        <v>7</v>
      </c>
      <c r="P463">
        <v>7</v>
      </c>
      <c r="Q463">
        <v>1</v>
      </c>
      <c r="R463">
        <v>1</v>
      </c>
      <c r="S463">
        <v>12</v>
      </c>
      <c r="T463">
        <v>10</v>
      </c>
      <c r="U463">
        <v>12</v>
      </c>
      <c r="V463">
        <v>10</v>
      </c>
      <c r="W463">
        <v>12</v>
      </c>
      <c r="X463">
        <f t="shared" si="7"/>
        <v>73</v>
      </c>
    </row>
    <row r="464" spans="1:24" x14ac:dyDescent="0.25">
      <c r="A464" t="s">
        <v>77</v>
      </c>
      <c r="B464" t="s">
        <v>100</v>
      </c>
      <c r="C464" t="s">
        <v>113</v>
      </c>
      <c r="D464">
        <v>747</v>
      </c>
      <c r="E464">
        <v>190</v>
      </c>
      <c r="F464">
        <v>735</v>
      </c>
      <c r="G464">
        <v>76</v>
      </c>
      <c r="H464">
        <v>0.25659999999999999</v>
      </c>
      <c r="I464">
        <v>90</v>
      </c>
      <c r="J464">
        <v>54</v>
      </c>
      <c r="K464">
        <v>3.7490000000000001</v>
      </c>
      <c r="L464">
        <v>1.2467999999999999</v>
      </c>
      <c r="M464">
        <v>1260</v>
      </c>
      <c r="N464">
        <v>5</v>
      </c>
      <c r="O464">
        <v>6</v>
      </c>
      <c r="P464">
        <v>8</v>
      </c>
      <c r="Q464">
        <v>4</v>
      </c>
      <c r="R464">
        <v>4</v>
      </c>
      <c r="S464">
        <v>11</v>
      </c>
      <c r="T464">
        <v>7</v>
      </c>
      <c r="U464">
        <v>8</v>
      </c>
      <c r="V464">
        <v>8</v>
      </c>
      <c r="W464">
        <v>11</v>
      </c>
      <c r="X464">
        <f t="shared" si="7"/>
        <v>72</v>
      </c>
    </row>
    <row r="465" spans="1:24" x14ac:dyDescent="0.25">
      <c r="A465" t="s">
        <v>77</v>
      </c>
      <c r="B465" t="s">
        <v>101</v>
      </c>
      <c r="C465" t="s">
        <v>113</v>
      </c>
      <c r="D465">
        <v>857</v>
      </c>
      <c r="E465">
        <v>257</v>
      </c>
      <c r="F465">
        <v>930</v>
      </c>
      <c r="G465">
        <v>73</v>
      </c>
      <c r="H465">
        <v>0.2762</v>
      </c>
      <c r="I465">
        <v>76</v>
      </c>
      <c r="J465">
        <v>19</v>
      </c>
      <c r="K465">
        <v>4.4800000000000004</v>
      </c>
      <c r="L465">
        <v>1.3275999999999999</v>
      </c>
      <c r="M465">
        <v>1022</v>
      </c>
      <c r="N465">
        <v>11</v>
      </c>
      <c r="O465">
        <v>12</v>
      </c>
      <c r="P465">
        <v>12</v>
      </c>
      <c r="Q465">
        <v>2</v>
      </c>
      <c r="R465">
        <v>12</v>
      </c>
      <c r="S465">
        <v>9</v>
      </c>
      <c r="T465">
        <v>3</v>
      </c>
      <c r="U465">
        <v>1</v>
      </c>
      <c r="V465">
        <v>3</v>
      </c>
      <c r="W465">
        <v>5</v>
      </c>
      <c r="X465">
        <f t="shared" si="7"/>
        <v>70</v>
      </c>
    </row>
    <row r="466" spans="1:24" x14ac:dyDescent="0.25">
      <c r="A466" t="s">
        <v>77</v>
      </c>
      <c r="B466" t="s">
        <v>102</v>
      </c>
      <c r="C466" t="s">
        <v>113</v>
      </c>
      <c r="D466">
        <v>745</v>
      </c>
      <c r="E466">
        <v>178</v>
      </c>
      <c r="F466">
        <v>635</v>
      </c>
      <c r="G466">
        <v>127</v>
      </c>
      <c r="H466">
        <v>0.25459999999999999</v>
      </c>
      <c r="I466">
        <v>67</v>
      </c>
      <c r="J466">
        <v>59</v>
      </c>
      <c r="K466">
        <v>3.621</v>
      </c>
      <c r="L466">
        <v>1.1793</v>
      </c>
      <c r="M466">
        <v>981</v>
      </c>
      <c r="N466">
        <v>4</v>
      </c>
      <c r="O466">
        <v>5</v>
      </c>
      <c r="P466">
        <v>2</v>
      </c>
      <c r="Q466">
        <v>10</v>
      </c>
      <c r="R466">
        <v>3</v>
      </c>
      <c r="S466">
        <v>7</v>
      </c>
      <c r="T466">
        <v>9</v>
      </c>
      <c r="U466">
        <v>10</v>
      </c>
      <c r="V466">
        <v>12</v>
      </c>
      <c r="W466">
        <v>2</v>
      </c>
      <c r="X466">
        <f t="shared" si="7"/>
        <v>64</v>
      </c>
    </row>
    <row r="467" spans="1:24" x14ac:dyDescent="0.25">
      <c r="A467" t="s">
        <v>77</v>
      </c>
      <c r="B467" t="s">
        <v>103</v>
      </c>
      <c r="C467" t="s">
        <v>113</v>
      </c>
      <c r="D467">
        <v>778</v>
      </c>
      <c r="E467">
        <v>210</v>
      </c>
      <c r="F467">
        <v>744</v>
      </c>
      <c r="G467">
        <v>104</v>
      </c>
      <c r="H467">
        <v>0.26150000000000001</v>
      </c>
      <c r="I467">
        <v>68</v>
      </c>
      <c r="J467">
        <v>15</v>
      </c>
      <c r="K467">
        <v>3.847</v>
      </c>
      <c r="L467">
        <v>1.3047</v>
      </c>
      <c r="M467">
        <v>987</v>
      </c>
      <c r="N467">
        <v>6</v>
      </c>
      <c r="O467">
        <v>10</v>
      </c>
      <c r="P467">
        <v>9</v>
      </c>
      <c r="Q467">
        <v>7.5</v>
      </c>
      <c r="R467">
        <v>6</v>
      </c>
      <c r="S467">
        <v>8</v>
      </c>
      <c r="T467">
        <v>2</v>
      </c>
      <c r="U467">
        <v>7</v>
      </c>
      <c r="V467">
        <v>5</v>
      </c>
      <c r="W467">
        <v>3</v>
      </c>
      <c r="X467">
        <f t="shared" si="7"/>
        <v>63.5</v>
      </c>
    </row>
    <row r="468" spans="1:24" x14ac:dyDescent="0.25">
      <c r="A468" t="s">
        <v>77</v>
      </c>
      <c r="B468" t="s">
        <v>104</v>
      </c>
      <c r="C468" t="s">
        <v>113</v>
      </c>
      <c r="D468">
        <v>709</v>
      </c>
      <c r="E468">
        <v>166</v>
      </c>
      <c r="F468">
        <v>693</v>
      </c>
      <c r="G468">
        <v>75</v>
      </c>
      <c r="H468">
        <v>0.24970000000000001</v>
      </c>
      <c r="I468">
        <v>64</v>
      </c>
      <c r="J468">
        <v>107</v>
      </c>
      <c r="K468">
        <v>3.5510000000000002</v>
      </c>
      <c r="L468">
        <v>1.2364999999999999</v>
      </c>
      <c r="M468">
        <v>1099</v>
      </c>
      <c r="N468">
        <v>3</v>
      </c>
      <c r="O468">
        <v>1</v>
      </c>
      <c r="P468">
        <v>3</v>
      </c>
      <c r="Q468">
        <v>3</v>
      </c>
      <c r="R468">
        <v>2</v>
      </c>
      <c r="S468">
        <v>5.5</v>
      </c>
      <c r="T468">
        <v>12</v>
      </c>
      <c r="U468">
        <v>11</v>
      </c>
      <c r="V468">
        <v>9</v>
      </c>
      <c r="W468">
        <v>9</v>
      </c>
      <c r="X468">
        <f t="shared" si="7"/>
        <v>58.5</v>
      </c>
    </row>
    <row r="469" spans="1:24" x14ac:dyDescent="0.25">
      <c r="A469" t="s">
        <v>77</v>
      </c>
      <c r="B469" t="s">
        <v>105</v>
      </c>
      <c r="C469" t="s">
        <v>113</v>
      </c>
      <c r="D469">
        <v>847</v>
      </c>
      <c r="E469">
        <v>171</v>
      </c>
      <c r="F469">
        <v>712</v>
      </c>
      <c r="G469">
        <v>204</v>
      </c>
      <c r="H469">
        <v>0.26229999999999998</v>
      </c>
      <c r="I469">
        <v>52</v>
      </c>
      <c r="J469">
        <v>43</v>
      </c>
      <c r="K469">
        <v>4.3479999999999999</v>
      </c>
      <c r="L469">
        <v>1.3323</v>
      </c>
      <c r="M469">
        <v>1028</v>
      </c>
      <c r="N469">
        <v>10</v>
      </c>
      <c r="O469">
        <v>3</v>
      </c>
      <c r="P469">
        <v>4</v>
      </c>
      <c r="Q469">
        <v>12</v>
      </c>
      <c r="R469">
        <v>7</v>
      </c>
      <c r="S469">
        <v>2</v>
      </c>
      <c r="T469">
        <v>6</v>
      </c>
      <c r="U469">
        <v>4</v>
      </c>
      <c r="V469">
        <v>2</v>
      </c>
      <c r="W469">
        <v>6</v>
      </c>
      <c r="X469">
        <f t="shared" si="7"/>
        <v>56</v>
      </c>
    </row>
    <row r="470" spans="1:24" x14ac:dyDescent="0.25">
      <c r="A470" t="s">
        <v>78</v>
      </c>
      <c r="B470" t="s">
        <v>94</v>
      </c>
      <c r="C470" t="s">
        <v>113</v>
      </c>
      <c r="D470">
        <v>860</v>
      </c>
      <c r="E470">
        <v>219</v>
      </c>
      <c r="F470">
        <v>816</v>
      </c>
      <c r="G470">
        <v>86</v>
      </c>
      <c r="H470">
        <v>0.26879999999999998</v>
      </c>
      <c r="I470">
        <v>77</v>
      </c>
      <c r="J470">
        <v>24</v>
      </c>
      <c r="K470">
        <v>3.3410000000000002</v>
      </c>
      <c r="L470">
        <v>1.1615</v>
      </c>
      <c r="M470">
        <v>1219</v>
      </c>
      <c r="N470">
        <v>10</v>
      </c>
      <c r="O470">
        <v>8</v>
      </c>
      <c r="P470">
        <v>8</v>
      </c>
      <c r="Q470">
        <v>4</v>
      </c>
      <c r="R470">
        <v>8</v>
      </c>
      <c r="S470">
        <v>10.5</v>
      </c>
      <c r="T470">
        <v>3</v>
      </c>
      <c r="U470">
        <v>12</v>
      </c>
      <c r="V470">
        <v>12</v>
      </c>
      <c r="W470">
        <v>10</v>
      </c>
      <c r="X470">
        <f t="shared" si="7"/>
        <v>85.5</v>
      </c>
    </row>
    <row r="471" spans="1:24" x14ac:dyDescent="0.25">
      <c r="A471" t="s">
        <v>78</v>
      </c>
      <c r="B471" t="s">
        <v>95</v>
      </c>
      <c r="C471" t="s">
        <v>113</v>
      </c>
      <c r="D471">
        <v>827</v>
      </c>
      <c r="E471">
        <v>230</v>
      </c>
      <c r="F471">
        <v>849</v>
      </c>
      <c r="G471">
        <v>102</v>
      </c>
      <c r="H471">
        <v>0.27039999999999997</v>
      </c>
      <c r="I471">
        <v>74</v>
      </c>
      <c r="J471">
        <v>80</v>
      </c>
      <c r="K471">
        <v>4.0220000000000002</v>
      </c>
      <c r="L471">
        <v>1.2931999999999999</v>
      </c>
      <c r="M471">
        <v>1118</v>
      </c>
      <c r="N471">
        <v>6</v>
      </c>
      <c r="O471">
        <v>10</v>
      </c>
      <c r="P471">
        <v>11</v>
      </c>
      <c r="Q471">
        <v>6</v>
      </c>
      <c r="R471">
        <v>12</v>
      </c>
      <c r="S471">
        <v>7.5</v>
      </c>
      <c r="T471">
        <v>12</v>
      </c>
      <c r="U471">
        <v>7</v>
      </c>
      <c r="V471">
        <v>8</v>
      </c>
      <c r="W471">
        <v>5</v>
      </c>
      <c r="X471">
        <f t="shared" si="7"/>
        <v>84.5</v>
      </c>
    </row>
    <row r="472" spans="1:24" x14ac:dyDescent="0.25">
      <c r="A472" t="s">
        <v>78</v>
      </c>
      <c r="B472" t="s">
        <v>96</v>
      </c>
      <c r="C472" t="s">
        <v>113</v>
      </c>
      <c r="D472">
        <v>750</v>
      </c>
      <c r="E472">
        <v>196</v>
      </c>
      <c r="F472">
        <v>729</v>
      </c>
      <c r="G472">
        <v>147</v>
      </c>
      <c r="H472">
        <v>0.25940000000000002</v>
      </c>
      <c r="I472">
        <v>29</v>
      </c>
      <c r="J472">
        <v>58</v>
      </c>
      <c r="K472">
        <v>4.0490000000000004</v>
      </c>
      <c r="L472">
        <v>1.3532999999999999</v>
      </c>
      <c r="M472">
        <v>599</v>
      </c>
      <c r="N472">
        <v>4</v>
      </c>
      <c r="O472">
        <v>5</v>
      </c>
      <c r="P472">
        <v>4</v>
      </c>
      <c r="Q472">
        <v>11</v>
      </c>
      <c r="R472">
        <v>6</v>
      </c>
      <c r="S472">
        <v>1</v>
      </c>
      <c r="T472">
        <v>8</v>
      </c>
      <c r="U472">
        <v>5</v>
      </c>
      <c r="V472">
        <v>3</v>
      </c>
      <c r="W472">
        <v>1</v>
      </c>
      <c r="X472">
        <f t="shared" si="7"/>
        <v>48</v>
      </c>
    </row>
    <row r="473" spans="1:24" x14ac:dyDescent="0.25">
      <c r="A473" t="s">
        <v>78</v>
      </c>
      <c r="B473" t="s">
        <v>97</v>
      </c>
      <c r="C473" t="s">
        <v>113</v>
      </c>
      <c r="D473">
        <v>672</v>
      </c>
      <c r="E473">
        <v>179</v>
      </c>
      <c r="F473">
        <v>657</v>
      </c>
      <c r="G473">
        <v>84</v>
      </c>
      <c r="H473">
        <v>0.24390000000000001</v>
      </c>
      <c r="I473">
        <v>73</v>
      </c>
      <c r="J473">
        <v>9</v>
      </c>
      <c r="K473">
        <v>4.3179999999999996</v>
      </c>
      <c r="L473">
        <v>1.3419000000000001</v>
      </c>
      <c r="M473">
        <v>1234</v>
      </c>
      <c r="N473">
        <v>1</v>
      </c>
      <c r="O473">
        <v>3</v>
      </c>
      <c r="P473">
        <v>3</v>
      </c>
      <c r="Q473">
        <v>3</v>
      </c>
      <c r="R473">
        <v>1</v>
      </c>
      <c r="S473">
        <v>5.5</v>
      </c>
      <c r="T473">
        <v>1</v>
      </c>
      <c r="U473">
        <v>3</v>
      </c>
      <c r="V473">
        <v>4</v>
      </c>
      <c r="W473">
        <v>11</v>
      </c>
      <c r="X473">
        <f t="shared" si="7"/>
        <v>35.5</v>
      </c>
    </row>
    <row r="474" spans="1:24" x14ac:dyDescent="0.25">
      <c r="A474" t="s">
        <v>78</v>
      </c>
      <c r="B474" t="s">
        <v>98</v>
      </c>
      <c r="C474" t="s">
        <v>113</v>
      </c>
      <c r="D474">
        <v>830</v>
      </c>
      <c r="E474">
        <v>253</v>
      </c>
      <c r="F474">
        <v>842</v>
      </c>
      <c r="G474">
        <v>81</v>
      </c>
      <c r="H474">
        <v>0.26629999999999998</v>
      </c>
      <c r="I474">
        <v>77</v>
      </c>
      <c r="J474">
        <v>56</v>
      </c>
      <c r="K474">
        <v>3.8679999999999999</v>
      </c>
      <c r="L474">
        <v>1.2329000000000001</v>
      </c>
      <c r="M474">
        <v>1184</v>
      </c>
      <c r="N474">
        <v>7</v>
      </c>
      <c r="O474">
        <v>11</v>
      </c>
      <c r="P474">
        <v>9.5</v>
      </c>
      <c r="Q474">
        <v>1</v>
      </c>
      <c r="R474">
        <v>7</v>
      </c>
      <c r="S474">
        <v>10.5</v>
      </c>
      <c r="T474">
        <v>7</v>
      </c>
      <c r="U474">
        <v>9</v>
      </c>
      <c r="V474">
        <v>9</v>
      </c>
      <c r="W474">
        <v>8</v>
      </c>
      <c r="X474">
        <f t="shared" si="7"/>
        <v>79</v>
      </c>
    </row>
    <row r="475" spans="1:24" x14ac:dyDescent="0.25">
      <c r="A475" t="s">
        <v>78</v>
      </c>
      <c r="B475" t="s">
        <v>99</v>
      </c>
      <c r="C475" t="s">
        <v>113</v>
      </c>
      <c r="D475">
        <v>839</v>
      </c>
      <c r="E475">
        <v>218</v>
      </c>
      <c r="F475">
        <v>781</v>
      </c>
      <c r="G475">
        <v>107</v>
      </c>
      <c r="H475">
        <v>0.25069999999999998</v>
      </c>
      <c r="I475">
        <v>88</v>
      </c>
      <c r="J475">
        <v>14</v>
      </c>
      <c r="K475">
        <v>3.6930000000000001</v>
      </c>
      <c r="L475">
        <v>1.1983999999999999</v>
      </c>
      <c r="M475">
        <v>1161</v>
      </c>
      <c r="N475">
        <v>8</v>
      </c>
      <c r="O475">
        <v>7</v>
      </c>
      <c r="P475">
        <v>7</v>
      </c>
      <c r="Q475">
        <v>8</v>
      </c>
      <c r="R475">
        <v>2</v>
      </c>
      <c r="S475">
        <v>12</v>
      </c>
      <c r="T475">
        <v>2</v>
      </c>
      <c r="U475">
        <v>10</v>
      </c>
      <c r="V475">
        <v>11</v>
      </c>
      <c r="W475">
        <v>7</v>
      </c>
      <c r="X475">
        <f t="shared" si="7"/>
        <v>74</v>
      </c>
    </row>
    <row r="476" spans="1:24" x14ac:dyDescent="0.25">
      <c r="A476" t="s">
        <v>78</v>
      </c>
      <c r="B476" t="s">
        <v>100</v>
      </c>
      <c r="C476" t="s">
        <v>113</v>
      </c>
      <c r="D476">
        <v>911</v>
      </c>
      <c r="E476">
        <v>266</v>
      </c>
      <c r="F476">
        <v>884</v>
      </c>
      <c r="G476">
        <v>134</v>
      </c>
      <c r="H476">
        <v>0.25480000000000003</v>
      </c>
      <c r="I476">
        <v>74</v>
      </c>
      <c r="J476">
        <v>52</v>
      </c>
      <c r="K476">
        <v>4.3499999999999996</v>
      </c>
      <c r="L476">
        <v>1.3667</v>
      </c>
      <c r="M476">
        <v>1123</v>
      </c>
      <c r="N476">
        <v>12</v>
      </c>
      <c r="O476">
        <v>12</v>
      </c>
      <c r="P476">
        <v>12</v>
      </c>
      <c r="Q476">
        <v>10</v>
      </c>
      <c r="R476">
        <v>4</v>
      </c>
      <c r="S476">
        <v>7.5</v>
      </c>
      <c r="T476">
        <v>6</v>
      </c>
      <c r="U476">
        <v>2</v>
      </c>
      <c r="V476">
        <v>2</v>
      </c>
      <c r="W476">
        <v>6</v>
      </c>
      <c r="X476">
        <f t="shared" si="7"/>
        <v>73.5</v>
      </c>
    </row>
    <row r="477" spans="1:24" x14ac:dyDescent="0.25">
      <c r="A477" t="s">
        <v>78</v>
      </c>
      <c r="B477" t="s">
        <v>101</v>
      </c>
      <c r="C477" t="s">
        <v>113</v>
      </c>
      <c r="D477">
        <v>841</v>
      </c>
      <c r="E477">
        <v>223</v>
      </c>
      <c r="F477">
        <v>842</v>
      </c>
      <c r="G477">
        <v>90</v>
      </c>
      <c r="H477">
        <v>0.26919999999999999</v>
      </c>
      <c r="I477">
        <v>63</v>
      </c>
      <c r="J477">
        <v>69</v>
      </c>
      <c r="K477">
        <v>4.0780000000000003</v>
      </c>
      <c r="L477">
        <v>1.3299000000000001</v>
      </c>
      <c r="M477">
        <v>1062</v>
      </c>
      <c r="N477">
        <v>9</v>
      </c>
      <c r="O477">
        <v>9</v>
      </c>
      <c r="P477">
        <v>9.5</v>
      </c>
      <c r="Q477">
        <v>5</v>
      </c>
      <c r="R477">
        <v>9</v>
      </c>
      <c r="S477">
        <v>2</v>
      </c>
      <c r="T477">
        <v>10</v>
      </c>
      <c r="U477">
        <v>4</v>
      </c>
      <c r="V477">
        <v>6</v>
      </c>
      <c r="W477">
        <v>4</v>
      </c>
      <c r="X477">
        <f t="shared" si="7"/>
        <v>67.5</v>
      </c>
    </row>
    <row r="478" spans="1:24" x14ac:dyDescent="0.25">
      <c r="A478" t="s">
        <v>78</v>
      </c>
      <c r="B478" t="s">
        <v>102</v>
      </c>
      <c r="C478" t="s">
        <v>113</v>
      </c>
      <c r="D478">
        <v>820</v>
      </c>
      <c r="E478">
        <v>202</v>
      </c>
      <c r="F478">
        <v>742</v>
      </c>
      <c r="G478">
        <v>119</v>
      </c>
      <c r="H478">
        <v>0.2591</v>
      </c>
      <c r="I478">
        <v>73</v>
      </c>
      <c r="J478">
        <v>66</v>
      </c>
      <c r="K478">
        <v>4.0439999999999996</v>
      </c>
      <c r="L478">
        <v>1.3307</v>
      </c>
      <c r="M478">
        <v>1202</v>
      </c>
      <c r="N478">
        <v>5</v>
      </c>
      <c r="O478">
        <v>6</v>
      </c>
      <c r="P478">
        <v>5</v>
      </c>
      <c r="Q478">
        <v>9</v>
      </c>
      <c r="R478">
        <v>5</v>
      </c>
      <c r="S478">
        <v>5.5</v>
      </c>
      <c r="T478">
        <v>9</v>
      </c>
      <c r="U478">
        <v>6</v>
      </c>
      <c r="V478">
        <v>5</v>
      </c>
      <c r="W478">
        <v>9</v>
      </c>
      <c r="X478">
        <f t="shared" si="7"/>
        <v>64.5</v>
      </c>
    </row>
    <row r="479" spans="1:24" x14ac:dyDescent="0.25">
      <c r="A479" t="s">
        <v>78</v>
      </c>
      <c r="B479" t="s">
        <v>103</v>
      </c>
      <c r="C479" t="s">
        <v>113</v>
      </c>
      <c r="D479">
        <v>676</v>
      </c>
      <c r="E479">
        <v>152</v>
      </c>
      <c r="F479">
        <v>654</v>
      </c>
      <c r="G479">
        <v>83</v>
      </c>
      <c r="H479">
        <v>0.25469999999999998</v>
      </c>
      <c r="I479">
        <v>70</v>
      </c>
      <c r="J479">
        <v>72</v>
      </c>
      <c r="K479">
        <v>3.6739999999999999</v>
      </c>
      <c r="L479">
        <v>1.2173</v>
      </c>
      <c r="M479">
        <v>1236</v>
      </c>
      <c r="N479">
        <v>2</v>
      </c>
      <c r="O479">
        <v>2</v>
      </c>
      <c r="P479">
        <v>2</v>
      </c>
      <c r="Q479">
        <v>2</v>
      </c>
      <c r="R479">
        <v>3</v>
      </c>
      <c r="S479">
        <v>4</v>
      </c>
      <c r="T479">
        <v>11</v>
      </c>
      <c r="U479">
        <v>11</v>
      </c>
      <c r="V479">
        <v>10</v>
      </c>
      <c r="W479">
        <v>12</v>
      </c>
      <c r="X479">
        <f t="shared" si="7"/>
        <v>59</v>
      </c>
    </row>
    <row r="480" spans="1:24" x14ac:dyDescent="0.25">
      <c r="A480" t="s">
        <v>78</v>
      </c>
      <c r="B480" t="s">
        <v>104</v>
      </c>
      <c r="C480" t="s">
        <v>113</v>
      </c>
      <c r="D480">
        <v>870</v>
      </c>
      <c r="E480">
        <v>190</v>
      </c>
      <c r="F480">
        <v>777</v>
      </c>
      <c r="G480">
        <v>106</v>
      </c>
      <c r="H480">
        <v>0.26960000000000001</v>
      </c>
      <c r="I480">
        <v>75</v>
      </c>
      <c r="J480">
        <v>36</v>
      </c>
      <c r="K480">
        <v>4.5449999999999999</v>
      </c>
      <c r="L480">
        <v>1.3782000000000001</v>
      </c>
      <c r="M480">
        <v>1059</v>
      </c>
      <c r="N480">
        <v>11</v>
      </c>
      <c r="O480">
        <v>4</v>
      </c>
      <c r="P480">
        <v>6</v>
      </c>
      <c r="Q480">
        <v>7</v>
      </c>
      <c r="R480">
        <v>10</v>
      </c>
      <c r="S480">
        <v>9</v>
      </c>
      <c r="T480">
        <v>4</v>
      </c>
      <c r="U480">
        <v>1</v>
      </c>
      <c r="V480">
        <v>1</v>
      </c>
      <c r="W480">
        <v>3</v>
      </c>
      <c r="X480">
        <f t="shared" si="7"/>
        <v>56</v>
      </c>
    </row>
    <row r="481" spans="1:24" x14ac:dyDescent="0.25">
      <c r="A481" t="s">
        <v>78</v>
      </c>
      <c r="B481" t="s">
        <v>105</v>
      </c>
      <c r="C481" t="s">
        <v>113</v>
      </c>
      <c r="D481">
        <v>733</v>
      </c>
      <c r="E481">
        <v>134</v>
      </c>
      <c r="F481">
        <v>576</v>
      </c>
      <c r="G481">
        <v>150</v>
      </c>
      <c r="H481">
        <v>0.27</v>
      </c>
      <c r="I481">
        <v>67</v>
      </c>
      <c r="J481">
        <v>40</v>
      </c>
      <c r="K481">
        <v>3.988</v>
      </c>
      <c r="L481">
        <v>1.3068</v>
      </c>
      <c r="M481">
        <v>901</v>
      </c>
      <c r="N481">
        <v>3</v>
      </c>
      <c r="O481">
        <v>1</v>
      </c>
      <c r="P481">
        <v>1</v>
      </c>
      <c r="Q481">
        <v>12</v>
      </c>
      <c r="R481">
        <v>11</v>
      </c>
      <c r="S481">
        <v>3</v>
      </c>
      <c r="T481">
        <v>5</v>
      </c>
      <c r="U481">
        <v>8</v>
      </c>
      <c r="V481">
        <v>7</v>
      </c>
      <c r="W481">
        <v>2</v>
      </c>
      <c r="X481">
        <f t="shared" si="7"/>
        <v>53</v>
      </c>
    </row>
    <row r="482" spans="1:24" x14ac:dyDescent="0.25">
      <c r="A482" t="s">
        <v>79</v>
      </c>
      <c r="B482" t="s">
        <v>94</v>
      </c>
      <c r="C482" t="s">
        <v>114</v>
      </c>
      <c r="D482">
        <v>842</v>
      </c>
      <c r="E482">
        <v>202</v>
      </c>
      <c r="F482">
        <v>792</v>
      </c>
      <c r="G482">
        <v>131</v>
      </c>
      <c r="H482">
        <v>0.26550000000000001</v>
      </c>
      <c r="I482">
        <v>90</v>
      </c>
      <c r="J482">
        <v>79</v>
      </c>
      <c r="K482">
        <v>3.57</v>
      </c>
      <c r="L482">
        <v>1.218</v>
      </c>
      <c r="M482">
        <v>1251</v>
      </c>
      <c r="N482">
        <v>9</v>
      </c>
      <c r="O482">
        <v>7.5</v>
      </c>
      <c r="P482">
        <v>8</v>
      </c>
      <c r="Q482">
        <v>10</v>
      </c>
      <c r="R482">
        <v>8</v>
      </c>
      <c r="S482">
        <v>12</v>
      </c>
      <c r="T482">
        <v>11</v>
      </c>
      <c r="U482">
        <v>12</v>
      </c>
      <c r="V482">
        <v>12</v>
      </c>
      <c r="W482">
        <v>10</v>
      </c>
      <c r="X482">
        <f t="shared" si="7"/>
        <v>99.5</v>
      </c>
    </row>
    <row r="483" spans="1:24" x14ac:dyDescent="0.25">
      <c r="A483" t="s">
        <v>79</v>
      </c>
      <c r="B483" t="s">
        <v>95</v>
      </c>
      <c r="C483" t="s">
        <v>114</v>
      </c>
      <c r="D483">
        <v>938</v>
      </c>
      <c r="E483">
        <v>249</v>
      </c>
      <c r="F483">
        <v>942</v>
      </c>
      <c r="G483">
        <v>105</v>
      </c>
      <c r="H483">
        <v>0.28149999999999997</v>
      </c>
      <c r="I483">
        <v>80</v>
      </c>
      <c r="J483">
        <v>48</v>
      </c>
      <c r="K483">
        <v>3.87</v>
      </c>
      <c r="L483">
        <v>1.2989999999999999</v>
      </c>
      <c r="M483">
        <v>1289</v>
      </c>
      <c r="N483">
        <v>12</v>
      </c>
      <c r="O483">
        <v>12</v>
      </c>
      <c r="P483">
        <v>12</v>
      </c>
      <c r="Q483">
        <v>5</v>
      </c>
      <c r="R483">
        <v>12</v>
      </c>
      <c r="S483">
        <v>10</v>
      </c>
      <c r="T483">
        <v>7.5</v>
      </c>
      <c r="U483">
        <v>8</v>
      </c>
      <c r="V483">
        <v>5</v>
      </c>
      <c r="W483">
        <v>12</v>
      </c>
      <c r="X483">
        <f t="shared" si="7"/>
        <v>95.5</v>
      </c>
    </row>
    <row r="484" spans="1:24" x14ac:dyDescent="0.25">
      <c r="A484" t="s">
        <v>79</v>
      </c>
      <c r="B484" t="s">
        <v>96</v>
      </c>
      <c r="C484" t="s">
        <v>114</v>
      </c>
      <c r="D484">
        <v>700</v>
      </c>
      <c r="E484">
        <v>179</v>
      </c>
      <c r="F484">
        <v>721</v>
      </c>
      <c r="G484">
        <v>62</v>
      </c>
      <c r="H484">
        <v>0.2656</v>
      </c>
      <c r="I484">
        <v>58</v>
      </c>
      <c r="J484">
        <v>14</v>
      </c>
      <c r="K484">
        <v>4.05</v>
      </c>
      <c r="L484">
        <v>1.2929999999999999</v>
      </c>
      <c r="M484">
        <v>961</v>
      </c>
      <c r="N484">
        <v>3</v>
      </c>
      <c r="O484">
        <v>3</v>
      </c>
      <c r="P484">
        <v>6</v>
      </c>
      <c r="Q484">
        <v>1.5</v>
      </c>
      <c r="R484">
        <v>9</v>
      </c>
      <c r="S484">
        <v>1</v>
      </c>
      <c r="T484">
        <v>1</v>
      </c>
      <c r="U484">
        <v>7</v>
      </c>
      <c r="V484">
        <v>6</v>
      </c>
      <c r="W484">
        <v>1</v>
      </c>
      <c r="X484">
        <f t="shared" si="7"/>
        <v>38.5</v>
      </c>
    </row>
    <row r="485" spans="1:24" x14ac:dyDescent="0.25">
      <c r="A485" t="s">
        <v>79</v>
      </c>
      <c r="B485" t="s">
        <v>97</v>
      </c>
      <c r="C485" t="s">
        <v>114</v>
      </c>
      <c r="D485">
        <v>633</v>
      </c>
      <c r="E485">
        <v>157</v>
      </c>
      <c r="F485">
        <v>633</v>
      </c>
      <c r="G485">
        <v>62</v>
      </c>
      <c r="H485">
        <v>0.24429999999999999</v>
      </c>
      <c r="I485">
        <v>73</v>
      </c>
      <c r="J485">
        <v>37</v>
      </c>
      <c r="K485">
        <v>4.16</v>
      </c>
      <c r="L485">
        <v>1.2629999999999999</v>
      </c>
      <c r="M485">
        <v>1124</v>
      </c>
      <c r="N485">
        <v>1</v>
      </c>
      <c r="O485">
        <v>1</v>
      </c>
      <c r="P485">
        <v>2</v>
      </c>
      <c r="Q485">
        <v>1.5</v>
      </c>
      <c r="R485">
        <v>1</v>
      </c>
      <c r="S485">
        <v>8</v>
      </c>
      <c r="T485">
        <v>6</v>
      </c>
      <c r="U485">
        <v>5</v>
      </c>
      <c r="V485">
        <v>8</v>
      </c>
      <c r="W485">
        <v>5</v>
      </c>
      <c r="X485">
        <f t="shared" si="7"/>
        <v>38.5</v>
      </c>
    </row>
    <row r="486" spans="1:24" x14ac:dyDescent="0.25">
      <c r="A486" t="s">
        <v>79</v>
      </c>
      <c r="B486" t="s">
        <v>98</v>
      </c>
      <c r="C486" t="s">
        <v>114</v>
      </c>
      <c r="D486">
        <v>844</v>
      </c>
      <c r="E486">
        <v>223</v>
      </c>
      <c r="F486">
        <v>832</v>
      </c>
      <c r="G486">
        <v>140</v>
      </c>
      <c r="H486">
        <v>0.2586</v>
      </c>
      <c r="I486">
        <v>70</v>
      </c>
      <c r="J486">
        <v>48</v>
      </c>
      <c r="K486">
        <v>3.64</v>
      </c>
      <c r="L486">
        <v>1.2509999999999999</v>
      </c>
      <c r="M486">
        <v>1264</v>
      </c>
      <c r="N486">
        <v>10</v>
      </c>
      <c r="O486">
        <v>9</v>
      </c>
      <c r="P486">
        <v>10</v>
      </c>
      <c r="Q486">
        <v>12</v>
      </c>
      <c r="R486">
        <v>4</v>
      </c>
      <c r="S486">
        <v>5.5</v>
      </c>
      <c r="T486">
        <v>7.5</v>
      </c>
      <c r="U486">
        <v>11</v>
      </c>
      <c r="V486">
        <v>9</v>
      </c>
      <c r="W486">
        <v>11</v>
      </c>
      <c r="X486">
        <f t="shared" si="7"/>
        <v>89</v>
      </c>
    </row>
    <row r="487" spans="1:24" x14ac:dyDescent="0.25">
      <c r="A487" t="s">
        <v>79</v>
      </c>
      <c r="B487" t="s">
        <v>99</v>
      </c>
      <c r="C487" t="s">
        <v>114</v>
      </c>
      <c r="D487">
        <v>837</v>
      </c>
      <c r="E487">
        <v>231</v>
      </c>
      <c r="F487">
        <v>841</v>
      </c>
      <c r="G487">
        <v>96</v>
      </c>
      <c r="H487">
        <v>0.26640000000000003</v>
      </c>
      <c r="I487">
        <v>81</v>
      </c>
      <c r="J487">
        <v>33</v>
      </c>
      <c r="K487">
        <v>3.76</v>
      </c>
      <c r="L487">
        <v>1.226</v>
      </c>
      <c r="M487">
        <v>1208</v>
      </c>
      <c r="N487">
        <v>8</v>
      </c>
      <c r="O487">
        <v>10</v>
      </c>
      <c r="P487">
        <v>11</v>
      </c>
      <c r="Q487">
        <v>4</v>
      </c>
      <c r="R487">
        <v>10</v>
      </c>
      <c r="S487">
        <v>11</v>
      </c>
      <c r="T487">
        <v>5</v>
      </c>
      <c r="U487">
        <v>9</v>
      </c>
      <c r="V487">
        <v>11</v>
      </c>
      <c r="W487">
        <v>9</v>
      </c>
      <c r="X487">
        <f t="shared" si="7"/>
        <v>88</v>
      </c>
    </row>
    <row r="488" spans="1:24" x14ac:dyDescent="0.25">
      <c r="A488" t="s">
        <v>79</v>
      </c>
      <c r="B488" t="s">
        <v>100</v>
      </c>
      <c r="C488" t="s">
        <v>114</v>
      </c>
      <c r="D488">
        <v>936</v>
      </c>
      <c r="E488">
        <v>187</v>
      </c>
      <c r="F488">
        <v>806</v>
      </c>
      <c r="G488">
        <v>130</v>
      </c>
      <c r="H488">
        <v>0.27539999999999998</v>
      </c>
      <c r="I488">
        <v>70</v>
      </c>
      <c r="J488">
        <v>78</v>
      </c>
      <c r="K488">
        <v>3.68</v>
      </c>
      <c r="L488">
        <v>1.268</v>
      </c>
      <c r="M488">
        <v>1177</v>
      </c>
      <c r="N488">
        <v>11</v>
      </c>
      <c r="O488">
        <v>4</v>
      </c>
      <c r="P488">
        <v>9</v>
      </c>
      <c r="Q488">
        <v>9</v>
      </c>
      <c r="R488">
        <v>11</v>
      </c>
      <c r="S488">
        <v>5.5</v>
      </c>
      <c r="T488">
        <v>10</v>
      </c>
      <c r="U488">
        <v>10</v>
      </c>
      <c r="V488">
        <v>7</v>
      </c>
      <c r="W488">
        <v>8</v>
      </c>
      <c r="X488">
        <f t="shared" si="7"/>
        <v>84.5</v>
      </c>
    </row>
    <row r="489" spans="1:24" x14ac:dyDescent="0.25">
      <c r="A489" t="s">
        <v>79</v>
      </c>
      <c r="B489" t="s">
        <v>101</v>
      </c>
      <c r="C489" t="s">
        <v>114</v>
      </c>
      <c r="D489">
        <v>808</v>
      </c>
      <c r="E489">
        <v>233</v>
      </c>
      <c r="F489">
        <v>786</v>
      </c>
      <c r="G489">
        <v>110</v>
      </c>
      <c r="H489">
        <v>0.26100000000000001</v>
      </c>
      <c r="I489">
        <v>62</v>
      </c>
      <c r="J489">
        <v>97</v>
      </c>
      <c r="K489">
        <v>4.24</v>
      </c>
      <c r="L489">
        <v>1.325</v>
      </c>
      <c r="M489">
        <v>1049</v>
      </c>
      <c r="N489">
        <v>7</v>
      </c>
      <c r="O489">
        <v>11</v>
      </c>
      <c r="P489">
        <v>7</v>
      </c>
      <c r="Q489">
        <v>7</v>
      </c>
      <c r="R489">
        <v>6</v>
      </c>
      <c r="S489">
        <v>2</v>
      </c>
      <c r="T489">
        <v>12</v>
      </c>
      <c r="U489">
        <v>4</v>
      </c>
      <c r="V489">
        <v>4</v>
      </c>
      <c r="W489">
        <v>3</v>
      </c>
      <c r="X489">
        <f t="shared" si="7"/>
        <v>63</v>
      </c>
    </row>
    <row r="490" spans="1:24" x14ac:dyDescent="0.25">
      <c r="A490" t="s">
        <v>79</v>
      </c>
      <c r="B490" t="s">
        <v>102</v>
      </c>
      <c r="C490" t="s">
        <v>114</v>
      </c>
      <c r="D490">
        <v>760</v>
      </c>
      <c r="E490">
        <v>196</v>
      </c>
      <c r="F490">
        <v>716</v>
      </c>
      <c r="G490">
        <v>78</v>
      </c>
      <c r="H490">
        <v>0.26079999999999998</v>
      </c>
      <c r="I490">
        <v>68</v>
      </c>
      <c r="J490">
        <v>28</v>
      </c>
      <c r="K490">
        <v>4.08</v>
      </c>
      <c r="L490">
        <v>1.248</v>
      </c>
      <c r="M490">
        <v>1076</v>
      </c>
      <c r="N490">
        <v>5</v>
      </c>
      <c r="O490">
        <v>6</v>
      </c>
      <c r="P490">
        <v>5</v>
      </c>
      <c r="Q490">
        <v>3</v>
      </c>
      <c r="R490">
        <v>5</v>
      </c>
      <c r="S490">
        <v>4</v>
      </c>
      <c r="T490">
        <v>3</v>
      </c>
      <c r="U490">
        <v>6</v>
      </c>
      <c r="V490">
        <v>10</v>
      </c>
      <c r="W490">
        <v>4</v>
      </c>
      <c r="X490">
        <f t="shared" si="7"/>
        <v>51</v>
      </c>
    </row>
    <row r="491" spans="1:24" x14ac:dyDescent="0.25">
      <c r="A491" t="s">
        <v>79</v>
      </c>
      <c r="B491" t="s">
        <v>103</v>
      </c>
      <c r="C491" t="s">
        <v>114</v>
      </c>
      <c r="D491">
        <v>742</v>
      </c>
      <c r="E491">
        <v>191</v>
      </c>
      <c r="F491">
        <v>678</v>
      </c>
      <c r="G491">
        <v>108</v>
      </c>
      <c r="H491">
        <v>0.2475</v>
      </c>
      <c r="I491">
        <v>76</v>
      </c>
      <c r="J491">
        <v>70</v>
      </c>
      <c r="K491">
        <v>4.3499999999999996</v>
      </c>
      <c r="L491">
        <v>1.359</v>
      </c>
      <c r="M491">
        <v>1156</v>
      </c>
      <c r="N491">
        <v>4</v>
      </c>
      <c r="O491">
        <v>5</v>
      </c>
      <c r="P491">
        <v>4</v>
      </c>
      <c r="Q491">
        <v>6</v>
      </c>
      <c r="R491">
        <v>2</v>
      </c>
      <c r="S491">
        <v>9</v>
      </c>
      <c r="T491">
        <v>9</v>
      </c>
      <c r="U491">
        <v>2</v>
      </c>
      <c r="V491">
        <v>2</v>
      </c>
      <c r="W491">
        <v>7</v>
      </c>
      <c r="X491">
        <f t="shared" si="7"/>
        <v>50</v>
      </c>
    </row>
    <row r="492" spans="1:24" x14ac:dyDescent="0.25">
      <c r="A492" t="s">
        <v>79</v>
      </c>
      <c r="B492" t="s">
        <v>104</v>
      </c>
      <c r="C492" t="s">
        <v>114</v>
      </c>
      <c r="D492">
        <v>687</v>
      </c>
      <c r="E492">
        <v>202</v>
      </c>
      <c r="F492">
        <v>677</v>
      </c>
      <c r="G492">
        <v>111</v>
      </c>
      <c r="H492">
        <v>0.2621</v>
      </c>
      <c r="I492">
        <v>67</v>
      </c>
      <c r="J492">
        <v>30</v>
      </c>
      <c r="K492">
        <v>4.2699999999999996</v>
      </c>
      <c r="L492">
        <v>1.337</v>
      </c>
      <c r="M492">
        <v>1038</v>
      </c>
      <c r="N492">
        <v>2</v>
      </c>
      <c r="O492">
        <v>7.5</v>
      </c>
      <c r="P492">
        <v>3</v>
      </c>
      <c r="Q492">
        <v>8</v>
      </c>
      <c r="R492">
        <v>7</v>
      </c>
      <c r="S492">
        <v>3</v>
      </c>
      <c r="T492">
        <v>4</v>
      </c>
      <c r="U492">
        <v>3</v>
      </c>
      <c r="V492">
        <v>3</v>
      </c>
      <c r="W492">
        <v>2</v>
      </c>
      <c r="X492">
        <f t="shared" si="7"/>
        <v>42.5</v>
      </c>
    </row>
    <row r="493" spans="1:24" x14ac:dyDescent="0.25">
      <c r="A493" t="s">
        <v>79</v>
      </c>
      <c r="B493" t="s">
        <v>105</v>
      </c>
      <c r="C493" t="s">
        <v>114</v>
      </c>
      <c r="D493">
        <v>791</v>
      </c>
      <c r="E493">
        <v>176</v>
      </c>
      <c r="F493">
        <v>628</v>
      </c>
      <c r="G493">
        <v>136</v>
      </c>
      <c r="H493">
        <v>0.25469999999999998</v>
      </c>
      <c r="I493">
        <v>71</v>
      </c>
      <c r="J493">
        <v>20</v>
      </c>
      <c r="K493">
        <v>4.49</v>
      </c>
      <c r="L493">
        <v>1.379</v>
      </c>
      <c r="M493">
        <v>1143</v>
      </c>
      <c r="N493">
        <v>6</v>
      </c>
      <c r="O493">
        <v>2</v>
      </c>
      <c r="P493">
        <v>1</v>
      </c>
      <c r="Q493">
        <v>11</v>
      </c>
      <c r="R493">
        <v>3</v>
      </c>
      <c r="S493">
        <v>7</v>
      </c>
      <c r="T493">
        <v>2</v>
      </c>
      <c r="U493">
        <v>1</v>
      </c>
      <c r="V493">
        <v>1</v>
      </c>
      <c r="W493">
        <v>6</v>
      </c>
      <c r="X493">
        <f t="shared" si="7"/>
        <v>40</v>
      </c>
    </row>
    <row r="494" spans="1:24" x14ac:dyDescent="0.25">
      <c r="A494" t="s">
        <v>80</v>
      </c>
      <c r="B494" t="s">
        <v>94</v>
      </c>
      <c r="C494" t="s">
        <v>113</v>
      </c>
      <c r="D494">
        <v>867</v>
      </c>
      <c r="E494">
        <v>228</v>
      </c>
      <c r="F494">
        <v>862</v>
      </c>
      <c r="G494">
        <v>131</v>
      </c>
      <c r="H494">
        <v>0.25650000000000001</v>
      </c>
      <c r="I494">
        <v>81</v>
      </c>
      <c r="J494">
        <v>78</v>
      </c>
      <c r="K494">
        <v>3.48</v>
      </c>
      <c r="L494">
        <v>1.1499999999999999</v>
      </c>
      <c r="M494">
        <v>1197</v>
      </c>
      <c r="N494">
        <v>8</v>
      </c>
      <c r="O494">
        <v>10</v>
      </c>
      <c r="P494">
        <v>11</v>
      </c>
      <c r="Q494">
        <v>10</v>
      </c>
      <c r="R494">
        <v>3</v>
      </c>
      <c r="S494">
        <v>10</v>
      </c>
      <c r="T494">
        <v>10.5</v>
      </c>
      <c r="U494">
        <v>12</v>
      </c>
      <c r="V494">
        <v>12</v>
      </c>
      <c r="W494">
        <v>10</v>
      </c>
      <c r="X494">
        <f t="shared" si="7"/>
        <v>96.5</v>
      </c>
    </row>
    <row r="495" spans="1:24" x14ac:dyDescent="0.25">
      <c r="A495" t="s">
        <v>80</v>
      </c>
      <c r="B495" t="s">
        <v>95</v>
      </c>
      <c r="C495" t="s">
        <v>113</v>
      </c>
      <c r="D495">
        <v>929</v>
      </c>
      <c r="E495">
        <v>248</v>
      </c>
      <c r="F495">
        <v>888</v>
      </c>
      <c r="G495">
        <v>74</v>
      </c>
      <c r="H495">
        <v>0.26929999999999998</v>
      </c>
      <c r="I495">
        <v>90</v>
      </c>
      <c r="J495">
        <v>5</v>
      </c>
      <c r="K495">
        <v>4.07</v>
      </c>
      <c r="L495">
        <v>1.2829999999999999</v>
      </c>
      <c r="M495">
        <v>1294</v>
      </c>
      <c r="N495">
        <v>12</v>
      </c>
      <c r="O495">
        <v>11</v>
      </c>
      <c r="P495">
        <v>12</v>
      </c>
      <c r="Q495">
        <v>3</v>
      </c>
      <c r="R495">
        <v>12</v>
      </c>
      <c r="S495">
        <v>12</v>
      </c>
      <c r="T495">
        <v>1</v>
      </c>
      <c r="U495">
        <v>6</v>
      </c>
      <c r="V495">
        <v>6</v>
      </c>
      <c r="W495">
        <v>12</v>
      </c>
      <c r="X495">
        <f t="shared" si="7"/>
        <v>87</v>
      </c>
    </row>
    <row r="496" spans="1:24" x14ac:dyDescent="0.25">
      <c r="A496" t="s">
        <v>80</v>
      </c>
      <c r="B496" t="s">
        <v>96</v>
      </c>
      <c r="C496" t="s">
        <v>113</v>
      </c>
      <c r="D496">
        <v>641</v>
      </c>
      <c r="E496">
        <v>171</v>
      </c>
      <c r="F496">
        <v>666</v>
      </c>
      <c r="G496">
        <v>69</v>
      </c>
      <c r="H496">
        <v>0.25109999999999999</v>
      </c>
      <c r="I496">
        <v>68</v>
      </c>
      <c r="J496">
        <v>29</v>
      </c>
      <c r="K496">
        <v>3.87</v>
      </c>
      <c r="L496">
        <v>1.3220000000000001</v>
      </c>
      <c r="M496">
        <v>1164</v>
      </c>
      <c r="N496">
        <v>2</v>
      </c>
      <c r="O496">
        <v>4</v>
      </c>
      <c r="P496">
        <v>5</v>
      </c>
      <c r="Q496">
        <v>1</v>
      </c>
      <c r="R496">
        <v>1</v>
      </c>
      <c r="S496">
        <v>6</v>
      </c>
      <c r="T496">
        <v>3</v>
      </c>
      <c r="U496">
        <v>11</v>
      </c>
      <c r="V496">
        <v>5</v>
      </c>
      <c r="W496">
        <v>7</v>
      </c>
      <c r="X496">
        <f t="shared" si="7"/>
        <v>45</v>
      </c>
    </row>
    <row r="497" spans="1:24" x14ac:dyDescent="0.25">
      <c r="A497" t="s">
        <v>80</v>
      </c>
      <c r="B497" t="s">
        <v>97</v>
      </c>
      <c r="C497" t="s">
        <v>113</v>
      </c>
      <c r="D497">
        <v>640</v>
      </c>
      <c r="E497">
        <v>161</v>
      </c>
      <c r="F497">
        <v>624</v>
      </c>
      <c r="G497">
        <v>73</v>
      </c>
      <c r="H497">
        <v>0.26029999999999998</v>
      </c>
      <c r="I497">
        <v>45</v>
      </c>
      <c r="J497">
        <v>38</v>
      </c>
      <c r="K497">
        <v>4.1100000000000003</v>
      </c>
      <c r="L497">
        <v>1.2789999999999999</v>
      </c>
      <c r="M497">
        <v>880</v>
      </c>
      <c r="N497">
        <v>1</v>
      </c>
      <c r="O497">
        <v>2</v>
      </c>
      <c r="P497">
        <v>1</v>
      </c>
      <c r="Q497">
        <v>2</v>
      </c>
      <c r="R497">
        <v>5</v>
      </c>
      <c r="S497">
        <v>1</v>
      </c>
      <c r="T497">
        <v>5</v>
      </c>
      <c r="U497">
        <v>4</v>
      </c>
      <c r="V497">
        <v>8</v>
      </c>
      <c r="W497">
        <v>1</v>
      </c>
      <c r="X497">
        <f t="shared" si="7"/>
        <v>30</v>
      </c>
    </row>
    <row r="498" spans="1:24" x14ac:dyDescent="0.25">
      <c r="A498" t="s">
        <v>80</v>
      </c>
      <c r="B498" t="s">
        <v>98</v>
      </c>
      <c r="C498" t="s">
        <v>113</v>
      </c>
      <c r="D498">
        <v>869</v>
      </c>
      <c r="E498">
        <v>203</v>
      </c>
      <c r="F498">
        <v>823</v>
      </c>
      <c r="G498">
        <v>80</v>
      </c>
      <c r="H498">
        <v>0.25919999999999999</v>
      </c>
      <c r="I498">
        <v>78</v>
      </c>
      <c r="J498">
        <v>59</v>
      </c>
      <c r="K498">
        <v>3.88</v>
      </c>
      <c r="L498">
        <v>1.2350000000000001</v>
      </c>
      <c r="M498">
        <v>1178</v>
      </c>
      <c r="N498">
        <v>9</v>
      </c>
      <c r="O498">
        <v>6</v>
      </c>
      <c r="P498">
        <v>8</v>
      </c>
      <c r="Q498">
        <v>4</v>
      </c>
      <c r="R498">
        <v>4</v>
      </c>
      <c r="S498">
        <v>9</v>
      </c>
      <c r="T498">
        <v>9</v>
      </c>
      <c r="U498">
        <v>10</v>
      </c>
      <c r="V498">
        <v>11</v>
      </c>
      <c r="W498">
        <v>9</v>
      </c>
      <c r="X498">
        <f t="shared" si="7"/>
        <v>79</v>
      </c>
    </row>
    <row r="499" spans="1:24" x14ac:dyDescent="0.25">
      <c r="A499" t="s">
        <v>80</v>
      </c>
      <c r="B499" t="s">
        <v>99</v>
      </c>
      <c r="C499" t="s">
        <v>113</v>
      </c>
      <c r="D499">
        <v>890</v>
      </c>
      <c r="E499">
        <v>168</v>
      </c>
      <c r="F499">
        <v>724</v>
      </c>
      <c r="G499">
        <v>112</v>
      </c>
      <c r="H499">
        <v>0.26590000000000003</v>
      </c>
      <c r="I499">
        <v>65</v>
      </c>
      <c r="J499">
        <v>81</v>
      </c>
      <c r="K499">
        <v>4.08</v>
      </c>
      <c r="L499">
        <v>1.282</v>
      </c>
      <c r="M499">
        <v>1221</v>
      </c>
      <c r="N499">
        <v>11</v>
      </c>
      <c r="O499">
        <v>3</v>
      </c>
      <c r="P499">
        <v>6</v>
      </c>
      <c r="Q499">
        <v>9</v>
      </c>
      <c r="R499">
        <v>8</v>
      </c>
      <c r="S499">
        <v>4</v>
      </c>
      <c r="T499">
        <v>12</v>
      </c>
      <c r="U499">
        <v>5</v>
      </c>
      <c r="V499">
        <v>7</v>
      </c>
      <c r="W499">
        <v>11</v>
      </c>
      <c r="X499">
        <f t="shared" si="7"/>
        <v>76</v>
      </c>
    </row>
    <row r="500" spans="1:24" x14ac:dyDescent="0.25">
      <c r="A500" t="s">
        <v>80</v>
      </c>
      <c r="B500" t="s">
        <v>100</v>
      </c>
      <c r="C500" t="s">
        <v>113</v>
      </c>
      <c r="D500">
        <v>870</v>
      </c>
      <c r="E500">
        <v>258</v>
      </c>
      <c r="F500">
        <v>800</v>
      </c>
      <c r="G500">
        <v>91</v>
      </c>
      <c r="H500">
        <v>0.26450000000000001</v>
      </c>
      <c r="I500">
        <v>70</v>
      </c>
      <c r="J500">
        <v>78</v>
      </c>
      <c r="K500">
        <v>4.05</v>
      </c>
      <c r="L500">
        <v>1.329</v>
      </c>
      <c r="M500">
        <v>1112</v>
      </c>
      <c r="N500">
        <v>10</v>
      </c>
      <c r="O500">
        <v>12</v>
      </c>
      <c r="P500">
        <v>7</v>
      </c>
      <c r="Q500">
        <v>6.5</v>
      </c>
      <c r="R500">
        <v>6</v>
      </c>
      <c r="S500">
        <v>7</v>
      </c>
      <c r="T500">
        <v>10.5</v>
      </c>
      <c r="U500">
        <v>7</v>
      </c>
      <c r="V500">
        <v>4</v>
      </c>
      <c r="W500">
        <v>5</v>
      </c>
      <c r="X500">
        <f t="shared" si="7"/>
        <v>75</v>
      </c>
    </row>
    <row r="501" spans="1:24" x14ac:dyDescent="0.25">
      <c r="A501" t="s">
        <v>80</v>
      </c>
      <c r="B501" t="s">
        <v>101</v>
      </c>
      <c r="C501" t="s">
        <v>113</v>
      </c>
      <c r="D501">
        <v>822</v>
      </c>
      <c r="E501">
        <v>216</v>
      </c>
      <c r="F501">
        <v>840</v>
      </c>
      <c r="G501">
        <v>98</v>
      </c>
      <c r="H501">
        <v>0.2651</v>
      </c>
      <c r="I501">
        <v>66</v>
      </c>
      <c r="J501">
        <v>28</v>
      </c>
      <c r="K501">
        <v>4.0199999999999996</v>
      </c>
      <c r="L501">
        <v>1.238</v>
      </c>
      <c r="M501">
        <v>965</v>
      </c>
      <c r="N501">
        <v>7</v>
      </c>
      <c r="O501">
        <v>8.5</v>
      </c>
      <c r="P501">
        <v>10</v>
      </c>
      <c r="Q501">
        <v>8</v>
      </c>
      <c r="R501">
        <v>7</v>
      </c>
      <c r="S501">
        <v>5</v>
      </c>
      <c r="T501">
        <v>2</v>
      </c>
      <c r="U501">
        <v>9</v>
      </c>
      <c r="V501">
        <v>10</v>
      </c>
      <c r="W501">
        <v>3</v>
      </c>
      <c r="X501">
        <f t="shared" si="7"/>
        <v>69.5</v>
      </c>
    </row>
    <row r="502" spans="1:24" x14ac:dyDescent="0.25">
      <c r="A502" t="s">
        <v>80</v>
      </c>
      <c r="B502" t="s">
        <v>102</v>
      </c>
      <c r="C502" t="s">
        <v>113</v>
      </c>
      <c r="D502">
        <v>816</v>
      </c>
      <c r="E502">
        <v>216</v>
      </c>
      <c r="F502">
        <v>832</v>
      </c>
      <c r="G502">
        <v>153</v>
      </c>
      <c r="H502">
        <v>0.2676</v>
      </c>
      <c r="I502">
        <v>60</v>
      </c>
      <c r="J502">
        <v>51</v>
      </c>
      <c r="K502">
        <v>4.22</v>
      </c>
      <c r="L502">
        <v>1.3480000000000001</v>
      </c>
      <c r="M502">
        <v>1055</v>
      </c>
      <c r="N502">
        <v>6</v>
      </c>
      <c r="O502">
        <v>8.5</v>
      </c>
      <c r="P502">
        <v>9</v>
      </c>
      <c r="Q502">
        <v>11</v>
      </c>
      <c r="R502">
        <v>10</v>
      </c>
      <c r="S502">
        <v>3</v>
      </c>
      <c r="T502">
        <v>7</v>
      </c>
      <c r="U502">
        <v>2</v>
      </c>
      <c r="V502">
        <v>2</v>
      </c>
      <c r="W502">
        <v>4</v>
      </c>
      <c r="X502">
        <f t="shared" si="7"/>
        <v>62.5</v>
      </c>
    </row>
    <row r="503" spans="1:24" x14ac:dyDescent="0.25">
      <c r="A503" t="s">
        <v>80</v>
      </c>
      <c r="B503" t="s">
        <v>103</v>
      </c>
      <c r="C503" t="s">
        <v>113</v>
      </c>
      <c r="D503">
        <v>743</v>
      </c>
      <c r="E503">
        <v>175</v>
      </c>
      <c r="F503">
        <v>660</v>
      </c>
      <c r="G503">
        <v>90</v>
      </c>
      <c r="H503">
        <v>0.26919999999999999</v>
      </c>
      <c r="I503">
        <v>83</v>
      </c>
      <c r="J503">
        <v>44</v>
      </c>
      <c r="K503">
        <v>4.21</v>
      </c>
      <c r="L503">
        <v>1.347</v>
      </c>
      <c r="M503">
        <v>1168</v>
      </c>
      <c r="N503">
        <v>5</v>
      </c>
      <c r="O503">
        <v>5</v>
      </c>
      <c r="P503">
        <v>4</v>
      </c>
      <c r="Q503">
        <v>5</v>
      </c>
      <c r="R503">
        <v>11</v>
      </c>
      <c r="S503">
        <v>11</v>
      </c>
      <c r="T503">
        <v>6</v>
      </c>
      <c r="U503">
        <v>3</v>
      </c>
      <c r="V503">
        <v>3</v>
      </c>
      <c r="W503">
        <v>8</v>
      </c>
      <c r="X503">
        <f t="shared" si="7"/>
        <v>61</v>
      </c>
    </row>
    <row r="504" spans="1:24" x14ac:dyDescent="0.25">
      <c r="A504" t="s">
        <v>80</v>
      </c>
      <c r="B504" t="s">
        <v>104</v>
      </c>
      <c r="C504" t="s">
        <v>113</v>
      </c>
      <c r="D504">
        <v>719</v>
      </c>
      <c r="E504">
        <v>212</v>
      </c>
      <c r="F504">
        <v>654</v>
      </c>
      <c r="G504">
        <v>186</v>
      </c>
      <c r="H504">
        <v>0.25159999999999999</v>
      </c>
      <c r="I504">
        <v>53</v>
      </c>
      <c r="J504">
        <v>31</v>
      </c>
      <c r="K504">
        <v>4.04</v>
      </c>
      <c r="L504">
        <v>1.2769999999999999</v>
      </c>
      <c r="M504">
        <v>936</v>
      </c>
      <c r="N504">
        <v>4</v>
      </c>
      <c r="O504">
        <v>7</v>
      </c>
      <c r="P504">
        <v>3</v>
      </c>
      <c r="Q504">
        <v>12</v>
      </c>
      <c r="R504">
        <v>2</v>
      </c>
      <c r="S504">
        <v>2</v>
      </c>
      <c r="T504">
        <v>4</v>
      </c>
      <c r="U504">
        <v>8</v>
      </c>
      <c r="V504">
        <v>9</v>
      </c>
      <c r="W504">
        <v>2</v>
      </c>
      <c r="X504">
        <f t="shared" si="7"/>
        <v>53</v>
      </c>
    </row>
    <row r="505" spans="1:24" x14ac:dyDescent="0.25">
      <c r="A505" t="s">
        <v>80</v>
      </c>
      <c r="B505" t="s">
        <v>105</v>
      </c>
      <c r="C505" t="s">
        <v>113</v>
      </c>
      <c r="D505">
        <v>686</v>
      </c>
      <c r="E505">
        <v>152</v>
      </c>
      <c r="F505">
        <v>631</v>
      </c>
      <c r="G505">
        <v>91</v>
      </c>
      <c r="H505">
        <v>0.2661</v>
      </c>
      <c r="I505">
        <v>77</v>
      </c>
      <c r="J505">
        <v>52</v>
      </c>
      <c r="K505">
        <v>4.34</v>
      </c>
      <c r="L505">
        <v>1.369</v>
      </c>
      <c r="M505">
        <v>1128</v>
      </c>
      <c r="N505">
        <v>3</v>
      </c>
      <c r="O505">
        <v>1</v>
      </c>
      <c r="P505">
        <v>2</v>
      </c>
      <c r="Q505">
        <v>6.5</v>
      </c>
      <c r="R505">
        <v>9</v>
      </c>
      <c r="S505">
        <v>8</v>
      </c>
      <c r="T505">
        <v>8</v>
      </c>
      <c r="U505">
        <v>1</v>
      </c>
      <c r="V505">
        <v>1</v>
      </c>
      <c r="W505">
        <v>6</v>
      </c>
      <c r="X505">
        <f t="shared" si="7"/>
        <v>45.5</v>
      </c>
    </row>
    <row r="506" spans="1:24" x14ac:dyDescent="0.25">
      <c r="A506" t="s">
        <v>81</v>
      </c>
      <c r="B506" t="s">
        <v>94</v>
      </c>
      <c r="C506" t="s">
        <v>113</v>
      </c>
      <c r="D506">
        <v>979</v>
      </c>
      <c r="E506">
        <v>229</v>
      </c>
      <c r="F506">
        <v>939</v>
      </c>
      <c r="G506">
        <v>116</v>
      </c>
      <c r="H506">
        <v>0.27150000000000002</v>
      </c>
      <c r="I506">
        <v>80</v>
      </c>
      <c r="J506">
        <v>98</v>
      </c>
      <c r="K506">
        <v>3.4359999999999999</v>
      </c>
      <c r="L506">
        <v>1.2082999999999999</v>
      </c>
      <c r="M506">
        <v>1208</v>
      </c>
      <c r="N506">
        <v>12</v>
      </c>
      <c r="O506">
        <v>11</v>
      </c>
      <c r="P506">
        <v>12</v>
      </c>
      <c r="Q506">
        <v>7.5</v>
      </c>
      <c r="R506">
        <v>11</v>
      </c>
      <c r="S506">
        <v>9</v>
      </c>
      <c r="T506">
        <v>12</v>
      </c>
      <c r="U506">
        <v>11</v>
      </c>
      <c r="V506">
        <v>12</v>
      </c>
      <c r="W506">
        <v>9</v>
      </c>
      <c r="X506">
        <f t="shared" si="7"/>
        <v>106.5</v>
      </c>
    </row>
    <row r="507" spans="1:24" x14ac:dyDescent="0.25">
      <c r="A507" t="s">
        <v>81</v>
      </c>
      <c r="B507" t="s">
        <v>95</v>
      </c>
      <c r="C507" t="s">
        <v>113</v>
      </c>
      <c r="D507">
        <v>838</v>
      </c>
      <c r="E507">
        <v>211</v>
      </c>
      <c r="F507">
        <v>830</v>
      </c>
      <c r="G507">
        <v>116</v>
      </c>
      <c r="H507">
        <v>0.26019999999999999</v>
      </c>
      <c r="I507">
        <v>94</v>
      </c>
      <c r="J507">
        <v>74</v>
      </c>
      <c r="K507">
        <v>3.3959999999999999</v>
      </c>
      <c r="L507">
        <v>1.2274</v>
      </c>
      <c r="M507">
        <v>1218</v>
      </c>
      <c r="N507">
        <v>6</v>
      </c>
      <c r="O507">
        <v>7</v>
      </c>
      <c r="P507">
        <v>8</v>
      </c>
      <c r="Q507">
        <v>7.5</v>
      </c>
      <c r="R507">
        <v>7</v>
      </c>
      <c r="S507">
        <v>12</v>
      </c>
      <c r="T507">
        <v>11</v>
      </c>
      <c r="U507">
        <v>12</v>
      </c>
      <c r="V507">
        <v>10</v>
      </c>
      <c r="W507">
        <v>10</v>
      </c>
      <c r="X507">
        <f t="shared" si="7"/>
        <v>90.5</v>
      </c>
    </row>
    <row r="508" spans="1:24" x14ac:dyDescent="0.25">
      <c r="A508" t="s">
        <v>81</v>
      </c>
      <c r="B508" t="s">
        <v>96</v>
      </c>
      <c r="C508" t="s">
        <v>113</v>
      </c>
      <c r="D508">
        <v>5</v>
      </c>
      <c r="E508">
        <v>159</v>
      </c>
      <c r="F508">
        <v>616</v>
      </c>
      <c r="G508">
        <v>92</v>
      </c>
      <c r="H508">
        <v>0.25040000000000001</v>
      </c>
      <c r="I508">
        <v>56</v>
      </c>
      <c r="J508">
        <v>42</v>
      </c>
      <c r="K508">
        <v>4.0069999999999997</v>
      </c>
      <c r="L508">
        <v>1.3063</v>
      </c>
      <c r="M508">
        <v>1032</v>
      </c>
      <c r="O508">
        <v>1</v>
      </c>
      <c r="P508">
        <v>3</v>
      </c>
      <c r="Q508">
        <v>5</v>
      </c>
      <c r="R508">
        <v>3</v>
      </c>
      <c r="S508">
        <v>3</v>
      </c>
      <c r="T508">
        <v>6</v>
      </c>
      <c r="U508">
        <v>8</v>
      </c>
      <c r="V508">
        <v>6</v>
      </c>
      <c r="W508">
        <v>3</v>
      </c>
      <c r="X508">
        <f t="shared" si="7"/>
        <v>38</v>
      </c>
    </row>
    <row r="509" spans="1:24" x14ac:dyDescent="0.25">
      <c r="A509" t="s">
        <v>81</v>
      </c>
      <c r="B509" t="s">
        <v>97</v>
      </c>
      <c r="C509" t="s">
        <v>113</v>
      </c>
      <c r="D509">
        <v>1</v>
      </c>
      <c r="E509">
        <v>168</v>
      </c>
      <c r="F509">
        <v>555</v>
      </c>
      <c r="G509">
        <v>67</v>
      </c>
      <c r="H509">
        <v>0.25650000000000001</v>
      </c>
      <c r="I509">
        <v>62</v>
      </c>
      <c r="J509">
        <v>25</v>
      </c>
      <c r="K509">
        <v>4.0949999999999998</v>
      </c>
      <c r="L509">
        <v>1.2682</v>
      </c>
      <c r="M509">
        <v>993</v>
      </c>
      <c r="O509">
        <v>2</v>
      </c>
      <c r="P509">
        <v>1</v>
      </c>
      <c r="Q509">
        <v>1</v>
      </c>
      <c r="R509">
        <v>0</v>
      </c>
      <c r="S509">
        <v>4</v>
      </c>
      <c r="T509">
        <v>2</v>
      </c>
      <c r="U509">
        <v>7</v>
      </c>
      <c r="V509">
        <v>8</v>
      </c>
      <c r="W509">
        <v>2</v>
      </c>
      <c r="X509">
        <f t="shared" si="7"/>
        <v>27</v>
      </c>
    </row>
    <row r="510" spans="1:24" x14ac:dyDescent="0.25">
      <c r="A510" t="s">
        <v>81</v>
      </c>
      <c r="B510" t="s">
        <v>98</v>
      </c>
      <c r="C510" t="s">
        <v>113</v>
      </c>
      <c r="D510">
        <v>1</v>
      </c>
      <c r="E510">
        <v>234</v>
      </c>
      <c r="F510">
        <v>856</v>
      </c>
      <c r="G510">
        <v>83</v>
      </c>
      <c r="H510">
        <v>0.27129999999999999</v>
      </c>
      <c r="I510">
        <v>79</v>
      </c>
      <c r="J510">
        <v>53</v>
      </c>
      <c r="K510">
        <v>4.1420000000000003</v>
      </c>
      <c r="L510">
        <v>1.3107</v>
      </c>
      <c r="M510">
        <v>1350</v>
      </c>
      <c r="O510">
        <v>12</v>
      </c>
      <c r="P510">
        <v>10</v>
      </c>
      <c r="Q510">
        <v>4</v>
      </c>
      <c r="R510">
        <v>10</v>
      </c>
      <c r="S510">
        <v>8</v>
      </c>
      <c r="T510">
        <v>8</v>
      </c>
      <c r="U510">
        <v>6</v>
      </c>
      <c r="V510">
        <v>5</v>
      </c>
      <c r="W510">
        <v>11</v>
      </c>
      <c r="X510">
        <f t="shared" si="7"/>
        <v>74</v>
      </c>
    </row>
    <row r="511" spans="1:24" x14ac:dyDescent="0.25">
      <c r="A511" t="s">
        <v>81</v>
      </c>
      <c r="B511" t="s">
        <v>99</v>
      </c>
      <c r="C511" t="s">
        <v>113</v>
      </c>
      <c r="D511">
        <v>844</v>
      </c>
      <c r="E511">
        <v>226</v>
      </c>
      <c r="F511">
        <v>902</v>
      </c>
      <c r="G511">
        <v>81</v>
      </c>
      <c r="H511">
        <v>0.25729999999999997</v>
      </c>
      <c r="I511">
        <v>83</v>
      </c>
      <c r="J511">
        <v>47</v>
      </c>
      <c r="K511">
        <v>3.6059999999999999</v>
      </c>
      <c r="L511">
        <v>1.2239</v>
      </c>
      <c r="M511">
        <v>1109</v>
      </c>
      <c r="N511">
        <v>7</v>
      </c>
      <c r="O511">
        <v>9.5</v>
      </c>
      <c r="P511">
        <v>11</v>
      </c>
      <c r="Q511">
        <v>3</v>
      </c>
      <c r="R511">
        <v>5</v>
      </c>
      <c r="S511">
        <v>11</v>
      </c>
      <c r="T511">
        <v>7</v>
      </c>
      <c r="U511">
        <v>10</v>
      </c>
      <c r="V511">
        <v>11</v>
      </c>
      <c r="W511">
        <v>8</v>
      </c>
      <c r="X511">
        <f t="shared" si="7"/>
        <v>82.5</v>
      </c>
    </row>
    <row r="512" spans="1:24" x14ac:dyDescent="0.25">
      <c r="A512" t="s">
        <v>81</v>
      </c>
      <c r="B512" t="s">
        <v>100</v>
      </c>
      <c r="C512" t="s">
        <v>113</v>
      </c>
      <c r="D512">
        <v>5</v>
      </c>
      <c r="E512">
        <v>226</v>
      </c>
      <c r="F512">
        <v>793</v>
      </c>
      <c r="G512">
        <v>121</v>
      </c>
      <c r="H512">
        <v>0.25950000000000001</v>
      </c>
      <c r="I512">
        <v>78</v>
      </c>
      <c r="J512">
        <v>60</v>
      </c>
      <c r="K512">
        <v>4.34</v>
      </c>
      <c r="L512">
        <v>1.3345</v>
      </c>
      <c r="M512">
        <v>1382</v>
      </c>
      <c r="O512">
        <v>9.5</v>
      </c>
      <c r="P512">
        <v>7</v>
      </c>
      <c r="Q512">
        <v>9</v>
      </c>
      <c r="R512">
        <v>6</v>
      </c>
      <c r="S512">
        <v>7</v>
      </c>
      <c r="T512">
        <v>10</v>
      </c>
      <c r="U512">
        <v>4</v>
      </c>
      <c r="V512">
        <v>4</v>
      </c>
      <c r="W512">
        <v>12</v>
      </c>
      <c r="X512">
        <f t="shared" si="7"/>
        <v>68.5</v>
      </c>
    </row>
    <row r="513" spans="1:24" x14ac:dyDescent="0.25">
      <c r="A513" t="s">
        <v>81</v>
      </c>
      <c r="B513" t="s">
        <v>101</v>
      </c>
      <c r="C513" t="s">
        <v>113</v>
      </c>
      <c r="D513">
        <v>877</v>
      </c>
      <c r="E513">
        <v>221</v>
      </c>
      <c r="F513">
        <v>839</v>
      </c>
      <c r="G513">
        <v>125</v>
      </c>
      <c r="H513">
        <v>0.26900000000000002</v>
      </c>
      <c r="I513">
        <v>75</v>
      </c>
      <c r="J513">
        <v>22</v>
      </c>
      <c r="K513">
        <v>4.26</v>
      </c>
      <c r="L513">
        <v>1.3052999999999999</v>
      </c>
      <c r="M513">
        <v>1063</v>
      </c>
      <c r="N513">
        <v>10.5</v>
      </c>
      <c r="O513">
        <v>8</v>
      </c>
      <c r="P513">
        <v>9</v>
      </c>
      <c r="Q513">
        <v>11</v>
      </c>
      <c r="R513">
        <v>9</v>
      </c>
      <c r="S513">
        <v>6</v>
      </c>
      <c r="T513">
        <v>1</v>
      </c>
      <c r="U513">
        <v>5</v>
      </c>
      <c r="V513">
        <v>7</v>
      </c>
      <c r="W513">
        <v>4</v>
      </c>
      <c r="X513">
        <f t="shared" si="7"/>
        <v>70.5</v>
      </c>
    </row>
    <row r="514" spans="1:24" x14ac:dyDescent="0.25">
      <c r="A514" t="s">
        <v>81</v>
      </c>
      <c r="B514" t="s">
        <v>102</v>
      </c>
      <c r="C514" t="s">
        <v>113</v>
      </c>
      <c r="D514">
        <v>854</v>
      </c>
      <c r="E514">
        <v>189</v>
      </c>
      <c r="F514">
        <v>732</v>
      </c>
      <c r="G514">
        <v>123</v>
      </c>
      <c r="H514">
        <v>0.2717</v>
      </c>
      <c r="I514">
        <v>81</v>
      </c>
      <c r="J514">
        <v>29</v>
      </c>
      <c r="K514">
        <v>4.5739999999999998</v>
      </c>
      <c r="L514">
        <v>1.3553999999999999</v>
      </c>
      <c r="M514">
        <v>1095</v>
      </c>
      <c r="N514">
        <v>9</v>
      </c>
      <c r="O514">
        <v>4</v>
      </c>
      <c r="P514">
        <v>5</v>
      </c>
      <c r="Q514">
        <v>10</v>
      </c>
      <c r="R514">
        <v>12</v>
      </c>
      <c r="S514">
        <v>10</v>
      </c>
      <c r="T514">
        <v>3</v>
      </c>
      <c r="U514">
        <v>1</v>
      </c>
      <c r="V514">
        <v>3</v>
      </c>
      <c r="W514">
        <v>6</v>
      </c>
      <c r="X514">
        <f t="shared" si="7"/>
        <v>63</v>
      </c>
    </row>
    <row r="515" spans="1:24" x14ac:dyDescent="0.25">
      <c r="A515" t="s">
        <v>81</v>
      </c>
      <c r="B515" t="s">
        <v>103</v>
      </c>
      <c r="C515" t="s">
        <v>113</v>
      </c>
      <c r="D515">
        <v>736</v>
      </c>
      <c r="E515">
        <v>198</v>
      </c>
      <c r="F515">
        <v>682</v>
      </c>
      <c r="G515">
        <v>80</v>
      </c>
      <c r="H515">
        <v>0.24940000000000001</v>
      </c>
      <c r="I515">
        <v>55</v>
      </c>
      <c r="J515">
        <v>34</v>
      </c>
      <c r="K515">
        <v>3.782</v>
      </c>
      <c r="L515">
        <v>1.2518</v>
      </c>
      <c r="M515">
        <v>1071</v>
      </c>
      <c r="N515">
        <v>4</v>
      </c>
      <c r="O515">
        <v>6</v>
      </c>
      <c r="P515">
        <v>4</v>
      </c>
      <c r="Q515">
        <v>2</v>
      </c>
      <c r="R515">
        <v>1</v>
      </c>
      <c r="S515">
        <v>2</v>
      </c>
      <c r="T515">
        <v>4.5</v>
      </c>
      <c r="U515">
        <v>9</v>
      </c>
      <c r="V515">
        <v>9</v>
      </c>
      <c r="W515">
        <v>5</v>
      </c>
      <c r="X515">
        <f t="shared" ref="X515:X578" si="8">SUM(N515:W515)</f>
        <v>46.5</v>
      </c>
    </row>
    <row r="516" spans="1:24" x14ac:dyDescent="0.25">
      <c r="A516" t="s">
        <v>81</v>
      </c>
      <c r="B516" t="s">
        <v>104</v>
      </c>
      <c r="C516" t="s">
        <v>113</v>
      </c>
      <c r="D516">
        <v>34</v>
      </c>
      <c r="E516">
        <v>192</v>
      </c>
      <c r="F516">
        <v>745</v>
      </c>
      <c r="G516">
        <v>98</v>
      </c>
      <c r="H516">
        <v>0.25</v>
      </c>
      <c r="I516">
        <v>68</v>
      </c>
      <c r="J516">
        <v>34</v>
      </c>
      <c r="K516">
        <v>4.4989999999999997</v>
      </c>
      <c r="L516">
        <v>1.3695999999999999</v>
      </c>
      <c r="M516">
        <v>1102</v>
      </c>
      <c r="O516">
        <v>5</v>
      </c>
      <c r="P516">
        <v>6</v>
      </c>
      <c r="Q516">
        <v>6</v>
      </c>
      <c r="R516">
        <v>2</v>
      </c>
      <c r="S516">
        <v>5</v>
      </c>
      <c r="T516">
        <v>4.5</v>
      </c>
      <c r="U516">
        <v>2</v>
      </c>
      <c r="V516">
        <v>2</v>
      </c>
      <c r="W516">
        <v>7</v>
      </c>
      <c r="X516">
        <f t="shared" si="8"/>
        <v>39.5</v>
      </c>
    </row>
    <row r="517" spans="1:24" x14ac:dyDescent="0.25">
      <c r="A517" t="s">
        <v>81</v>
      </c>
      <c r="B517" t="s">
        <v>105</v>
      </c>
      <c r="C517" t="s">
        <v>113</v>
      </c>
      <c r="D517">
        <v>0</v>
      </c>
      <c r="E517">
        <v>180</v>
      </c>
      <c r="F517">
        <v>607</v>
      </c>
      <c r="G517">
        <v>163</v>
      </c>
      <c r="H517">
        <v>0.26350000000000001</v>
      </c>
      <c r="I517">
        <v>44</v>
      </c>
      <c r="J517">
        <v>55</v>
      </c>
      <c r="K517">
        <v>4.4859999999999998</v>
      </c>
      <c r="L517">
        <v>1.3795999999999999</v>
      </c>
      <c r="M517">
        <v>848</v>
      </c>
      <c r="O517">
        <v>3</v>
      </c>
      <c r="P517">
        <v>2</v>
      </c>
      <c r="Q517">
        <v>12</v>
      </c>
      <c r="R517">
        <v>8</v>
      </c>
      <c r="S517">
        <v>1</v>
      </c>
      <c r="T517">
        <v>9</v>
      </c>
      <c r="U517">
        <v>3</v>
      </c>
      <c r="V517">
        <v>1</v>
      </c>
      <c r="W517">
        <v>1</v>
      </c>
      <c r="X517">
        <f t="shared" si="8"/>
        <v>40</v>
      </c>
    </row>
    <row r="518" spans="1:24" x14ac:dyDescent="0.25">
      <c r="A518" t="s">
        <v>82</v>
      </c>
      <c r="B518" t="s">
        <v>94</v>
      </c>
      <c r="C518" t="s">
        <v>113</v>
      </c>
      <c r="D518">
        <v>918</v>
      </c>
      <c r="E518">
        <v>235</v>
      </c>
      <c r="F518">
        <v>812</v>
      </c>
      <c r="G518">
        <v>125</v>
      </c>
      <c r="H518">
        <v>0.25280000000000002</v>
      </c>
      <c r="I518">
        <v>83</v>
      </c>
      <c r="J518">
        <v>55</v>
      </c>
      <c r="K518">
        <v>3.65</v>
      </c>
      <c r="L518">
        <v>1.2190000000000001</v>
      </c>
      <c r="M518">
        <v>1148</v>
      </c>
      <c r="N518">
        <v>11</v>
      </c>
      <c r="O518">
        <v>10</v>
      </c>
      <c r="P518">
        <v>9</v>
      </c>
      <c r="Q518">
        <v>10</v>
      </c>
      <c r="R518">
        <v>3</v>
      </c>
      <c r="S518">
        <v>11</v>
      </c>
      <c r="T518">
        <v>9</v>
      </c>
      <c r="U518">
        <v>10</v>
      </c>
      <c r="V518">
        <v>10</v>
      </c>
      <c r="W518">
        <v>10</v>
      </c>
      <c r="X518">
        <f t="shared" si="8"/>
        <v>93</v>
      </c>
    </row>
    <row r="519" spans="1:24" x14ac:dyDescent="0.25">
      <c r="A519" t="s">
        <v>82</v>
      </c>
      <c r="B519" t="s">
        <v>95</v>
      </c>
      <c r="C519" t="s">
        <v>113</v>
      </c>
      <c r="D519">
        <v>852</v>
      </c>
      <c r="E519">
        <v>265</v>
      </c>
      <c r="F519">
        <v>902</v>
      </c>
      <c r="G519">
        <v>83</v>
      </c>
      <c r="H519">
        <v>0.25190000000000001</v>
      </c>
      <c r="I519">
        <v>91</v>
      </c>
      <c r="J519">
        <v>52</v>
      </c>
      <c r="K519">
        <v>3.41</v>
      </c>
      <c r="L519">
        <v>1.1850000000000001</v>
      </c>
      <c r="M519">
        <v>1330</v>
      </c>
      <c r="N519">
        <v>8</v>
      </c>
      <c r="O519">
        <v>12</v>
      </c>
      <c r="P519">
        <v>12</v>
      </c>
      <c r="Q519">
        <v>2</v>
      </c>
      <c r="R519">
        <v>2</v>
      </c>
      <c r="S519">
        <v>12</v>
      </c>
      <c r="T519">
        <v>8</v>
      </c>
      <c r="U519">
        <v>12</v>
      </c>
      <c r="V519">
        <v>12</v>
      </c>
      <c r="W519">
        <v>12</v>
      </c>
      <c r="X519">
        <f t="shared" si="8"/>
        <v>92</v>
      </c>
    </row>
    <row r="520" spans="1:24" x14ac:dyDescent="0.25">
      <c r="A520" t="s">
        <v>82</v>
      </c>
      <c r="B520" t="s">
        <v>96</v>
      </c>
      <c r="C520" t="s">
        <v>113</v>
      </c>
      <c r="D520">
        <v>704</v>
      </c>
      <c r="E520">
        <v>173</v>
      </c>
      <c r="F520">
        <v>634</v>
      </c>
      <c r="G520">
        <v>116</v>
      </c>
      <c r="H520">
        <v>0.25840000000000002</v>
      </c>
      <c r="I520">
        <v>65</v>
      </c>
      <c r="J520">
        <v>63</v>
      </c>
      <c r="K520">
        <v>4.42</v>
      </c>
      <c r="L520">
        <v>1.331</v>
      </c>
      <c r="M520">
        <v>1055</v>
      </c>
      <c r="N520">
        <v>2</v>
      </c>
      <c r="O520">
        <v>3</v>
      </c>
      <c r="P520">
        <v>2</v>
      </c>
      <c r="Q520">
        <v>7</v>
      </c>
      <c r="R520">
        <v>4</v>
      </c>
      <c r="S520">
        <v>5</v>
      </c>
      <c r="T520">
        <v>10.5</v>
      </c>
      <c r="U520">
        <v>4</v>
      </c>
      <c r="V520">
        <v>6</v>
      </c>
      <c r="W520">
        <v>5</v>
      </c>
      <c r="X520">
        <f t="shared" si="8"/>
        <v>48.5</v>
      </c>
    </row>
    <row r="521" spans="1:24" x14ac:dyDescent="0.25">
      <c r="A521" t="s">
        <v>82</v>
      </c>
      <c r="B521" t="s">
        <v>97</v>
      </c>
      <c r="C521" t="s">
        <v>113</v>
      </c>
      <c r="D521">
        <v>842</v>
      </c>
      <c r="E521">
        <v>237</v>
      </c>
      <c r="F521">
        <v>791</v>
      </c>
      <c r="G521">
        <v>95</v>
      </c>
      <c r="H521">
        <v>0.2515</v>
      </c>
      <c r="I521">
        <v>59</v>
      </c>
      <c r="J521">
        <v>63</v>
      </c>
      <c r="K521">
        <v>4.62</v>
      </c>
      <c r="L521">
        <v>1.395</v>
      </c>
      <c r="M521">
        <v>997</v>
      </c>
      <c r="N521">
        <v>7</v>
      </c>
      <c r="O521">
        <v>11</v>
      </c>
      <c r="P521">
        <v>8</v>
      </c>
      <c r="Q521">
        <v>4</v>
      </c>
      <c r="R521">
        <v>1</v>
      </c>
      <c r="S521">
        <v>2</v>
      </c>
      <c r="T521">
        <v>10.5</v>
      </c>
      <c r="U521">
        <v>1</v>
      </c>
      <c r="V521">
        <v>2</v>
      </c>
      <c r="W521">
        <v>2</v>
      </c>
      <c r="X521">
        <f t="shared" si="8"/>
        <v>48.5</v>
      </c>
    </row>
    <row r="522" spans="1:24" x14ac:dyDescent="0.25">
      <c r="A522" t="s">
        <v>82</v>
      </c>
      <c r="B522" t="s">
        <v>98</v>
      </c>
      <c r="C522" t="s">
        <v>113</v>
      </c>
      <c r="D522">
        <v>925</v>
      </c>
      <c r="E522">
        <v>216</v>
      </c>
      <c r="F522">
        <v>758</v>
      </c>
      <c r="G522">
        <v>118</v>
      </c>
      <c r="H522">
        <v>0.28339999999999999</v>
      </c>
      <c r="I522">
        <v>70</v>
      </c>
      <c r="J522">
        <v>16</v>
      </c>
      <c r="K522">
        <v>4.04</v>
      </c>
      <c r="L522">
        <v>1.3220000000000001</v>
      </c>
      <c r="M522">
        <v>1092</v>
      </c>
      <c r="N522">
        <v>12</v>
      </c>
      <c r="O522">
        <v>7</v>
      </c>
      <c r="P522">
        <v>7</v>
      </c>
      <c r="Q522">
        <v>8</v>
      </c>
      <c r="R522">
        <v>12</v>
      </c>
      <c r="S522">
        <v>7</v>
      </c>
      <c r="T522">
        <v>1</v>
      </c>
      <c r="U522">
        <v>8</v>
      </c>
      <c r="V522">
        <v>7</v>
      </c>
      <c r="W522">
        <v>7</v>
      </c>
      <c r="X522">
        <f t="shared" si="8"/>
        <v>76</v>
      </c>
    </row>
    <row r="523" spans="1:24" x14ac:dyDescent="0.25">
      <c r="A523" t="s">
        <v>82</v>
      </c>
      <c r="B523" t="s">
        <v>99</v>
      </c>
      <c r="C523" t="s">
        <v>113</v>
      </c>
      <c r="D523">
        <v>882</v>
      </c>
      <c r="E523">
        <v>220</v>
      </c>
      <c r="F523">
        <v>815</v>
      </c>
      <c r="G523">
        <v>123</v>
      </c>
      <c r="H523">
        <v>0.2752</v>
      </c>
      <c r="I523">
        <v>67</v>
      </c>
      <c r="J523">
        <v>22</v>
      </c>
      <c r="K523">
        <v>4.4400000000000004</v>
      </c>
      <c r="L523">
        <v>1.3380000000000001</v>
      </c>
      <c r="M523">
        <v>1170</v>
      </c>
      <c r="N523">
        <v>10</v>
      </c>
      <c r="O523">
        <v>8</v>
      </c>
      <c r="P523">
        <v>10</v>
      </c>
      <c r="Q523">
        <v>9</v>
      </c>
      <c r="R523">
        <v>11</v>
      </c>
      <c r="S523">
        <v>6</v>
      </c>
      <c r="T523">
        <v>2</v>
      </c>
      <c r="U523">
        <v>3</v>
      </c>
      <c r="V523">
        <v>5</v>
      </c>
      <c r="W523">
        <v>11</v>
      </c>
      <c r="X523">
        <f t="shared" si="8"/>
        <v>75</v>
      </c>
    </row>
    <row r="524" spans="1:24" x14ac:dyDescent="0.25">
      <c r="A524" t="s">
        <v>82</v>
      </c>
      <c r="B524" t="s">
        <v>100</v>
      </c>
      <c r="C524" t="s">
        <v>113</v>
      </c>
      <c r="D524">
        <v>875</v>
      </c>
      <c r="E524">
        <v>224</v>
      </c>
      <c r="F524">
        <v>883</v>
      </c>
      <c r="G524">
        <v>136</v>
      </c>
      <c r="H524">
        <v>0.26669999999999999</v>
      </c>
      <c r="I524">
        <v>60</v>
      </c>
      <c r="J524">
        <v>26</v>
      </c>
      <c r="K524">
        <v>4.24</v>
      </c>
      <c r="L524">
        <v>1.268</v>
      </c>
      <c r="M524">
        <v>971</v>
      </c>
      <c r="N524">
        <v>9</v>
      </c>
      <c r="O524">
        <v>9</v>
      </c>
      <c r="P524">
        <v>11</v>
      </c>
      <c r="Q524">
        <v>12</v>
      </c>
      <c r="R524">
        <v>10</v>
      </c>
      <c r="S524">
        <v>3</v>
      </c>
      <c r="T524">
        <v>3</v>
      </c>
      <c r="U524">
        <v>6</v>
      </c>
      <c r="V524">
        <v>8</v>
      </c>
      <c r="W524">
        <v>1</v>
      </c>
      <c r="X524">
        <f t="shared" si="8"/>
        <v>72</v>
      </c>
    </row>
    <row r="525" spans="1:24" x14ac:dyDescent="0.25">
      <c r="A525" t="s">
        <v>82</v>
      </c>
      <c r="B525" t="s">
        <v>101</v>
      </c>
      <c r="C525" t="s">
        <v>113</v>
      </c>
      <c r="D525">
        <v>714</v>
      </c>
      <c r="E525">
        <v>144</v>
      </c>
      <c r="F525">
        <v>650</v>
      </c>
      <c r="G525">
        <v>52</v>
      </c>
      <c r="H525">
        <v>0.26379999999999998</v>
      </c>
      <c r="I525">
        <v>77</v>
      </c>
      <c r="J525">
        <v>51</v>
      </c>
      <c r="K525">
        <v>3.43</v>
      </c>
      <c r="L525">
        <v>1.25</v>
      </c>
      <c r="M525">
        <v>1087</v>
      </c>
      <c r="N525">
        <v>4</v>
      </c>
      <c r="O525">
        <v>2</v>
      </c>
      <c r="P525">
        <v>3</v>
      </c>
      <c r="Q525">
        <v>1</v>
      </c>
      <c r="R525">
        <v>9</v>
      </c>
      <c r="S525">
        <v>9</v>
      </c>
      <c r="T525">
        <v>7</v>
      </c>
      <c r="U525">
        <v>11</v>
      </c>
      <c r="V525">
        <v>9</v>
      </c>
      <c r="W525">
        <v>6</v>
      </c>
      <c r="X525">
        <f t="shared" si="8"/>
        <v>61</v>
      </c>
    </row>
    <row r="526" spans="1:24" x14ac:dyDescent="0.25">
      <c r="A526" t="s">
        <v>82</v>
      </c>
      <c r="B526" t="s">
        <v>102</v>
      </c>
      <c r="C526" t="s">
        <v>113</v>
      </c>
      <c r="D526">
        <v>654</v>
      </c>
      <c r="E526">
        <v>128</v>
      </c>
      <c r="F526">
        <v>620</v>
      </c>
      <c r="G526">
        <v>100</v>
      </c>
      <c r="H526">
        <v>0.26119999999999999</v>
      </c>
      <c r="I526">
        <v>80</v>
      </c>
      <c r="J526">
        <v>38</v>
      </c>
      <c r="K526">
        <v>3.73</v>
      </c>
      <c r="L526">
        <v>1.2170000000000001</v>
      </c>
      <c r="M526">
        <v>1111</v>
      </c>
      <c r="N526">
        <v>1</v>
      </c>
      <c r="O526">
        <v>1</v>
      </c>
      <c r="P526">
        <v>1</v>
      </c>
      <c r="Q526">
        <v>5</v>
      </c>
      <c r="R526">
        <v>7</v>
      </c>
      <c r="S526">
        <v>10</v>
      </c>
      <c r="T526">
        <v>5</v>
      </c>
      <c r="U526">
        <v>9</v>
      </c>
      <c r="V526">
        <v>11</v>
      </c>
      <c r="W526">
        <v>8</v>
      </c>
      <c r="X526">
        <f t="shared" si="8"/>
        <v>58</v>
      </c>
    </row>
    <row r="527" spans="1:24" x14ac:dyDescent="0.25">
      <c r="A527" t="s">
        <v>82</v>
      </c>
      <c r="B527" t="s">
        <v>103</v>
      </c>
      <c r="C527" t="s">
        <v>113</v>
      </c>
      <c r="D527">
        <v>747</v>
      </c>
      <c r="E527">
        <v>192</v>
      </c>
      <c r="F527">
        <v>687</v>
      </c>
      <c r="G527">
        <v>131</v>
      </c>
      <c r="H527">
        <v>0.26040000000000002</v>
      </c>
      <c r="I527">
        <v>55</v>
      </c>
      <c r="J527">
        <v>88</v>
      </c>
      <c r="K527">
        <v>4.13</v>
      </c>
      <c r="L527">
        <v>1.3640000000000001</v>
      </c>
      <c r="M527">
        <v>1034</v>
      </c>
      <c r="N527">
        <v>5</v>
      </c>
      <c r="O527">
        <v>6</v>
      </c>
      <c r="P527">
        <v>4</v>
      </c>
      <c r="Q527">
        <v>11</v>
      </c>
      <c r="R527">
        <v>5</v>
      </c>
      <c r="S527">
        <v>1</v>
      </c>
      <c r="T527">
        <v>12</v>
      </c>
      <c r="U527">
        <v>7</v>
      </c>
      <c r="V527">
        <v>3</v>
      </c>
      <c r="W527">
        <v>4</v>
      </c>
      <c r="X527">
        <f t="shared" si="8"/>
        <v>58</v>
      </c>
    </row>
    <row r="528" spans="1:24" x14ac:dyDescent="0.25">
      <c r="A528" t="s">
        <v>82</v>
      </c>
      <c r="B528" t="s">
        <v>104</v>
      </c>
      <c r="C528" t="s">
        <v>113</v>
      </c>
      <c r="D528">
        <v>708</v>
      </c>
      <c r="E528">
        <v>191</v>
      </c>
      <c r="F528">
        <v>745</v>
      </c>
      <c r="G528">
        <v>87</v>
      </c>
      <c r="H528">
        <v>0.26069999999999999</v>
      </c>
      <c r="I528">
        <v>74</v>
      </c>
      <c r="J528">
        <v>42</v>
      </c>
      <c r="K528">
        <v>4.38</v>
      </c>
      <c r="L528">
        <v>1.34</v>
      </c>
      <c r="M528">
        <v>1032</v>
      </c>
      <c r="N528">
        <v>3</v>
      </c>
      <c r="O528">
        <v>5</v>
      </c>
      <c r="P528">
        <v>6</v>
      </c>
      <c r="Q528">
        <v>3</v>
      </c>
      <c r="R528">
        <v>6</v>
      </c>
      <c r="S528">
        <v>8</v>
      </c>
      <c r="T528">
        <v>6</v>
      </c>
      <c r="U528">
        <v>5</v>
      </c>
      <c r="V528">
        <v>4</v>
      </c>
      <c r="W528">
        <v>3</v>
      </c>
      <c r="X528">
        <f t="shared" si="8"/>
        <v>49</v>
      </c>
    </row>
    <row r="529" spans="1:24" x14ac:dyDescent="0.25">
      <c r="A529" t="s">
        <v>82</v>
      </c>
      <c r="B529" t="s">
        <v>105</v>
      </c>
      <c r="C529" t="s">
        <v>113</v>
      </c>
      <c r="D529">
        <v>803</v>
      </c>
      <c r="E529">
        <v>186</v>
      </c>
      <c r="F529">
        <v>728</v>
      </c>
      <c r="G529">
        <v>114</v>
      </c>
      <c r="H529">
        <v>0.26129999999999998</v>
      </c>
      <c r="I529">
        <v>61</v>
      </c>
      <c r="J529">
        <v>36</v>
      </c>
      <c r="K529">
        <v>4.53</v>
      </c>
      <c r="L529">
        <v>1.3979999999999999</v>
      </c>
      <c r="M529">
        <v>1123</v>
      </c>
      <c r="N529">
        <v>6</v>
      </c>
      <c r="O529">
        <v>4</v>
      </c>
      <c r="P529">
        <v>5</v>
      </c>
      <c r="Q529">
        <v>6</v>
      </c>
      <c r="R529">
        <v>8</v>
      </c>
      <c r="S529">
        <v>4</v>
      </c>
      <c r="T529">
        <v>4</v>
      </c>
      <c r="U529">
        <v>2</v>
      </c>
      <c r="V529">
        <v>1</v>
      </c>
      <c r="W529">
        <v>9</v>
      </c>
      <c r="X529">
        <f t="shared" si="8"/>
        <v>49</v>
      </c>
    </row>
    <row r="530" spans="1:24" x14ac:dyDescent="0.25">
      <c r="A530" t="s">
        <v>83</v>
      </c>
      <c r="B530" t="s">
        <v>94</v>
      </c>
      <c r="C530" t="s">
        <v>113</v>
      </c>
      <c r="D530">
        <v>919</v>
      </c>
      <c r="E530">
        <v>237</v>
      </c>
      <c r="F530">
        <v>898</v>
      </c>
      <c r="G530">
        <v>113</v>
      </c>
      <c r="H530">
        <v>0.26369999999999999</v>
      </c>
      <c r="I530">
        <v>99</v>
      </c>
      <c r="J530">
        <v>35</v>
      </c>
      <c r="K530">
        <v>3.48</v>
      </c>
      <c r="L530">
        <v>1.23</v>
      </c>
      <c r="M530">
        <v>1224</v>
      </c>
      <c r="N530">
        <v>10</v>
      </c>
      <c r="O530">
        <v>10</v>
      </c>
      <c r="P530">
        <v>12</v>
      </c>
      <c r="Q530">
        <v>9</v>
      </c>
      <c r="R530">
        <v>8</v>
      </c>
      <c r="S530">
        <v>12</v>
      </c>
      <c r="T530">
        <v>3</v>
      </c>
      <c r="U530">
        <v>11</v>
      </c>
      <c r="V530">
        <v>10</v>
      </c>
      <c r="W530">
        <v>11</v>
      </c>
      <c r="X530">
        <f t="shared" si="8"/>
        <v>96</v>
      </c>
    </row>
    <row r="531" spans="1:24" x14ac:dyDescent="0.25">
      <c r="A531" t="s">
        <v>83</v>
      </c>
      <c r="B531" t="s">
        <v>95</v>
      </c>
      <c r="C531" t="s">
        <v>113</v>
      </c>
      <c r="D531">
        <v>751</v>
      </c>
      <c r="E531">
        <v>197</v>
      </c>
      <c r="F531">
        <v>802</v>
      </c>
      <c r="G531">
        <v>93</v>
      </c>
      <c r="H531">
        <v>0.2651</v>
      </c>
      <c r="I531">
        <v>87</v>
      </c>
      <c r="J531">
        <v>63</v>
      </c>
      <c r="K531">
        <v>3.8</v>
      </c>
      <c r="L531">
        <v>1.246</v>
      </c>
      <c r="M531">
        <v>1301</v>
      </c>
      <c r="N531">
        <v>5</v>
      </c>
      <c r="O531">
        <v>5</v>
      </c>
      <c r="P531">
        <v>9</v>
      </c>
      <c r="Q531">
        <v>5</v>
      </c>
      <c r="R531">
        <v>10</v>
      </c>
      <c r="S531">
        <v>11</v>
      </c>
      <c r="T531">
        <v>11</v>
      </c>
      <c r="U531">
        <v>9</v>
      </c>
      <c r="V531">
        <v>9</v>
      </c>
      <c r="W531">
        <v>12</v>
      </c>
      <c r="X531">
        <f t="shared" si="8"/>
        <v>86</v>
      </c>
    </row>
    <row r="532" spans="1:24" x14ac:dyDescent="0.25">
      <c r="A532" t="s">
        <v>83</v>
      </c>
      <c r="B532" t="s">
        <v>96</v>
      </c>
      <c r="C532" t="s">
        <v>113</v>
      </c>
      <c r="D532">
        <v>618</v>
      </c>
      <c r="E532">
        <v>152</v>
      </c>
      <c r="F532">
        <v>576</v>
      </c>
      <c r="G532">
        <v>63</v>
      </c>
      <c r="H532">
        <v>0.26450000000000001</v>
      </c>
      <c r="I532">
        <v>54</v>
      </c>
      <c r="J532">
        <v>34</v>
      </c>
      <c r="K532">
        <v>4.0999999999999996</v>
      </c>
      <c r="L532">
        <v>1.349</v>
      </c>
      <c r="M532">
        <v>811</v>
      </c>
      <c r="N532">
        <v>2</v>
      </c>
      <c r="O532">
        <v>3</v>
      </c>
      <c r="P532">
        <v>2</v>
      </c>
      <c r="Q532">
        <v>2</v>
      </c>
      <c r="R532">
        <v>9</v>
      </c>
      <c r="S532">
        <v>2</v>
      </c>
      <c r="T532">
        <v>2</v>
      </c>
      <c r="U532">
        <v>0</v>
      </c>
      <c r="V532">
        <v>0</v>
      </c>
      <c r="W532">
        <v>1</v>
      </c>
      <c r="X532">
        <f t="shared" si="8"/>
        <v>23</v>
      </c>
    </row>
    <row r="533" spans="1:24" x14ac:dyDescent="0.25">
      <c r="A533" t="s">
        <v>83</v>
      </c>
      <c r="B533" t="s">
        <v>97</v>
      </c>
      <c r="C533" t="s">
        <v>113</v>
      </c>
      <c r="D533">
        <v>584</v>
      </c>
      <c r="E533">
        <v>168</v>
      </c>
      <c r="F533">
        <v>608</v>
      </c>
      <c r="G533">
        <v>52</v>
      </c>
      <c r="H533">
        <v>0.2424</v>
      </c>
      <c r="I533">
        <v>50</v>
      </c>
      <c r="J533">
        <v>50</v>
      </c>
      <c r="K533">
        <v>4</v>
      </c>
      <c r="L533">
        <v>1.268</v>
      </c>
      <c r="M533">
        <v>836</v>
      </c>
      <c r="N533">
        <v>1</v>
      </c>
      <c r="O533">
        <v>4</v>
      </c>
      <c r="P533">
        <v>3</v>
      </c>
      <c r="Q533">
        <v>1</v>
      </c>
      <c r="R533">
        <v>1</v>
      </c>
      <c r="S533">
        <v>1</v>
      </c>
      <c r="T533">
        <v>7.5</v>
      </c>
      <c r="U533">
        <v>0</v>
      </c>
      <c r="V533">
        <v>0</v>
      </c>
      <c r="W533">
        <v>2</v>
      </c>
      <c r="X533">
        <f t="shared" si="8"/>
        <v>20.5</v>
      </c>
    </row>
    <row r="534" spans="1:24" x14ac:dyDescent="0.25">
      <c r="A534" t="s">
        <v>83</v>
      </c>
      <c r="B534" t="s">
        <v>98</v>
      </c>
      <c r="C534" t="s">
        <v>113</v>
      </c>
      <c r="D534">
        <v>931</v>
      </c>
      <c r="E534">
        <v>239</v>
      </c>
      <c r="F534">
        <v>895</v>
      </c>
      <c r="G534">
        <v>98</v>
      </c>
      <c r="H534">
        <v>0.26269999999999999</v>
      </c>
      <c r="I534">
        <v>61</v>
      </c>
      <c r="J534">
        <v>73</v>
      </c>
      <c r="K534">
        <v>4.43</v>
      </c>
      <c r="L534">
        <v>1.3049999999999999</v>
      </c>
      <c r="M534">
        <v>1116</v>
      </c>
      <c r="N534">
        <v>12</v>
      </c>
      <c r="O534">
        <v>11</v>
      </c>
      <c r="P534">
        <v>11</v>
      </c>
      <c r="Q534">
        <v>7</v>
      </c>
      <c r="R534">
        <v>5</v>
      </c>
      <c r="S534">
        <v>4</v>
      </c>
      <c r="T534">
        <v>12</v>
      </c>
      <c r="U534">
        <v>1</v>
      </c>
      <c r="V534">
        <v>6</v>
      </c>
      <c r="W534">
        <v>9</v>
      </c>
      <c r="X534">
        <f t="shared" si="8"/>
        <v>78</v>
      </c>
    </row>
    <row r="535" spans="1:24" x14ac:dyDescent="0.25">
      <c r="A535" t="s">
        <v>83</v>
      </c>
      <c r="B535" t="s">
        <v>99</v>
      </c>
      <c r="C535" t="s">
        <v>113</v>
      </c>
      <c r="D535">
        <v>787</v>
      </c>
      <c r="E535">
        <v>210</v>
      </c>
      <c r="F535">
        <v>740</v>
      </c>
      <c r="G535">
        <v>86</v>
      </c>
      <c r="H535">
        <v>0.25390000000000001</v>
      </c>
      <c r="I535">
        <v>68</v>
      </c>
      <c r="J535">
        <v>57</v>
      </c>
      <c r="K535">
        <v>3.3</v>
      </c>
      <c r="L535">
        <v>1.19</v>
      </c>
      <c r="M535">
        <v>1079</v>
      </c>
      <c r="N535">
        <v>7</v>
      </c>
      <c r="O535">
        <v>8</v>
      </c>
      <c r="P535">
        <v>6</v>
      </c>
      <c r="Q535">
        <v>4</v>
      </c>
      <c r="R535">
        <v>2</v>
      </c>
      <c r="S535">
        <v>8</v>
      </c>
      <c r="T535">
        <v>10</v>
      </c>
      <c r="U535">
        <v>12</v>
      </c>
      <c r="V535">
        <v>12</v>
      </c>
      <c r="W535">
        <v>8</v>
      </c>
      <c r="X535">
        <f t="shared" si="8"/>
        <v>77</v>
      </c>
    </row>
    <row r="536" spans="1:24" x14ac:dyDescent="0.25">
      <c r="A536" t="s">
        <v>83</v>
      </c>
      <c r="B536" t="s">
        <v>100</v>
      </c>
      <c r="C536" t="s">
        <v>113</v>
      </c>
      <c r="D536">
        <v>795</v>
      </c>
      <c r="E536">
        <v>144</v>
      </c>
      <c r="F536">
        <v>633</v>
      </c>
      <c r="G536">
        <v>173</v>
      </c>
      <c r="H536">
        <v>0.27029999999999998</v>
      </c>
      <c r="I536">
        <v>73</v>
      </c>
      <c r="J536">
        <v>38</v>
      </c>
      <c r="K536">
        <v>3.66</v>
      </c>
      <c r="L536">
        <v>1.214</v>
      </c>
      <c r="M536">
        <v>996</v>
      </c>
      <c r="N536">
        <v>8</v>
      </c>
      <c r="O536">
        <v>1</v>
      </c>
      <c r="P536">
        <v>4</v>
      </c>
      <c r="Q536">
        <v>12</v>
      </c>
      <c r="R536">
        <v>11</v>
      </c>
      <c r="S536">
        <v>9</v>
      </c>
      <c r="T536">
        <v>4.5</v>
      </c>
      <c r="U536">
        <v>10</v>
      </c>
      <c r="V536">
        <v>11</v>
      </c>
      <c r="W536">
        <v>4</v>
      </c>
      <c r="X536">
        <f t="shared" si="8"/>
        <v>74.5</v>
      </c>
    </row>
    <row r="537" spans="1:24" x14ac:dyDescent="0.25">
      <c r="A537" t="s">
        <v>83</v>
      </c>
      <c r="B537" t="s">
        <v>101</v>
      </c>
      <c r="C537" t="s">
        <v>113</v>
      </c>
      <c r="D537">
        <v>930</v>
      </c>
      <c r="E537">
        <v>248</v>
      </c>
      <c r="F537">
        <v>863</v>
      </c>
      <c r="G537">
        <v>133</v>
      </c>
      <c r="H537">
        <v>0.2621</v>
      </c>
      <c r="I537">
        <v>66</v>
      </c>
      <c r="J537">
        <v>55</v>
      </c>
      <c r="K537">
        <v>4.24</v>
      </c>
      <c r="L537">
        <v>1.363</v>
      </c>
      <c r="M537">
        <v>1024</v>
      </c>
      <c r="N537">
        <v>11</v>
      </c>
      <c r="O537">
        <v>12</v>
      </c>
      <c r="P537">
        <v>10</v>
      </c>
      <c r="Q537">
        <v>11</v>
      </c>
      <c r="R537">
        <v>4</v>
      </c>
      <c r="S537">
        <v>7</v>
      </c>
      <c r="T537">
        <v>9</v>
      </c>
      <c r="U537">
        <v>3</v>
      </c>
      <c r="V537">
        <v>1</v>
      </c>
      <c r="W537">
        <v>6</v>
      </c>
      <c r="X537">
        <f t="shared" si="8"/>
        <v>74</v>
      </c>
    </row>
    <row r="538" spans="1:24" x14ac:dyDescent="0.25">
      <c r="A538" t="s">
        <v>83</v>
      </c>
      <c r="B538" t="s">
        <v>102</v>
      </c>
      <c r="C538" t="s">
        <v>113</v>
      </c>
      <c r="D538">
        <v>798</v>
      </c>
      <c r="E538">
        <v>202</v>
      </c>
      <c r="F538">
        <v>787</v>
      </c>
      <c r="G538">
        <v>65</v>
      </c>
      <c r="H538">
        <v>0.26279999999999998</v>
      </c>
      <c r="I538">
        <v>75</v>
      </c>
      <c r="J538">
        <v>50</v>
      </c>
      <c r="K538">
        <v>4.03</v>
      </c>
      <c r="L538">
        <v>1.3260000000000001</v>
      </c>
      <c r="M538">
        <v>1138</v>
      </c>
      <c r="N538">
        <v>9</v>
      </c>
      <c r="O538">
        <v>6</v>
      </c>
      <c r="P538">
        <v>8</v>
      </c>
      <c r="Q538">
        <v>3</v>
      </c>
      <c r="R538">
        <v>6</v>
      </c>
      <c r="S538">
        <v>10</v>
      </c>
      <c r="T538">
        <v>7.5</v>
      </c>
      <c r="U538">
        <v>6</v>
      </c>
      <c r="V538">
        <v>4</v>
      </c>
      <c r="W538">
        <v>10</v>
      </c>
      <c r="X538">
        <f t="shared" si="8"/>
        <v>69.5</v>
      </c>
    </row>
    <row r="539" spans="1:24" x14ac:dyDescent="0.25">
      <c r="A539" t="s">
        <v>83</v>
      </c>
      <c r="B539" t="s">
        <v>103</v>
      </c>
      <c r="C539" t="s">
        <v>113</v>
      </c>
      <c r="D539">
        <v>763</v>
      </c>
      <c r="E539">
        <v>206</v>
      </c>
      <c r="F539">
        <v>779</v>
      </c>
      <c r="G539">
        <v>107</v>
      </c>
      <c r="H539">
        <v>0.26319999999999999</v>
      </c>
      <c r="I539">
        <v>63</v>
      </c>
      <c r="J539">
        <v>24</v>
      </c>
      <c r="K539">
        <v>3.92</v>
      </c>
      <c r="L539">
        <v>1.29</v>
      </c>
      <c r="M539">
        <v>1072</v>
      </c>
      <c r="N539">
        <v>6</v>
      </c>
      <c r="O539">
        <v>7</v>
      </c>
      <c r="P539">
        <v>7</v>
      </c>
      <c r="Q539">
        <v>8</v>
      </c>
      <c r="R539">
        <v>7</v>
      </c>
      <c r="S539">
        <v>5.5</v>
      </c>
      <c r="T539">
        <v>1</v>
      </c>
      <c r="U539">
        <v>8</v>
      </c>
      <c r="V539">
        <v>7</v>
      </c>
      <c r="W539">
        <v>7</v>
      </c>
      <c r="X539">
        <f t="shared" si="8"/>
        <v>63.5</v>
      </c>
    </row>
    <row r="540" spans="1:24" x14ac:dyDescent="0.25">
      <c r="A540" t="s">
        <v>83</v>
      </c>
      <c r="B540" t="s">
        <v>104</v>
      </c>
      <c r="C540" t="s">
        <v>113</v>
      </c>
      <c r="D540">
        <v>747</v>
      </c>
      <c r="E540">
        <v>214</v>
      </c>
      <c r="F540">
        <v>722</v>
      </c>
      <c r="G540">
        <v>95</v>
      </c>
      <c r="H540">
        <v>0.25979999999999998</v>
      </c>
      <c r="I540">
        <v>59</v>
      </c>
      <c r="J540">
        <v>38</v>
      </c>
      <c r="K540">
        <v>4.34</v>
      </c>
      <c r="L540">
        <v>1.3129999999999999</v>
      </c>
      <c r="M540">
        <v>1023</v>
      </c>
      <c r="N540">
        <v>4</v>
      </c>
      <c r="O540">
        <v>9</v>
      </c>
      <c r="P540">
        <v>5</v>
      </c>
      <c r="Q540">
        <v>6</v>
      </c>
      <c r="R540">
        <v>3</v>
      </c>
      <c r="S540">
        <v>3</v>
      </c>
      <c r="T540">
        <v>4.5</v>
      </c>
      <c r="U540">
        <v>2</v>
      </c>
      <c r="V540">
        <v>5</v>
      </c>
      <c r="W540">
        <v>5</v>
      </c>
      <c r="X540">
        <f t="shared" si="8"/>
        <v>46.5</v>
      </c>
    </row>
    <row r="541" spans="1:24" x14ac:dyDescent="0.25">
      <c r="A541" t="s">
        <v>83</v>
      </c>
      <c r="B541" t="s">
        <v>105</v>
      </c>
      <c r="C541" t="s">
        <v>113</v>
      </c>
      <c r="D541">
        <v>676</v>
      </c>
      <c r="E541">
        <v>147</v>
      </c>
      <c r="F541">
        <v>543</v>
      </c>
      <c r="G541">
        <v>127</v>
      </c>
      <c r="H541">
        <v>0.27039999999999997</v>
      </c>
      <c r="I541">
        <v>63</v>
      </c>
      <c r="J541">
        <v>46</v>
      </c>
      <c r="K541">
        <v>4.13</v>
      </c>
      <c r="L541">
        <v>1.3340000000000001</v>
      </c>
      <c r="M541">
        <v>977</v>
      </c>
      <c r="N541">
        <v>3</v>
      </c>
      <c r="O541">
        <v>2</v>
      </c>
      <c r="P541">
        <v>1</v>
      </c>
      <c r="Q541">
        <v>10</v>
      </c>
      <c r="R541">
        <v>12</v>
      </c>
      <c r="S541">
        <v>5.5</v>
      </c>
      <c r="T541">
        <v>6</v>
      </c>
      <c r="U541">
        <v>0</v>
      </c>
      <c r="V541">
        <v>0</v>
      </c>
      <c r="W541">
        <v>3</v>
      </c>
      <c r="X541">
        <f t="shared" si="8"/>
        <v>42.5</v>
      </c>
    </row>
    <row r="542" spans="1:24" x14ac:dyDescent="0.25">
      <c r="A542" t="s">
        <v>84</v>
      </c>
      <c r="B542" t="s">
        <v>94</v>
      </c>
      <c r="C542" t="s">
        <v>113</v>
      </c>
      <c r="D542">
        <v>970</v>
      </c>
      <c r="E542">
        <v>267</v>
      </c>
      <c r="F542">
        <v>963</v>
      </c>
      <c r="G542">
        <v>162</v>
      </c>
      <c r="H542">
        <v>0.2737</v>
      </c>
      <c r="I542">
        <v>76</v>
      </c>
      <c r="J542">
        <v>78</v>
      </c>
      <c r="K542">
        <v>3.54</v>
      </c>
      <c r="L542">
        <v>1.2230000000000001</v>
      </c>
      <c r="M542">
        <v>1240</v>
      </c>
      <c r="N542">
        <v>12</v>
      </c>
      <c r="O542">
        <v>12</v>
      </c>
      <c r="P542">
        <v>12</v>
      </c>
      <c r="Q542">
        <v>11</v>
      </c>
      <c r="R542">
        <v>12</v>
      </c>
      <c r="S542">
        <v>7</v>
      </c>
      <c r="T542">
        <v>11</v>
      </c>
      <c r="U542">
        <v>11</v>
      </c>
      <c r="V542">
        <v>9</v>
      </c>
      <c r="W542">
        <v>9</v>
      </c>
      <c r="X542">
        <f t="shared" si="8"/>
        <v>106</v>
      </c>
    </row>
    <row r="543" spans="1:24" x14ac:dyDescent="0.25">
      <c r="A543" t="s">
        <v>84</v>
      </c>
      <c r="B543" t="s">
        <v>95</v>
      </c>
      <c r="C543" t="s">
        <v>113</v>
      </c>
      <c r="D543">
        <v>880</v>
      </c>
      <c r="E543">
        <v>214</v>
      </c>
      <c r="F543">
        <v>833</v>
      </c>
      <c r="G543">
        <v>98</v>
      </c>
      <c r="H543">
        <v>0.26669999999999999</v>
      </c>
      <c r="I543">
        <v>90</v>
      </c>
      <c r="J543">
        <v>38</v>
      </c>
      <c r="K543">
        <v>3.58</v>
      </c>
      <c r="L543">
        <v>1.2190000000000001</v>
      </c>
      <c r="M543">
        <v>1254</v>
      </c>
      <c r="N543">
        <v>10</v>
      </c>
      <c r="O543">
        <v>8</v>
      </c>
      <c r="P543">
        <v>9</v>
      </c>
      <c r="Q543">
        <v>8.5</v>
      </c>
      <c r="R543">
        <v>10</v>
      </c>
      <c r="S543">
        <v>11</v>
      </c>
      <c r="T543">
        <v>5</v>
      </c>
      <c r="U543">
        <v>10</v>
      </c>
      <c r="V543">
        <v>10</v>
      </c>
      <c r="W543">
        <v>10</v>
      </c>
      <c r="X543">
        <f t="shared" si="8"/>
        <v>91.5</v>
      </c>
    </row>
    <row r="544" spans="1:24" x14ac:dyDescent="0.25">
      <c r="A544" t="s">
        <v>84</v>
      </c>
      <c r="B544" t="s">
        <v>96</v>
      </c>
      <c r="C544" t="s">
        <v>113</v>
      </c>
      <c r="D544">
        <v>681</v>
      </c>
      <c r="E544">
        <v>197</v>
      </c>
      <c r="F544">
        <v>697</v>
      </c>
      <c r="G544">
        <v>85</v>
      </c>
      <c r="H544">
        <v>0.2571</v>
      </c>
      <c r="I544">
        <v>64</v>
      </c>
      <c r="J544">
        <v>33</v>
      </c>
      <c r="K544">
        <v>4.62</v>
      </c>
      <c r="L544">
        <v>1.427</v>
      </c>
      <c r="M544">
        <v>1270</v>
      </c>
      <c r="N544">
        <v>3</v>
      </c>
      <c r="O544">
        <v>4</v>
      </c>
      <c r="P544">
        <v>3</v>
      </c>
      <c r="Q544">
        <v>3</v>
      </c>
      <c r="R544">
        <v>3</v>
      </c>
      <c r="S544">
        <v>2</v>
      </c>
      <c r="T544">
        <v>4</v>
      </c>
      <c r="U544">
        <v>1</v>
      </c>
      <c r="V544">
        <v>1</v>
      </c>
      <c r="W544">
        <v>11</v>
      </c>
      <c r="X544">
        <f t="shared" si="8"/>
        <v>35</v>
      </c>
    </row>
    <row r="545" spans="1:24" x14ac:dyDescent="0.25">
      <c r="A545" t="s">
        <v>84</v>
      </c>
      <c r="B545" t="s">
        <v>97</v>
      </c>
      <c r="C545" t="s">
        <v>113</v>
      </c>
      <c r="D545">
        <v>753</v>
      </c>
      <c r="E545">
        <v>168</v>
      </c>
      <c r="F545">
        <v>708</v>
      </c>
      <c r="G545">
        <v>92</v>
      </c>
      <c r="H545">
        <v>0.25409999999999999</v>
      </c>
      <c r="I545">
        <v>60</v>
      </c>
      <c r="J545">
        <v>31</v>
      </c>
      <c r="K545">
        <v>4.22</v>
      </c>
      <c r="L545">
        <v>1.337</v>
      </c>
      <c r="M545">
        <v>991</v>
      </c>
      <c r="N545">
        <v>4</v>
      </c>
      <c r="O545">
        <v>2</v>
      </c>
      <c r="P545">
        <v>4</v>
      </c>
      <c r="Q545">
        <v>6</v>
      </c>
      <c r="R545">
        <v>2</v>
      </c>
      <c r="S545">
        <v>1</v>
      </c>
      <c r="T545">
        <v>3</v>
      </c>
      <c r="U545">
        <v>5</v>
      </c>
      <c r="V545">
        <v>5</v>
      </c>
      <c r="W545">
        <v>1</v>
      </c>
      <c r="X545">
        <f t="shared" si="8"/>
        <v>33</v>
      </c>
    </row>
    <row r="546" spans="1:24" x14ac:dyDescent="0.25">
      <c r="A546" t="s">
        <v>84</v>
      </c>
      <c r="B546" t="s">
        <v>98</v>
      </c>
      <c r="C546" t="s">
        <v>113</v>
      </c>
      <c r="D546">
        <v>820</v>
      </c>
      <c r="E546">
        <v>209</v>
      </c>
      <c r="F546">
        <v>838</v>
      </c>
      <c r="G546">
        <v>87</v>
      </c>
      <c r="H546">
        <v>0.2656</v>
      </c>
      <c r="I546">
        <v>95</v>
      </c>
      <c r="J546">
        <v>44</v>
      </c>
      <c r="K546">
        <v>4.07</v>
      </c>
      <c r="L546">
        <v>1.248</v>
      </c>
      <c r="M546">
        <v>1357</v>
      </c>
      <c r="N546">
        <v>6</v>
      </c>
      <c r="O546">
        <v>7</v>
      </c>
      <c r="P546">
        <v>10</v>
      </c>
      <c r="Q546">
        <v>4</v>
      </c>
      <c r="R546">
        <v>9</v>
      </c>
      <c r="S546">
        <v>12</v>
      </c>
      <c r="T546">
        <v>6</v>
      </c>
      <c r="U546">
        <v>7</v>
      </c>
      <c r="V546">
        <v>8</v>
      </c>
      <c r="W546">
        <v>12</v>
      </c>
      <c r="X546">
        <f t="shared" si="8"/>
        <v>81</v>
      </c>
    </row>
    <row r="547" spans="1:24" x14ac:dyDescent="0.25">
      <c r="A547" t="s">
        <v>84</v>
      </c>
      <c r="B547" t="s">
        <v>99</v>
      </c>
      <c r="C547" t="s">
        <v>113</v>
      </c>
      <c r="D547">
        <v>939</v>
      </c>
      <c r="E547">
        <v>215</v>
      </c>
      <c r="F547">
        <v>891</v>
      </c>
      <c r="G547">
        <v>98</v>
      </c>
      <c r="H547">
        <v>0.26390000000000002</v>
      </c>
      <c r="I547">
        <v>72</v>
      </c>
      <c r="J547">
        <v>56</v>
      </c>
      <c r="K547">
        <v>3.88</v>
      </c>
      <c r="L547">
        <v>1.2609999999999999</v>
      </c>
      <c r="M547">
        <v>1177</v>
      </c>
      <c r="N547">
        <v>11</v>
      </c>
      <c r="O547">
        <v>9</v>
      </c>
      <c r="P547">
        <v>11</v>
      </c>
      <c r="Q547">
        <v>8.5</v>
      </c>
      <c r="R547">
        <v>8</v>
      </c>
      <c r="S547">
        <v>4</v>
      </c>
      <c r="T547">
        <v>8</v>
      </c>
      <c r="U547">
        <v>8</v>
      </c>
      <c r="V547">
        <v>7</v>
      </c>
      <c r="W547">
        <v>6</v>
      </c>
      <c r="X547">
        <f t="shared" si="8"/>
        <v>80.5</v>
      </c>
    </row>
    <row r="548" spans="1:24" x14ac:dyDescent="0.25">
      <c r="A548" t="s">
        <v>84</v>
      </c>
      <c r="B548" t="s">
        <v>100</v>
      </c>
      <c r="C548" t="s">
        <v>113</v>
      </c>
      <c r="D548">
        <v>859</v>
      </c>
      <c r="E548">
        <v>230</v>
      </c>
      <c r="F548">
        <v>777</v>
      </c>
      <c r="G548">
        <v>91</v>
      </c>
      <c r="H548">
        <v>0.26129999999999998</v>
      </c>
      <c r="I548">
        <v>78</v>
      </c>
      <c r="J548">
        <v>69</v>
      </c>
      <c r="K548">
        <v>3.35</v>
      </c>
      <c r="L548">
        <v>1.206</v>
      </c>
      <c r="M548">
        <v>1106</v>
      </c>
      <c r="N548">
        <v>8</v>
      </c>
      <c r="O548">
        <v>10</v>
      </c>
      <c r="P548">
        <v>7</v>
      </c>
      <c r="Q548">
        <v>5</v>
      </c>
      <c r="R548">
        <v>6</v>
      </c>
      <c r="S548">
        <v>8.5</v>
      </c>
      <c r="T548">
        <v>10</v>
      </c>
      <c r="U548">
        <v>12</v>
      </c>
      <c r="V548">
        <v>11</v>
      </c>
      <c r="W548">
        <v>3</v>
      </c>
      <c r="X548">
        <f t="shared" si="8"/>
        <v>80.5</v>
      </c>
    </row>
    <row r="549" spans="1:24" x14ac:dyDescent="0.25">
      <c r="A549" t="s">
        <v>84</v>
      </c>
      <c r="B549" t="s">
        <v>101</v>
      </c>
      <c r="C549" t="s">
        <v>113</v>
      </c>
      <c r="D549">
        <v>807</v>
      </c>
      <c r="E549">
        <v>199</v>
      </c>
      <c r="F549">
        <v>721</v>
      </c>
      <c r="G549">
        <v>96</v>
      </c>
      <c r="H549">
        <v>0.26229999999999998</v>
      </c>
      <c r="I549">
        <v>73</v>
      </c>
      <c r="J549">
        <v>83</v>
      </c>
      <c r="K549">
        <v>3.84</v>
      </c>
      <c r="L549">
        <v>1.198</v>
      </c>
      <c r="M549">
        <v>1096</v>
      </c>
      <c r="N549">
        <v>5</v>
      </c>
      <c r="O549">
        <v>5</v>
      </c>
      <c r="P549">
        <v>5</v>
      </c>
      <c r="Q549">
        <v>7</v>
      </c>
      <c r="R549">
        <v>7</v>
      </c>
      <c r="S549">
        <v>5</v>
      </c>
      <c r="T549">
        <v>12</v>
      </c>
      <c r="U549">
        <v>9</v>
      </c>
      <c r="V549">
        <v>12</v>
      </c>
      <c r="W549">
        <v>2</v>
      </c>
      <c r="X549">
        <f t="shared" si="8"/>
        <v>69</v>
      </c>
    </row>
    <row r="550" spans="1:24" x14ac:dyDescent="0.25">
      <c r="A550" t="s">
        <v>84</v>
      </c>
      <c r="B550" t="s">
        <v>102</v>
      </c>
      <c r="C550" t="s">
        <v>113</v>
      </c>
      <c r="D550">
        <v>834</v>
      </c>
      <c r="E550">
        <v>234</v>
      </c>
      <c r="F550">
        <v>802</v>
      </c>
      <c r="G550">
        <v>148</v>
      </c>
      <c r="H550">
        <v>0.25890000000000002</v>
      </c>
      <c r="I550">
        <v>68</v>
      </c>
      <c r="J550">
        <v>57</v>
      </c>
      <c r="K550">
        <v>4.49</v>
      </c>
      <c r="L550">
        <v>1.347</v>
      </c>
      <c r="M550">
        <v>1128</v>
      </c>
      <c r="N550">
        <v>7</v>
      </c>
      <c r="O550">
        <v>11</v>
      </c>
      <c r="P550">
        <v>8</v>
      </c>
      <c r="Q550">
        <v>10</v>
      </c>
      <c r="R550">
        <v>4</v>
      </c>
      <c r="S550">
        <v>3</v>
      </c>
      <c r="T550">
        <v>9</v>
      </c>
      <c r="U550">
        <v>2</v>
      </c>
      <c r="V550">
        <v>4</v>
      </c>
      <c r="W550">
        <v>4</v>
      </c>
      <c r="X550">
        <f t="shared" si="8"/>
        <v>62</v>
      </c>
    </row>
    <row r="551" spans="1:24" x14ac:dyDescent="0.25">
      <c r="A551" t="s">
        <v>84</v>
      </c>
      <c r="B551" t="s">
        <v>103</v>
      </c>
      <c r="C551" t="s">
        <v>113</v>
      </c>
      <c r="D551">
        <v>865</v>
      </c>
      <c r="E551">
        <v>178</v>
      </c>
      <c r="F551">
        <v>734</v>
      </c>
      <c r="G551">
        <v>175</v>
      </c>
      <c r="H551">
        <v>0.26719999999999999</v>
      </c>
      <c r="I551">
        <v>75</v>
      </c>
      <c r="J551">
        <v>29</v>
      </c>
      <c r="K551">
        <v>4.38</v>
      </c>
      <c r="L551">
        <v>1.383</v>
      </c>
      <c r="M551">
        <v>1172</v>
      </c>
      <c r="N551">
        <v>9</v>
      </c>
      <c r="O551">
        <v>3</v>
      </c>
      <c r="P551">
        <v>6</v>
      </c>
      <c r="Q551">
        <v>12</v>
      </c>
      <c r="R551">
        <v>11</v>
      </c>
      <c r="S551">
        <v>6</v>
      </c>
      <c r="T551">
        <v>2</v>
      </c>
      <c r="U551">
        <v>3</v>
      </c>
      <c r="V551">
        <v>2</v>
      </c>
      <c r="W551">
        <v>5</v>
      </c>
      <c r="X551">
        <f t="shared" si="8"/>
        <v>59</v>
      </c>
    </row>
    <row r="552" spans="1:24" x14ac:dyDescent="0.25">
      <c r="A552" t="s">
        <v>84</v>
      </c>
      <c r="B552" t="s">
        <v>104</v>
      </c>
      <c r="C552" t="s">
        <v>113</v>
      </c>
      <c r="D552">
        <v>641</v>
      </c>
      <c r="E552">
        <v>201</v>
      </c>
      <c r="F552">
        <v>634</v>
      </c>
      <c r="G552">
        <v>73</v>
      </c>
      <c r="H552">
        <v>0.24329999999999999</v>
      </c>
      <c r="I552">
        <v>81</v>
      </c>
      <c r="J552">
        <v>25</v>
      </c>
      <c r="K552">
        <v>4.09</v>
      </c>
      <c r="L552">
        <v>1.274</v>
      </c>
      <c r="M552">
        <v>1214</v>
      </c>
      <c r="N552">
        <v>2</v>
      </c>
      <c r="O552">
        <v>6</v>
      </c>
      <c r="P552">
        <v>2</v>
      </c>
      <c r="Q552">
        <v>2</v>
      </c>
      <c r="R552">
        <v>1</v>
      </c>
      <c r="S552">
        <v>10</v>
      </c>
      <c r="T552">
        <v>1</v>
      </c>
      <c r="U552">
        <v>6</v>
      </c>
      <c r="V552">
        <v>6</v>
      </c>
      <c r="W552">
        <v>8</v>
      </c>
      <c r="X552">
        <f t="shared" si="8"/>
        <v>44</v>
      </c>
    </row>
    <row r="553" spans="1:24" x14ac:dyDescent="0.25">
      <c r="A553" t="s">
        <v>84</v>
      </c>
      <c r="B553" t="s">
        <v>105</v>
      </c>
      <c r="C553" t="s">
        <v>113</v>
      </c>
      <c r="D553">
        <v>598</v>
      </c>
      <c r="E553">
        <v>149</v>
      </c>
      <c r="F553">
        <v>616</v>
      </c>
      <c r="G553">
        <v>50</v>
      </c>
      <c r="H553">
        <v>0.25919999999999999</v>
      </c>
      <c r="I553">
        <v>78</v>
      </c>
      <c r="J553">
        <v>46</v>
      </c>
      <c r="K553">
        <v>4.2300000000000004</v>
      </c>
      <c r="L553">
        <v>1.35</v>
      </c>
      <c r="M553">
        <v>1204</v>
      </c>
      <c r="N553">
        <v>1</v>
      </c>
      <c r="O553">
        <v>1</v>
      </c>
      <c r="P553">
        <v>1</v>
      </c>
      <c r="Q553">
        <v>1</v>
      </c>
      <c r="R553">
        <v>5</v>
      </c>
      <c r="S553">
        <v>8.5</v>
      </c>
      <c r="T553">
        <v>7</v>
      </c>
      <c r="U553">
        <v>4</v>
      </c>
      <c r="V553">
        <v>3</v>
      </c>
      <c r="W553">
        <v>7</v>
      </c>
      <c r="X553">
        <f t="shared" si="8"/>
        <v>38.5</v>
      </c>
    </row>
    <row r="554" spans="1:24" x14ac:dyDescent="0.25">
      <c r="A554" t="s">
        <v>85</v>
      </c>
      <c r="B554" t="s">
        <v>94</v>
      </c>
      <c r="C554" t="s">
        <v>114</v>
      </c>
      <c r="D554">
        <v>918</v>
      </c>
      <c r="E554">
        <v>235</v>
      </c>
      <c r="F554">
        <v>812</v>
      </c>
      <c r="G554">
        <v>125</v>
      </c>
      <c r="H554">
        <v>0.25280000000000002</v>
      </c>
      <c r="I554">
        <v>83</v>
      </c>
      <c r="J554">
        <v>55</v>
      </c>
      <c r="K554">
        <v>3.65</v>
      </c>
      <c r="L554">
        <v>1.2190000000000001</v>
      </c>
      <c r="M554">
        <v>1148</v>
      </c>
      <c r="N554">
        <v>11</v>
      </c>
      <c r="O554">
        <v>10</v>
      </c>
      <c r="P554">
        <v>9</v>
      </c>
      <c r="Q554">
        <v>10</v>
      </c>
      <c r="R554">
        <v>3</v>
      </c>
      <c r="S554">
        <v>11</v>
      </c>
      <c r="T554">
        <v>9</v>
      </c>
      <c r="U554">
        <v>10</v>
      </c>
      <c r="V554">
        <v>10</v>
      </c>
      <c r="W554">
        <v>10</v>
      </c>
      <c r="X554">
        <f t="shared" si="8"/>
        <v>93</v>
      </c>
    </row>
    <row r="555" spans="1:24" x14ac:dyDescent="0.25">
      <c r="A555" t="s">
        <v>85</v>
      </c>
      <c r="B555" t="s">
        <v>95</v>
      </c>
      <c r="C555" t="s">
        <v>114</v>
      </c>
      <c r="D555">
        <v>852</v>
      </c>
      <c r="E555">
        <v>265</v>
      </c>
      <c r="F555">
        <v>902</v>
      </c>
      <c r="G555">
        <v>83</v>
      </c>
      <c r="H555">
        <v>0.25190000000000001</v>
      </c>
      <c r="I555">
        <v>91</v>
      </c>
      <c r="J555">
        <v>52</v>
      </c>
      <c r="K555">
        <v>3.41</v>
      </c>
      <c r="L555">
        <v>1.1850000000000001</v>
      </c>
      <c r="M555">
        <v>1330</v>
      </c>
      <c r="N555">
        <v>8</v>
      </c>
      <c r="O555">
        <v>12</v>
      </c>
      <c r="P555">
        <v>12</v>
      </c>
      <c r="Q555">
        <v>2</v>
      </c>
      <c r="R555">
        <v>2</v>
      </c>
      <c r="S555">
        <v>12</v>
      </c>
      <c r="T555">
        <v>8</v>
      </c>
      <c r="U555">
        <v>12</v>
      </c>
      <c r="V555">
        <v>12</v>
      </c>
      <c r="W555">
        <v>12</v>
      </c>
      <c r="X555">
        <f t="shared" si="8"/>
        <v>92</v>
      </c>
    </row>
    <row r="556" spans="1:24" x14ac:dyDescent="0.25">
      <c r="A556" t="s">
        <v>85</v>
      </c>
      <c r="B556" t="s">
        <v>96</v>
      </c>
      <c r="C556" t="s">
        <v>114</v>
      </c>
      <c r="D556">
        <v>704</v>
      </c>
      <c r="E556">
        <v>173</v>
      </c>
      <c r="F556">
        <v>634</v>
      </c>
      <c r="G556">
        <v>116</v>
      </c>
      <c r="H556">
        <v>0.25840000000000002</v>
      </c>
      <c r="I556">
        <v>65</v>
      </c>
      <c r="J556">
        <v>63</v>
      </c>
      <c r="K556">
        <v>4.42</v>
      </c>
      <c r="L556">
        <v>1.331</v>
      </c>
      <c r="M556">
        <v>1055</v>
      </c>
      <c r="N556">
        <v>2</v>
      </c>
      <c r="O556">
        <v>3</v>
      </c>
      <c r="P556">
        <v>2</v>
      </c>
      <c r="Q556">
        <v>7</v>
      </c>
      <c r="R556">
        <v>4</v>
      </c>
      <c r="S556">
        <v>5</v>
      </c>
      <c r="T556">
        <v>10.5</v>
      </c>
      <c r="U556">
        <v>4</v>
      </c>
      <c r="V556">
        <v>6</v>
      </c>
      <c r="W556">
        <v>5</v>
      </c>
      <c r="X556">
        <f t="shared" si="8"/>
        <v>48.5</v>
      </c>
    </row>
    <row r="557" spans="1:24" x14ac:dyDescent="0.25">
      <c r="A557" t="s">
        <v>85</v>
      </c>
      <c r="B557" t="s">
        <v>97</v>
      </c>
      <c r="C557" t="s">
        <v>114</v>
      </c>
      <c r="D557">
        <v>842</v>
      </c>
      <c r="E557">
        <v>237</v>
      </c>
      <c r="F557">
        <v>791</v>
      </c>
      <c r="G557">
        <v>95</v>
      </c>
      <c r="H557">
        <v>0.2515</v>
      </c>
      <c r="I557">
        <v>59</v>
      </c>
      <c r="J557">
        <v>63</v>
      </c>
      <c r="K557">
        <v>4.62</v>
      </c>
      <c r="L557">
        <v>1.395</v>
      </c>
      <c r="M557">
        <v>997</v>
      </c>
      <c r="N557">
        <v>7</v>
      </c>
      <c r="O557">
        <v>11</v>
      </c>
      <c r="P557">
        <v>8</v>
      </c>
      <c r="Q557">
        <v>4</v>
      </c>
      <c r="R557">
        <v>1</v>
      </c>
      <c r="S557">
        <v>2</v>
      </c>
      <c r="T557">
        <v>10.5</v>
      </c>
      <c r="U557">
        <v>1</v>
      </c>
      <c r="V557">
        <v>2</v>
      </c>
      <c r="W557">
        <v>2</v>
      </c>
      <c r="X557">
        <f t="shared" si="8"/>
        <v>48.5</v>
      </c>
    </row>
    <row r="558" spans="1:24" x14ac:dyDescent="0.25">
      <c r="A558" t="s">
        <v>85</v>
      </c>
      <c r="B558" t="s">
        <v>98</v>
      </c>
      <c r="C558" t="s">
        <v>114</v>
      </c>
      <c r="D558">
        <v>925</v>
      </c>
      <c r="E558">
        <v>216</v>
      </c>
      <c r="F558">
        <v>758</v>
      </c>
      <c r="G558">
        <v>118</v>
      </c>
      <c r="H558">
        <v>0.28339999999999999</v>
      </c>
      <c r="I558">
        <v>70</v>
      </c>
      <c r="J558">
        <v>16</v>
      </c>
      <c r="K558">
        <v>4.04</v>
      </c>
      <c r="L558">
        <v>1.3220000000000001</v>
      </c>
      <c r="M558">
        <v>1092</v>
      </c>
      <c r="N558">
        <v>12</v>
      </c>
      <c r="O558">
        <v>7</v>
      </c>
      <c r="P558">
        <v>7</v>
      </c>
      <c r="Q558">
        <v>8</v>
      </c>
      <c r="R558">
        <v>12</v>
      </c>
      <c r="S558">
        <v>7</v>
      </c>
      <c r="T558">
        <v>1</v>
      </c>
      <c r="U558">
        <v>8</v>
      </c>
      <c r="V558">
        <v>7</v>
      </c>
      <c r="W558">
        <v>7</v>
      </c>
      <c r="X558">
        <f t="shared" si="8"/>
        <v>76</v>
      </c>
    </row>
    <row r="559" spans="1:24" x14ac:dyDescent="0.25">
      <c r="A559" t="s">
        <v>85</v>
      </c>
      <c r="B559" t="s">
        <v>99</v>
      </c>
      <c r="C559" t="s">
        <v>114</v>
      </c>
      <c r="D559">
        <v>882</v>
      </c>
      <c r="E559">
        <v>220</v>
      </c>
      <c r="F559">
        <v>815</v>
      </c>
      <c r="G559">
        <v>123</v>
      </c>
      <c r="H559">
        <v>0.2752</v>
      </c>
      <c r="I559">
        <v>67</v>
      </c>
      <c r="J559">
        <v>22</v>
      </c>
      <c r="K559">
        <v>4.4400000000000004</v>
      </c>
      <c r="L559">
        <v>1.3380000000000001</v>
      </c>
      <c r="M559">
        <v>1170</v>
      </c>
      <c r="N559">
        <v>10</v>
      </c>
      <c r="O559">
        <v>8</v>
      </c>
      <c r="P559">
        <v>10</v>
      </c>
      <c r="Q559">
        <v>9</v>
      </c>
      <c r="R559">
        <v>11</v>
      </c>
      <c r="S559">
        <v>6</v>
      </c>
      <c r="T559">
        <v>2</v>
      </c>
      <c r="U559">
        <v>3</v>
      </c>
      <c r="V559">
        <v>5</v>
      </c>
      <c r="W559">
        <v>11</v>
      </c>
      <c r="X559">
        <f t="shared" si="8"/>
        <v>75</v>
      </c>
    </row>
    <row r="560" spans="1:24" x14ac:dyDescent="0.25">
      <c r="A560" t="s">
        <v>85</v>
      </c>
      <c r="B560" t="s">
        <v>100</v>
      </c>
      <c r="C560" t="s">
        <v>114</v>
      </c>
      <c r="D560">
        <v>875</v>
      </c>
      <c r="E560">
        <v>224</v>
      </c>
      <c r="F560">
        <v>883</v>
      </c>
      <c r="G560">
        <v>136</v>
      </c>
      <c r="H560">
        <v>0.26669999999999999</v>
      </c>
      <c r="I560">
        <v>60</v>
      </c>
      <c r="J560">
        <v>26</v>
      </c>
      <c r="K560">
        <v>4.24</v>
      </c>
      <c r="L560">
        <v>1.268</v>
      </c>
      <c r="M560">
        <v>971</v>
      </c>
      <c r="N560">
        <v>9</v>
      </c>
      <c r="O560">
        <v>9</v>
      </c>
      <c r="P560">
        <v>11</v>
      </c>
      <c r="Q560">
        <v>12</v>
      </c>
      <c r="R560">
        <v>10</v>
      </c>
      <c r="S560">
        <v>3</v>
      </c>
      <c r="T560">
        <v>3</v>
      </c>
      <c r="U560">
        <v>6</v>
      </c>
      <c r="V560">
        <v>8</v>
      </c>
      <c r="W560">
        <v>1</v>
      </c>
      <c r="X560">
        <f t="shared" si="8"/>
        <v>72</v>
      </c>
    </row>
    <row r="561" spans="1:24" x14ac:dyDescent="0.25">
      <c r="A561" t="s">
        <v>85</v>
      </c>
      <c r="B561" t="s">
        <v>101</v>
      </c>
      <c r="C561" t="s">
        <v>114</v>
      </c>
      <c r="D561">
        <v>714</v>
      </c>
      <c r="E561">
        <v>144</v>
      </c>
      <c r="F561">
        <v>650</v>
      </c>
      <c r="G561">
        <v>52</v>
      </c>
      <c r="H561">
        <v>0.26379999999999998</v>
      </c>
      <c r="I561">
        <v>77</v>
      </c>
      <c r="J561">
        <v>51</v>
      </c>
      <c r="K561">
        <v>3.43</v>
      </c>
      <c r="L561">
        <v>1.25</v>
      </c>
      <c r="M561">
        <v>1087</v>
      </c>
      <c r="N561">
        <v>4</v>
      </c>
      <c r="O561">
        <v>2</v>
      </c>
      <c r="P561">
        <v>3</v>
      </c>
      <c r="Q561">
        <v>1</v>
      </c>
      <c r="R561">
        <v>9</v>
      </c>
      <c r="S561">
        <v>9</v>
      </c>
      <c r="T561">
        <v>7</v>
      </c>
      <c r="U561">
        <v>11</v>
      </c>
      <c r="V561">
        <v>9</v>
      </c>
      <c r="W561">
        <v>6</v>
      </c>
      <c r="X561">
        <f t="shared" si="8"/>
        <v>61</v>
      </c>
    </row>
    <row r="562" spans="1:24" x14ac:dyDescent="0.25">
      <c r="A562" t="s">
        <v>85</v>
      </c>
      <c r="B562" t="s">
        <v>102</v>
      </c>
      <c r="C562" t="s">
        <v>114</v>
      </c>
      <c r="D562">
        <v>654</v>
      </c>
      <c r="E562">
        <v>128</v>
      </c>
      <c r="F562">
        <v>620</v>
      </c>
      <c r="G562">
        <v>100</v>
      </c>
      <c r="H562">
        <v>0.26119999999999999</v>
      </c>
      <c r="I562">
        <v>80</v>
      </c>
      <c r="J562">
        <v>38</v>
      </c>
      <c r="K562">
        <v>3.73</v>
      </c>
      <c r="L562">
        <v>1.2170000000000001</v>
      </c>
      <c r="M562">
        <v>1111</v>
      </c>
      <c r="N562">
        <v>1</v>
      </c>
      <c r="O562">
        <v>1</v>
      </c>
      <c r="P562">
        <v>1</v>
      </c>
      <c r="Q562">
        <v>5</v>
      </c>
      <c r="R562">
        <v>7</v>
      </c>
      <c r="S562">
        <v>10</v>
      </c>
      <c r="T562">
        <v>5</v>
      </c>
      <c r="U562">
        <v>9</v>
      </c>
      <c r="V562">
        <v>11</v>
      </c>
      <c r="W562">
        <v>8</v>
      </c>
      <c r="X562">
        <f t="shared" si="8"/>
        <v>58</v>
      </c>
    </row>
    <row r="563" spans="1:24" x14ac:dyDescent="0.25">
      <c r="A563" t="s">
        <v>85</v>
      </c>
      <c r="B563" t="s">
        <v>103</v>
      </c>
      <c r="C563" t="s">
        <v>114</v>
      </c>
      <c r="D563">
        <v>747</v>
      </c>
      <c r="E563">
        <v>192</v>
      </c>
      <c r="F563">
        <v>687</v>
      </c>
      <c r="G563">
        <v>131</v>
      </c>
      <c r="H563">
        <v>0.26040000000000002</v>
      </c>
      <c r="I563">
        <v>55</v>
      </c>
      <c r="J563">
        <v>88</v>
      </c>
      <c r="K563">
        <v>4.13</v>
      </c>
      <c r="L563">
        <v>1.3640000000000001</v>
      </c>
      <c r="M563">
        <v>1034</v>
      </c>
      <c r="N563">
        <v>5</v>
      </c>
      <c r="O563">
        <v>6</v>
      </c>
      <c r="P563">
        <v>4</v>
      </c>
      <c r="Q563">
        <v>11</v>
      </c>
      <c r="R563">
        <v>5</v>
      </c>
      <c r="S563">
        <v>1</v>
      </c>
      <c r="T563">
        <v>12</v>
      </c>
      <c r="U563">
        <v>7</v>
      </c>
      <c r="V563">
        <v>3</v>
      </c>
      <c r="W563">
        <v>4</v>
      </c>
      <c r="X563">
        <f t="shared" si="8"/>
        <v>58</v>
      </c>
    </row>
    <row r="564" spans="1:24" x14ac:dyDescent="0.25">
      <c r="A564" t="s">
        <v>85</v>
      </c>
      <c r="B564" t="s">
        <v>104</v>
      </c>
      <c r="C564" t="s">
        <v>114</v>
      </c>
      <c r="D564">
        <v>708</v>
      </c>
      <c r="E564">
        <v>191</v>
      </c>
      <c r="F564">
        <v>745</v>
      </c>
      <c r="G564">
        <v>87</v>
      </c>
      <c r="H564">
        <v>0.26069999999999999</v>
      </c>
      <c r="I564">
        <v>74</v>
      </c>
      <c r="J564">
        <v>42</v>
      </c>
      <c r="K564">
        <v>4.38</v>
      </c>
      <c r="L564">
        <v>1.34</v>
      </c>
      <c r="M564">
        <v>1032</v>
      </c>
      <c r="N564">
        <v>3</v>
      </c>
      <c r="O564">
        <v>5</v>
      </c>
      <c r="P564">
        <v>6</v>
      </c>
      <c r="Q564">
        <v>3</v>
      </c>
      <c r="R564">
        <v>6</v>
      </c>
      <c r="S564">
        <v>8</v>
      </c>
      <c r="T564">
        <v>6</v>
      </c>
      <c r="U564">
        <v>5</v>
      </c>
      <c r="V564">
        <v>4</v>
      </c>
      <c r="W564">
        <v>3</v>
      </c>
      <c r="X564">
        <f t="shared" si="8"/>
        <v>49</v>
      </c>
    </row>
    <row r="565" spans="1:24" x14ac:dyDescent="0.25">
      <c r="A565" t="s">
        <v>85</v>
      </c>
      <c r="B565" t="s">
        <v>105</v>
      </c>
      <c r="C565" t="s">
        <v>114</v>
      </c>
      <c r="D565">
        <v>803</v>
      </c>
      <c r="E565">
        <v>186</v>
      </c>
      <c r="F565">
        <v>728</v>
      </c>
      <c r="G565">
        <v>114</v>
      </c>
      <c r="H565">
        <v>0.26129999999999998</v>
      </c>
      <c r="I565">
        <v>61</v>
      </c>
      <c r="J565">
        <v>36</v>
      </c>
      <c r="K565">
        <v>4.53</v>
      </c>
      <c r="L565">
        <v>1.3979999999999999</v>
      </c>
      <c r="M565">
        <v>1123</v>
      </c>
      <c r="N565">
        <v>6</v>
      </c>
      <c r="O565">
        <v>4</v>
      </c>
      <c r="P565">
        <v>5</v>
      </c>
      <c r="Q565">
        <v>6</v>
      </c>
      <c r="R565">
        <v>8</v>
      </c>
      <c r="S565">
        <v>4</v>
      </c>
      <c r="T565">
        <v>4</v>
      </c>
      <c r="U565">
        <v>2</v>
      </c>
      <c r="V565">
        <v>1</v>
      </c>
      <c r="W565">
        <v>9</v>
      </c>
      <c r="X565">
        <f t="shared" si="8"/>
        <v>49</v>
      </c>
    </row>
    <row r="566" spans="1:24" x14ac:dyDescent="0.25">
      <c r="A566" t="s">
        <v>86</v>
      </c>
      <c r="B566" t="s">
        <v>94</v>
      </c>
      <c r="C566" t="s">
        <v>113</v>
      </c>
      <c r="D566">
        <v>1007</v>
      </c>
      <c r="E566">
        <v>242</v>
      </c>
      <c r="F566">
        <v>938</v>
      </c>
      <c r="G566">
        <v>130</v>
      </c>
      <c r="H566">
        <v>0.2722</v>
      </c>
      <c r="I566">
        <v>97</v>
      </c>
      <c r="J566">
        <v>56</v>
      </c>
      <c r="K566">
        <v>3.2170000000000001</v>
      </c>
      <c r="L566">
        <v>1.1311</v>
      </c>
      <c r="M566">
        <v>1456</v>
      </c>
      <c r="N566">
        <v>12</v>
      </c>
      <c r="O566">
        <v>10</v>
      </c>
      <c r="P566">
        <v>12</v>
      </c>
      <c r="Q566">
        <v>11</v>
      </c>
      <c r="R566">
        <v>10</v>
      </c>
      <c r="S566">
        <v>12</v>
      </c>
      <c r="T566">
        <v>7</v>
      </c>
      <c r="U566">
        <v>12</v>
      </c>
      <c r="V566">
        <v>12</v>
      </c>
      <c r="W566">
        <v>12</v>
      </c>
      <c r="X566">
        <f t="shared" si="8"/>
        <v>110</v>
      </c>
    </row>
    <row r="567" spans="1:24" x14ac:dyDescent="0.25">
      <c r="A567" t="s">
        <v>86</v>
      </c>
      <c r="B567" t="s">
        <v>95</v>
      </c>
      <c r="C567" t="s">
        <v>113</v>
      </c>
      <c r="D567">
        <v>1005</v>
      </c>
      <c r="E567">
        <v>262</v>
      </c>
      <c r="F567">
        <v>933</v>
      </c>
      <c r="G567">
        <v>124</v>
      </c>
      <c r="H567">
        <v>0.28050000000000003</v>
      </c>
      <c r="I567">
        <v>79</v>
      </c>
      <c r="J567">
        <v>86</v>
      </c>
      <c r="K567">
        <v>4.3369999999999997</v>
      </c>
      <c r="L567">
        <v>1.3714</v>
      </c>
      <c r="M567">
        <v>1357</v>
      </c>
      <c r="N567">
        <v>11</v>
      </c>
      <c r="O567">
        <v>12</v>
      </c>
      <c r="P567">
        <v>11</v>
      </c>
      <c r="Q567">
        <v>10</v>
      </c>
      <c r="R567">
        <v>12</v>
      </c>
      <c r="S567">
        <v>7.5</v>
      </c>
      <c r="T567">
        <v>12</v>
      </c>
      <c r="U567">
        <v>4</v>
      </c>
      <c r="V567">
        <v>3</v>
      </c>
      <c r="W567">
        <v>10</v>
      </c>
      <c r="X567">
        <f t="shared" si="8"/>
        <v>92.5</v>
      </c>
    </row>
    <row r="568" spans="1:24" x14ac:dyDescent="0.25">
      <c r="A568" t="s">
        <v>86</v>
      </c>
      <c r="B568" t="s">
        <v>96</v>
      </c>
      <c r="C568" t="s">
        <v>113</v>
      </c>
      <c r="D568">
        <v>711</v>
      </c>
      <c r="E568">
        <v>182</v>
      </c>
      <c r="F568">
        <v>643</v>
      </c>
      <c r="G568">
        <v>119</v>
      </c>
      <c r="H568">
        <v>0.25040000000000001</v>
      </c>
      <c r="I568">
        <v>60</v>
      </c>
      <c r="J568">
        <v>19</v>
      </c>
      <c r="K568">
        <v>4.851</v>
      </c>
      <c r="L568">
        <v>1.4198</v>
      </c>
      <c r="M568">
        <v>951</v>
      </c>
      <c r="N568">
        <v>3</v>
      </c>
      <c r="O568">
        <v>3</v>
      </c>
      <c r="P568">
        <v>2</v>
      </c>
      <c r="Q568">
        <v>8</v>
      </c>
      <c r="R568">
        <v>1</v>
      </c>
      <c r="S568">
        <v>3</v>
      </c>
      <c r="T568">
        <v>2.5</v>
      </c>
      <c r="U568">
        <v>1</v>
      </c>
      <c r="V568">
        <v>1</v>
      </c>
      <c r="W568">
        <v>3</v>
      </c>
      <c r="X568">
        <f t="shared" si="8"/>
        <v>27.5</v>
      </c>
    </row>
    <row r="569" spans="1:24" x14ac:dyDescent="0.25">
      <c r="A569" t="s">
        <v>86</v>
      </c>
      <c r="B569" t="s">
        <v>97</v>
      </c>
      <c r="C569" t="s">
        <v>113</v>
      </c>
      <c r="D569">
        <v>669</v>
      </c>
      <c r="E569">
        <v>183</v>
      </c>
      <c r="F569">
        <v>685</v>
      </c>
      <c r="G569">
        <v>74</v>
      </c>
      <c r="H569">
        <v>0.25790000000000002</v>
      </c>
      <c r="I569">
        <v>46</v>
      </c>
      <c r="J569">
        <v>41</v>
      </c>
      <c r="K569">
        <v>3.714</v>
      </c>
      <c r="L569">
        <v>1.2645</v>
      </c>
      <c r="M569">
        <v>719</v>
      </c>
      <c r="N569">
        <v>2</v>
      </c>
      <c r="O569">
        <v>4</v>
      </c>
      <c r="P569">
        <v>3</v>
      </c>
      <c r="Q569">
        <v>1</v>
      </c>
      <c r="R569">
        <v>6</v>
      </c>
      <c r="S569">
        <v>1</v>
      </c>
      <c r="T569">
        <v>4</v>
      </c>
      <c r="U569">
        <v>0</v>
      </c>
      <c r="V569">
        <v>0</v>
      </c>
      <c r="W569">
        <v>1</v>
      </c>
      <c r="X569">
        <f t="shared" si="8"/>
        <v>22</v>
      </c>
    </row>
    <row r="570" spans="1:24" x14ac:dyDescent="0.25">
      <c r="A570" t="s">
        <v>86</v>
      </c>
      <c r="B570" t="s">
        <v>98</v>
      </c>
      <c r="C570" t="s">
        <v>113</v>
      </c>
      <c r="D570">
        <v>902</v>
      </c>
      <c r="E570">
        <v>259</v>
      </c>
      <c r="F570">
        <v>814</v>
      </c>
      <c r="G570">
        <v>150</v>
      </c>
      <c r="H570">
        <v>0.25219999999999998</v>
      </c>
      <c r="I570">
        <v>93</v>
      </c>
      <c r="J570">
        <v>57</v>
      </c>
      <c r="K570">
        <v>4.0220000000000002</v>
      </c>
      <c r="L570">
        <v>1.2901</v>
      </c>
      <c r="M570">
        <v>1217</v>
      </c>
      <c r="N570">
        <v>10</v>
      </c>
      <c r="O570">
        <v>11</v>
      </c>
      <c r="P570">
        <v>8.5</v>
      </c>
      <c r="Q570">
        <v>12</v>
      </c>
      <c r="R570">
        <v>3</v>
      </c>
      <c r="S570">
        <v>11</v>
      </c>
      <c r="T570">
        <v>8</v>
      </c>
      <c r="U570">
        <v>7</v>
      </c>
      <c r="V570">
        <v>7</v>
      </c>
      <c r="W570">
        <v>6</v>
      </c>
      <c r="X570">
        <f t="shared" si="8"/>
        <v>83.5</v>
      </c>
    </row>
    <row r="571" spans="1:24" x14ac:dyDescent="0.25">
      <c r="A571" t="s">
        <v>86</v>
      </c>
      <c r="B571" t="s">
        <v>99</v>
      </c>
      <c r="C571" t="s">
        <v>113</v>
      </c>
      <c r="D571">
        <v>767</v>
      </c>
      <c r="E571">
        <v>222</v>
      </c>
      <c r="F571">
        <v>803</v>
      </c>
      <c r="G571">
        <v>97</v>
      </c>
      <c r="H571">
        <v>0.26300000000000001</v>
      </c>
      <c r="I571">
        <v>80</v>
      </c>
      <c r="J571">
        <v>49</v>
      </c>
      <c r="K571">
        <v>3.8239999999999998</v>
      </c>
      <c r="L571">
        <v>1.2784</v>
      </c>
      <c r="M571">
        <v>1323</v>
      </c>
      <c r="N571">
        <v>6</v>
      </c>
      <c r="O571">
        <v>9</v>
      </c>
      <c r="P571">
        <v>7</v>
      </c>
      <c r="Q571">
        <v>5</v>
      </c>
      <c r="R571">
        <v>9</v>
      </c>
      <c r="S571">
        <v>9</v>
      </c>
      <c r="T571">
        <v>5</v>
      </c>
      <c r="U571">
        <v>9</v>
      </c>
      <c r="V571">
        <v>9</v>
      </c>
      <c r="W571">
        <v>9</v>
      </c>
      <c r="X571">
        <f t="shared" si="8"/>
        <v>77</v>
      </c>
    </row>
    <row r="572" spans="1:24" x14ac:dyDescent="0.25">
      <c r="A572" t="s">
        <v>86</v>
      </c>
      <c r="B572" t="s">
        <v>100</v>
      </c>
      <c r="C572" t="s">
        <v>113</v>
      </c>
      <c r="D572">
        <v>835</v>
      </c>
      <c r="E572">
        <v>207</v>
      </c>
      <c r="F572">
        <v>814</v>
      </c>
      <c r="G572">
        <v>87</v>
      </c>
      <c r="H572">
        <v>0.27479999999999999</v>
      </c>
      <c r="I572">
        <v>70</v>
      </c>
      <c r="J572">
        <v>61</v>
      </c>
      <c r="K572">
        <v>3.8679999999999999</v>
      </c>
      <c r="L572">
        <v>1.2837000000000001</v>
      </c>
      <c r="M572">
        <v>931</v>
      </c>
      <c r="N572">
        <v>9</v>
      </c>
      <c r="O572">
        <v>7</v>
      </c>
      <c r="P572">
        <v>8.5</v>
      </c>
      <c r="Q572">
        <v>4</v>
      </c>
      <c r="R572">
        <v>11</v>
      </c>
      <c r="S572">
        <v>4</v>
      </c>
      <c r="T572">
        <v>10</v>
      </c>
      <c r="U572">
        <v>8</v>
      </c>
      <c r="V572">
        <v>8</v>
      </c>
      <c r="W572">
        <v>2</v>
      </c>
      <c r="X572">
        <f t="shared" si="8"/>
        <v>71.5</v>
      </c>
    </row>
    <row r="573" spans="1:24" x14ac:dyDescent="0.25">
      <c r="A573" t="s">
        <v>86</v>
      </c>
      <c r="B573" t="s">
        <v>101</v>
      </c>
      <c r="C573" t="s">
        <v>113</v>
      </c>
      <c r="D573">
        <v>809</v>
      </c>
      <c r="E573">
        <v>212</v>
      </c>
      <c r="F573">
        <v>836</v>
      </c>
      <c r="G573">
        <v>123</v>
      </c>
      <c r="H573">
        <v>0.26190000000000002</v>
      </c>
      <c r="I573">
        <v>57</v>
      </c>
      <c r="J573">
        <v>72</v>
      </c>
      <c r="K573">
        <v>4.2990000000000004</v>
      </c>
      <c r="L573">
        <v>1.3192999999999999</v>
      </c>
      <c r="M573">
        <v>1096</v>
      </c>
      <c r="N573">
        <v>7</v>
      </c>
      <c r="O573">
        <v>8</v>
      </c>
      <c r="P573">
        <v>10</v>
      </c>
      <c r="Q573">
        <v>9</v>
      </c>
      <c r="R573">
        <v>8</v>
      </c>
      <c r="S573">
        <v>2</v>
      </c>
      <c r="T573">
        <v>11</v>
      </c>
      <c r="U573">
        <v>5</v>
      </c>
      <c r="V573">
        <v>6</v>
      </c>
      <c r="W573">
        <v>4</v>
      </c>
      <c r="X573">
        <f t="shared" si="8"/>
        <v>70</v>
      </c>
    </row>
    <row r="574" spans="1:24" x14ac:dyDescent="0.25">
      <c r="A574" t="s">
        <v>86</v>
      </c>
      <c r="B574" t="s">
        <v>102</v>
      </c>
      <c r="C574" t="s">
        <v>113</v>
      </c>
      <c r="D574">
        <v>655</v>
      </c>
      <c r="E574">
        <v>141</v>
      </c>
      <c r="F574">
        <v>554</v>
      </c>
      <c r="G574">
        <v>104</v>
      </c>
      <c r="H574">
        <v>0.25169999999999998</v>
      </c>
      <c r="I574">
        <v>92</v>
      </c>
      <c r="J574">
        <v>54</v>
      </c>
      <c r="K574">
        <v>3.597</v>
      </c>
      <c r="L574">
        <v>1.1762999999999999</v>
      </c>
      <c r="M574">
        <v>1414</v>
      </c>
      <c r="N574">
        <v>1</v>
      </c>
      <c r="O574">
        <v>1</v>
      </c>
      <c r="P574">
        <v>1</v>
      </c>
      <c r="Q574">
        <v>6</v>
      </c>
      <c r="R574">
        <v>2</v>
      </c>
      <c r="S574">
        <v>10</v>
      </c>
      <c r="T574">
        <v>6</v>
      </c>
      <c r="U574">
        <v>11</v>
      </c>
      <c r="V574">
        <v>11</v>
      </c>
      <c r="W574">
        <v>11</v>
      </c>
      <c r="X574">
        <f t="shared" si="8"/>
        <v>60</v>
      </c>
    </row>
    <row r="575" spans="1:24" x14ac:dyDescent="0.25">
      <c r="A575" t="s">
        <v>86</v>
      </c>
      <c r="B575" t="s">
        <v>103</v>
      </c>
      <c r="C575" t="s">
        <v>113</v>
      </c>
      <c r="D575">
        <v>755</v>
      </c>
      <c r="E575">
        <v>186</v>
      </c>
      <c r="F575">
        <v>718</v>
      </c>
      <c r="G575">
        <v>85</v>
      </c>
      <c r="H575">
        <v>0.25850000000000001</v>
      </c>
      <c r="I575">
        <v>73</v>
      </c>
      <c r="J575">
        <v>58</v>
      </c>
      <c r="K575">
        <v>4.157</v>
      </c>
      <c r="L575">
        <v>1.3208</v>
      </c>
      <c r="M575">
        <v>1284</v>
      </c>
      <c r="N575">
        <v>5</v>
      </c>
      <c r="O575">
        <v>6</v>
      </c>
      <c r="P575">
        <v>5</v>
      </c>
      <c r="Q575">
        <v>2</v>
      </c>
      <c r="R575">
        <v>7</v>
      </c>
      <c r="S575">
        <v>6</v>
      </c>
      <c r="T575">
        <v>9</v>
      </c>
      <c r="U575">
        <v>6</v>
      </c>
      <c r="V575">
        <v>5</v>
      </c>
      <c r="W575">
        <v>8</v>
      </c>
      <c r="X575">
        <f t="shared" si="8"/>
        <v>59</v>
      </c>
    </row>
    <row r="576" spans="1:24" x14ac:dyDescent="0.25">
      <c r="A576" t="s">
        <v>86</v>
      </c>
      <c r="B576" t="s">
        <v>104</v>
      </c>
      <c r="C576" t="s">
        <v>113</v>
      </c>
      <c r="D576">
        <v>825</v>
      </c>
      <c r="E576">
        <v>184</v>
      </c>
      <c r="F576">
        <v>750</v>
      </c>
      <c r="G576">
        <v>86</v>
      </c>
      <c r="H576">
        <v>0.25419999999999998</v>
      </c>
      <c r="I576">
        <v>79</v>
      </c>
      <c r="J576">
        <v>19</v>
      </c>
      <c r="K576">
        <v>4.4029999999999996</v>
      </c>
      <c r="L576">
        <v>1.3788</v>
      </c>
      <c r="M576">
        <v>1275</v>
      </c>
      <c r="N576">
        <v>8</v>
      </c>
      <c r="O576">
        <v>5</v>
      </c>
      <c r="P576">
        <v>6</v>
      </c>
      <c r="Q576">
        <v>3</v>
      </c>
      <c r="R576">
        <v>4</v>
      </c>
      <c r="S576">
        <v>7.5</v>
      </c>
      <c r="T576">
        <v>2.5</v>
      </c>
      <c r="U576">
        <v>3</v>
      </c>
      <c r="V576">
        <v>2</v>
      </c>
      <c r="W576">
        <v>7</v>
      </c>
      <c r="X576">
        <f t="shared" si="8"/>
        <v>48</v>
      </c>
    </row>
    <row r="577" spans="1:24" x14ac:dyDescent="0.25">
      <c r="A577" t="s">
        <v>86</v>
      </c>
      <c r="B577" t="s">
        <v>105</v>
      </c>
      <c r="C577" t="s">
        <v>113</v>
      </c>
      <c r="D577">
        <v>751</v>
      </c>
      <c r="E577">
        <v>178</v>
      </c>
      <c r="F577">
        <v>686</v>
      </c>
      <c r="G577">
        <v>112</v>
      </c>
      <c r="H577">
        <v>0.255</v>
      </c>
      <c r="I577">
        <v>72</v>
      </c>
      <c r="J577">
        <v>14</v>
      </c>
      <c r="K577">
        <v>4.5199999999999996</v>
      </c>
      <c r="L577">
        <v>1.3643000000000001</v>
      </c>
      <c r="M577">
        <v>1154</v>
      </c>
      <c r="N577">
        <v>4</v>
      </c>
      <c r="O577">
        <v>2</v>
      </c>
      <c r="P577">
        <v>4</v>
      </c>
      <c r="Q577">
        <v>7</v>
      </c>
      <c r="R577">
        <v>5</v>
      </c>
      <c r="S577">
        <v>5</v>
      </c>
      <c r="T577">
        <v>1</v>
      </c>
      <c r="U577">
        <v>2</v>
      </c>
      <c r="V577">
        <v>4</v>
      </c>
      <c r="W577">
        <v>5</v>
      </c>
      <c r="X577">
        <f t="shared" si="8"/>
        <v>39</v>
      </c>
    </row>
    <row r="578" spans="1:24" x14ac:dyDescent="0.25">
      <c r="A578" t="s">
        <v>87</v>
      </c>
      <c r="B578" t="s">
        <v>94</v>
      </c>
      <c r="C578" t="s">
        <v>113</v>
      </c>
      <c r="D578">
        <v>990</v>
      </c>
      <c r="E578">
        <v>272</v>
      </c>
      <c r="F578">
        <v>992</v>
      </c>
      <c r="G578">
        <v>142</v>
      </c>
      <c r="H578">
        <v>0.26429999999999998</v>
      </c>
      <c r="I578">
        <v>93</v>
      </c>
      <c r="J578">
        <v>6</v>
      </c>
      <c r="K578">
        <v>3.875</v>
      </c>
      <c r="L578">
        <v>1.2766</v>
      </c>
      <c r="M578">
        <v>1437</v>
      </c>
      <c r="N578">
        <v>12</v>
      </c>
      <c r="O578">
        <v>12</v>
      </c>
      <c r="P578">
        <v>12</v>
      </c>
      <c r="Q578">
        <v>11</v>
      </c>
      <c r="R578">
        <v>8</v>
      </c>
      <c r="S578">
        <v>12</v>
      </c>
      <c r="T578">
        <v>1</v>
      </c>
      <c r="U578">
        <v>9</v>
      </c>
      <c r="V578">
        <v>9</v>
      </c>
      <c r="W578">
        <v>11</v>
      </c>
      <c r="X578">
        <f t="shared" si="8"/>
        <v>97</v>
      </c>
    </row>
    <row r="579" spans="1:24" x14ac:dyDescent="0.25">
      <c r="A579" t="s">
        <v>87</v>
      </c>
      <c r="B579" t="s">
        <v>95</v>
      </c>
      <c r="C579" t="s">
        <v>113</v>
      </c>
      <c r="D579">
        <v>898</v>
      </c>
      <c r="E579">
        <v>204</v>
      </c>
      <c r="F579">
        <v>840</v>
      </c>
      <c r="G579">
        <v>137</v>
      </c>
      <c r="H579">
        <v>0.26200000000000001</v>
      </c>
      <c r="I579">
        <v>87</v>
      </c>
      <c r="J579">
        <v>34</v>
      </c>
      <c r="K579">
        <v>3.875</v>
      </c>
      <c r="L579">
        <v>1.2815000000000001</v>
      </c>
      <c r="M579">
        <v>1520</v>
      </c>
      <c r="N579">
        <v>10</v>
      </c>
      <c r="O579">
        <v>7</v>
      </c>
      <c r="P579">
        <v>10</v>
      </c>
      <c r="Q579">
        <v>10</v>
      </c>
      <c r="R579">
        <v>6</v>
      </c>
      <c r="S579">
        <v>11</v>
      </c>
      <c r="T579">
        <v>4</v>
      </c>
      <c r="U579">
        <v>8</v>
      </c>
      <c r="V579">
        <v>8</v>
      </c>
      <c r="W579">
        <v>12</v>
      </c>
      <c r="X579">
        <f t="shared" ref="X579:X642" si="9">SUM(N579:W579)</f>
        <v>86</v>
      </c>
    </row>
    <row r="580" spans="1:24" x14ac:dyDescent="0.25">
      <c r="A580" t="s">
        <v>87</v>
      </c>
      <c r="B580" t="s">
        <v>96</v>
      </c>
      <c r="C580" t="s">
        <v>113</v>
      </c>
      <c r="D580">
        <v>731</v>
      </c>
      <c r="E580">
        <v>219</v>
      </c>
      <c r="F580">
        <v>746</v>
      </c>
      <c r="G580">
        <v>37</v>
      </c>
      <c r="H580">
        <v>0.253</v>
      </c>
      <c r="I580">
        <v>73</v>
      </c>
      <c r="J580">
        <v>44</v>
      </c>
      <c r="K580">
        <v>4.0890000000000004</v>
      </c>
      <c r="L580">
        <v>1.3251999999999999</v>
      </c>
      <c r="M580">
        <v>972</v>
      </c>
      <c r="N580">
        <v>2</v>
      </c>
      <c r="O580">
        <v>10</v>
      </c>
      <c r="P580">
        <v>6.5</v>
      </c>
      <c r="Q580">
        <v>1</v>
      </c>
      <c r="R580">
        <v>3</v>
      </c>
      <c r="S580">
        <v>3</v>
      </c>
      <c r="T580">
        <v>8</v>
      </c>
      <c r="U580">
        <v>3</v>
      </c>
      <c r="V580">
        <v>2</v>
      </c>
      <c r="W580">
        <v>1</v>
      </c>
      <c r="X580">
        <f t="shared" si="9"/>
        <v>39.5</v>
      </c>
    </row>
    <row r="581" spans="1:24" x14ac:dyDescent="0.25">
      <c r="A581" t="s">
        <v>87</v>
      </c>
      <c r="B581" t="s">
        <v>97</v>
      </c>
      <c r="C581" t="s">
        <v>113</v>
      </c>
      <c r="D581">
        <v>829</v>
      </c>
      <c r="E581">
        <v>198</v>
      </c>
      <c r="F581">
        <v>721</v>
      </c>
      <c r="G581">
        <v>92</v>
      </c>
      <c r="H581">
        <v>0.25530000000000003</v>
      </c>
      <c r="I581">
        <v>69</v>
      </c>
      <c r="J581">
        <v>64</v>
      </c>
      <c r="K581">
        <v>4.79</v>
      </c>
      <c r="L581">
        <v>1.4038999999999999</v>
      </c>
      <c r="M581">
        <v>1100</v>
      </c>
      <c r="N581">
        <v>8</v>
      </c>
      <c r="O581">
        <v>5</v>
      </c>
      <c r="P581">
        <v>3</v>
      </c>
      <c r="Q581">
        <v>3</v>
      </c>
      <c r="R581">
        <v>4</v>
      </c>
      <c r="S581">
        <v>2</v>
      </c>
      <c r="T581">
        <v>9</v>
      </c>
      <c r="U581">
        <v>1</v>
      </c>
      <c r="V581">
        <v>1</v>
      </c>
      <c r="W581">
        <v>3</v>
      </c>
      <c r="X581">
        <f t="shared" si="9"/>
        <v>39</v>
      </c>
    </row>
    <row r="582" spans="1:24" x14ac:dyDescent="0.25">
      <c r="A582" t="s">
        <v>87</v>
      </c>
      <c r="B582" t="s">
        <v>98</v>
      </c>
      <c r="C582" t="s">
        <v>113</v>
      </c>
      <c r="D582">
        <v>903</v>
      </c>
      <c r="E582">
        <v>250</v>
      </c>
      <c r="F582">
        <v>859</v>
      </c>
      <c r="G582">
        <v>117</v>
      </c>
      <c r="H582">
        <v>0.2591</v>
      </c>
      <c r="I582">
        <v>76</v>
      </c>
      <c r="J582">
        <v>97</v>
      </c>
      <c r="K582">
        <v>4.0759999999999996</v>
      </c>
      <c r="L582">
        <v>1.3052999999999999</v>
      </c>
      <c r="M582">
        <v>1419</v>
      </c>
      <c r="N582">
        <v>11</v>
      </c>
      <c r="O582">
        <v>11</v>
      </c>
      <c r="P582">
        <v>11</v>
      </c>
      <c r="Q582">
        <v>7</v>
      </c>
      <c r="R582">
        <v>5</v>
      </c>
      <c r="S582">
        <v>5</v>
      </c>
      <c r="T582">
        <v>12</v>
      </c>
      <c r="U582">
        <v>4</v>
      </c>
      <c r="V582">
        <v>4</v>
      </c>
      <c r="W582">
        <v>10</v>
      </c>
      <c r="X582">
        <f t="shared" si="9"/>
        <v>80</v>
      </c>
    </row>
    <row r="583" spans="1:24" x14ac:dyDescent="0.25">
      <c r="A583" t="s">
        <v>87</v>
      </c>
      <c r="B583" t="s">
        <v>99</v>
      </c>
      <c r="C583" t="s">
        <v>113</v>
      </c>
      <c r="D583">
        <v>872</v>
      </c>
      <c r="E583">
        <v>203</v>
      </c>
      <c r="F583">
        <v>746</v>
      </c>
      <c r="G583">
        <v>124</v>
      </c>
      <c r="H583">
        <v>0.26979999999999998</v>
      </c>
      <c r="I583">
        <v>82</v>
      </c>
      <c r="J583">
        <v>96</v>
      </c>
      <c r="K583">
        <v>3.96</v>
      </c>
      <c r="L583">
        <v>1.3015000000000001</v>
      </c>
      <c r="M583">
        <v>1287</v>
      </c>
      <c r="N583">
        <v>9</v>
      </c>
      <c r="O583">
        <v>6</v>
      </c>
      <c r="P583">
        <v>6.5</v>
      </c>
      <c r="Q583">
        <v>9</v>
      </c>
      <c r="R583">
        <v>10</v>
      </c>
      <c r="S583">
        <v>7</v>
      </c>
      <c r="T583">
        <v>11</v>
      </c>
      <c r="U583">
        <v>7</v>
      </c>
      <c r="V583">
        <v>5</v>
      </c>
      <c r="W583">
        <v>8</v>
      </c>
      <c r="X583">
        <f t="shared" si="9"/>
        <v>78.5</v>
      </c>
    </row>
    <row r="584" spans="1:24" x14ac:dyDescent="0.25">
      <c r="A584" t="s">
        <v>87</v>
      </c>
      <c r="B584" t="s">
        <v>100</v>
      </c>
      <c r="C584" t="s">
        <v>113</v>
      </c>
      <c r="D584">
        <v>824</v>
      </c>
      <c r="E584">
        <v>188</v>
      </c>
      <c r="F584">
        <v>838</v>
      </c>
      <c r="G584">
        <v>149</v>
      </c>
      <c r="H584">
        <v>0.27439999999999998</v>
      </c>
      <c r="I584">
        <v>86</v>
      </c>
      <c r="J584">
        <v>36</v>
      </c>
      <c r="K584">
        <v>4.0650000000000004</v>
      </c>
      <c r="L584">
        <v>1.3012999999999999</v>
      </c>
      <c r="M584">
        <v>1279</v>
      </c>
      <c r="N584">
        <v>7</v>
      </c>
      <c r="O584">
        <v>3</v>
      </c>
      <c r="P584">
        <v>9</v>
      </c>
      <c r="Q584">
        <v>12</v>
      </c>
      <c r="R584">
        <v>11</v>
      </c>
      <c r="S584">
        <v>9.5</v>
      </c>
      <c r="T584">
        <v>5</v>
      </c>
      <c r="U584">
        <v>5</v>
      </c>
      <c r="V584">
        <v>6</v>
      </c>
      <c r="W584">
        <v>7</v>
      </c>
      <c r="X584">
        <f t="shared" si="9"/>
        <v>74.5</v>
      </c>
    </row>
    <row r="585" spans="1:24" x14ac:dyDescent="0.25">
      <c r="A585" t="s">
        <v>87</v>
      </c>
      <c r="B585" t="s">
        <v>101</v>
      </c>
      <c r="C585" t="s">
        <v>113</v>
      </c>
      <c r="D585">
        <v>813</v>
      </c>
      <c r="E585">
        <v>218</v>
      </c>
      <c r="F585">
        <v>769</v>
      </c>
      <c r="G585">
        <v>98</v>
      </c>
      <c r="H585">
        <v>0.26650000000000001</v>
      </c>
      <c r="I585">
        <v>79</v>
      </c>
      <c r="J585">
        <v>37</v>
      </c>
      <c r="K585">
        <v>4.1020000000000003</v>
      </c>
      <c r="L585">
        <v>1.2889999999999999</v>
      </c>
      <c r="M585">
        <v>1194</v>
      </c>
      <c r="N585">
        <v>6</v>
      </c>
      <c r="O585">
        <v>9</v>
      </c>
      <c r="P585">
        <v>8</v>
      </c>
      <c r="Q585">
        <v>5</v>
      </c>
      <c r="R585">
        <v>9</v>
      </c>
      <c r="S585">
        <v>6</v>
      </c>
      <c r="T585">
        <v>6</v>
      </c>
      <c r="U585">
        <v>2</v>
      </c>
      <c r="V585">
        <v>7</v>
      </c>
      <c r="W585">
        <v>6</v>
      </c>
      <c r="X585">
        <f t="shared" si="9"/>
        <v>64</v>
      </c>
    </row>
    <row r="586" spans="1:24" x14ac:dyDescent="0.25">
      <c r="A586" t="s">
        <v>87</v>
      </c>
      <c r="B586" t="s">
        <v>102</v>
      </c>
      <c r="C586" t="s">
        <v>113</v>
      </c>
      <c r="D586">
        <v>784</v>
      </c>
      <c r="E586">
        <v>191</v>
      </c>
      <c r="F586">
        <v>737</v>
      </c>
      <c r="G586">
        <v>108</v>
      </c>
      <c r="H586">
        <v>0.27560000000000001</v>
      </c>
      <c r="I586">
        <v>74</v>
      </c>
      <c r="J586">
        <v>29</v>
      </c>
      <c r="K586">
        <v>3.7170000000000001</v>
      </c>
      <c r="L586">
        <v>1.2101999999999999</v>
      </c>
      <c r="M586">
        <v>1160</v>
      </c>
      <c r="N586">
        <v>5</v>
      </c>
      <c r="O586">
        <v>4</v>
      </c>
      <c r="P586">
        <v>5</v>
      </c>
      <c r="Q586">
        <v>6</v>
      </c>
      <c r="R586">
        <v>12</v>
      </c>
      <c r="S586">
        <v>4</v>
      </c>
      <c r="T586">
        <v>3</v>
      </c>
      <c r="U586">
        <v>10</v>
      </c>
      <c r="V586">
        <v>11</v>
      </c>
      <c r="W586">
        <v>4</v>
      </c>
      <c r="X586">
        <f t="shared" si="9"/>
        <v>64</v>
      </c>
    </row>
    <row r="587" spans="1:24" x14ac:dyDescent="0.25">
      <c r="A587" t="s">
        <v>87</v>
      </c>
      <c r="B587" t="s">
        <v>103</v>
      </c>
      <c r="C587" t="s">
        <v>113</v>
      </c>
      <c r="D587">
        <v>605</v>
      </c>
      <c r="E587">
        <v>160</v>
      </c>
      <c r="F587">
        <v>589</v>
      </c>
      <c r="G587">
        <v>94</v>
      </c>
      <c r="H587">
        <v>0.25259999999999999</v>
      </c>
      <c r="I587">
        <v>85</v>
      </c>
      <c r="J587">
        <v>43</v>
      </c>
      <c r="K587">
        <v>3.66</v>
      </c>
      <c r="L587">
        <v>1.1835</v>
      </c>
      <c r="M587">
        <v>1320</v>
      </c>
      <c r="N587">
        <v>1</v>
      </c>
      <c r="O587">
        <v>1</v>
      </c>
      <c r="P587">
        <v>1</v>
      </c>
      <c r="Q587">
        <v>4</v>
      </c>
      <c r="R587">
        <v>2</v>
      </c>
      <c r="S587">
        <v>8</v>
      </c>
      <c r="T587">
        <v>7</v>
      </c>
      <c r="U587">
        <v>12</v>
      </c>
      <c r="V587">
        <v>12</v>
      </c>
      <c r="W587">
        <v>9</v>
      </c>
      <c r="X587">
        <f t="shared" si="9"/>
        <v>57</v>
      </c>
    </row>
    <row r="588" spans="1:24" x14ac:dyDescent="0.25">
      <c r="A588" t="s">
        <v>87</v>
      </c>
      <c r="B588" t="s">
        <v>104</v>
      </c>
      <c r="C588" t="s">
        <v>113</v>
      </c>
      <c r="D588">
        <v>774</v>
      </c>
      <c r="E588">
        <v>175</v>
      </c>
      <c r="F588">
        <v>731</v>
      </c>
      <c r="G588">
        <v>71</v>
      </c>
      <c r="H588">
        <v>0.26329999999999998</v>
      </c>
      <c r="I588">
        <v>86</v>
      </c>
      <c r="J588">
        <v>11</v>
      </c>
      <c r="K588">
        <v>3.665</v>
      </c>
      <c r="L588">
        <v>1.2313000000000001</v>
      </c>
      <c r="M588">
        <v>1184</v>
      </c>
      <c r="N588">
        <v>3</v>
      </c>
      <c r="O588">
        <v>2</v>
      </c>
      <c r="P588">
        <v>4</v>
      </c>
      <c r="Q588">
        <v>2</v>
      </c>
      <c r="R588">
        <v>7</v>
      </c>
      <c r="S588">
        <v>9.5</v>
      </c>
      <c r="T588">
        <v>2</v>
      </c>
      <c r="U588">
        <v>11</v>
      </c>
      <c r="V588">
        <v>10</v>
      </c>
      <c r="W588">
        <v>5</v>
      </c>
      <c r="X588">
        <f t="shared" si="9"/>
        <v>55.5</v>
      </c>
    </row>
    <row r="589" spans="1:24" x14ac:dyDescent="0.25">
      <c r="A589" t="s">
        <v>87</v>
      </c>
      <c r="B589" t="s">
        <v>105</v>
      </c>
      <c r="C589" t="s">
        <v>113</v>
      </c>
      <c r="D589">
        <v>778</v>
      </c>
      <c r="E589">
        <v>205</v>
      </c>
      <c r="F589">
        <v>703</v>
      </c>
      <c r="G589">
        <v>119</v>
      </c>
      <c r="H589">
        <v>0.25</v>
      </c>
      <c r="I589">
        <v>60</v>
      </c>
      <c r="J589">
        <v>92</v>
      </c>
      <c r="K589">
        <v>3.9870000000000001</v>
      </c>
      <c r="L589">
        <v>1.3150999999999999</v>
      </c>
      <c r="M589">
        <v>1076</v>
      </c>
      <c r="N589">
        <v>4</v>
      </c>
      <c r="O589">
        <v>8</v>
      </c>
      <c r="P589">
        <v>2</v>
      </c>
      <c r="Q589">
        <v>8</v>
      </c>
      <c r="R589">
        <v>1</v>
      </c>
      <c r="S589">
        <v>1</v>
      </c>
      <c r="T589">
        <v>10</v>
      </c>
      <c r="U589">
        <v>6</v>
      </c>
      <c r="V589">
        <v>3</v>
      </c>
      <c r="W589">
        <v>2</v>
      </c>
      <c r="X589">
        <f t="shared" si="9"/>
        <v>45</v>
      </c>
    </row>
    <row r="590" spans="1:24" x14ac:dyDescent="0.25">
      <c r="A590" t="s">
        <v>88</v>
      </c>
      <c r="B590" t="s">
        <v>94</v>
      </c>
      <c r="C590" t="s">
        <v>113</v>
      </c>
      <c r="D590">
        <v>836</v>
      </c>
      <c r="E590">
        <v>205</v>
      </c>
      <c r="F590">
        <v>811</v>
      </c>
      <c r="G590">
        <v>65</v>
      </c>
      <c r="H590">
        <v>0.25900000000000001</v>
      </c>
      <c r="I590">
        <v>90</v>
      </c>
      <c r="J590">
        <v>49</v>
      </c>
      <c r="K590">
        <v>3.77</v>
      </c>
      <c r="L590">
        <v>1.214</v>
      </c>
      <c r="M590">
        <v>1236</v>
      </c>
      <c r="N590">
        <v>11</v>
      </c>
      <c r="O590">
        <v>7</v>
      </c>
      <c r="P590">
        <v>10</v>
      </c>
      <c r="Q590">
        <v>1</v>
      </c>
      <c r="R590">
        <v>4</v>
      </c>
      <c r="S590">
        <v>12</v>
      </c>
      <c r="T590">
        <v>8</v>
      </c>
      <c r="U590">
        <v>10</v>
      </c>
      <c r="V590">
        <v>11</v>
      </c>
      <c r="W590">
        <v>12</v>
      </c>
      <c r="X590">
        <f t="shared" si="9"/>
        <v>86</v>
      </c>
    </row>
    <row r="591" spans="1:24" x14ac:dyDescent="0.25">
      <c r="A591" t="s">
        <v>88</v>
      </c>
      <c r="B591" t="s">
        <v>95</v>
      </c>
      <c r="C591" t="s">
        <v>113</v>
      </c>
      <c r="D591">
        <v>834</v>
      </c>
      <c r="E591">
        <v>252</v>
      </c>
      <c r="F591">
        <v>751</v>
      </c>
      <c r="G591">
        <v>70</v>
      </c>
      <c r="H591">
        <v>0.25480000000000003</v>
      </c>
      <c r="I591">
        <v>87</v>
      </c>
      <c r="J591">
        <v>91</v>
      </c>
      <c r="K591">
        <v>3.72</v>
      </c>
      <c r="L591">
        <v>1.2829999999999999</v>
      </c>
      <c r="M591">
        <v>1204</v>
      </c>
      <c r="N591">
        <v>10</v>
      </c>
      <c r="O591">
        <v>12</v>
      </c>
      <c r="P591">
        <v>7</v>
      </c>
      <c r="Q591">
        <v>2</v>
      </c>
      <c r="R591">
        <v>2</v>
      </c>
      <c r="S591">
        <v>11</v>
      </c>
      <c r="T591">
        <v>12</v>
      </c>
      <c r="U591">
        <v>11</v>
      </c>
      <c r="V591">
        <v>5</v>
      </c>
      <c r="W591">
        <v>10</v>
      </c>
      <c r="X591">
        <f t="shared" si="9"/>
        <v>82</v>
      </c>
    </row>
    <row r="592" spans="1:24" x14ac:dyDescent="0.25">
      <c r="A592" t="s">
        <v>88</v>
      </c>
      <c r="B592" t="s">
        <v>96</v>
      </c>
      <c r="C592" t="s">
        <v>113</v>
      </c>
      <c r="D592">
        <v>777</v>
      </c>
      <c r="E592">
        <v>165</v>
      </c>
      <c r="F592">
        <v>748</v>
      </c>
      <c r="G592">
        <v>117</v>
      </c>
      <c r="H592">
        <v>0.25969999999999999</v>
      </c>
      <c r="I592">
        <v>62</v>
      </c>
      <c r="J592">
        <v>41</v>
      </c>
      <c r="K592">
        <v>4.7300000000000004</v>
      </c>
      <c r="L592">
        <v>1.419</v>
      </c>
      <c r="M592">
        <v>878</v>
      </c>
      <c r="N592">
        <v>4</v>
      </c>
      <c r="O592">
        <v>1</v>
      </c>
      <c r="P592">
        <v>6</v>
      </c>
      <c r="Q592">
        <v>8</v>
      </c>
      <c r="R592">
        <v>5</v>
      </c>
      <c r="S592">
        <v>5</v>
      </c>
      <c r="T592">
        <v>7</v>
      </c>
      <c r="U592">
        <v>1</v>
      </c>
      <c r="V592">
        <v>1</v>
      </c>
      <c r="W592">
        <v>2</v>
      </c>
      <c r="X592">
        <f t="shared" si="9"/>
        <v>40</v>
      </c>
    </row>
    <row r="593" spans="1:24" x14ac:dyDescent="0.25">
      <c r="A593" t="s">
        <v>88</v>
      </c>
      <c r="B593" t="s">
        <v>97</v>
      </c>
      <c r="C593" t="s">
        <v>113</v>
      </c>
      <c r="D593">
        <v>709</v>
      </c>
      <c r="E593">
        <v>184</v>
      </c>
      <c r="F593">
        <v>673</v>
      </c>
      <c r="G593">
        <v>73</v>
      </c>
      <c r="H593">
        <v>0.25219999999999998</v>
      </c>
      <c r="I593">
        <v>52</v>
      </c>
      <c r="J593">
        <v>33</v>
      </c>
      <c r="K593">
        <v>3.99</v>
      </c>
      <c r="L593">
        <v>1.244</v>
      </c>
      <c r="M593">
        <v>920</v>
      </c>
      <c r="N593">
        <v>1</v>
      </c>
      <c r="O593">
        <v>6</v>
      </c>
      <c r="P593">
        <v>2</v>
      </c>
      <c r="Q593">
        <v>3</v>
      </c>
      <c r="R593">
        <v>1</v>
      </c>
      <c r="S593">
        <v>3.5</v>
      </c>
      <c r="T593">
        <v>3</v>
      </c>
      <c r="U593">
        <v>5</v>
      </c>
      <c r="V593">
        <v>10</v>
      </c>
      <c r="W593">
        <v>4</v>
      </c>
      <c r="X593">
        <f t="shared" si="9"/>
        <v>38.5</v>
      </c>
    </row>
    <row r="594" spans="1:24" x14ac:dyDescent="0.25">
      <c r="A594" t="s">
        <v>88</v>
      </c>
      <c r="B594" t="s">
        <v>98</v>
      </c>
      <c r="C594" t="s">
        <v>113</v>
      </c>
      <c r="D594">
        <v>819</v>
      </c>
      <c r="E594">
        <v>218</v>
      </c>
      <c r="F594">
        <v>790</v>
      </c>
      <c r="G594">
        <v>153</v>
      </c>
      <c r="H594">
        <v>0.26840000000000003</v>
      </c>
      <c r="I594">
        <v>72</v>
      </c>
      <c r="J594">
        <v>66</v>
      </c>
      <c r="K594">
        <v>4.32</v>
      </c>
      <c r="L594">
        <v>1.325</v>
      </c>
      <c r="M594">
        <v>1206</v>
      </c>
      <c r="N594">
        <v>8.5</v>
      </c>
      <c r="O594">
        <v>8</v>
      </c>
      <c r="P594">
        <v>8</v>
      </c>
      <c r="Q594">
        <v>11</v>
      </c>
      <c r="R594">
        <v>9</v>
      </c>
      <c r="S594">
        <v>8</v>
      </c>
      <c r="T594">
        <v>10</v>
      </c>
      <c r="U594">
        <v>3</v>
      </c>
      <c r="V594">
        <v>4</v>
      </c>
      <c r="W594">
        <v>11</v>
      </c>
      <c r="X594">
        <f t="shared" si="9"/>
        <v>80.5</v>
      </c>
    </row>
    <row r="595" spans="1:24" x14ac:dyDescent="0.25">
      <c r="A595" t="s">
        <v>88</v>
      </c>
      <c r="B595" t="s">
        <v>99</v>
      </c>
      <c r="C595" t="s">
        <v>113</v>
      </c>
      <c r="D595">
        <v>798</v>
      </c>
      <c r="E595">
        <v>227</v>
      </c>
      <c r="F595">
        <v>851</v>
      </c>
      <c r="G595">
        <v>91</v>
      </c>
      <c r="H595">
        <v>0.26469999999999999</v>
      </c>
      <c r="I595">
        <v>78</v>
      </c>
      <c r="J595">
        <v>34</v>
      </c>
      <c r="K595">
        <v>3.91</v>
      </c>
      <c r="L595">
        <v>1.2470000000000001</v>
      </c>
      <c r="M595">
        <v>1171</v>
      </c>
      <c r="N595">
        <v>7</v>
      </c>
      <c r="O595">
        <v>10</v>
      </c>
      <c r="P595">
        <v>12</v>
      </c>
      <c r="Q595">
        <v>5</v>
      </c>
      <c r="R595">
        <v>6</v>
      </c>
      <c r="S595">
        <v>10</v>
      </c>
      <c r="T595">
        <v>4</v>
      </c>
      <c r="U595">
        <v>7</v>
      </c>
      <c r="V595">
        <v>9</v>
      </c>
      <c r="W595">
        <v>9</v>
      </c>
      <c r="X595">
        <f t="shared" si="9"/>
        <v>79</v>
      </c>
    </row>
    <row r="596" spans="1:24" x14ac:dyDescent="0.25">
      <c r="A596" t="s">
        <v>88</v>
      </c>
      <c r="B596" t="s">
        <v>100</v>
      </c>
      <c r="C596" t="s">
        <v>113</v>
      </c>
      <c r="D596">
        <v>784</v>
      </c>
      <c r="E596">
        <v>175</v>
      </c>
      <c r="F596">
        <v>689</v>
      </c>
      <c r="G596">
        <v>124</v>
      </c>
      <c r="H596">
        <v>0.26490000000000002</v>
      </c>
      <c r="I596">
        <v>72</v>
      </c>
      <c r="J596">
        <v>38</v>
      </c>
      <c r="K596">
        <v>3.09</v>
      </c>
      <c r="L596">
        <v>1.0960000000000001</v>
      </c>
      <c r="M596">
        <v>1136</v>
      </c>
      <c r="N596">
        <v>5</v>
      </c>
      <c r="O596">
        <v>2</v>
      </c>
      <c r="P596">
        <v>3</v>
      </c>
      <c r="Q596">
        <v>9</v>
      </c>
      <c r="R596">
        <v>7</v>
      </c>
      <c r="S596">
        <v>8</v>
      </c>
      <c r="T596">
        <v>5</v>
      </c>
      <c r="U596">
        <v>12</v>
      </c>
      <c r="V596">
        <v>12</v>
      </c>
      <c r="W596">
        <v>7</v>
      </c>
      <c r="X596">
        <f t="shared" si="9"/>
        <v>70</v>
      </c>
    </row>
    <row r="597" spans="1:24" x14ac:dyDescent="0.25">
      <c r="A597" t="s">
        <v>88</v>
      </c>
      <c r="B597" t="s">
        <v>101</v>
      </c>
      <c r="C597" t="s">
        <v>113</v>
      </c>
      <c r="D597">
        <v>864</v>
      </c>
      <c r="E597">
        <v>233</v>
      </c>
      <c r="F597">
        <v>838</v>
      </c>
      <c r="G597">
        <v>108</v>
      </c>
      <c r="H597">
        <v>0.26640000000000003</v>
      </c>
      <c r="I597">
        <v>69</v>
      </c>
      <c r="J597">
        <v>22</v>
      </c>
      <c r="K597">
        <v>4.2</v>
      </c>
      <c r="L597">
        <v>1.3560000000000001</v>
      </c>
      <c r="M597">
        <v>957</v>
      </c>
      <c r="N597">
        <v>12</v>
      </c>
      <c r="O597">
        <v>11</v>
      </c>
      <c r="P597">
        <v>11</v>
      </c>
      <c r="Q597">
        <v>7</v>
      </c>
      <c r="R597">
        <v>8</v>
      </c>
      <c r="S597">
        <v>6</v>
      </c>
      <c r="T597">
        <v>2</v>
      </c>
      <c r="U597">
        <v>4</v>
      </c>
      <c r="V597">
        <v>3</v>
      </c>
      <c r="W597">
        <v>5</v>
      </c>
      <c r="X597">
        <f t="shared" si="9"/>
        <v>69</v>
      </c>
    </row>
    <row r="598" spans="1:24" x14ac:dyDescent="0.25">
      <c r="A598" t="s">
        <v>88</v>
      </c>
      <c r="B598" t="s">
        <v>102</v>
      </c>
      <c r="C598" t="s">
        <v>113</v>
      </c>
      <c r="D598">
        <v>796</v>
      </c>
      <c r="E598">
        <v>180</v>
      </c>
      <c r="F598">
        <v>690</v>
      </c>
      <c r="G598">
        <v>154</v>
      </c>
      <c r="H598">
        <v>0.26889999999999997</v>
      </c>
      <c r="I598">
        <v>40</v>
      </c>
      <c r="J598">
        <v>80</v>
      </c>
      <c r="K598">
        <v>3.9</v>
      </c>
      <c r="L598">
        <v>1.2589999999999999</v>
      </c>
      <c r="M598">
        <v>831</v>
      </c>
      <c r="N598">
        <v>6</v>
      </c>
      <c r="O598">
        <v>4</v>
      </c>
      <c r="P598">
        <v>4</v>
      </c>
      <c r="Q598">
        <v>12</v>
      </c>
      <c r="R598">
        <v>11</v>
      </c>
      <c r="S598">
        <v>1</v>
      </c>
      <c r="T598">
        <v>11</v>
      </c>
      <c r="U598">
        <v>9</v>
      </c>
      <c r="V598">
        <v>8</v>
      </c>
      <c r="W598">
        <v>1</v>
      </c>
      <c r="X598">
        <f t="shared" si="9"/>
        <v>67</v>
      </c>
    </row>
    <row r="599" spans="1:24" x14ac:dyDescent="0.25">
      <c r="A599" t="s">
        <v>88</v>
      </c>
      <c r="B599" t="s">
        <v>103</v>
      </c>
      <c r="C599" t="s">
        <v>113</v>
      </c>
      <c r="D599">
        <v>753</v>
      </c>
      <c r="E599">
        <v>179</v>
      </c>
      <c r="F599">
        <v>672</v>
      </c>
      <c r="G599">
        <v>131</v>
      </c>
      <c r="H599">
        <v>0.26869999999999999</v>
      </c>
      <c r="I599">
        <v>72</v>
      </c>
      <c r="J599">
        <v>65</v>
      </c>
      <c r="K599">
        <v>3.98</v>
      </c>
      <c r="L599">
        <v>1.2729999999999999</v>
      </c>
      <c r="M599">
        <v>1160</v>
      </c>
      <c r="N599">
        <v>2</v>
      </c>
      <c r="O599">
        <v>3</v>
      </c>
      <c r="P599">
        <v>1</v>
      </c>
      <c r="Q599">
        <v>10</v>
      </c>
      <c r="R599">
        <v>10</v>
      </c>
      <c r="S599">
        <v>8</v>
      </c>
      <c r="T599">
        <v>9</v>
      </c>
      <c r="U599">
        <v>6</v>
      </c>
      <c r="V599">
        <v>7</v>
      </c>
      <c r="W599">
        <v>8</v>
      </c>
      <c r="X599">
        <f t="shared" si="9"/>
        <v>64</v>
      </c>
    </row>
    <row r="600" spans="1:24" x14ac:dyDescent="0.25">
      <c r="A600" t="s">
        <v>88</v>
      </c>
      <c r="B600" t="s">
        <v>104</v>
      </c>
      <c r="C600" t="s">
        <v>113</v>
      </c>
      <c r="D600">
        <v>756</v>
      </c>
      <c r="E600">
        <v>183</v>
      </c>
      <c r="F600">
        <v>717</v>
      </c>
      <c r="G600">
        <v>98</v>
      </c>
      <c r="H600">
        <v>0.26889999999999997</v>
      </c>
      <c r="I600">
        <v>52</v>
      </c>
      <c r="J600">
        <v>40</v>
      </c>
      <c r="K600">
        <v>3.9</v>
      </c>
      <c r="L600">
        <v>1.2749999999999999</v>
      </c>
      <c r="M600">
        <v>1017</v>
      </c>
      <c r="N600">
        <v>3</v>
      </c>
      <c r="O600">
        <v>5</v>
      </c>
      <c r="P600">
        <v>5</v>
      </c>
      <c r="Q600">
        <v>6</v>
      </c>
      <c r="R600">
        <v>12</v>
      </c>
      <c r="S600">
        <v>3.5</v>
      </c>
      <c r="T600">
        <v>6</v>
      </c>
      <c r="U600">
        <v>8</v>
      </c>
      <c r="V600">
        <v>6</v>
      </c>
      <c r="W600">
        <v>6</v>
      </c>
      <c r="X600">
        <f t="shared" si="9"/>
        <v>60.5</v>
      </c>
    </row>
    <row r="601" spans="1:24" x14ac:dyDescent="0.25">
      <c r="A601" t="s">
        <v>88</v>
      </c>
      <c r="B601" t="s">
        <v>105</v>
      </c>
      <c r="C601" t="s">
        <v>113</v>
      </c>
      <c r="D601">
        <v>819</v>
      </c>
      <c r="E601">
        <v>222</v>
      </c>
      <c r="F601">
        <v>806</v>
      </c>
      <c r="G601">
        <v>89</v>
      </c>
      <c r="H601">
        <v>0.2576</v>
      </c>
      <c r="I601">
        <v>51</v>
      </c>
      <c r="J601">
        <v>17</v>
      </c>
      <c r="K601">
        <v>4.54</v>
      </c>
      <c r="L601">
        <v>1.4119999999999999</v>
      </c>
      <c r="M601">
        <v>888</v>
      </c>
      <c r="N601">
        <v>8.5</v>
      </c>
      <c r="O601">
        <v>9</v>
      </c>
      <c r="P601">
        <v>9</v>
      </c>
      <c r="Q601">
        <v>4</v>
      </c>
      <c r="R601">
        <v>3</v>
      </c>
      <c r="S601">
        <v>2</v>
      </c>
      <c r="T601">
        <v>1</v>
      </c>
      <c r="U601">
        <v>2</v>
      </c>
      <c r="V601">
        <v>2</v>
      </c>
      <c r="W601">
        <v>3</v>
      </c>
      <c r="X601">
        <f t="shared" si="9"/>
        <v>43.5</v>
      </c>
    </row>
    <row r="602" spans="1:24" x14ac:dyDescent="0.25">
      <c r="A602" t="s">
        <v>89</v>
      </c>
      <c r="B602" t="s">
        <v>94</v>
      </c>
      <c r="C602" t="s">
        <v>113</v>
      </c>
      <c r="D602">
        <v>925</v>
      </c>
      <c r="E602">
        <v>246</v>
      </c>
      <c r="F602">
        <v>932</v>
      </c>
      <c r="G602">
        <v>158</v>
      </c>
      <c r="H602">
        <v>0.26939999999999997</v>
      </c>
      <c r="I602">
        <v>78</v>
      </c>
      <c r="J602">
        <v>62</v>
      </c>
      <c r="K602">
        <v>4.0220000000000002</v>
      </c>
      <c r="L602">
        <v>1.2858000000000001</v>
      </c>
      <c r="M602">
        <v>1226</v>
      </c>
      <c r="N602">
        <v>11</v>
      </c>
      <c r="O602">
        <v>10</v>
      </c>
      <c r="P602">
        <v>11</v>
      </c>
      <c r="Q602">
        <v>12</v>
      </c>
      <c r="R602">
        <v>11</v>
      </c>
      <c r="S602">
        <v>9</v>
      </c>
      <c r="T602">
        <v>9</v>
      </c>
      <c r="U602">
        <v>7</v>
      </c>
      <c r="V602">
        <v>6</v>
      </c>
      <c r="W602">
        <v>9</v>
      </c>
      <c r="X602">
        <f t="shared" si="9"/>
        <v>95</v>
      </c>
    </row>
    <row r="603" spans="1:24" x14ac:dyDescent="0.25">
      <c r="A603" t="s">
        <v>89</v>
      </c>
      <c r="B603" t="s">
        <v>95</v>
      </c>
      <c r="C603" t="s">
        <v>113</v>
      </c>
      <c r="D603">
        <v>1017</v>
      </c>
      <c r="E603">
        <v>250</v>
      </c>
      <c r="F603">
        <v>974</v>
      </c>
      <c r="G603">
        <v>110</v>
      </c>
      <c r="H603">
        <v>0.26840000000000003</v>
      </c>
      <c r="I603">
        <v>87</v>
      </c>
      <c r="J603">
        <v>25</v>
      </c>
      <c r="K603">
        <v>3.6179999999999999</v>
      </c>
      <c r="L603">
        <v>1.2289000000000001</v>
      </c>
      <c r="M603">
        <v>1315</v>
      </c>
      <c r="N603">
        <v>12</v>
      </c>
      <c r="O603">
        <v>11</v>
      </c>
      <c r="P603">
        <v>12</v>
      </c>
      <c r="Q603">
        <v>6.5</v>
      </c>
      <c r="R603">
        <v>10</v>
      </c>
      <c r="S603">
        <v>11</v>
      </c>
      <c r="T603">
        <v>2</v>
      </c>
      <c r="U603">
        <v>9</v>
      </c>
      <c r="V603">
        <v>9</v>
      </c>
      <c r="W603">
        <v>12</v>
      </c>
      <c r="X603">
        <f t="shared" si="9"/>
        <v>94.5</v>
      </c>
    </row>
    <row r="604" spans="1:24" x14ac:dyDescent="0.25">
      <c r="A604" t="s">
        <v>89</v>
      </c>
      <c r="B604" t="s">
        <v>96</v>
      </c>
      <c r="C604" t="s">
        <v>113</v>
      </c>
      <c r="D604">
        <v>573</v>
      </c>
      <c r="E604">
        <v>147</v>
      </c>
      <c r="F604">
        <v>499</v>
      </c>
      <c r="G604">
        <v>124</v>
      </c>
      <c r="H604">
        <v>0.26100000000000001</v>
      </c>
      <c r="I604">
        <v>48</v>
      </c>
      <c r="J604">
        <v>32</v>
      </c>
      <c r="K604">
        <v>4.1459999999999999</v>
      </c>
      <c r="L604">
        <v>1.3495999999999999</v>
      </c>
      <c r="M604">
        <v>853</v>
      </c>
      <c r="N604">
        <v>1</v>
      </c>
      <c r="O604">
        <v>3</v>
      </c>
      <c r="P604">
        <v>1</v>
      </c>
      <c r="Q604">
        <v>9</v>
      </c>
      <c r="R604">
        <v>5</v>
      </c>
      <c r="S604">
        <v>3</v>
      </c>
      <c r="T604">
        <v>5</v>
      </c>
      <c r="U604">
        <v>6</v>
      </c>
      <c r="V604">
        <v>4</v>
      </c>
      <c r="W604">
        <v>4</v>
      </c>
      <c r="X604">
        <f t="shared" si="9"/>
        <v>41</v>
      </c>
    </row>
    <row r="605" spans="1:24" x14ac:dyDescent="0.25">
      <c r="A605" t="s">
        <v>89</v>
      </c>
      <c r="B605" t="s">
        <v>97</v>
      </c>
      <c r="C605" t="s">
        <v>113</v>
      </c>
      <c r="D605">
        <v>590</v>
      </c>
      <c r="E605">
        <v>134</v>
      </c>
      <c r="F605">
        <v>538</v>
      </c>
      <c r="G605">
        <v>61</v>
      </c>
      <c r="H605">
        <v>0.25409999999999999</v>
      </c>
      <c r="I605">
        <v>44</v>
      </c>
      <c r="J605">
        <v>47</v>
      </c>
      <c r="K605">
        <v>4.7110000000000003</v>
      </c>
      <c r="L605">
        <v>1.4204000000000001</v>
      </c>
      <c r="M605">
        <v>832</v>
      </c>
      <c r="N605">
        <v>2</v>
      </c>
      <c r="O605">
        <v>1</v>
      </c>
      <c r="P605">
        <v>2</v>
      </c>
      <c r="Q605">
        <v>2</v>
      </c>
      <c r="R605">
        <v>1</v>
      </c>
      <c r="S605">
        <v>2</v>
      </c>
      <c r="T605">
        <v>6</v>
      </c>
      <c r="U605">
        <v>1</v>
      </c>
      <c r="V605">
        <v>2</v>
      </c>
      <c r="W605">
        <v>3</v>
      </c>
      <c r="X605">
        <f t="shared" si="9"/>
        <v>22</v>
      </c>
    </row>
    <row r="606" spans="1:24" x14ac:dyDescent="0.25">
      <c r="A606" t="s">
        <v>89</v>
      </c>
      <c r="B606" t="s">
        <v>98</v>
      </c>
      <c r="C606" t="s">
        <v>113</v>
      </c>
      <c r="D606">
        <v>852</v>
      </c>
      <c r="E606">
        <v>229</v>
      </c>
      <c r="F606">
        <v>826</v>
      </c>
      <c r="G606">
        <v>114</v>
      </c>
      <c r="H606">
        <v>0.2611</v>
      </c>
      <c r="I606">
        <v>83</v>
      </c>
      <c r="J606">
        <v>73</v>
      </c>
      <c r="K606">
        <v>3.3279999999999998</v>
      </c>
      <c r="L606">
        <v>1.1533</v>
      </c>
      <c r="M606">
        <v>1295</v>
      </c>
      <c r="N606">
        <v>8</v>
      </c>
      <c r="O606">
        <v>8</v>
      </c>
      <c r="P606">
        <v>9</v>
      </c>
      <c r="Q606">
        <v>8</v>
      </c>
      <c r="R606">
        <v>6</v>
      </c>
      <c r="S606">
        <v>10</v>
      </c>
      <c r="T606">
        <v>11</v>
      </c>
      <c r="U606">
        <v>11</v>
      </c>
      <c r="V606">
        <v>12</v>
      </c>
      <c r="W606">
        <v>11</v>
      </c>
      <c r="X606">
        <f t="shared" si="9"/>
        <v>94</v>
      </c>
    </row>
    <row r="607" spans="1:24" x14ac:dyDescent="0.25">
      <c r="A607" t="s">
        <v>89</v>
      </c>
      <c r="B607" t="s">
        <v>99</v>
      </c>
      <c r="C607" t="s">
        <v>113</v>
      </c>
      <c r="D607">
        <v>781</v>
      </c>
      <c r="E607">
        <v>177</v>
      </c>
      <c r="F607">
        <v>721</v>
      </c>
      <c r="G607">
        <v>83</v>
      </c>
      <c r="H607">
        <v>0.26200000000000001</v>
      </c>
      <c r="I607">
        <v>103</v>
      </c>
      <c r="J607">
        <v>56</v>
      </c>
      <c r="K607">
        <v>3.121</v>
      </c>
      <c r="L607">
        <v>1.1856</v>
      </c>
      <c r="M607">
        <v>1277</v>
      </c>
      <c r="N607">
        <v>6</v>
      </c>
      <c r="O607">
        <v>5</v>
      </c>
      <c r="P607">
        <v>6</v>
      </c>
      <c r="Q607">
        <v>4</v>
      </c>
      <c r="R607">
        <v>8</v>
      </c>
      <c r="S607">
        <v>12</v>
      </c>
      <c r="T607">
        <v>7.5</v>
      </c>
      <c r="U607">
        <v>12</v>
      </c>
      <c r="V607">
        <v>11</v>
      </c>
      <c r="W607">
        <v>10</v>
      </c>
      <c r="X607">
        <f t="shared" si="9"/>
        <v>81.5</v>
      </c>
    </row>
    <row r="608" spans="1:24" x14ac:dyDescent="0.25">
      <c r="A608" t="s">
        <v>89</v>
      </c>
      <c r="B608" t="s">
        <v>100</v>
      </c>
      <c r="C608" t="s">
        <v>113</v>
      </c>
      <c r="D608">
        <v>830</v>
      </c>
      <c r="E608">
        <v>243</v>
      </c>
      <c r="F608">
        <v>856</v>
      </c>
      <c r="G608">
        <v>92</v>
      </c>
      <c r="H608">
        <v>0.26019999999999999</v>
      </c>
      <c r="I608">
        <v>75</v>
      </c>
      <c r="J608">
        <v>64</v>
      </c>
      <c r="K608">
        <v>4.0119999999999996</v>
      </c>
      <c r="L608">
        <v>1.2514000000000001</v>
      </c>
      <c r="M608">
        <v>1130</v>
      </c>
      <c r="N608">
        <v>7</v>
      </c>
      <c r="O608">
        <v>9</v>
      </c>
      <c r="P608">
        <v>10</v>
      </c>
      <c r="Q608">
        <v>5</v>
      </c>
      <c r="R608">
        <v>4</v>
      </c>
      <c r="S608">
        <v>8</v>
      </c>
      <c r="T608">
        <v>10</v>
      </c>
      <c r="U608">
        <v>8</v>
      </c>
      <c r="V608">
        <v>8</v>
      </c>
      <c r="W608">
        <v>7</v>
      </c>
      <c r="X608">
        <f t="shared" si="9"/>
        <v>76</v>
      </c>
    </row>
    <row r="609" spans="1:24" x14ac:dyDescent="0.25">
      <c r="A609" t="s">
        <v>89</v>
      </c>
      <c r="B609" t="s">
        <v>101</v>
      </c>
      <c r="C609" t="s">
        <v>113</v>
      </c>
      <c r="D609">
        <v>892</v>
      </c>
      <c r="E609">
        <v>264</v>
      </c>
      <c r="F609">
        <v>755</v>
      </c>
      <c r="G609">
        <v>128</v>
      </c>
      <c r="H609">
        <v>0.25890000000000002</v>
      </c>
      <c r="I609">
        <v>64</v>
      </c>
      <c r="J609">
        <v>82</v>
      </c>
      <c r="K609">
        <v>4.5540000000000003</v>
      </c>
      <c r="L609">
        <v>1.3525</v>
      </c>
      <c r="M609">
        <v>1148</v>
      </c>
      <c r="N609">
        <v>10</v>
      </c>
      <c r="O609">
        <v>12</v>
      </c>
      <c r="P609">
        <v>7</v>
      </c>
      <c r="Q609">
        <v>11</v>
      </c>
      <c r="R609">
        <v>3</v>
      </c>
      <c r="S609">
        <v>6</v>
      </c>
      <c r="T609">
        <v>12</v>
      </c>
      <c r="U609">
        <v>3</v>
      </c>
      <c r="V609">
        <v>3</v>
      </c>
      <c r="W609">
        <v>8</v>
      </c>
      <c r="X609">
        <f t="shared" si="9"/>
        <v>75</v>
      </c>
    </row>
    <row r="610" spans="1:24" x14ac:dyDescent="0.25">
      <c r="A610" t="s">
        <v>89</v>
      </c>
      <c r="B610" t="s">
        <v>102</v>
      </c>
      <c r="C610" t="s">
        <v>113</v>
      </c>
      <c r="D610">
        <v>881</v>
      </c>
      <c r="E610">
        <v>199</v>
      </c>
      <c r="F610">
        <v>813</v>
      </c>
      <c r="G610">
        <v>110</v>
      </c>
      <c r="H610">
        <v>0.27350000000000002</v>
      </c>
      <c r="I610">
        <v>68</v>
      </c>
      <c r="J610">
        <v>56</v>
      </c>
      <c r="K610">
        <v>4.5869999999999997</v>
      </c>
      <c r="L610">
        <v>1.4227000000000001</v>
      </c>
      <c r="M610">
        <v>1111</v>
      </c>
      <c r="N610">
        <v>9</v>
      </c>
      <c r="O610">
        <v>7</v>
      </c>
      <c r="P610">
        <v>8</v>
      </c>
      <c r="Q610">
        <v>6.5</v>
      </c>
      <c r="R610">
        <v>12</v>
      </c>
      <c r="S610">
        <v>7</v>
      </c>
      <c r="T610">
        <v>7.5</v>
      </c>
      <c r="U610">
        <v>2</v>
      </c>
      <c r="V610">
        <v>1</v>
      </c>
      <c r="W610">
        <v>6</v>
      </c>
      <c r="X610">
        <f t="shared" si="9"/>
        <v>66</v>
      </c>
    </row>
    <row r="611" spans="1:24" x14ac:dyDescent="0.25">
      <c r="A611" t="s">
        <v>89</v>
      </c>
      <c r="B611" t="s">
        <v>103</v>
      </c>
      <c r="C611" t="s">
        <v>113</v>
      </c>
      <c r="D611">
        <v>650</v>
      </c>
      <c r="E611">
        <v>139</v>
      </c>
      <c r="F611">
        <v>651</v>
      </c>
      <c r="G611">
        <v>78</v>
      </c>
      <c r="H611">
        <v>0.26240000000000002</v>
      </c>
      <c r="I611">
        <v>53</v>
      </c>
      <c r="J611">
        <v>9</v>
      </c>
      <c r="K611">
        <v>3.5990000000000002</v>
      </c>
      <c r="L611">
        <v>1.1949000000000001</v>
      </c>
      <c r="M611">
        <v>781</v>
      </c>
      <c r="N611">
        <v>3</v>
      </c>
      <c r="O611">
        <v>2</v>
      </c>
      <c r="P611">
        <v>4</v>
      </c>
      <c r="Q611">
        <v>3</v>
      </c>
      <c r="R611">
        <v>9</v>
      </c>
      <c r="S611">
        <v>4</v>
      </c>
      <c r="T611">
        <v>1</v>
      </c>
      <c r="U611">
        <v>10</v>
      </c>
      <c r="V611">
        <v>10</v>
      </c>
      <c r="W611">
        <v>2</v>
      </c>
      <c r="X611">
        <f t="shared" si="9"/>
        <v>48</v>
      </c>
    </row>
    <row r="612" spans="1:24" x14ac:dyDescent="0.25">
      <c r="A612" t="s">
        <v>89</v>
      </c>
      <c r="B612" t="s">
        <v>104</v>
      </c>
      <c r="C612" t="s">
        <v>113</v>
      </c>
      <c r="D612">
        <v>670</v>
      </c>
      <c r="E612">
        <v>185</v>
      </c>
      <c r="F612">
        <v>658</v>
      </c>
      <c r="G612">
        <v>58</v>
      </c>
      <c r="H612">
        <v>0.2616</v>
      </c>
      <c r="I612">
        <v>54</v>
      </c>
      <c r="J612">
        <v>26</v>
      </c>
      <c r="K612">
        <v>4.2430000000000003</v>
      </c>
      <c r="L612">
        <v>1.3201000000000001</v>
      </c>
      <c r="M612">
        <v>1030</v>
      </c>
      <c r="N612">
        <v>4</v>
      </c>
      <c r="O612">
        <v>6</v>
      </c>
      <c r="P612">
        <v>5</v>
      </c>
      <c r="Q612">
        <v>1</v>
      </c>
      <c r="R612">
        <v>7</v>
      </c>
      <c r="S612">
        <v>5</v>
      </c>
      <c r="T612">
        <v>3</v>
      </c>
      <c r="U612">
        <v>5</v>
      </c>
      <c r="V612">
        <v>5</v>
      </c>
      <c r="W612">
        <v>5</v>
      </c>
      <c r="X612">
        <f t="shared" si="9"/>
        <v>46</v>
      </c>
    </row>
    <row r="613" spans="1:24" x14ac:dyDescent="0.25">
      <c r="A613" t="s">
        <v>89</v>
      </c>
      <c r="B613" t="s">
        <v>105</v>
      </c>
      <c r="C613" t="s">
        <v>113</v>
      </c>
      <c r="D613">
        <v>703</v>
      </c>
      <c r="E613">
        <v>165</v>
      </c>
      <c r="F613">
        <v>637</v>
      </c>
      <c r="G613">
        <v>127</v>
      </c>
      <c r="H613">
        <v>0.25530000000000003</v>
      </c>
      <c r="I613">
        <v>37</v>
      </c>
      <c r="J613">
        <v>31</v>
      </c>
      <c r="K613">
        <v>4.343</v>
      </c>
      <c r="L613">
        <v>1.2586999999999999</v>
      </c>
      <c r="M613">
        <v>665</v>
      </c>
      <c r="N613">
        <v>5</v>
      </c>
      <c r="O613">
        <v>4</v>
      </c>
      <c r="P613">
        <v>3</v>
      </c>
      <c r="Q613">
        <v>10</v>
      </c>
      <c r="R613">
        <v>2</v>
      </c>
      <c r="S613">
        <v>1</v>
      </c>
      <c r="T613">
        <v>4</v>
      </c>
      <c r="U613">
        <v>4</v>
      </c>
      <c r="V613">
        <v>7</v>
      </c>
      <c r="W613">
        <v>1</v>
      </c>
      <c r="X613">
        <f t="shared" si="9"/>
        <v>41</v>
      </c>
    </row>
    <row r="614" spans="1:24" x14ac:dyDescent="0.25">
      <c r="A614" t="s">
        <v>90</v>
      </c>
      <c r="B614" t="s">
        <v>94</v>
      </c>
      <c r="C614" t="s">
        <v>113</v>
      </c>
      <c r="D614">
        <v>912</v>
      </c>
      <c r="E614">
        <v>256</v>
      </c>
      <c r="F614">
        <v>890</v>
      </c>
      <c r="G614">
        <v>141</v>
      </c>
      <c r="H614">
        <v>0.28220000000000001</v>
      </c>
      <c r="I614">
        <v>76</v>
      </c>
      <c r="J614">
        <v>37</v>
      </c>
      <c r="K614">
        <v>3.9</v>
      </c>
      <c r="L614">
        <v>1.2729999999999999</v>
      </c>
      <c r="M614">
        <v>1116</v>
      </c>
      <c r="N614">
        <v>12</v>
      </c>
      <c r="O614">
        <v>11</v>
      </c>
      <c r="P614">
        <v>12</v>
      </c>
      <c r="Q614">
        <v>10</v>
      </c>
      <c r="R614">
        <v>12</v>
      </c>
      <c r="S614">
        <v>8</v>
      </c>
      <c r="T614">
        <v>5</v>
      </c>
      <c r="U614">
        <v>8</v>
      </c>
      <c r="V614">
        <v>7</v>
      </c>
      <c r="W614">
        <v>7</v>
      </c>
      <c r="X614">
        <f t="shared" si="9"/>
        <v>92</v>
      </c>
    </row>
    <row r="615" spans="1:24" x14ac:dyDescent="0.25">
      <c r="A615" t="s">
        <v>90</v>
      </c>
      <c r="B615" t="s">
        <v>95</v>
      </c>
      <c r="C615" t="s">
        <v>113</v>
      </c>
      <c r="D615">
        <v>854</v>
      </c>
      <c r="E615">
        <v>237</v>
      </c>
      <c r="F615">
        <v>889</v>
      </c>
      <c r="G615">
        <v>82</v>
      </c>
      <c r="H615">
        <v>0.2666</v>
      </c>
      <c r="I615">
        <v>81</v>
      </c>
      <c r="J615">
        <v>69</v>
      </c>
      <c r="K615">
        <v>4.4000000000000004</v>
      </c>
      <c r="L615">
        <v>1.331</v>
      </c>
      <c r="M615">
        <v>1180</v>
      </c>
      <c r="N615">
        <v>10</v>
      </c>
      <c r="O615">
        <v>10</v>
      </c>
      <c r="P615">
        <v>11</v>
      </c>
      <c r="Q615">
        <v>3.5</v>
      </c>
      <c r="R615">
        <v>7</v>
      </c>
      <c r="S615">
        <v>12</v>
      </c>
      <c r="T615">
        <v>11</v>
      </c>
      <c r="U615">
        <v>3</v>
      </c>
      <c r="V615">
        <v>5</v>
      </c>
      <c r="W615">
        <v>9</v>
      </c>
      <c r="X615">
        <f t="shared" si="9"/>
        <v>81.5</v>
      </c>
    </row>
    <row r="616" spans="1:24" x14ac:dyDescent="0.25">
      <c r="A616" t="s">
        <v>90</v>
      </c>
      <c r="B616" t="s">
        <v>96</v>
      </c>
      <c r="C616" t="s">
        <v>113</v>
      </c>
      <c r="D616">
        <v>2</v>
      </c>
      <c r="E616">
        <v>186</v>
      </c>
      <c r="F616">
        <v>639</v>
      </c>
      <c r="G616">
        <v>77</v>
      </c>
      <c r="H616">
        <v>0.25790000000000002</v>
      </c>
      <c r="I616">
        <v>60</v>
      </c>
      <c r="J616">
        <v>35</v>
      </c>
      <c r="K616">
        <v>3.81</v>
      </c>
      <c r="L616">
        <v>1.258</v>
      </c>
      <c r="M616">
        <v>1020</v>
      </c>
      <c r="O616">
        <v>6</v>
      </c>
      <c r="P616">
        <v>3</v>
      </c>
      <c r="Q616">
        <v>2</v>
      </c>
      <c r="R616">
        <v>4</v>
      </c>
      <c r="S616">
        <v>2.5</v>
      </c>
      <c r="T616">
        <v>4</v>
      </c>
      <c r="U616">
        <v>10</v>
      </c>
      <c r="V616">
        <v>9</v>
      </c>
      <c r="W616">
        <v>5</v>
      </c>
      <c r="X616">
        <f t="shared" si="9"/>
        <v>45.5</v>
      </c>
    </row>
    <row r="617" spans="1:24" x14ac:dyDescent="0.25">
      <c r="A617" t="s">
        <v>90</v>
      </c>
      <c r="B617" t="s">
        <v>97</v>
      </c>
      <c r="C617" t="s">
        <v>113</v>
      </c>
      <c r="D617">
        <v>5</v>
      </c>
      <c r="E617">
        <v>139</v>
      </c>
      <c r="F617">
        <v>582</v>
      </c>
      <c r="G617">
        <v>99</v>
      </c>
      <c r="H617">
        <v>0.26440000000000002</v>
      </c>
      <c r="I617">
        <v>60</v>
      </c>
      <c r="J617">
        <v>7</v>
      </c>
      <c r="K617">
        <v>4.18</v>
      </c>
      <c r="L617">
        <v>1.3460000000000001</v>
      </c>
      <c r="M617">
        <v>983</v>
      </c>
      <c r="O617">
        <v>2</v>
      </c>
      <c r="P617">
        <v>2</v>
      </c>
      <c r="Q617">
        <v>8</v>
      </c>
      <c r="R617">
        <v>6</v>
      </c>
      <c r="S617">
        <v>2.5</v>
      </c>
      <c r="T617">
        <v>1</v>
      </c>
      <c r="U617">
        <v>4</v>
      </c>
      <c r="V617">
        <v>3</v>
      </c>
      <c r="W617">
        <v>4</v>
      </c>
      <c r="X617">
        <f t="shared" si="9"/>
        <v>32.5</v>
      </c>
    </row>
    <row r="618" spans="1:24" x14ac:dyDescent="0.25">
      <c r="A618" t="s">
        <v>90</v>
      </c>
      <c r="B618" t="s">
        <v>98</v>
      </c>
      <c r="C618" t="s">
        <v>113</v>
      </c>
      <c r="D618">
        <v>8</v>
      </c>
      <c r="E618">
        <v>178</v>
      </c>
      <c r="F618">
        <v>667</v>
      </c>
      <c r="G618">
        <v>150</v>
      </c>
      <c r="H618">
        <v>0.249</v>
      </c>
      <c r="I618">
        <v>79</v>
      </c>
      <c r="J618">
        <v>52</v>
      </c>
      <c r="K618">
        <v>3.28</v>
      </c>
      <c r="L618">
        <v>1.1579999999999999</v>
      </c>
      <c r="M618">
        <v>1182</v>
      </c>
      <c r="O618">
        <v>5</v>
      </c>
      <c r="P618">
        <v>5</v>
      </c>
      <c r="Q618">
        <v>12</v>
      </c>
      <c r="R618">
        <v>2</v>
      </c>
      <c r="S618">
        <v>10.5</v>
      </c>
      <c r="T618">
        <v>7</v>
      </c>
      <c r="U618">
        <v>12</v>
      </c>
      <c r="V618">
        <v>12</v>
      </c>
      <c r="W618">
        <v>10</v>
      </c>
      <c r="X618">
        <f t="shared" si="9"/>
        <v>75.5</v>
      </c>
    </row>
    <row r="619" spans="1:24" x14ac:dyDescent="0.25">
      <c r="A619" t="s">
        <v>90</v>
      </c>
      <c r="B619" t="s">
        <v>99</v>
      </c>
      <c r="C619" t="s">
        <v>113</v>
      </c>
      <c r="D619">
        <v>770</v>
      </c>
      <c r="E619">
        <v>162</v>
      </c>
      <c r="F619">
        <v>726</v>
      </c>
      <c r="G619">
        <v>143</v>
      </c>
      <c r="H619">
        <v>0.27829999999999999</v>
      </c>
      <c r="I619">
        <v>63</v>
      </c>
      <c r="J619">
        <v>81</v>
      </c>
      <c r="K619">
        <v>3.84</v>
      </c>
      <c r="L619">
        <v>1.272</v>
      </c>
      <c r="M619">
        <v>1113</v>
      </c>
      <c r="N619">
        <v>7</v>
      </c>
      <c r="O619">
        <v>3</v>
      </c>
      <c r="P619">
        <v>6</v>
      </c>
      <c r="Q619">
        <v>11</v>
      </c>
      <c r="R619">
        <v>10</v>
      </c>
      <c r="S619">
        <v>4.5</v>
      </c>
      <c r="T619">
        <v>12</v>
      </c>
      <c r="U619">
        <v>9</v>
      </c>
      <c r="V619">
        <v>8</v>
      </c>
      <c r="W619">
        <v>6</v>
      </c>
      <c r="X619">
        <f t="shared" si="9"/>
        <v>76.5</v>
      </c>
    </row>
    <row r="620" spans="1:24" x14ac:dyDescent="0.25">
      <c r="A620" t="s">
        <v>90</v>
      </c>
      <c r="B620" t="s">
        <v>100</v>
      </c>
      <c r="C620" t="s">
        <v>113</v>
      </c>
      <c r="D620">
        <v>845</v>
      </c>
      <c r="E620">
        <v>202</v>
      </c>
      <c r="F620">
        <v>768</v>
      </c>
      <c r="G620">
        <v>109</v>
      </c>
      <c r="H620">
        <v>0.26719999999999999</v>
      </c>
      <c r="I620">
        <v>66</v>
      </c>
      <c r="J620">
        <v>51</v>
      </c>
      <c r="K620">
        <v>4.17</v>
      </c>
      <c r="L620">
        <v>1.3420000000000001</v>
      </c>
      <c r="M620">
        <v>1133</v>
      </c>
      <c r="N620">
        <v>9</v>
      </c>
      <c r="O620">
        <v>8</v>
      </c>
      <c r="P620">
        <v>9</v>
      </c>
      <c r="Q620">
        <v>9</v>
      </c>
      <c r="R620">
        <v>9</v>
      </c>
      <c r="S620">
        <v>6</v>
      </c>
      <c r="T620">
        <v>6</v>
      </c>
      <c r="U620">
        <v>5</v>
      </c>
      <c r="V620">
        <v>4</v>
      </c>
      <c r="W620">
        <v>8</v>
      </c>
      <c r="X620">
        <f t="shared" si="9"/>
        <v>73</v>
      </c>
    </row>
    <row r="621" spans="1:24" x14ac:dyDescent="0.25">
      <c r="A621" t="s">
        <v>90</v>
      </c>
      <c r="B621" t="s">
        <v>101</v>
      </c>
      <c r="C621" t="s">
        <v>113</v>
      </c>
      <c r="D621">
        <v>4</v>
      </c>
      <c r="E621">
        <v>226</v>
      </c>
      <c r="F621">
        <v>644</v>
      </c>
      <c r="G621">
        <v>84</v>
      </c>
      <c r="H621">
        <v>0.24510000000000001</v>
      </c>
      <c r="I621">
        <v>79</v>
      </c>
      <c r="J621">
        <v>33</v>
      </c>
      <c r="K621">
        <v>3.96</v>
      </c>
      <c r="L621">
        <v>1.232</v>
      </c>
      <c r="M621">
        <v>1219</v>
      </c>
      <c r="O621">
        <v>9</v>
      </c>
      <c r="P621">
        <v>4</v>
      </c>
      <c r="Q621">
        <v>5</v>
      </c>
      <c r="R621">
        <v>1</v>
      </c>
      <c r="S621">
        <v>10.5</v>
      </c>
      <c r="T621">
        <v>3</v>
      </c>
      <c r="U621">
        <v>6</v>
      </c>
      <c r="V621">
        <v>10</v>
      </c>
      <c r="W621">
        <v>11</v>
      </c>
      <c r="X621">
        <f t="shared" si="9"/>
        <v>59.5</v>
      </c>
    </row>
    <row r="622" spans="1:24" x14ac:dyDescent="0.25">
      <c r="A622" t="s">
        <v>90</v>
      </c>
      <c r="B622" t="s">
        <v>102</v>
      </c>
      <c r="C622" t="s">
        <v>113</v>
      </c>
      <c r="D622">
        <v>860</v>
      </c>
      <c r="E622">
        <v>190</v>
      </c>
      <c r="F622">
        <v>764</v>
      </c>
      <c r="G622">
        <v>94</v>
      </c>
      <c r="H622">
        <v>0.27879999999999999</v>
      </c>
      <c r="I622">
        <v>73</v>
      </c>
      <c r="J622">
        <v>55</v>
      </c>
      <c r="K622">
        <v>4.57</v>
      </c>
      <c r="L622">
        <v>1.3640000000000001</v>
      </c>
      <c r="M622">
        <v>927</v>
      </c>
      <c r="N622">
        <v>11</v>
      </c>
      <c r="O622">
        <v>7</v>
      </c>
      <c r="P622">
        <v>8</v>
      </c>
      <c r="Q622">
        <v>6</v>
      </c>
      <c r="R622">
        <v>11</v>
      </c>
      <c r="S622">
        <v>7</v>
      </c>
      <c r="T622">
        <v>8</v>
      </c>
      <c r="U622">
        <v>2</v>
      </c>
      <c r="V622">
        <v>2</v>
      </c>
      <c r="W622">
        <v>1</v>
      </c>
      <c r="X622">
        <f t="shared" si="9"/>
        <v>63</v>
      </c>
    </row>
    <row r="623" spans="1:24" x14ac:dyDescent="0.25">
      <c r="A623" t="s">
        <v>90</v>
      </c>
      <c r="B623" t="s">
        <v>103</v>
      </c>
      <c r="C623" t="s">
        <v>113</v>
      </c>
      <c r="D623">
        <v>489</v>
      </c>
      <c r="E623">
        <v>117</v>
      </c>
      <c r="F623">
        <v>435</v>
      </c>
      <c r="G623">
        <v>58</v>
      </c>
      <c r="H623">
        <v>0.24970000000000001</v>
      </c>
      <c r="I623">
        <v>78</v>
      </c>
      <c r="J623">
        <v>68</v>
      </c>
      <c r="K623">
        <v>3.57</v>
      </c>
      <c r="L623">
        <v>1.2230000000000001</v>
      </c>
      <c r="M623">
        <v>1249</v>
      </c>
      <c r="N623">
        <v>1</v>
      </c>
      <c r="O623">
        <v>1</v>
      </c>
      <c r="P623">
        <v>1</v>
      </c>
      <c r="Q623">
        <v>1</v>
      </c>
      <c r="R623">
        <v>3</v>
      </c>
      <c r="S623">
        <v>9</v>
      </c>
      <c r="T623">
        <v>10</v>
      </c>
      <c r="U623">
        <v>11</v>
      </c>
      <c r="V623">
        <v>11</v>
      </c>
      <c r="W623">
        <v>12</v>
      </c>
      <c r="X623">
        <f t="shared" si="9"/>
        <v>60</v>
      </c>
    </row>
    <row r="624" spans="1:24" x14ac:dyDescent="0.25">
      <c r="A624" t="s">
        <v>90</v>
      </c>
      <c r="B624" t="s">
        <v>104</v>
      </c>
      <c r="C624" t="s">
        <v>113</v>
      </c>
      <c r="D624">
        <v>738</v>
      </c>
      <c r="E624">
        <v>168</v>
      </c>
      <c r="F624">
        <v>757</v>
      </c>
      <c r="G624">
        <v>98</v>
      </c>
      <c r="H624">
        <v>0.26679999999999998</v>
      </c>
      <c r="I624">
        <v>54</v>
      </c>
      <c r="J624">
        <v>56</v>
      </c>
      <c r="K624">
        <v>3.91</v>
      </c>
      <c r="L624">
        <v>1.284</v>
      </c>
      <c r="M624">
        <v>935</v>
      </c>
      <c r="N624">
        <v>5</v>
      </c>
      <c r="O624">
        <v>4</v>
      </c>
      <c r="P624">
        <v>7</v>
      </c>
      <c r="Q624">
        <v>7</v>
      </c>
      <c r="R624">
        <v>8</v>
      </c>
      <c r="S624">
        <v>1</v>
      </c>
      <c r="T624">
        <v>9</v>
      </c>
      <c r="U624">
        <v>7</v>
      </c>
      <c r="V624">
        <v>6</v>
      </c>
      <c r="W624">
        <v>2</v>
      </c>
      <c r="X624">
        <f t="shared" si="9"/>
        <v>56</v>
      </c>
    </row>
    <row r="625" spans="1:24" x14ac:dyDescent="0.25">
      <c r="A625" t="s">
        <v>90</v>
      </c>
      <c r="B625" t="s">
        <v>105</v>
      </c>
      <c r="C625" t="s">
        <v>113</v>
      </c>
      <c r="D625">
        <v>43.5</v>
      </c>
      <c r="E625">
        <v>262</v>
      </c>
      <c r="F625">
        <v>820</v>
      </c>
      <c r="G625">
        <v>82</v>
      </c>
      <c r="H625">
        <v>0.26240000000000002</v>
      </c>
      <c r="I625">
        <v>63</v>
      </c>
      <c r="J625">
        <v>14</v>
      </c>
      <c r="K625">
        <v>4.8</v>
      </c>
      <c r="L625">
        <v>1.427</v>
      </c>
      <c r="M625">
        <v>980</v>
      </c>
      <c r="O625">
        <v>12</v>
      </c>
      <c r="P625">
        <v>10</v>
      </c>
      <c r="Q625">
        <v>3.5</v>
      </c>
      <c r="R625">
        <v>5</v>
      </c>
      <c r="S625">
        <v>4.5</v>
      </c>
      <c r="T625">
        <v>2</v>
      </c>
      <c r="U625">
        <v>1</v>
      </c>
      <c r="V625">
        <v>1</v>
      </c>
      <c r="W625">
        <v>3</v>
      </c>
      <c r="X625">
        <f t="shared" si="9"/>
        <v>42</v>
      </c>
    </row>
    <row r="626" spans="1:24" x14ac:dyDescent="0.25">
      <c r="A626" t="s">
        <v>91</v>
      </c>
      <c r="B626" t="s">
        <v>94</v>
      </c>
      <c r="C626" t="s">
        <v>114</v>
      </c>
      <c r="D626">
        <v>932</v>
      </c>
      <c r="E626">
        <v>234</v>
      </c>
      <c r="F626">
        <v>869</v>
      </c>
      <c r="G626">
        <v>113</v>
      </c>
      <c r="H626">
        <v>0.26790000000000003</v>
      </c>
      <c r="I626">
        <v>68</v>
      </c>
      <c r="J626">
        <v>77</v>
      </c>
      <c r="K626">
        <v>3.7629999999999999</v>
      </c>
      <c r="L626">
        <v>1.2856000000000001</v>
      </c>
      <c r="M626">
        <v>1205</v>
      </c>
      <c r="N626">
        <v>12</v>
      </c>
      <c r="O626">
        <v>11</v>
      </c>
      <c r="P626">
        <v>10</v>
      </c>
      <c r="Q626">
        <v>7.5</v>
      </c>
      <c r="R626">
        <v>9</v>
      </c>
      <c r="S626">
        <v>5</v>
      </c>
      <c r="T626">
        <v>11</v>
      </c>
      <c r="U626">
        <v>9</v>
      </c>
      <c r="V626">
        <v>7</v>
      </c>
      <c r="W626">
        <v>12</v>
      </c>
      <c r="X626">
        <f t="shared" si="9"/>
        <v>93.5</v>
      </c>
    </row>
    <row r="627" spans="1:24" x14ac:dyDescent="0.25">
      <c r="A627" t="s">
        <v>91</v>
      </c>
      <c r="B627" t="s">
        <v>95</v>
      </c>
      <c r="C627" t="s">
        <v>114</v>
      </c>
      <c r="D627">
        <v>849</v>
      </c>
      <c r="E627">
        <v>213</v>
      </c>
      <c r="F627">
        <v>847</v>
      </c>
      <c r="G627">
        <v>192</v>
      </c>
      <c r="H627">
        <v>0.2712</v>
      </c>
      <c r="I627">
        <v>65</v>
      </c>
      <c r="J627">
        <v>45</v>
      </c>
      <c r="K627">
        <v>3.5609999999999999</v>
      </c>
      <c r="L627">
        <v>1.1871</v>
      </c>
      <c r="M627">
        <v>1138</v>
      </c>
      <c r="N627">
        <v>9</v>
      </c>
      <c r="O627">
        <v>8</v>
      </c>
      <c r="P627">
        <v>9</v>
      </c>
      <c r="Q627">
        <v>12</v>
      </c>
      <c r="R627">
        <v>11</v>
      </c>
      <c r="S627">
        <v>3</v>
      </c>
      <c r="T627">
        <v>7</v>
      </c>
      <c r="U627">
        <v>11</v>
      </c>
      <c r="V627">
        <v>12</v>
      </c>
      <c r="W627">
        <v>10</v>
      </c>
      <c r="X627">
        <f t="shared" si="9"/>
        <v>92</v>
      </c>
    </row>
    <row r="628" spans="1:24" x14ac:dyDescent="0.25">
      <c r="A628" t="s">
        <v>91</v>
      </c>
      <c r="B628" t="s">
        <v>96</v>
      </c>
      <c r="C628" t="s">
        <v>114</v>
      </c>
      <c r="D628">
        <v>703</v>
      </c>
      <c r="E628">
        <v>173</v>
      </c>
      <c r="F628">
        <v>647</v>
      </c>
      <c r="G628">
        <v>49</v>
      </c>
      <c r="H628">
        <v>0.2495</v>
      </c>
      <c r="I628">
        <v>60</v>
      </c>
      <c r="J628">
        <v>37</v>
      </c>
      <c r="K628">
        <v>4.2530000000000001</v>
      </c>
      <c r="L628">
        <v>1.2546999999999999</v>
      </c>
      <c r="M628">
        <v>994</v>
      </c>
      <c r="N628">
        <v>3</v>
      </c>
      <c r="O628">
        <v>2.5</v>
      </c>
      <c r="P628">
        <v>4</v>
      </c>
      <c r="Q628">
        <v>2</v>
      </c>
      <c r="R628">
        <v>1</v>
      </c>
      <c r="S628">
        <v>2</v>
      </c>
      <c r="T628">
        <v>5</v>
      </c>
      <c r="U628">
        <v>3</v>
      </c>
      <c r="V628">
        <v>10</v>
      </c>
      <c r="W628">
        <v>2</v>
      </c>
      <c r="X628">
        <f t="shared" si="9"/>
        <v>34.5</v>
      </c>
    </row>
    <row r="629" spans="1:24" x14ac:dyDescent="0.25">
      <c r="A629" t="s">
        <v>91</v>
      </c>
      <c r="B629" t="s">
        <v>97</v>
      </c>
      <c r="C629" t="s">
        <v>114</v>
      </c>
      <c r="D629">
        <v>639</v>
      </c>
      <c r="E629">
        <v>183</v>
      </c>
      <c r="F629">
        <v>612</v>
      </c>
      <c r="G629">
        <v>47</v>
      </c>
      <c r="H629">
        <v>0.25140000000000001</v>
      </c>
      <c r="I629">
        <v>49</v>
      </c>
      <c r="J629">
        <v>12</v>
      </c>
      <c r="K629">
        <v>4.585</v>
      </c>
      <c r="L629">
        <v>1.4041999999999999</v>
      </c>
      <c r="M629">
        <v>867</v>
      </c>
      <c r="N629">
        <v>2</v>
      </c>
      <c r="O629">
        <v>4</v>
      </c>
      <c r="P629">
        <v>2</v>
      </c>
      <c r="Q629">
        <v>1</v>
      </c>
      <c r="R629">
        <v>2</v>
      </c>
      <c r="S629">
        <v>1</v>
      </c>
      <c r="T629">
        <v>2</v>
      </c>
      <c r="U629">
        <v>1</v>
      </c>
      <c r="V629">
        <v>1</v>
      </c>
      <c r="W629">
        <v>1</v>
      </c>
      <c r="X629">
        <f t="shared" si="9"/>
        <v>17</v>
      </c>
    </row>
    <row r="630" spans="1:24" x14ac:dyDescent="0.25">
      <c r="A630" t="s">
        <v>91</v>
      </c>
      <c r="B630" t="s">
        <v>98</v>
      </c>
      <c r="C630" t="s">
        <v>114</v>
      </c>
      <c r="D630">
        <v>923</v>
      </c>
      <c r="E630">
        <v>225</v>
      </c>
      <c r="F630">
        <v>913</v>
      </c>
      <c r="G630">
        <v>96</v>
      </c>
      <c r="H630">
        <v>0.27439999999999998</v>
      </c>
      <c r="I630">
        <v>72</v>
      </c>
      <c r="J630">
        <v>81</v>
      </c>
      <c r="K630">
        <v>4.07</v>
      </c>
      <c r="L630">
        <v>1.2930999999999999</v>
      </c>
      <c r="M630">
        <v>1109</v>
      </c>
      <c r="N630">
        <v>11</v>
      </c>
      <c r="O630">
        <v>10</v>
      </c>
      <c r="P630">
        <v>12</v>
      </c>
      <c r="Q630">
        <v>5</v>
      </c>
      <c r="R630">
        <v>12</v>
      </c>
      <c r="S630">
        <v>8.5</v>
      </c>
      <c r="T630">
        <v>12</v>
      </c>
      <c r="U630">
        <v>7</v>
      </c>
      <c r="V630">
        <v>6</v>
      </c>
      <c r="W630">
        <v>5</v>
      </c>
      <c r="X630">
        <f t="shared" si="9"/>
        <v>88.5</v>
      </c>
    </row>
    <row r="631" spans="1:24" x14ac:dyDescent="0.25">
      <c r="A631" t="s">
        <v>91</v>
      </c>
      <c r="B631" t="s">
        <v>99</v>
      </c>
      <c r="C631" t="s">
        <v>114</v>
      </c>
      <c r="D631">
        <v>841</v>
      </c>
      <c r="E631">
        <v>202</v>
      </c>
      <c r="F631">
        <v>815</v>
      </c>
      <c r="G631">
        <v>113</v>
      </c>
      <c r="H631">
        <v>0.26150000000000001</v>
      </c>
      <c r="I631">
        <v>88</v>
      </c>
      <c r="J631">
        <v>72</v>
      </c>
      <c r="K631">
        <v>3.33</v>
      </c>
      <c r="L631">
        <v>1.1951000000000001</v>
      </c>
      <c r="M631">
        <v>1095</v>
      </c>
      <c r="N631">
        <v>8</v>
      </c>
      <c r="O631">
        <v>6</v>
      </c>
      <c r="P631">
        <v>8</v>
      </c>
      <c r="Q631">
        <v>7.5</v>
      </c>
      <c r="R631">
        <v>7</v>
      </c>
      <c r="S631">
        <v>12</v>
      </c>
      <c r="T631">
        <v>10</v>
      </c>
      <c r="U631">
        <v>12</v>
      </c>
      <c r="V631">
        <v>11</v>
      </c>
      <c r="W631">
        <v>4</v>
      </c>
      <c r="X631">
        <f t="shared" si="9"/>
        <v>85.5</v>
      </c>
    </row>
    <row r="632" spans="1:24" x14ac:dyDescent="0.25">
      <c r="A632" t="s">
        <v>91</v>
      </c>
      <c r="B632" t="s">
        <v>100</v>
      </c>
      <c r="C632" t="s">
        <v>114</v>
      </c>
      <c r="D632">
        <v>831</v>
      </c>
      <c r="E632">
        <v>219</v>
      </c>
      <c r="F632">
        <v>748</v>
      </c>
      <c r="G632">
        <v>144</v>
      </c>
      <c r="H632">
        <v>0.26069999999999999</v>
      </c>
      <c r="I632">
        <v>70</v>
      </c>
      <c r="J632">
        <v>70</v>
      </c>
      <c r="K632">
        <v>3.6139999999999999</v>
      </c>
      <c r="L632">
        <v>1.284</v>
      </c>
      <c r="M632">
        <v>1120</v>
      </c>
      <c r="N632">
        <v>7</v>
      </c>
      <c r="O632">
        <v>9</v>
      </c>
      <c r="P632">
        <v>6</v>
      </c>
      <c r="Q632">
        <v>10</v>
      </c>
      <c r="R632">
        <v>6</v>
      </c>
      <c r="S632">
        <v>6</v>
      </c>
      <c r="T632">
        <v>8.5</v>
      </c>
      <c r="U632">
        <v>10</v>
      </c>
      <c r="V632">
        <v>8</v>
      </c>
      <c r="W632">
        <v>7.5</v>
      </c>
      <c r="X632">
        <f t="shared" si="9"/>
        <v>78</v>
      </c>
    </row>
    <row r="633" spans="1:24" x14ac:dyDescent="0.25">
      <c r="A633" t="s">
        <v>91</v>
      </c>
      <c r="B633" t="s">
        <v>101</v>
      </c>
      <c r="C633" t="s">
        <v>114</v>
      </c>
      <c r="D633">
        <v>903</v>
      </c>
      <c r="E633">
        <v>259</v>
      </c>
      <c r="F633">
        <v>887</v>
      </c>
      <c r="G633">
        <v>137</v>
      </c>
      <c r="H633">
        <v>0.26340000000000002</v>
      </c>
      <c r="I633">
        <v>72</v>
      </c>
      <c r="J633">
        <v>9</v>
      </c>
      <c r="K633">
        <v>4.2709999999999999</v>
      </c>
      <c r="L633">
        <v>1.3420000000000001</v>
      </c>
      <c r="M633">
        <v>1033</v>
      </c>
      <c r="N633">
        <v>10</v>
      </c>
      <c r="O633">
        <v>12</v>
      </c>
      <c r="P633">
        <v>11</v>
      </c>
      <c r="Q633">
        <v>9</v>
      </c>
      <c r="R633">
        <v>8</v>
      </c>
      <c r="S633">
        <v>8.5</v>
      </c>
      <c r="T633">
        <v>1</v>
      </c>
      <c r="U633">
        <v>2</v>
      </c>
      <c r="V633">
        <v>2</v>
      </c>
      <c r="W633">
        <v>3</v>
      </c>
      <c r="X633">
        <f t="shared" si="9"/>
        <v>66.5</v>
      </c>
    </row>
    <row r="634" spans="1:24" x14ac:dyDescent="0.25">
      <c r="A634" t="s">
        <v>91</v>
      </c>
      <c r="B634" t="s">
        <v>102</v>
      </c>
      <c r="C634" t="s">
        <v>114</v>
      </c>
      <c r="D634">
        <v>790</v>
      </c>
      <c r="E634">
        <v>210</v>
      </c>
      <c r="F634">
        <v>793</v>
      </c>
      <c r="G634">
        <v>64</v>
      </c>
      <c r="H634">
        <v>0.26869999999999999</v>
      </c>
      <c r="I634">
        <v>75</v>
      </c>
      <c r="J634">
        <v>38</v>
      </c>
      <c r="K634">
        <v>4.125</v>
      </c>
      <c r="L634">
        <v>1.3027</v>
      </c>
      <c r="M634">
        <v>1119</v>
      </c>
      <c r="N634">
        <v>5</v>
      </c>
      <c r="O634">
        <v>7</v>
      </c>
      <c r="P634">
        <v>7</v>
      </c>
      <c r="Q634">
        <v>3</v>
      </c>
      <c r="R634">
        <v>10</v>
      </c>
      <c r="S634">
        <v>10</v>
      </c>
      <c r="T634">
        <v>6</v>
      </c>
      <c r="U634">
        <v>6</v>
      </c>
      <c r="V634">
        <v>4</v>
      </c>
      <c r="W634">
        <v>6</v>
      </c>
      <c r="X634">
        <f t="shared" si="9"/>
        <v>64</v>
      </c>
    </row>
    <row r="635" spans="1:24" x14ac:dyDescent="0.25">
      <c r="A635" t="s">
        <v>91</v>
      </c>
      <c r="B635" t="s">
        <v>103</v>
      </c>
      <c r="C635" t="s">
        <v>114</v>
      </c>
      <c r="D635">
        <v>762</v>
      </c>
      <c r="E635">
        <v>173</v>
      </c>
      <c r="F635">
        <v>639</v>
      </c>
      <c r="G635">
        <v>148</v>
      </c>
      <c r="H635">
        <v>0.2601</v>
      </c>
      <c r="I635">
        <v>67</v>
      </c>
      <c r="J635">
        <v>70</v>
      </c>
      <c r="K635">
        <v>4.1500000000000004</v>
      </c>
      <c r="L635">
        <v>1.3223</v>
      </c>
      <c r="M635">
        <v>1133</v>
      </c>
      <c r="N635">
        <v>4</v>
      </c>
      <c r="O635">
        <v>2.5</v>
      </c>
      <c r="P635">
        <v>3</v>
      </c>
      <c r="Q635">
        <v>11</v>
      </c>
      <c r="R635">
        <v>5</v>
      </c>
      <c r="S635">
        <v>4</v>
      </c>
      <c r="T635">
        <v>8.5</v>
      </c>
      <c r="U635">
        <v>5</v>
      </c>
      <c r="V635">
        <v>3</v>
      </c>
      <c r="W635">
        <v>9</v>
      </c>
      <c r="X635">
        <f t="shared" si="9"/>
        <v>55</v>
      </c>
    </row>
    <row r="636" spans="1:24" x14ac:dyDescent="0.25">
      <c r="A636" t="s">
        <v>91</v>
      </c>
      <c r="B636" t="s">
        <v>104</v>
      </c>
      <c r="C636" t="s">
        <v>114</v>
      </c>
      <c r="D636">
        <v>799</v>
      </c>
      <c r="E636">
        <v>195</v>
      </c>
      <c r="F636">
        <v>707</v>
      </c>
      <c r="G636">
        <v>71</v>
      </c>
      <c r="H636">
        <v>0.253</v>
      </c>
      <c r="I636">
        <v>79</v>
      </c>
      <c r="J636">
        <v>28</v>
      </c>
      <c r="K636">
        <v>4.25</v>
      </c>
      <c r="L636">
        <v>1.2976000000000001</v>
      </c>
      <c r="M636">
        <v>1120</v>
      </c>
      <c r="N636">
        <v>6</v>
      </c>
      <c r="O636">
        <v>5</v>
      </c>
      <c r="P636">
        <v>5</v>
      </c>
      <c r="Q636">
        <v>4</v>
      </c>
      <c r="R636">
        <v>3</v>
      </c>
      <c r="S636">
        <v>11</v>
      </c>
      <c r="T636">
        <v>3</v>
      </c>
      <c r="U636">
        <v>4</v>
      </c>
      <c r="V636">
        <v>5</v>
      </c>
      <c r="W636">
        <v>7.5</v>
      </c>
      <c r="X636">
        <f t="shared" si="9"/>
        <v>53.5</v>
      </c>
    </row>
    <row r="637" spans="1:24" x14ac:dyDescent="0.25">
      <c r="A637" t="s">
        <v>91</v>
      </c>
      <c r="B637" t="s">
        <v>105</v>
      </c>
      <c r="C637" t="s">
        <v>114</v>
      </c>
      <c r="D637">
        <v>631</v>
      </c>
      <c r="E637">
        <v>146</v>
      </c>
      <c r="F637">
        <v>586</v>
      </c>
      <c r="G637">
        <v>102</v>
      </c>
      <c r="H637">
        <v>0.25569999999999998</v>
      </c>
      <c r="I637">
        <v>71</v>
      </c>
      <c r="J637">
        <v>29</v>
      </c>
      <c r="K637">
        <v>3.9159999999999999</v>
      </c>
      <c r="L637">
        <v>1.2713000000000001</v>
      </c>
      <c r="M637">
        <v>1165</v>
      </c>
      <c r="N637">
        <v>1</v>
      </c>
      <c r="O637">
        <v>1</v>
      </c>
      <c r="P637">
        <v>1</v>
      </c>
      <c r="Q637">
        <v>6</v>
      </c>
      <c r="R637">
        <v>4</v>
      </c>
      <c r="S637">
        <v>7</v>
      </c>
      <c r="T637">
        <v>4</v>
      </c>
      <c r="U637">
        <v>8</v>
      </c>
      <c r="V637">
        <v>9</v>
      </c>
      <c r="W637">
        <v>11</v>
      </c>
      <c r="X637">
        <f t="shared" si="9"/>
        <v>52</v>
      </c>
    </row>
    <row r="638" spans="1:24" x14ac:dyDescent="0.25">
      <c r="A638" t="s">
        <v>92</v>
      </c>
      <c r="B638" t="s">
        <v>94</v>
      </c>
      <c r="C638" t="s">
        <v>113</v>
      </c>
      <c r="D638">
        <v>903</v>
      </c>
      <c r="E638">
        <v>226</v>
      </c>
      <c r="F638">
        <v>907</v>
      </c>
      <c r="G638">
        <v>144</v>
      </c>
      <c r="H638">
        <v>0.2681</v>
      </c>
      <c r="I638">
        <v>82</v>
      </c>
      <c r="J638">
        <v>78</v>
      </c>
      <c r="K638">
        <v>3.98</v>
      </c>
      <c r="L638">
        <v>1.264</v>
      </c>
      <c r="M638">
        <v>1196</v>
      </c>
      <c r="N638">
        <v>9</v>
      </c>
      <c r="O638">
        <v>9</v>
      </c>
      <c r="P638">
        <v>12</v>
      </c>
      <c r="Q638">
        <v>10</v>
      </c>
      <c r="R638">
        <v>10</v>
      </c>
      <c r="S638">
        <v>10</v>
      </c>
      <c r="T638">
        <v>12</v>
      </c>
      <c r="U638">
        <v>6</v>
      </c>
      <c r="V638">
        <v>7</v>
      </c>
      <c r="W638">
        <v>9</v>
      </c>
      <c r="X638">
        <f t="shared" si="9"/>
        <v>94</v>
      </c>
    </row>
    <row r="639" spans="1:24" x14ac:dyDescent="0.25">
      <c r="A639" t="s">
        <v>92</v>
      </c>
      <c r="B639" t="s">
        <v>95</v>
      </c>
      <c r="C639" t="s">
        <v>113</v>
      </c>
      <c r="D639">
        <v>835</v>
      </c>
      <c r="E639">
        <v>212</v>
      </c>
      <c r="F639">
        <v>812</v>
      </c>
      <c r="G639">
        <v>108</v>
      </c>
      <c r="H639">
        <v>0.2636</v>
      </c>
      <c r="I639">
        <v>84</v>
      </c>
      <c r="J639">
        <v>75</v>
      </c>
      <c r="K639">
        <v>3.67</v>
      </c>
      <c r="L639">
        <v>1.234</v>
      </c>
      <c r="M639">
        <v>1263</v>
      </c>
      <c r="N639">
        <v>7</v>
      </c>
      <c r="O639">
        <v>6.5</v>
      </c>
      <c r="P639">
        <v>8</v>
      </c>
      <c r="Q639">
        <v>8</v>
      </c>
      <c r="R639">
        <v>9</v>
      </c>
      <c r="S639">
        <v>11</v>
      </c>
      <c r="T639">
        <v>11</v>
      </c>
      <c r="U639">
        <v>10</v>
      </c>
      <c r="V639">
        <v>11</v>
      </c>
      <c r="W639">
        <v>11</v>
      </c>
      <c r="X639">
        <f t="shared" si="9"/>
        <v>92.5</v>
      </c>
    </row>
    <row r="640" spans="1:24" x14ac:dyDescent="0.25">
      <c r="A640" t="s">
        <v>92</v>
      </c>
      <c r="B640" t="s">
        <v>96</v>
      </c>
      <c r="C640" t="s">
        <v>113</v>
      </c>
      <c r="D640">
        <v>627</v>
      </c>
      <c r="E640">
        <v>164</v>
      </c>
      <c r="F640">
        <v>637</v>
      </c>
      <c r="G640">
        <v>49</v>
      </c>
      <c r="H640">
        <v>0.25540000000000002</v>
      </c>
      <c r="I640">
        <v>54</v>
      </c>
      <c r="J640">
        <v>32</v>
      </c>
      <c r="K640">
        <v>4.3600000000000003</v>
      </c>
      <c r="L640">
        <v>1.339</v>
      </c>
      <c r="M640">
        <v>889</v>
      </c>
      <c r="N640">
        <v>3</v>
      </c>
      <c r="O640">
        <v>3</v>
      </c>
      <c r="P640">
        <v>3</v>
      </c>
      <c r="Q640">
        <v>1</v>
      </c>
      <c r="R640">
        <v>3</v>
      </c>
      <c r="S640">
        <v>1.5</v>
      </c>
      <c r="T640">
        <v>3</v>
      </c>
      <c r="U640">
        <v>3</v>
      </c>
      <c r="V640">
        <v>2</v>
      </c>
      <c r="W640">
        <v>2</v>
      </c>
      <c r="X640">
        <f t="shared" si="9"/>
        <v>24.5</v>
      </c>
    </row>
    <row r="641" spans="1:24" x14ac:dyDescent="0.25">
      <c r="A641" t="s">
        <v>92</v>
      </c>
      <c r="B641" t="s">
        <v>97</v>
      </c>
      <c r="C641" t="s">
        <v>113</v>
      </c>
      <c r="D641">
        <v>585</v>
      </c>
      <c r="E641">
        <v>111</v>
      </c>
      <c r="F641">
        <v>506</v>
      </c>
      <c r="G641">
        <v>77</v>
      </c>
      <c r="H641">
        <v>0.25729999999999997</v>
      </c>
      <c r="I641">
        <v>66</v>
      </c>
      <c r="J641">
        <v>14</v>
      </c>
      <c r="K641">
        <v>4.49</v>
      </c>
      <c r="L641">
        <v>1.38</v>
      </c>
      <c r="M641">
        <v>1041</v>
      </c>
      <c r="N641">
        <v>1</v>
      </c>
      <c r="O641">
        <v>1</v>
      </c>
      <c r="P641">
        <v>2</v>
      </c>
      <c r="Q641">
        <v>5.5</v>
      </c>
      <c r="R641">
        <v>4</v>
      </c>
      <c r="S641">
        <v>5</v>
      </c>
      <c r="T641">
        <v>1</v>
      </c>
      <c r="U641">
        <v>1</v>
      </c>
      <c r="V641">
        <v>1</v>
      </c>
      <c r="W641">
        <v>3</v>
      </c>
      <c r="X641">
        <f t="shared" si="9"/>
        <v>24.5</v>
      </c>
    </row>
    <row r="642" spans="1:24" x14ac:dyDescent="0.25">
      <c r="A642" t="s">
        <v>92</v>
      </c>
      <c r="B642" t="s">
        <v>98</v>
      </c>
      <c r="C642" t="s">
        <v>113</v>
      </c>
      <c r="D642">
        <v>909</v>
      </c>
      <c r="E642">
        <v>234</v>
      </c>
      <c r="F642">
        <v>818</v>
      </c>
      <c r="G642">
        <v>181</v>
      </c>
      <c r="H642">
        <v>0.26040000000000002</v>
      </c>
      <c r="I642">
        <v>73</v>
      </c>
      <c r="J642">
        <v>59</v>
      </c>
      <c r="K642">
        <v>3.49</v>
      </c>
      <c r="L642">
        <v>1.2549999999999999</v>
      </c>
      <c r="M642">
        <v>1101</v>
      </c>
      <c r="N642">
        <v>10</v>
      </c>
      <c r="O642">
        <v>10</v>
      </c>
      <c r="P642">
        <v>9</v>
      </c>
      <c r="Q642">
        <v>11</v>
      </c>
      <c r="R642">
        <v>7</v>
      </c>
      <c r="S642">
        <v>9</v>
      </c>
      <c r="T642">
        <v>9</v>
      </c>
      <c r="U642">
        <v>12</v>
      </c>
      <c r="V642">
        <v>10</v>
      </c>
      <c r="W642">
        <v>5</v>
      </c>
      <c r="X642">
        <f t="shared" si="9"/>
        <v>92</v>
      </c>
    </row>
    <row r="643" spans="1:24" x14ac:dyDescent="0.25">
      <c r="A643" t="s">
        <v>92</v>
      </c>
      <c r="B643" t="s">
        <v>99</v>
      </c>
      <c r="C643" t="s">
        <v>113</v>
      </c>
      <c r="D643">
        <v>933</v>
      </c>
      <c r="E643">
        <v>254</v>
      </c>
      <c r="F643">
        <v>882</v>
      </c>
      <c r="G643">
        <v>86</v>
      </c>
      <c r="H643">
        <v>0.27679999999999999</v>
      </c>
      <c r="I643">
        <v>65</v>
      </c>
      <c r="J643">
        <v>53</v>
      </c>
      <c r="K643">
        <v>3.87</v>
      </c>
      <c r="L643">
        <v>1.2270000000000001</v>
      </c>
      <c r="M643">
        <v>1164</v>
      </c>
      <c r="N643">
        <v>11</v>
      </c>
      <c r="O643">
        <v>12</v>
      </c>
      <c r="P643">
        <v>10</v>
      </c>
      <c r="Q643">
        <v>7</v>
      </c>
      <c r="R643">
        <v>11</v>
      </c>
      <c r="S643">
        <v>3.5</v>
      </c>
      <c r="T643">
        <v>7</v>
      </c>
      <c r="U643">
        <v>8</v>
      </c>
      <c r="V643">
        <v>12</v>
      </c>
      <c r="W643">
        <v>8</v>
      </c>
      <c r="X643">
        <f t="shared" ref="X643:X661" si="10">SUM(N643:W643)</f>
        <v>89.5</v>
      </c>
    </row>
    <row r="644" spans="1:24" x14ac:dyDescent="0.25">
      <c r="A644" t="s">
        <v>92</v>
      </c>
      <c r="B644" t="s">
        <v>100</v>
      </c>
      <c r="C644" t="s">
        <v>113</v>
      </c>
      <c r="D644">
        <v>964</v>
      </c>
      <c r="E644">
        <v>237</v>
      </c>
      <c r="F644">
        <v>905</v>
      </c>
      <c r="G644">
        <v>193</v>
      </c>
      <c r="H644">
        <v>0.27739999999999998</v>
      </c>
      <c r="I644">
        <v>70</v>
      </c>
      <c r="J644">
        <v>23</v>
      </c>
      <c r="K644">
        <v>4.1100000000000003</v>
      </c>
      <c r="L644">
        <v>1.282</v>
      </c>
      <c r="M644">
        <v>1150</v>
      </c>
      <c r="N644">
        <v>12</v>
      </c>
      <c r="O644">
        <v>11</v>
      </c>
      <c r="P644">
        <v>11</v>
      </c>
      <c r="Q644">
        <v>12</v>
      </c>
      <c r="R644">
        <v>12</v>
      </c>
      <c r="S644">
        <v>7</v>
      </c>
      <c r="T644">
        <v>2</v>
      </c>
      <c r="U644">
        <v>5</v>
      </c>
      <c r="V644">
        <v>5</v>
      </c>
      <c r="W644">
        <v>7</v>
      </c>
      <c r="X644">
        <f t="shared" si="10"/>
        <v>84</v>
      </c>
    </row>
    <row r="645" spans="1:24" x14ac:dyDescent="0.25">
      <c r="A645" t="s">
        <v>92</v>
      </c>
      <c r="B645" t="s">
        <v>101</v>
      </c>
      <c r="C645" t="s">
        <v>113</v>
      </c>
      <c r="D645">
        <v>869</v>
      </c>
      <c r="E645">
        <v>215</v>
      </c>
      <c r="F645">
        <v>795</v>
      </c>
      <c r="G645">
        <v>119</v>
      </c>
      <c r="H645">
        <v>0.25440000000000002</v>
      </c>
      <c r="I645">
        <v>94</v>
      </c>
      <c r="J645">
        <v>60</v>
      </c>
      <c r="K645">
        <v>3.87</v>
      </c>
      <c r="L645">
        <v>1.274</v>
      </c>
      <c r="M645">
        <v>1314</v>
      </c>
      <c r="N645">
        <v>8</v>
      </c>
      <c r="O645">
        <v>8</v>
      </c>
      <c r="P645">
        <v>7</v>
      </c>
      <c r="Q645">
        <v>9</v>
      </c>
      <c r="R645">
        <v>2</v>
      </c>
      <c r="S645">
        <v>12</v>
      </c>
      <c r="T645">
        <v>10</v>
      </c>
      <c r="U645">
        <v>7</v>
      </c>
      <c r="V645">
        <v>6</v>
      </c>
      <c r="W645">
        <v>12</v>
      </c>
      <c r="X645">
        <f t="shared" si="10"/>
        <v>81</v>
      </c>
    </row>
    <row r="646" spans="1:24" x14ac:dyDescent="0.25">
      <c r="A646" t="s">
        <v>92</v>
      </c>
      <c r="B646" t="s">
        <v>102</v>
      </c>
      <c r="C646" t="s">
        <v>113</v>
      </c>
      <c r="D646">
        <v>742</v>
      </c>
      <c r="E646">
        <v>196</v>
      </c>
      <c r="F646">
        <v>735</v>
      </c>
      <c r="G646">
        <v>77</v>
      </c>
      <c r="H646">
        <v>0.26269999999999999</v>
      </c>
      <c r="I646">
        <v>68</v>
      </c>
      <c r="J646">
        <v>39</v>
      </c>
      <c r="K646">
        <v>3.63</v>
      </c>
      <c r="L646">
        <v>1.2629999999999999</v>
      </c>
      <c r="M646">
        <v>794</v>
      </c>
      <c r="N646">
        <v>5</v>
      </c>
      <c r="O646">
        <v>5</v>
      </c>
      <c r="P646">
        <v>5</v>
      </c>
      <c r="Q646">
        <v>5.5</v>
      </c>
      <c r="R646">
        <v>8</v>
      </c>
      <c r="S646">
        <v>6</v>
      </c>
      <c r="T646">
        <v>4</v>
      </c>
      <c r="U646">
        <v>11</v>
      </c>
      <c r="V646">
        <v>8</v>
      </c>
      <c r="W646">
        <v>1</v>
      </c>
      <c r="X646">
        <f t="shared" si="10"/>
        <v>58.5</v>
      </c>
    </row>
    <row r="647" spans="1:24" x14ac:dyDescent="0.25">
      <c r="A647" t="s">
        <v>92</v>
      </c>
      <c r="B647" t="s">
        <v>103</v>
      </c>
      <c r="C647" t="s">
        <v>113</v>
      </c>
      <c r="D647">
        <v>590</v>
      </c>
      <c r="E647">
        <v>145</v>
      </c>
      <c r="F647">
        <v>501</v>
      </c>
      <c r="G647">
        <v>70</v>
      </c>
      <c r="H647">
        <v>0.25130000000000002</v>
      </c>
      <c r="I647">
        <v>72</v>
      </c>
      <c r="J647">
        <v>48</v>
      </c>
      <c r="K647">
        <v>3.84</v>
      </c>
      <c r="L647">
        <v>1.2609999999999999</v>
      </c>
      <c r="M647">
        <v>1219</v>
      </c>
      <c r="N647">
        <v>2</v>
      </c>
      <c r="O647">
        <v>2</v>
      </c>
      <c r="P647">
        <v>1</v>
      </c>
      <c r="Q647">
        <v>3</v>
      </c>
      <c r="R647">
        <v>1</v>
      </c>
      <c r="S647">
        <v>8</v>
      </c>
      <c r="T647">
        <v>5</v>
      </c>
      <c r="U647">
        <v>9</v>
      </c>
      <c r="V647">
        <v>9</v>
      </c>
      <c r="W647">
        <v>10</v>
      </c>
      <c r="X647">
        <f t="shared" si="10"/>
        <v>50</v>
      </c>
    </row>
    <row r="648" spans="1:24" x14ac:dyDescent="0.25">
      <c r="A648" t="s">
        <v>92</v>
      </c>
      <c r="B648" t="s">
        <v>104</v>
      </c>
      <c r="C648" t="s">
        <v>113</v>
      </c>
      <c r="D648">
        <v>770</v>
      </c>
      <c r="E648">
        <v>212</v>
      </c>
      <c r="F648">
        <v>745</v>
      </c>
      <c r="G648">
        <v>76</v>
      </c>
      <c r="H648">
        <v>0.25890000000000002</v>
      </c>
      <c r="I648">
        <v>54</v>
      </c>
      <c r="J648">
        <v>55</v>
      </c>
      <c r="K648">
        <v>4.1399999999999997</v>
      </c>
      <c r="L648">
        <v>1.3360000000000001</v>
      </c>
      <c r="M648">
        <v>1054</v>
      </c>
      <c r="N648">
        <v>6</v>
      </c>
      <c r="O648">
        <v>6.5</v>
      </c>
      <c r="P648">
        <v>6</v>
      </c>
      <c r="Q648">
        <v>4</v>
      </c>
      <c r="R648">
        <v>5</v>
      </c>
      <c r="S648">
        <v>1.5</v>
      </c>
      <c r="T648">
        <v>8</v>
      </c>
      <c r="U648">
        <v>4</v>
      </c>
      <c r="V648">
        <v>3</v>
      </c>
      <c r="W648">
        <v>4</v>
      </c>
      <c r="X648">
        <f t="shared" si="10"/>
        <v>48</v>
      </c>
    </row>
    <row r="649" spans="1:24" x14ac:dyDescent="0.25">
      <c r="A649" t="s">
        <v>92</v>
      </c>
      <c r="B649" t="s">
        <v>105</v>
      </c>
      <c r="C649" t="s">
        <v>113</v>
      </c>
      <c r="D649">
        <v>737</v>
      </c>
      <c r="E649">
        <v>195</v>
      </c>
      <c r="F649">
        <v>699</v>
      </c>
      <c r="G649">
        <v>68</v>
      </c>
      <c r="H649">
        <v>0.2591</v>
      </c>
      <c r="I649">
        <v>65</v>
      </c>
      <c r="J649">
        <v>51</v>
      </c>
      <c r="K649">
        <v>4.38</v>
      </c>
      <c r="L649">
        <v>1.335</v>
      </c>
      <c r="M649">
        <v>1112</v>
      </c>
      <c r="N649">
        <v>4</v>
      </c>
      <c r="O649">
        <v>4</v>
      </c>
      <c r="P649">
        <v>4</v>
      </c>
      <c r="Q649">
        <v>2</v>
      </c>
      <c r="R649">
        <v>6</v>
      </c>
      <c r="S649">
        <v>3.5</v>
      </c>
      <c r="T649">
        <v>6</v>
      </c>
      <c r="U649">
        <v>2</v>
      </c>
      <c r="V649">
        <v>4</v>
      </c>
      <c r="W649">
        <v>6</v>
      </c>
      <c r="X649">
        <f t="shared" si="10"/>
        <v>41.5</v>
      </c>
    </row>
    <row r="650" spans="1:24" x14ac:dyDescent="0.25">
      <c r="A650" t="s">
        <v>93</v>
      </c>
      <c r="B650" t="s">
        <v>94</v>
      </c>
      <c r="C650" t="s">
        <v>113</v>
      </c>
      <c r="D650">
        <v>979</v>
      </c>
      <c r="E650">
        <v>229</v>
      </c>
      <c r="F650">
        <v>939</v>
      </c>
      <c r="G650">
        <v>116</v>
      </c>
      <c r="H650">
        <v>0.27150000000000002</v>
      </c>
      <c r="I650">
        <v>80</v>
      </c>
      <c r="J650">
        <v>98</v>
      </c>
      <c r="K650">
        <v>3.4359999999999999</v>
      </c>
      <c r="L650">
        <v>1.2082999999999999</v>
      </c>
      <c r="M650">
        <v>1208</v>
      </c>
      <c r="N650">
        <v>12</v>
      </c>
      <c r="O650">
        <v>11</v>
      </c>
      <c r="P650">
        <v>12</v>
      </c>
      <c r="Q650">
        <v>7.5</v>
      </c>
      <c r="R650">
        <v>11</v>
      </c>
      <c r="S650">
        <v>9</v>
      </c>
      <c r="T650">
        <v>12</v>
      </c>
      <c r="U650">
        <v>11</v>
      </c>
      <c r="V650">
        <v>12</v>
      </c>
      <c r="W650">
        <v>9</v>
      </c>
      <c r="X650">
        <f t="shared" si="10"/>
        <v>106.5</v>
      </c>
    </row>
    <row r="651" spans="1:24" x14ac:dyDescent="0.25">
      <c r="A651" t="s">
        <v>93</v>
      </c>
      <c r="B651" t="s">
        <v>95</v>
      </c>
      <c r="C651" t="s">
        <v>113</v>
      </c>
      <c r="D651">
        <v>838</v>
      </c>
      <c r="E651">
        <v>211</v>
      </c>
      <c r="F651">
        <v>830</v>
      </c>
      <c r="G651">
        <v>116</v>
      </c>
      <c r="H651">
        <v>0.26019999999999999</v>
      </c>
      <c r="I651">
        <v>94</v>
      </c>
      <c r="J651">
        <v>74</v>
      </c>
      <c r="K651">
        <v>3.3959999999999999</v>
      </c>
      <c r="L651">
        <v>1.2274</v>
      </c>
      <c r="M651">
        <v>1218</v>
      </c>
      <c r="N651">
        <v>6</v>
      </c>
      <c r="O651">
        <v>7</v>
      </c>
      <c r="P651">
        <v>8</v>
      </c>
      <c r="Q651">
        <v>7.5</v>
      </c>
      <c r="R651">
        <v>7</v>
      </c>
      <c r="S651">
        <v>12</v>
      </c>
      <c r="T651">
        <v>11</v>
      </c>
      <c r="U651">
        <v>12</v>
      </c>
      <c r="V651">
        <v>10</v>
      </c>
      <c r="W651">
        <v>10</v>
      </c>
      <c r="X651">
        <f t="shared" si="10"/>
        <v>90.5</v>
      </c>
    </row>
    <row r="652" spans="1:24" x14ac:dyDescent="0.25">
      <c r="A652" t="s">
        <v>93</v>
      </c>
      <c r="B652" t="s">
        <v>96</v>
      </c>
      <c r="C652" t="s">
        <v>113</v>
      </c>
      <c r="D652">
        <v>641</v>
      </c>
      <c r="E652">
        <v>159</v>
      </c>
      <c r="F652">
        <v>616</v>
      </c>
      <c r="G652">
        <v>92</v>
      </c>
      <c r="H652">
        <v>0.25040000000000001</v>
      </c>
      <c r="I652">
        <v>56</v>
      </c>
      <c r="J652">
        <v>42</v>
      </c>
      <c r="K652">
        <v>4.0069999999999997</v>
      </c>
      <c r="L652">
        <v>1.3063</v>
      </c>
      <c r="M652">
        <v>1032</v>
      </c>
      <c r="N652">
        <v>2</v>
      </c>
      <c r="O652">
        <v>1</v>
      </c>
      <c r="P652">
        <v>3</v>
      </c>
      <c r="Q652">
        <v>5</v>
      </c>
      <c r="R652">
        <v>3</v>
      </c>
      <c r="S652">
        <v>3</v>
      </c>
      <c r="T652">
        <v>6</v>
      </c>
      <c r="U652">
        <v>8</v>
      </c>
      <c r="V652">
        <v>6</v>
      </c>
      <c r="W652">
        <v>3</v>
      </c>
      <c r="X652">
        <f t="shared" si="10"/>
        <v>40</v>
      </c>
    </row>
    <row r="653" spans="1:24" x14ac:dyDescent="0.25">
      <c r="A653" t="s">
        <v>93</v>
      </c>
      <c r="B653" t="s">
        <v>97</v>
      </c>
      <c r="C653" t="s">
        <v>113</v>
      </c>
      <c r="D653">
        <v>586</v>
      </c>
      <c r="E653">
        <v>168</v>
      </c>
      <c r="F653">
        <v>555</v>
      </c>
      <c r="G653">
        <v>67</v>
      </c>
      <c r="H653">
        <v>0.25650000000000001</v>
      </c>
      <c r="I653">
        <v>62</v>
      </c>
      <c r="J653">
        <v>25</v>
      </c>
      <c r="K653">
        <v>4.0949999999999998</v>
      </c>
      <c r="L653">
        <v>1.2682</v>
      </c>
      <c r="M653">
        <v>993</v>
      </c>
      <c r="N653">
        <v>1</v>
      </c>
      <c r="O653">
        <v>2</v>
      </c>
      <c r="P653">
        <v>1</v>
      </c>
      <c r="Q653">
        <v>1</v>
      </c>
      <c r="R653">
        <v>0</v>
      </c>
      <c r="S653">
        <v>4</v>
      </c>
      <c r="T653">
        <v>2</v>
      </c>
      <c r="U653">
        <v>7</v>
      </c>
      <c r="V653">
        <v>8</v>
      </c>
      <c r="W653">
        <v>2</v>
      </c>
      <c r="X653">
        <f t="shared" si="10"/>
        <v>28</v>
      </c>
    </row>
    <row r="654" spans="1:24" x14ac:dyDescent="0.25">
      <c r="A654" t="s">
        <v>93</v>
      </c>
      <c r="B654" t="s">
        <v>98</v>
      </c>
      <c r="C654" t="s">
        <v>113</v>
      </c>
      <c r="D654">
        <v>877</v>
      </c>
      <c r="E654">
        <v>234</v>
      </c>
      <c r="F654">
        <v>856</v>
      </c>
      <c r="G654">
        <v>83</v>
      </c>
      <c r="H654">
        <v>0.27129999999999999</v>
      </c>
      <c r="I654">
        <v>79</v>
      </c>
      <c r="J654">
        <v>53</v>
      </c>
      <c r="K654">
        <v>4.1420000000000003</v>
      </c>
      <c r="L654">
        <v>1.3107</v>
      </c>
      <c r="M654">
        <v>1350</v>
      </c>
      <c r="N654">
        <v>10.5</v>
      </c>
      <c r="O654">
        <v>12</v>
      </c>
      <c r="P654">
        <v>10</v>
      </c>
      <c r="Q654">
        <v>4</v>
      </c>
      <c r="R654">
        <v>10</v>
      </c>
      <c r="S654">
        <v>8</v>
      </c>
      <c r="T654">
        <v>8</v>
      </c>
      <c r="U654">
        <v>6</v>
      </c>
      <c r="V654">
        <v>5</v>
      </c>
      <c r="W654">
        <v>11</v>
      </c>
      <c r="X654">
        <f t="shared" si="10"/>
        <v>84.5</v>
      </c>
    </row>
    <row r="655" spans="1:24" x14ac:dyDescent="0.25">
      <c r="A655" t="s">
        <v>93</v>
      </c>
      <c r="B655" t="s">
        <v>99</v>
      </c>
      <c r="C655" t="s">
        <v>113</v>
      </c>
      <c r="D655">
        <v>844</v>
      </c>
      <c r="E655">
        <v>226</v>
      </c>
      <c r="F655">
        <v>902</v>
      </c>
      <c r="G655">
        <v>81</v>
      </c>
      <c r="H655">
        <v>0.25729999999999997</v>
      </c>
      <c r="I655">
        <v>83</v>
      </c>
      <c r="J655">
        <v>47</v>
      </c>
      <c r="K655">
        <v>3.6059999999999999</v>
      </c>
      <c r="L655">
        <v>1.2239</v>
      </c>
      <c r="M655">
        <v>1109</v>
      </c>
      <c r="N655">
        <v>7</v>
      </c>
      <c r="O655">
        <v>9.5</v>
      </c>
      <c r="P655">
        <v>11</v>
      </c>
      <c r="Q655">
        <v>3</v>
      </c>
      <c r="R655">
        <v>5</v>
      </c>
      <c r="S655">
        <v>11</v>
      </c>
      <c r="T655">
        <v>7</v>
      </c>
      <c r="U655">
        <v>10</v>
      </c>
      <c r="V655">
        <v>11</v>
      </c>
      <c r="W655">
        <v>8</v>
      </c>
      <c r="X655">
        <f t="shared" si="10"/>
        <v>82.5</v>
      </c>
    </row>
    <row r="656" spans="1:24" x14ac:dyDescent="0.25">
      <c r="A656" t="s">
        <v>93</v>
      </c>
      <c r="B656" t="s">
        <v>100</v>
      </c>
      <c r="C656" t="s">
        <v>113</v>
      </c>
      <c r="D656">
        <v>848</v>
      </c>
      <c r="E656">
        <v>226</v>
      </c>
      <c r="F656">
        <v>793</v>
      </c>
      <c r="G656">
        <v>121</v>
      </c>
      <c r="H656">
        <v>0.25950000000000001</v>
      </c>
      <c r="I656">
        <v>78</v>
      </c>
      <c r="J656">
        <v>60</v>
      </c>
      <c r="K656">
        <v>4.34</v>
      </c>
      <c r="L656">
        <v>1.3345</v>
      </c>
      <c r="M656">
        <v>1382</v>
      </c>
      <c r="N656">
        <v>8</v>
      </c>
      <c r="O656">
        <v>9.5</v>
      </c>
      <c r="P656">
        <v>7</v>
      </c>
      <c r="Q656">
        <v>9</v>
      </c>
      <c r="R656">
        <v>6</v>
      </c>
      <c r="S656">
        <v>7</v>
      </c>
      <c r="T656">
        <v>10</v>
      </c>
      <c r="U656">
        <v>4</v>
      </c>
      <c r="V656">
        <v>4</v>
      </c>
      <c r="W656">
        <v>12</v>
      </c>
      <c r="X656">
        <f t="shared" si="10"/>
        <v>76.5</v>
      </c>
    </row>
    <row r="657" spans="1:24" x14ac:dyDescent="0.25">
      <c r="A657" t="s">
        <v>93</v>
      </c>
      <c r="B657" t="s">
        <v>101</v>
      </c>
      <c r="C657" t="s">
        <v>113</v>
      </c>
      <c r="D657">
        <v>877</v>
      </c>
      <c r="E657">
        <v>221</v>
      </c>
      <c r="F657">
        <v>839</v>
      </c>
      <c r="G657">
        <v>125</v>
      </c>
      <c r="H657">
        <v>0.26900000000000002</v>
      </c>
      <c r="I657">
        <v>75</v>
      </c>
      <c r="J657">
        <v>22</v>
      </c>
      <c r="K657">
        <v>4.26</v>
      </c>
      <c r="L657">
        <v>1.3052999999999999</v>
      </c>
      <c r="M657">
        <v>1063</v>
      </c>
      <c r="N657">
        <v>10.5</v>
      </c>
      <c r="O657">
        <v>8</v>
      </c>
      <c r="P657">
        <v>9</v>
      </c>
      <c r="Q657">
        <v>11</v>
      </c>
      <c r="R657">
        <v>9</v>
      </c>
      <c r="S657">
        <v>6</v>
      </c>
      <c r="T657">
        <v>1</v>
      </c>
      <c r="U657">
        <v>5</v>
      </c>
      <c r="V657">
        <v>7</v>
      </c>
      <c r="W657">
        <v>4</v>
      </c>
      <c r="X657">
        <f t="shared" si="10"/>
        <v>70.5</v>
      </c>
    </row>
    <row r="658" spans="1:24" x14ac:dyDescent="0.25">
      <c r="A658" t="s">
        <v>93</v>
      </c>
      <c r="B658" t="s">
        <v>102</v>
      </c>
      <c r="C658" t="s">
        <v>113</v>
      </c>
      <c r="D658">
        <v>854</v>
      </c>
      <c r="E658">
        <v>189</v>
      </c>
      <c r="F658">
        <v>732</v>
      </c>
      <c r="G658">
        <v>123</v>
      </c>
      <c r="H658">
        <v>0.2717</v>
      </c>
      <c r="I658">
        <v>81</v>
      </c>
      <c r="J658">
        <v>29</v>
      </c>
      <c r="K658">
        <v>4.5739999999999998</v>
      </c>
      <c r="L658">
        <v>1.3553999999999999</v>
      </c>
      <c r="M658">
        <v>1095</v>
      </c>
      <c r="N658">
        <v>9</v>
      </c>
      <c r="O658">
        <v>4</v>
      </c>
      <c r="P658">
        <v>5</v>
      </c>
      <c r="Q658">
        <v>10</v>
      </c>
      <c r="R658">
        <v>12</v>
      </c>
      <c r="S658">
        <v>10</v>
      </c>
      <c r="T658">
        <v>3</v>
      </c>
      <c r="U658">
        <v>1</v>
      </c>
      <c r="V658">
        <v>3</v>
      </c>
      <c r="W658">
        <v>6</v>
      </c>
      <c r="X658">
        <f t="shared" si="10"/>
        <v>63</v>
      </c>
    </row>
    <row r="659" spans="1:24" x14ac:dyDescent="0.25">
      <c r="A659" t="s">
        <v>93</v>
      </c>
      <c r="B659" t="s">
        <v>103</v>
      </c>
      <c r="C659" t="s">
        <v>113</v>
      </c>
      <c r="D659">
        <v>736</v>
      </c>
      <c r="E659">
        <v>198</v>
      </c>
      <c r="F659">
        <v>682</v>
      </c>
      <c r="G659">
        <v>80</v>
      </c>
      <c r="H659">
        <v>0.24940000000000001</v>
      </c>
      <c r="I659">
        <v>55</v>
      </c>
      <c r="J659">
        <v>34</v>
      </c>
      <c r="K659">
        <v>3.782</v>
      </c>
      <c r="L659">
        <v>1.2518</v>
      </c>
      <c r="M659">
        <v>1071</v>
      </c>
      <c r="N659">
        <v>4</v>
      </c>
      <c r="O659">
        <v>6</v>
      </c>
      <c r="P659">
        <v>4</v>
      </c>
      <c r="Q659">
        <v>2</v>
      </c>
      <c r="R659">
        <v>1</v>
      </c>
      <c r="S659">
        <v>2</v>
      </c>
      <c r="T659">
        <v>4.5</v>
      </c>
      <c r="U659">
        <v>9</v>
      </c>
      <c r="V659">
        <v>9</v>
      </c>
      <c r="W659">
        <v>5</v>
      </c>
      <c r="X659">
        <f t="shared" si="10"/>
        <v>46.5</v>
      </c>
    </row>
    <row r="660" spans="1:24" x14ac:dyDescent="0.25">
      <c r="A660" t="s">
        <v>93</v>
      </c>
      <c r="B660" t="s">
        <v>104</v>
      </c>
      <c r="C660" t="s">
        <v>113</v>
      </c>
      <c r="D660">
        <v>800</v>
      </c>
      <c r="E660">
        <v>192</v>
      </c>
      <c r="F660">
        <v>745</v>
      </c>
      <c r="G660">
        <v>98</v>
      </c>
      <c r="H660">
        <v>0.25</v>
      </c>
      <c r="I660">
        <v>68</v>
      </c>
      <c r="J660">
        <v>34</v>
      </c>
      <c r="K660">
        <v>4.4989999999999997</v>
      </c>
      <c r="L660">
        <v>1.3695999999999999</v>
      </c>
      <c r="M660">
        <v>1102</v>
      </c>
      <c r="N660">
        <v>5</v>
      </c>
      <c r="O660">
        <v>5</v>
      </c>
      <c r="P660">
        <v>6</v>
      </c>
      <c r="Q660">
        <v>6</v>
      </c>
      <c r="R660">
        <v>2</v>
      </c>
      <c r="S660">
        <v>5</v>
      </c>
      <c r="T660">
        <v>4.5</v>
      </c>
      <c r="U660">
        <v>2</v>
      </c>
      <c r="V660">
        <v>2</v>
      </c>
      <c r="W660">
        <v>7</v>
      </c>
      <c r="X660">
        <f t="shared" si="10"/>
        <v>44.5</v>
      </c>
    </row>
    <row r="661" spans="1:24" x14ac:dyDescent="0.25">
      <c r="A661" t="s">
        <v>93</v>
      </c>
      <c r="B661" t="s">
        <v>105</v>
      </c>
      <c r="C661" t="s">
        <v>113</v>
      </c>
      <c r="D661">
        <v>691</v>
      </c>
      <c r="E661">
        <v>180</v>
      </c>
      <c r="F661">
        <v>607</v>
      </c>
      <c r="G661">
        <v>163</v>
      </c>
      <c r="H661">
        <v>0.26350000000000001</v>
      </c>
      <c r="I661">
        <v>44</v>
      </c>
      <c r="J661">
        <v>55</v>
      </c>
      <c r="K661">
        <v>4.4859999999999998</v>
      </c>
      <c r="L661">
        <v>1.3795999999999999</v>
      </c>
      <c r="M661">
        <v>848</v>
      </c>
      <c r="N661">
        <v>3</v>
      </c>
      <c r="O661">
        <v>3</v>
      </c>
      <c r="P661">
        <v>2</v>
      </c>
      <c r="Q661">
        <v>12</v>
      </c>
      <c r="R661">
        <v>8</v>
      </c>
      <c r="S661">
        <v>1</v>
      </c>
      <c r="T661">
        <v>9</v>
      </c>
      <c r="U661">
        <v>3</v>
      </c>
      <c r="V661">
        <v>1</v>
      </c>
      <c r="W661">
        <v>1</v>
      </c>
      <c r="X661">
        <f t="shared" si="10"/>
        <v>43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1"/>
  <sheetViews>
    <sheetView workbookViewId="0">
      <selection activeCell="F5" sqref="F5"/>
    </sheetView>
  </sheetViews>
  <sheetFormatPr defaultRowHeight="15" x14ac:dyDescent="0.25"/>
  <cols>
    <col min="1" max="2" width="21.5703125" customWidth="1"/>
    <col min="5" max="5" width="25.5703125" customWidth="1"/>
    <col min="6" max="6" width="11.42578125" customWidth="1"/>
    <col min="12" max="12" width="13.28515625" bestFit="1" customWidth="1"/>
    <col min="13" max="13" width="9.7109375" bestFit="1" customWidth="1"/>
    <col min="14" max="14" width="9.140625" bestFit="1" customWidth="1"/>
  </cols>
  <sheetData>
    <row r="1" spans="1:14" x14ac:dyDescent="0.25">
      <c r="A1" t="s">
        <v>106</v>
      </c>
      <c r="B1" t="s">
        <v>0</v>
      </c>
      <c r="C1" t="s">
        <v>23</v>
      </c>
      <c r="D1" t="s">
        <v>22</v>
      </c>
      <c r="E1" t="s">
        <v>21</v>
      </c>
      <c r="F1" s="1" t="s">
        <v>112</v>
      </c>
    </row>
    <row r="2" spans="1:14" x14ac:dyDescent="0.25">
      <c r="A2" t="s">
        <v>39</v>
      </c>
      <c r="B2" t="s">
        <v>94</v>
      </c>
      <c r="C2">
        <v>6220</v>
      </c>
      <c r="D2">
        <v>1139.3</v>
      </c>
      <c r="E2" t="s">
        <v>21</v>
      </c>
      <c r="F2" t="s">
        <v>113</v>
      </c>
    </row>
    <row r="3" spans="1:14" x14ac:dyDescent="0.25">
      <c r="A3" t="s">
        <v>39</v>
      </c>
      <c r="B3" t="s">
        <v>95</v>
      </c>
      <c r="C3">
        <v>5467</v>
      </c>
      <c r="D3">
        <v>1235.3</v>
      </c>
      <c r="E3" t="s">
        <v>21</v>
      </c>
      <c r="F3" t="s">
        <v>113</v>
      </c>
    </row>
    <row r="4" spans="1:14" x14ac:dyDescent="0.25">
      <c r="A4" t="s">
        <v>39</v>
      </c>
      <c r="B4" t="s">
        <v>96</v>
      </c>
      <c r="C4">
        <v>5324</v>
      </c>
      <c r="D4">
        <v>830</v>
      </c>
      <c r="E4" t="s">
        <v>21</v>
      </c>
      <c r="F4" t="s">
        <v>113</v>
      </c>
      <c r="L4" s="2" t="s">
        <v>107</v>
      </c>
      <c r="M4" t="s">
        <v>109</v>
      </c>
      <c r="N4" t="s">
        <v>110</v>
      </c>
    </row>
    <row r="5" spans="1:14" x14ac:dyDescent="0.25">
      <c r="A5" t="s">
        <v>39</v>
      </c>
      <c r="B5" t="s">
        <v>97</v>
      </c>
      <c r="C5">
        <v>4767</v>
      </c>
      <c r="D5">
        <v>955.3</v>
      </c>
      <c r="E5" t="s">
        <v>21</v>
      </c>
      <c r="F5" t="s">
        <v>113</v>
      </c>
      <c r="K5" t="s">
        <v>111</v>
      </c>
      <c r="L5" s="3" t="s">
        <v>65</v>
      </c>
      <c r="M5" s="4">
        <v>74218</v>
      </c>
      <c r="N5" s="4">
        <v>17296.2</v>
      </c>
    </row>
    <row r="6" spans="1:14" x14ac:dyDescent="0.25">
      <c r="A6" t="s">
        <v>39</v>
      </c>
      <c r="B6" t="s">
        <v>98</v>
      </c>
      <c r="C6">
        <v>6868</v>
      </c>
      <c r="D6">
        <v>1145</v>
      </c>
      <c r="E6" t="s">
        <v>21</v>
      </c>
      <c r="F6" t="s">
        <v>113</v>
      </c>
      <c r="L6" s="3" t="s">
        <v>41</v>
      </c>
      <c r="M6" s="4">
        <v>72223</v>
      </c>
      <c r="N6" s="4">
        <v>14394.4</v>
      </c>
    </row>
    <row r="7" spans="1:14" x14ac:dyDescent="0.25">
      <c r="A7" t="s">
        <v>39</v>
      </c>
      <c r="B7" t="s">
        <v>99</v>
      </c>
      <c r="C7">
        <v>5936</v>
      </c>
      <c r="D7">
        <v>1141</v>
      </c>
      <c r="E7" t="s">
        <v>21</v>
      </c>
      <c r="F7" t="s">
        <v>113</v>
      </c>
      <c r="L7" s="3" t="s">
        <v>87</v>
      </c>
      <c r="M7" s="4">
        <v>72137</v>
      </c>
      <c r="N7" s="4">
        <v>16058.099999999999</v>
      </c>
    </row>
    <row r="8" spans="1:14" x14ac:dyDescent="0.25">
      <c r="A8" t="s">
        <v>39</v>
      </c>
      <c r="B8" t="s">
        <v>100</v>
      </c>
      <c r="C8">
        <v>5637</v>
      </c>
      <c r="D8">
        <v>1182.3</v>
      </c>
      <c r="E8" t="s">
        <v>21</v>
      </c>
      <c r="F8" t="s">
        <v>113</v>
      </c>
      <c r="L8" s="3" t="s">
        <v>84</v>
      </c>
      <c r="M8" s="4">
        <v>71478</v>
      </c>
      <c r="N8" s="4">
        <v>15262.999999999998</v>
      </c>
    </row>
    <row r="9" spans="1:14" x14ac:dyDescent="0.25">
      <c r="A9" t="s">
        <v>39</v>
      </c>
      <c r="B9" t="s">
        <v>101</v>
      </c>
      <c r="C9">
        <v>6060</v>
      </c>
      <c r="D9">
        <v>1235.7</v>
      </c>
      <c r="E9" t="s">
        <v>21</v>
      </c>
      <c r="F9" t="s">
        <v>113</v>
      </c>
      <c r="L9" s="3" t="s">
        <v>54</v>
      </c>
      <c r="M9" s="4">
        <v>71402</v>
      </c>
      <c r="N9" s="4">
        <v>14080.900000000001</v>
      </c>
    </row>
    <row r="10" spans="1:14" x14ac:dyDescent="0.25">
      <c r="A10" t="s">
        <v>39</v>
      </c>
      <c r="B10" t="s">
        <v>102</v>
      </c>
      <c r="C10">
        <v>6110</v>
      </c>
      <c r="D10">
        <v>1173.3</v>
      </c>
      <c r="E10" t="s">
        <v>21</v>
      </c>
      <c r="F10" t="s">
        <v>113</v>
      </c>
      <c r="L10" s="3" t="s">
        <v>86</v>
      </c>
      <c r="M10" s="4">
        <v>71235</v>
      </c>
      <c r="N10" s="4">
        <v>15230.599999999999</v>
      </c>
    </row>
    <row r="11" spans="1:14" x14ac:dyDescent="0.25">
      <c r="A11" t="s">
        <v>39</v>
      </c>
      <c r="B11" t="s">
        <v>103</v>
      </c>
      <c r="C11">
        <v>5208</v>
      </c>
      <c r="D11">
        <v>1161</v>
      </c>
      <c r="E11" t="s">
        <v>21</v>
      </c>
      <c r="F11" t="s">
        <v>113</v>
      </c>
      <c r="L11" s="3" t="s">
        <v>59</v>
      </c>
      <c r="M11" s="4">
        <v>71164</v>
      </c>
      <c r="N11" s="4">
        <v>15151.7</v>
      </c>
    </row>
    <row r="12" spans="1:14" x14ac:dyDescent="0.25">
      <c r="A12" t="s">
        <v>39</v>
      </c>
      <c r="B12" t="s">
        <v>104</v>
      </c>
      <c r="C12">
        <v>5312</v>
      </c>
      <c r="D12">
        <v>1028</v>
      </c>
      <c r="E12" t="s">
        <v>21</v>
      </c>
      <c r="F12" t="s">
        <v>113</v>
      </c>
      <c r="L12" s="3" t="s">
        <v>51</v>
      </c>
      <c r="M12" s="4">
        <v>71154</v>
      </c>
      <c r="N12" s="4">
        <v>14322.7</v>
      </c>
    </row>
    <row r="13" spans="1:14" x14ac:dyDescent="0.25">
      <c r="A13" t="s">
        <v>39</v>
      </c>
      <c r="B13" t="s">
        <v>105</v>
      </c>
      <c r="C13">
        <v>5375</v>
      </c>
      <c r="D13">
        <v>1122.7</v>
      </c>
      <c r="E13" t="s">
        <v>21</v>
      </c>
      <c r="F13" t="s">
        <v>113</v>
      </c>
      <c r="L13" s="3" t="s">
        <v>72</v>
      </c>
      <c r="M13" s="4">
        <v>71113</v>
      </c>
      <c r="N13" s="4">
        <v>14406.3</v>
      </c>
    </row>
    <row r="14" spans="1:14" x14ac:dyDescent="0.25">
      <c r="A14" t="s">
        <v>40</v>
      </c>
      <c r="B14" t="s">
        <v>94</v>
      </c>
      <c r="C14">
        <v>6910</v>
      </c>
      <c r="D14">
        <v>1317.7</v>
      </c>
      <c r="E14" t="s">
        <v>24</v>
      </c>
      <c r="F14" t="s">
        <v>113</v>
      </c>
      <c r="L14" s="3" t="s">
        <v>62</v>
      </c>
      <c r="M14" s="4">
        <v>70991</v>
      </c>
      <c r="N14" s="4">
        <v>13991.300000000001</v>
      </c>
    </row>
    <row r="15" spans="1:14" x14ac:dyDescent="0.25">
      <c r="A15" t="s">
        <v>40</v>
      </c>
      <c r="B15" t="s">
        <v>95</v>
      </c>
      <c r="C15">
        <v>6034</v>
      </c>
      <c r="D15">
        <v>1252</v>
      </c>
      <c r="E15" t="s">
        <v>24</v>
      </c>
      <c r="F15" t="s">
        <v>113</v>
      </c>
      <c r="L15" s="3" t="s">
        <v>78</v>
      </c>
      <c r="M15" s="4">
        <v>70966</v>
      </c>
      <c r="N15" s="4">
        <v>14021.100000000002</v>
      </c>
    </row>
    <row r="16" spans="1:14" x14ac:dyDescent="0.25">
      <c r="A16" t="s">
        <v>40</v>
      </c>
      <c r="B16" t="s">
        <v>96</v>
      </c>
      <c r="C16">
        <v>5241</v>
      </c>
      <c r="D16">
        <v>1029</v>
      </c>
      <c r="E16" t="s">
        <v>24</v>
      </c>
      <c r="F16" t="s">
        <v>113</v>
      </c>
      <c r="L16" s="3" t="s">
        <v>67</v>
      </c>
      <c r="M16" s="4">
        <v>70862</v>
      </c>
      <c r="N16" s="4">
        <v>14012.400000000001</v>
      </c>
    </row>
    <row r="17" spans="1:14" x14ac:dyDescent="0.25">
      <c r="A17" t="s">
        <v>40</v>
      </c>
      <c r="B17" t="s">
        <v>97</v>
      </c>
      <c r="C17">
        <v>5450</v>
      </c>
      <c r="D17">
        <v>1037.7</v>
      </c>
      <c r="E17" t="s">
        <v>24</v>
      </c>
      <c r="F17" t="s">
        <v>113</v>
      </c>
      <c r="L17" s="3" t="s">
        <v>76</v>
      </c>
      <c r="M17" s="4">
        <v>70730</v>
      </c>
      <c r="N17" s="4">
        <v>15142.9</v>
      </c>
    </row>
    <row r="18" spans="1:14" x14ac:dyDescent="0.25">
      <c r="A18" t="s">
        <v>40</v>
      </c>
      <c r="B18" t="s">
        <v>98</v>
      </c>
      <c r="C18">
        <v>5957</v>
      </c>
      <c r="D18">
        <v>1316</v>
      </c>
      <c r="E18" t="s">
        <v>24</v>
      </c>
      <c r="F18" t="s">
        <v>113</v>
      </c>
      <c r="L18" s="3" t="s">
        <v>75</v>
      </c>
      <c r="M18" s="4">
        <v>70660</v>
      </c>
      <c r="N18" s="4">
        <v>14033.400000000001</v>
      </c>
    </row>
    <row r="19" spans="1:14" x14ac:dyDescent="0.25">
      <c r="A19" t="s">
        <v>40</v>
      </c>
      <c r="B19" t="s">
        <v>99</v>
      </c>
      <c r="C19">
        <v>6571</v>
      </c>
      <c r="D19">
        <v>1207</v>
      </c>
      <c r="E19" t="s">
        <v>24</v>
      </c>
      <c r="F19" t="s">
        <v>113</v>
      </c>
      <c r="L19" s="3" t="s">
        <v>48</v>
      </c>
      <c r="M19" s="4">
        <v>70653</v>
      </c>
      <c r="N19" s="4">
        <v>14964.6</v>
      </c>
    </row>
    <row r="20" spans="1:14" x14ac:dyDescent="0.25">
      <c r="A20" t="s">
        <v>40</v>
      </c>
      <c r="B20" t="s">
        <v>100</v>
      </c>
      <c r="C20">
        <v>5702</v>
      </c>
      <c r="D20">
        <v>1245.3</v>
      </c>
      <c r="E20" t="s">
        <v>24</v>
      </c>
      <c r="F20" t="s">
        <v>113</v>
      </c>
      <c r="L20" s="3" t="s">
        <v>73</v>
      </c>
      <c r="M20" s="4">
        <v>70567</v>
      </c>
      <c r="N20" s="4">
        <v>14505.4</v>
      </c>
    </row>
    <row r="21" spans="1:14" x14ac:dyDescent="0.25">
      <c r="A21" t="s">
        <v>40</v>
      </c>
      <c r="B21" t="s">
        <v>101</v>
      </c>
      <c r="C21">
        <v>5189</v>
      </c>
      <c r="D21">
        <v>1423.7</v>
      </c>
      <c r="E21" t="s">
        <v>24</v>
      </c>
      <c r="F21" t="s">
        <v>113</v>
      </c>
      <c r="K21" t="s">
        <v>111</v>
      </c>
      <c r="L21" s="3" t="s">
        <v>91</v>
      </c>
      <c r="M21" s="4">
        <v>70549</v>
      </c>
      <c r="N21" s="4">
        <v>14069.400000000001</v>
      </c>
    </row>
    <row r="22" spans="1:14" x14ac:dyDescent="0.25">
      <c r="A22" t="s">
        <v>40</v>
      </c>
      <c r="B22" t="s">
        <v>102</v>
      </c>
      <c r="C22">
        <v>5780</v>
      </c>
      <c r="D22">
        <v>1097</v>
      </c>
      <c r="E22" t="s">
        <v>24</v>
      </c>
      <c r="F22" t="s">
        <v>113</v>
      </c>
      <c r="L22" s="3" t="s">
        <v>45</v>
      </c>
      <c r="M22" s="4">
        <v>70541</v>
      </c>
      <c r="N22" s="4">
        <v>14084.3</v>
      </c>
    </row>
    <row r="23" spans="1:14" x14ac:dyDescent="0.25">
      <c r="A23" t="s">
        <v>40</v>
      </c>
      <c r="B23" t="s">
        <v>103</v>
      </c>
      <c r="C23">
        <v>5480</v>
      </c>
      <c r="D23">
        <v>1093.3</v>
      </c>
      <c r="E23" t="s">
        <v>24</v>
      </c>
      <c r="F23" t="s">
        <v>113</v>
      </c>
      <c r="K23" t="s">
        <v>111</v>
      </c>
      <c r="L23" s="3" t="s">
        <v>66</v>
      </c>
      <c r="M23" s="4">
        <v>70541</v>
      </c>
      <c r="N23" s="4">
        <v>14084.3</v>
      </c>
    </row>
    <row r="24" spans="1:14" x14ac:dyDescent="0.25">
      <c r="A24" t="s">
        <v>40</v>
      </c>
      <c r="B24" t="s">
        <v>104</v>
      </c>
      <c r="C24">
        <v>5255</v>
      </c>
      <c r="D24">
        <v>1227.3</v>
      </c>
      <c r="E24" t="s">
        <v>24</v>
      </c>
      <c r="F24" t="s">
        <v>113</v>
      </c>
      <c r="L24" s="3" t="s">
        <v>82</v>
      </c>
      <c r="M24" s="4">
        <v>70458</v>
      </c>
      <c r="N24" s="4">
        <v>14261.199999999999</v>
      </c>
    </row>
    <row r="25" spans="1:14" x14ac:dyDescent="0.25">
      <c r="A25" t="s">
        <v>40</v>
      </c>
      <c r="B25" t="s">
        <v>105</v>
      </c>
      <c r="C25">
        <v>5426</v>
      </c>
      <c r="D25">
        <v>1293.7</v>
      </c>
      <c r="E25" t="s">
        <v>24</v>
      </c>
      <c r="F25" t="s">
        <v>113</v>
      </c>
      <c r="K25" t="s">
        <v>111</v>
      </c>
      <c r="L25" s="3" t="s">
        <v>85</v>
      </c>
      <c r="M25" s="4">
        <v>70458</v>
      </c>
      <c r="N25" s="4">
        <v>14261.199999999999</v>
      </c>
    </row>
    <row r="26" spans="1:14" x14ac:dyDescent="0.25">
      <c r="A26" t="s">
        <v>41</v>
      </c>
      <c r="B26" t="s">
        <v>94</v>
      </c>
      <c r="C26">
        <v>6646</v>
      </c>
      <c r="D26">
        <v>1195.3</v>
      </c>
      <c r="E26" t="s">
        <v>21</v>
      </c>
      <c r="F26" t="s">
        <v>113</v>
      </c>
      <c r="L26" s="3" t="s">
        <v>47</v>
      </c>
      <c r="M26" s="4">
        <v>70458</v>
      </c>
      <c r="N26" s="4">
        <v>14261.199999999999</v>
      </c>
    </row>
    <row r="27" spans="1:14" x14ac:dyDescent="0.25">
      <c r="A27" t="s">
        <v>41</v>
      </c>
      <c r="B27" t="s">
        <v>95</v>
      </c>
      <c r="C27">
        <v>6141</v>
      </c>
      <c r="D27">
        <v>1124.7</v>
      </c>
      <c r="E27" t="s">
        <v>21</v>
      </c>
      <c r="F27" t="s">
        <v>113</v>
      </c>
      <c r="L27" s="3" t="s">
        <v>56</v>
      </c>
      <c r="M27" s="4">
        <v>70450</v>
      </c>
      <c r="N27" s="4">
        <v>13667.3</v>
      </c>
    </row>
    <row r="28" spans="1:14" x14ac:dyDescent="0.25">
      <c r="A28" t="s">
        <v>41</v>
      </c>
      <c r="B28" t="s">
        <v>96</v>
      </c>
      <c r="C28">
        <v>5124</v>
      </c>
      <c r="D28">
        <v>1107.7</v>
      </c>
      <c r="E28" t="s">
        <v>21</v>
      </c>
      <c r="F28" t="s">
        <v>113</v>
      </c>
      <c r="L28" s="3" t="s">
        <v>93</v>
      </c>
      <c r="M28" s="4">
        <v>70431</v>
      </c>
      <c r="N28" s="4">
        <v>14420.9</v>
      </c>
    </row>
    <row r="29" spans="1:14" x14ac:dyDescent="0.25">
      <c r="A29" t="s">
        <v>41</v>
      </c>
      <c r="B29" t="s">
        <v>97</v>
      </c>
      <c r="C29">
        <v>5600</v>
      </c>
      <c r="D29">
        <v>1047</v>
      </c>
      <c r="E29" t="s">
        <v>21</v>
      </c>
      <c r="F29" t="s">
        <v>113</v>
      </c>
      <c r="L29" s="3" t="s">
        <v>49</v>
      </c>
      <c r="M29" s="4">
        <v>70374</v>
      </c>
      <c r="N29" s="4">
        <v>14386.599999999999</v>
      </c>
    </row>
    <row r="30" spans="1:14" x14ac:dyDescent="0.25">
      <c r="A30" t="s">
        <v>41</v>
      </c>
      <c r="B30" t="s">
        <v>98</v>
      </c>
      <c r="C30">
        <v>5833</v>
      </c>
      <c r="D30">
        <v>1282</v>
      </c>
      <c r="E30" t="s">
        <v>21</v>
      </c>
      <c r="F30" t="s">
        <v>113</v>
      </c>
      <c r="L30" s="3" t="s">
        <v>53</v>
      </c>
      <c r="M30" s="4">
        <v>70348</v>
      </c>
      <c r="N30" s="4">
        <v>14175</v>
      </c>
    </row>
    <row r="31" spans="1:14" x14ac:dyDescent="0.25">
      <c r="A31" t="s">
        <v>41</v>
      </c>
      <c r="B31" t="s">
        <v>99</v>
      </c>
      <c r="C31">
        <v>6406</v>
      </c>
      <c r="D31">
        <v>1002</v>
      </c>
      <c r="E31" t="s">
        <v>21</v>
      </c>
      <c r="F31" t="s">
        <v>113</v>
      </c>
      <c r="L31" s="3" t="s">
        <v>90</v>
      </c>
      <c r="M31" s="4">
        <v>70287</v>
      </c>
      <c r="N31" s="4">
        <v>13551.899999999998</v>
      </c>
    </row>
    <row r="32" spans="1:14" x14ac:dyDescent="0.25">
      <c r="A32" t="s">
        <v>41</v>
      </c>
      <c r="B32" t="s">
        <v>100</v>
      </c>
      <c r="C32">
        <v>6149</v>
      </c>
      <c r="D32">
        <v>1380.7</v>
      </c>
      <c r="E32" t="s">
        <v>21</v>
      </c>
      <c r="F32" t="s">
        <v>113</v>
      </c>
      <c r="L32" s="3" t="s">
        <v>55</v>
      </c>
      <c r="M32" s="4">
        <v>70187</v>
      </c>
      <c r="N32" s="4">
        <v>14359.699999999999</v>
      </c>
    </row>
    <row r="33" spans="1:14" x14ac:dyDescent="0.25">
      <c r="A33" t="s">
        <v>41</v>
      </c>
      <c r="B33" t="s">
        <v>101</v>
      </c>
      <c r="C33">
        <v>6281</v>
      </c>
      <c r="D33">
        <v>1230.7</v>
      </c>
      <c r="E33" t="s">
        <v>21</v>
      </c>
      <c r="F33" t="s">
        <v>113</v>
      </c>
      <c r="K33" t="s">
        <v>111</v>
      </c>
      <c r="L33" s="3" t="s">
        <v>44</v>
      </c>
      <c r="M33" s="4">
        <v>70187</v>
      </c>
      <c r="N33" s="4">
        <v>14359.699999999999</v>
      </c>
    </row>
    <row r="34" spans="1:14" x14ac:dyDescent="0.25">
      <c r="A34" t="s">
        <v>41</v>
      </c>
      <c r="B34" t="s">
        <v>102</v>
      </c>
      <c r="C34">
        <v>6066</v>
      </c>
      <c r="D34">
        <v>1094.7</v>
      </c>
      <c r="E34" t="s">
        <v>21</v>
      </c>
      <c r="F34" t="s">
        <v>113</v>
      </c>
      <c r="L34" s="3" t="s">
        <v>81</v>
      </c>
      <c r="M34" s="4">
        <v>70155</v>
      </c>
      <c r="N34" s="4">
        <v>15542.100000000002</v>
      </c>
    </row>
    <row r="35" spans="1:14" x14ac:dyDescent="0.25">
      <c r="A35" t="s">
        <v>41</v>
      </c>
      <c r="B35" t="s">
        <v>103</v>
      </c>
      <c r="C35">
        <v>5967</v>
      </c>
      <c r="D35">
        <v>1338.3</v>
      </c>
      <c r="E35" t="s">
        <v>21</v>
      </c>
      <c r="F35" t="s">
        <v>113</v>
      </c>
      <c r="L35" s="3" t="s">
        <v>61</v>
      </c>
      <c r="M35" s="4">
        <v>70003</v>
      </c>
      <c r="N35" s="4">
        <v>13846.7</v>
      </c>
    </row>
    <row r="36" spans="1:14" x14ac:dyDescent="0.25">
      <c r="A36" t="s">
        <v>41</v>
      </c>
      <c r="B36" t="s">
        <v>104</v>
      </c>
      <c r="C36">
        <v>5458</v>
      </c>
      <c r="D36">
        <v>1310</v>
      </c>
      <c r="E36" t="s">
        <v>21</v>
      </c>
      <c r="F36" t="s">
        <v>113</v>
      </c>
      <c r="L36" s="3" t="s">
        <v>88</v>
      </c>
      <c r="M36" s="4">
        <v>69998</v>
      </c>
      <c r="N36" s="4">
        <v>13402.600000000002</v>
      </c>
    </row>
    <row r="37" spans="1:14" x14ac:dyDescent="0.25">
      <c r="A37" t="s">
        <v>41</v>
      </c>
      <c r="B37" t="s">
        <v>105</v>
      </c>
      <c r="C37">
        <v>6552</v>
      </c>
      <c r="D37">
        <v>1281.3</v>
      </c>
      <c r="E37" t="s">
        <v>21</v>
      </c>
      <c r="F37" t="s">
        <v>113</v>
      </c>
      <c r="L37" s="3" t="s">
        <v>52</v>
      </c>
      <c r="M37" s="4">
        <v>69943</v>
      </c>
      <c r="N37" s="4">
        <v>14697.700000000003</v>
      </c>
    </row>
    <row r="38" spans="1:14" x14ac:dyDescent="0.25">
      <c r="A38" t="s">
        <v>42</v>
      </c>
      <c r="B38" t="s">
        <v>94</v>
      </c>
      <c r="C38">
        <v>6337</v>
      </c>
      <c r="D38">
        <v>1245</v>
      </c>
      <c r="E38" t="s">
        <v>21</v>
      </c>
      <c r="F38" t="s">
        <v>113</v>
      </c>
      <c r="K38" t="s">
        <v>111</v>
      </c>
      <c r="L38" s="3" t="s">
        <v>79</v>
      </c>
      <c r="M38" s="4">
        <v>69943</v>
      </c>
      <c r="N38" s="4">
        <v>14697.700000000003</v>
      </c>
    </row>
    <row r="39" spans="1:14" x14ac:dyDescent="0.25">
      <c r="A39" t="s">
        <v>42</v>
      </c>
      <c r="B39" t="s">
        <v>95</v>
      </c>
      <c r="C39">
        <v>6033</v>
      </c>
      <c r="D39">
        <v>1209.7</v>
      </c>
      <c r="E39" t="s">
        <v>21</v>
      </c>
      <c r="F39" t="s">
        <v>113</v>
      </c>
      <c r="L39" s="3" t="s">
        <v>80</v>
      </c>
      <c r="M39" s="4">
        <v>69524</v>
      </c>
      <c r="N39" s="4">
        <v>14152.1</v>
      </c>
    </row>
    <row r="40" spans="1:14" x14ac:dyDescent="0.25">
      <c r="A40" t="s">
        <v>42</v>
      </c>
      <c r="B40" t="s">
        <v>96</v>
      </c>
      <c r="C40">
        <v>5021</v>
      </c>
      <c r="D40">
        <v>998.3</v>
      </c>
      <c r="E40" t="s">
        <v>21</v>
      </c>
      <c r="F40" t="s">
        <v>113</v>
      </c>
      <c r="L40" s="3" t="s">
        <v>92</v>
      </c>
      <c r="M40" s="4">
        <v>69398</v>
      </c>
      <c r="N40" s="4">
        <v>14150.2</v>
      </c>
    </row>
    <row r="41" spans="1:14" x14ac:dyDescent="0.25">
      <c r="A41" t="s">
        <v>42</v>
      </c>
      <c r="B41" t="s">
        <v>97</v>
      </c>
      <c r="C41">
        <v>4384</v>
      </c>
      <c r="D41">
        <v>822.7</v>
      </c>
      <c r="E41" t="s">
        <v>21</v>
      </c>
      <c r="F41" t="s">
        <v>113</v>
      </c>
      <c r="L41" s="3" t="s">
        <v>42</v>
      </c>
      <c r="M41" s="4">
        <v>69337</v>
      </c>
      <c r="N41" s="4">
        <v>14091.100000000002</v>
      </c>
    </row>
    <row r="42" spans="1:14" x14ac:dyDescent="0.25">
      <c r="A42" t="s">
        <v>42</v>
      </c>
      <c r="B42" t="s">
        <v>98</v>
      </c>
      <c r="C42">
        <v>6480</v>
      </c>
      <c r="D42">
        <v>1170.7</v>
      </c>
      <c r="E42" t="s">
        <v>21</v>
      </c>
      <c r="F42" t="s">
        <v>113</v>
      </c>
      <c r="L42" s="3" t="s">
        <v>68</v>
      </c>
      <c r="M42" s="4">
        <v>69328</v>
      </c>
      <c r="N42" s="4">
        <v>15640.9</v>
      </c>
    </row>
    <row r="43" spans="1:14" x14ac:dyDescent="0.25">
      <c r="A43" t="s">
        <v>42</v>
      </c>
      <c r="B43" t="s">
        <v>99</v>
      </c>
      <c r="C43">
        <v>6204</v>
      </c>
      <c r="D43">
        <v>1230.3</v>
      </c>
      <c r="E43" t="s">
        <v>21</v>
      </c>
      <c r="F43" t="s">
        <v>113</v>
      </c>
      <c r="K43" t="s">
        <v>111</v>
      </c>
      <c r="L43" s="3" t="s">
        <v>57</v>
      </c>
      <c r="M43" s="4">
        <v>69198</v>
      </c>
      <c r="N43" s="4">
        <v>16319.800000000003</v>
      </c>
    </row>
    <row r="44" spans="1:14" x14ac:dyDescent="0.25">
      <c r="A44" t="s">
        <v>42</v>
      </c>
      <c r="B44" t="s">
        <v>100</v>
      </c>
      <c r="C44">
        <v>6071</v>
      </c>
      <c r="D44">
        <v>1419.3</v>
      </c>
      <c r="E44" t="s">
        <v>21</v>
      </c>
      <c r="F44" t="s">
        <v>113</v>
      </c>
      <c r="L44" s="3" t="s">
        <v>71</v>
      </c>
      <c r="M44" s="4">
        <v>69019</v>
      </c>
      <c r="N44" s="4">
        <v>14217.7</v>
      </c>
    </row>
    <row r="45" spans="1:14" x14ac:dyDescent="0.25">
      <c r="A45" t="s">
        <v>42</v>
      </c>
      <c r="B45" t="s">
        <v>101</v>
      </c>
      <c r="C45">
        <v>6005</v>
      </c>
      <c r="D45">
        <v>1238.7</v>
      </c>
      <c r="E45" t="s">
        <v>21</v>
      </c>
      <c r="F45" t="s">
        <v>113</v>
      </c>
      <c r="L45" s="3" t="s">
        <v>40</v>
      </c>
      <c r="M45" s="4">
        <v>68995</v>
      </c>
      <c r="N45" s="4">
        <v>14539.699999999999</v>
      </c>
    </row>
    <row r="46" spans="1:14" x14ac:dyDescent="0.25">
      <c r="A46" t="s">
        <v>42</v>
      </c>
      <c r="B46" t="s">
        <v>102</v>
      </c>
      <c r="C46">
        <v>5665</v>
      </c>
      <c r="D46">
        <v>1263.7</v>
      </c>
      <c r="E46" t="s">
        <v>21</v>
      </c>
      <c r="F46" t="s">
        <v>113</v>
      </c>
      <c r="L46" s="3" t="s">
        <v>74</v>
      </c>
      <c r="M46" s="4">
        <v>68919</v>
      </c>
      <c r="N46" s="4">
        <v>14480.9</v>
      </c>
    </row>
    <row r="47" spans="1:14" x14ac:dyDescent="0.25">
      <c r="A47" t="s">
        <v>42</v>
      </c>
      <c r="B47" t="s">
        <v>103</v>
      </c>
      <c r="C47">
        <v>4733</v>
      </c>
      <c r="D47">
        <v>1134</v>
      </c>
      <c r="E47" t="s">
        <v>21</v>
      </c>
      <c r="F47" t="s">
        <v>113</v>
      </c>
      <c r="L47" s="3" t="s">
        <v>77</v>
      </c>
      <c r="M47" s="4">
        <v>68687</v>
      </c>
      <c r="N47" s="4">
        <v>13510.3</v>
      </c>
    </row>
    <row r="48" spans="1:14" x14ac:dyDescent="0.25">
      <c r="A48" t="s">
        <v>42</v>
      </c>
      <c r="B48" t="s">
        <v>104</v>
      </c>
      <c r="C48">
        <v>6298</v>
      </c>
      <c r="D48">
        <v>1125.7</v>
      </c>
      <c r="E48" t="s">
        <v>21</v>
      </c>
      <c r="F48" t="s">
        <v>113</v>
      </c>
      <c r="L48" s="3" t="s">
        <v>70</v>
      </c>
      <c r="M48" s="4">
        <v>68660</v>
      </c>
      <c r="N48" s="4">
        <v>13316.6</v>
      </c>
    </row>
    <row r="49" spans="1:14" x14ac:dyDescent="0.25">
      <c r="A49" t="s">
        <v>42</v>
      </c>
      <c r="B49" t="s">
        <v>105</v>
      </c>
      <c r="C49">
        <v>6106</v>
      </c>
      <c r="D49">
        <v>1233</v>
      </c>
      <c r="E49" t="s">
        <v>21</v>
      </c>
      <c r="F49" t="s">
        <v>113</v>
      </c>
      <c r="L49" s="3" t="s">
        <v>89</v>
      </c>
      <c r="M49" s="4">
        <v>68659</v>
      </c>
      <c r="N49" s="4">
        <v>13367.199999999999</v>
      </c>
    </row>
    <row r="50" spans="1:14" x14ac:dyDescent="0.25">
      <c r="A50" t="s">
        <v>43</v>
      </c>
      <c r="B50" t="s">
        <v>94</v>
      </c>
      <c r="C50">
        <v>6035</v>
      </c>
      <c r="D50">
        <v>1180</v>
      </c>
      <c r="E50" t="s">
        <v>30</v>
      </c>
      <c r="F50" t="s">
        <v>114</v>
      </c>
      <c r="L50" s="3" t="s">
        <v>83</v>
      </c>
      <c r="M50" s="4">
        <v>68408</v>
      </c>
      <c r="N50" s="4">
        <v>13483.799999999997</v>
      </c>
    </row>
    <row r="51" spans="1:14" x14ac:dyDescent="0.25">
      <c r="A51" t="s">
        <v>43</v>
      </c>
      <c r="B51" t="s">
        <v>95</v>
      </c>
      <c r="C51">
        <v>6114</v>
      </c>
      <c r="D51">
        <v>1384.3</v>
      </c>
      <c r="E51" t="s">
        <v>30</v>
      </c>
      <c r="F51" t="s">
        <v>114</v>
      </c>
      <c r="L51" s="3" t="s">
        <v>39</v>
      </c>
      <c r="M51" s="4">
        <v>68284</v>
      </c>
      <c r="N51" s="4">
        <v>13348.9</v>
      </c>
    </row>
    <row r="52" spans="1:14" x14ac:dyDescent="0.25">
      <c r="A52" t="s">
        <v>43</v>
      </c>
      <c r="B52" t="s">
        <v>96</v>
      </c>
      <c r="C52">
        <v>5297</v>
      </c>
      <c r="D52">
        <v>1043.3</v>
      </c>
      <c r="E52" t="s">
        <v>30</v>
      </c>
      <c r="F52" t="s">
        <v>114</v>
      </c>
      <c r="K52" t="s">
        <v>111</v>
      </c>
      <c r="L52" s="3" t="s">
        <v>58</v>
      </c>
      <c r="M52" s="4">
        <v>67984</v>
      </c>
      <c r="N52" s="4">
        <v>16732.899999999998</v>
      </c>
    </row>
    <row r="53" spans="1:14" x14ac:dyDescent="0.25">
      <c r="A53" t="s">
        <v>43</v>
      </c>
      <c r="B53" t="s">
        <v>97</v>
      </c>
      <c r="C53">
        <v>5049</v>
      </c>
      <c r="D53">
        <v>1074.3</v>
      </c>
      <c r="E53" t="s">
        <v>30</v>
      </c>
      <c r="F53" t="s">
        <v>114</v>
      </c>
      <c r="K53" t="s">
        <v>111</v>
      </c>
      <c r="L53" s="3" t="s">
        <v>60</v>
      </c>
      <c r="M53" s="4">
        <v>67733</v>
      </c>
      <c r="N53" s="4">
        <v>12979.699999999999</v>
      </c>
    </row>
    <row r="54" spans="1:14" x14ac:dyDescent="0.25">
      <c r="A54" t="s">
        <v>43</v>
      </c>
      <c r="B54" t="s">
        <v>98</v>
      </c>
      <c r="C54">
        <v>5691</v>
      </c>
      <c r="D54">
        <v>1184.7</v>
      </c>
      <c r="E54" t="s">
        <v>30</v>
      </c>
      <c r="F54" t="s">
        <v>114</v>
      </c>
      <c r="K54" t="s">
        <v>111</v>
      </c>
      <c r="L54" s="3" t="s">
        <v>46</v>
      </c>
      <c r="M54" s="4">
        <v>67425</v>
      </c>
      <c r="N54" s="4">
        <v>13085.999999999998</v>
      </c>
    </row>
    <row r="55" spans="1:14" x14ac:dyDescent="0.25">
      <c r="A55" t="s">
        <v>43</v>
      </c>
      <c r="B55" t="s">
        <v>99</v>
      </c>
      <c r="C55">
        <v>5688</v>
      </c>
      <c r="D55">
        <v>1069.7</v>
      </c>
      <c r="E55" t="s">
        <v>30</v>
      </c>
      <c r="F55" t="s">
        <v>114</v>
      </c>
      <c r="L55" s="3" t="s">
        <v>50</v>
      </c>
      <c r="M55" s="4">
        <v>67223</v>
      </c>
      <c r="N55" s="4">
        <v>13655.4</v>
      </c>
    </row>
    <row r="56" spans="1:14" x14ac:dyDescent="0.25">
      <c r="A56" t="s">
        <v>43</v>
      </c>
      <c r="B56" t="s">
        <v>100</v>
      </c>
      <c r="C56">
        <v>5757</v>
      </c>
      <c r="D56">
        <v>1211.7</v>
      </c>
      <c r="E56" t="s">
        <v>30</v>
      </c>
      <c r="F56" t="s">
        <v>114</v>
      </c>
      <c r="K56" t="s">
        <v>111</v>
      </c>
      <c r="L56" s="3" t="s">
        <v>64</v>
      </c>
      <c r="M56" s="4">
        <v>66551</v>
      </c>
      <c r="N56" s="4">
        <v>14781.7</v>
      </c>
    </row>
    <row r="57" spans="1:14" x14ac:dyDescent="0.25">
      <c r="A57" t="s">
        <v>43</v>
      </c>
      <c r="B57" t="s">
        <v>101</v>
      </c>
      <c r="C57">
        <v>4921</v>
      </c>
      <c r="D57">
        <v>1275.3</v>
      </c>
      <c r="E57" t="s">
        <v>30</v>
      </c>
      <c r="F57" t="s">
        <v>114</v>
      </c>
      <c r="L57" s="3" t="s">
        <v>69</v>
      </c>
      <c r="M57" s="4">
        <v>66068</v>
      </c>
      <c r="N57" s="4">
        <v>13507.400000000001</v>
      </c>
    </row>
    <row r="58" spans="1:14" x14ac:dyDescent="0.25">
      <c r="A58" t="s">
        <v>43</v>
      </c>
      <c r="B58" t="s">
        <v>102</v>
      </c>
      <c r="C58">
        <v>5918</v>
      </c>
      <c r="D58">
        <v>1073</v>
      </c>
      <c r="E58" t="s">
        <v>30</v>
      </c>
      <c r="F58" t="s">
        <v>114</v>
      </c>
      <c r="K58" t="s">
        <v>111</v>
      </c>
      <c r="L58" s="3" t="s">
        <v>43</v>
      </c>
      <c r="M58" s="4">
        <v>65823</v>
      </c>
      <c r="N58" s="4">
        <v>14090.599999999999</v>
      </c>
    </row>
    <row r="59" spans="1:14" x14ac:dyDescent="0.25">
      <c r="A59" t="s">
        <v>43</v>
      </c>
      <c r="B59" t="s">
        <v>103</v>
      </c>
      <c r="C59">
        <v>3597</v>
      </c>
      <c r="D59">
        <v>1314.3</v>
      </c>
      <c r="E59" t="s">
        <v>30</v>
      </c>
      <c r="F59" t="s">
        <v>114</v>
      </c>
      <c r="K59" t="s">
        <v>111</v>
      </c>
      <c r="L59" s="3" t="s">
        <v>63</v>
      </c>
      <c r="M59" s="4">
        <v>62383</v>
      </c>
      <c r="N59" s="4">
        <v>12050.199999999997</v>
      </c>
    </row>
    <row r="60" spans="1:14" x14ac:dyDescent="0.25">
      <c r="A60" t="s">
        <v>43</v>
      </c>
      <c r="B60" t="s">
        <v>104</v>
      </c>
      <c r="C60">
        <v>5945</v>
      </c>
      <c r="D60">
        <v>1116.3</v>
      </c>
      <c r="E60" t="s">
        <v>30</v>
      </c>
      <c r="F60" t="s">
        <v>114</v>
      </c>
      <c r="L60" s="3" t="s">
        <v>108</v>
      </c>
      <c r="M60" s="4">
        <v>3834470</v>
      </c>
      <c r="N60" s="4">
        <v>788507.6</v>
      </c>
    </row>
    <row r="61" spans="1:14" x14ac:dyDescent="0.25">
      <c r="A61" t="s">
        <v>43</v>
      </c>
      <c r="B61" t="s">
        <v>105</v>
      </c>
      <c r="C61">
        <v>5811</v>
      </c>
      <c r="D61">
        <v>1163.7</v>
      </c>
      <c r="E61" t="s">
        <v>30</v>
      </c>
      <c r="F61" t="s">
        <v>114</v>
      </c>
    </row>
    <row r="62" spans="1:14" x14ac:dyDescent="0.25">
      <c r="A62" t="s">
        <v>44</v>
      </c>
      <c r="B62" t="s">
        <v>94</v>
      </c>
      <c r="C62">
        <v>6547</v>
      </c>
      <c r="D62">
        <v>1335</v>
      </c>
      <c r="E62" t="s">
        <v>21</v>
      </c>
      <c r="F62" t="s">
        <v>114</v>
      </c>
    </row>
    <row r="63" spans="1:14" x14ac:dyDescent="0.25">
      <c r="A63" t="s">
        <v>44</v>
      </c>
      <c r="B63" t="s">
        <v>95</v>
      </c>
      <c r="C63">
        <v>5689</v>
      </c>
      <c r="D63">
        <v>1173.7</v>
      </c>
      <c r="E63" t="s">
        <v>21</v>
      </c>
      <c r="F63" t="s">
        <v>114</v>
      </c>
    </row>
    <row r="64" spans="1:14" x14ac:dyDescent="0.25">
      <c r="A64" t="s">
        <v>44</v>
      </c>
      <c r="B64" t="s">
        <v>96</v>
      </c>
      <c r="C64">
        <v>6300</v>
      </c>
      <c r="D64">
        <v>1149.3</v>
      </c>
      <c r="E64" t="s">
        <v>21</v>
      </c>
      <c r="F64" t="s">
        <v>114</v>
      </c>
    </row>
    <row r="65" spans="1:6" x14ac:dyDescent="0.25">
      <c r="A65" t="s">
        <v>44</v>
      </c>
      <c r="B65" t="s">
        <v>97</v>
      </c>
      <c r="C65">
        <v>5332</v>
      </c>
      <c r="D65">
        <v>959.7</v>
      </c>
      <c r="E65" t="s">
        <v>21</v>
      </c>
      <c r="F65" t="s">
        <v>114</v>
      </c>
    </row>
    <row r="66" spans="1:6" x14ac:dyDescent="0.25">
      <c r="A66" t="s">
        <v>44</v>
      </c>
      <c r="B66" t="s">
        <v>98</v>
      </c>
      <c r="C66">
        <v>6503</v>
      </c>
      <c r="D66">
        <v>1371</v>
      </c>
      <c r="E66" t="s">
        <v>21</v>
      </c>
      <c r="F66" t="s">
        <v>114</v>
      </c>
    </row>
    <row r="67" spans="1:6" x14ac:dyDescent="0.25">
      <c r="A67" t="s">
        <v>44</v>
      </c>
      <c r="B67" t="s">
        <v>99</v>
      </c>
      <c r="C67">
        <v>5890</v>
      </c>
      <c r="D67">
        <v>1337.7</v>
      </c>
      <c r="E67" t="s">
        <v>21</v>
      </c>
      <c r="F67" t="s">
        <v>114</v>
      </c>
    </row>
    <row r="68" spans="1:6" x14ac:dyDescent="0.25">
      <c r="A68" t="s">
        <v>44</v>
      </c>
      <c r="B68" t="s">
        <v>100</v>
      </c>
      <c r="C68">
        <v>5459</v>
      </c>
      <c r="D68">
        <v>1044</v>
      </c>
      <c r="E68" t="s">
        <v>21</v>
      </c>
      <c r="F68" t="s">
        <v>114</v>
      </c>
    </row>
    <row r="69" spans="1:6" x14ac:dyDescent="0.25">
      <c r="A69" t="s">
        <v>44</v>
      </c>
      <c r="B69" t="s">
        <v>101</v>
      </c>
      <c r="C69">
        <v>6454</v>
      </c>
      <c r="D69">
        <v>1232</v>
      </c>
      <c r="E69" t="s">
        <v>21</v>
      </c>
      <c r="F69" t="s">
        <v>114</v>
      </c>
    </row>
    <row r="70" spans="1:6" x14ac:dyDescent="0.25">
      <c r="A70" t="s">
        <v>44</v>
      </c>
      <c r="B70" t="s">
        <v>102</v>
      </c>
      <c r="C70">
        <v>5587</v>
      </c>
      <c r="D70">
        <v>1179</v>
      </c>
      <c r="E70" t="s">
        <v>21</v>
      </c>
      <c r="F70" t="s">
        <v>114</v>
      </c>
    </row>
    <row r="71" spans="1:6" x14ac:dyDescent="0.25">
      <c r="A71" t="s">
        <v>44</v>
      </c>
      <c r="B71" t="s">
        <v>103</v>
      </c>
      <c r="C71">
        <v>6065</v>
      </c>
      <c r="D71">
        <v>1233</v>
      </c>
      <c r="E71" t="s">
        <v>21</v>
      </c>
      <c r="F71" t="s">
        <v>114</v>
      </c>
    </row>
    <row r="72" spans="1:6" x14ac:dyDescent="0.25">
      <c r="A72" t="s">
        <v>44</v>
      </c>
      <c r="B72" t="s">
        <v>104</v>
      </c>
      <c r="C72">
        <v>5289</v>
      </c>
      <c r="D72">
        <v>1245</v>
      </c>
      <c r="E72" t="s">
        <v>21</v>
      </c>
      <c r="F72" t="s">
        <v>114</v>
      </c>
    </row>
    <row r="73" spans="1:6" x14ac:dyDescent="0.25">
      <c r="A73" t="s">
        <v>44</v>
      </c>
      <c r="B73" t="s">
        <v>105</v>
      </c>
      <c r="C73">
        <v>5072</v>
      </c>
      <c r="D73">
        <v>1100.3</v>
      </c>
      <c r="E73" t="s">
        <v>21</v>
      </c>
      <c r="F73" t="s">
        <v>114</v>
      </c>
    </row>
    <row r="74" spans="1:6" x14ac:dyDescent="0.25">
      <c r="A74" t="s">
        <v>45</v>
      </c>
      <c r="B74" t="s">
        <v>94</v>
      </c>
      <c r="C74">
        <v>7005</v>
      </c>
      <c r="D74">
        <v>1300</v>
      </c>
      <c r="E74" t="s">
        <v>27</v>
      </c>
      <c r="F74" t="s">
        <v>113</v>
      </c>
    </row>
    <row r="75" spans="1:6" x14ac:dyDescent="0.25">
      <c r="A75" t="s">
        <v>45</v>
      </c>
      <c r="B75" t="s">
        <v>95</v>
      </c>
      <c r="C75">
        <v>7077</v>
      </c>
      <c r="D75">
        <v>1288</v>
      </c>
      <c r="E75" t="s">
        <v>27</v>
      </c>
      <c r="F75" t="s">
        <v>113</v>
      </c>
    </row>
    <row r="76" spans="1:6" x14ac:dyDescent="0.25">
      <c r="A76" t="s">
        <v>45</v>
      </c>
      <c r="B76" t="s">
        <v>96</v>
      </c>
      <c r="C76">
        <v>4625</v>
      </c>
      <c r="D76">
        <v>972.7</v>
      </c>
      <c r="E76" t="s">
        <v>27</v>
      </c>
      <c r="F76" t="s">
        <v>113</v>
      </c>
    </row>
    <row r="77" spans="1:6" x14ac:dyDescent="0.25">
      <c r="A77" t="s">
        <v>45</v>
      </c>
      <c r="B77" t="s">
        <v>97</v>
      </c>
      <c r="C77">
        <v>4987</v>
      </c>
      <c r="D77">
        <v>920</v>
      </c>
      <c r="E77" t="s">
        <v>27</v>
      </c>
      <c r="F77" t="s">
        <v>113</v>
      </c>
    </row>
    <row r="78" spans="1:6" x14ac:dyDescent="0.25">
      <c r="A78" t="s">
        <v>45</v>
      </c>
      <c r="B78" t="s">
        <v>98</v>
      </c>
      <c r="C78">
        <v>6375</v>
      </c>
      <c r="D78">
        <v>1207.3</v>
      </c>
      <c r="E78" t="s">
        <v>27</v>
      </c>
      <c r="F78" t="s">
        <v>113</v>
      </c>
    </row>
    <row r="79" spans="1:6" x14ac:dyDescent="0.25">
      <c r="A79" t="s">
        <v>45</v>
      </c>
      <c r="B79" t="s">
        <v>99</v>
      </c>
      <c r="C79">
        <v>6761</v>
      </c>
      <c r="D79">
        <v>1279.3</v>
      </c>
      <c r="E79" t="s">
        <v>27</v>
      </c>
      <c r="F79" t="s">
        <v>113</v>
      </c>
    </row>
    <row r="80" spans="1:6" x14ac:dyDescent="0.25">
      <c r="A80" t="s">
        <v>45</v>
      </c>
      <c r="B80" t="s">
        <v>100</v>
      </c>
      <c r="C80">
        <v>5856</v>
      </c>
      <c r="D80">
        <v>1464</v>
      </c>
      <c r="E80" t="s">
        <v>27</v>
      </c>
      <c r="F80" t="s">
        <v>113</v>
      </c>
    </row>
    <row r="81" spans="1:6" x14ac:dyDescent="0.25">
      <c r="A81" t="s">
        <v>45</v>
      </c>
      <c r="B81" t="s">
        <v>101</v>
      </c>
      <c r="C81">
        <v>5709</v>
      </c>
      <c r="D81">
        <v>1203</v>
      </c>
      <c r="E81" t="s">
        <v>27</v>
      </c>
      <c r="F81" t="s">
        <v>113</v>
      </c>
    </row>
    <row r="82" spans="1:6" x14ac:dyDescent="0.25">
      <c r="A82" t="s">
        <v>45</v>
      </c>
      <c r="B82" t="s">
        <v>102</v>
      </c>
      <c r="C82">
        <v>6098</v>
      </c>
      <c r="D82">
        <v>1097</v>
      </c>
      <c r="E82" t="s">
        <v>27</v>
      </c>
      <c r="F82" t="s">
        <v>113</v>
      </c>
    </row>
    <row r="83" spans="1:6" x14ac:dyDescent="0.25">
      <c r="A83" t="s">
        <v>45</v>
      </c>
      <c r="B83" t="s">
        <v>103</v>
      </c>
      <c r="C83">
        <v>5235</v>
      </c>
      <c r="D83">
        <v>1120</v>
      </c>
      <c r="E83" t="s">
        <v>27</v>
      </c>
      <c r="F83" t="s">
        <v>113</v>
      </c>
    </row>
    <row r="84" spans="1:6" x14ac:dyDescent="0.25">
      <c r="A84" t="s">
        <v>45</v>
      </c>
      <c r="B84" t="s">
        <v>104</v>
      </c>
      <c r="C84">
        <v>5542</v>
      </c>
      <c r="D84">
        <v>1093.3</v>
      </c>
      <c r="E84" t="s">
        <v>27</v>
      </c>
      <c r="F84" t="s">
        <v>113</v>
      </c>
    </row>
    <row r="85" spans="1:6" x14ac:dyDescent="0.25">
      <c r="A85" t="s">
        <v>45</v>
      </c>
      <c r="B85" t="s">
        <v>105</v>
      </c>
      <c r="C85">
        <v>5271</v>
      </c>
      <c r="D85">
        <v>1139.7</v>
      </c>
      <c r="E85" t="s">
        <v>27</v>
      </c>
      <c r="F85" t="s">
        <v>113</v>
      </c>
    </row>
    <row r="86" spans="1:6" x14ac:dyDescent="0.25">
      <c r="A86" t="s">
        <v>46</v>
      </c>
      <c r="B86" t="s">
        <v>94</v>
      </c>
      <c r="C86">
        <v>6188</v>
      </c>
      <c r="D86">
        <v>1277.7</v>
      </c>
      <c r="E86" t="s">
        <v>21</v>
      </c>
      <c r="F86" t="s">
        <v>114</v>
      </c>
    </row>
    <row r="87" spans="1:6" x14ac:dyDescent="0.25">
      <c r="A87" t="s">
        <v>46</v>
      </c>
      <c r="B87" t="s">
        <v>95</v>
      </c>
      <c r="C87">
        <v>6753</v>
      </c>
      <c r="D87">
        <v>1237.7</v>
      </c>
      <c r="E87" t="s">
        <v>21</v>
      </c>
      <c r="F87" t="s">
        <v>114</v>
      </c>
    </row>
    <row r="88" spans="1:6" x14ac:dyDescent="0.25">
      <c r="A88" t="s">
        <v>46</v>
      </c>
      <c r="B88" t="s">
        <v>96</v>
      </c>
      <c r="C88">
        <v>4852</v>
      </c>
      <c r="D88">
        <v>741</v>
      </c>
      <c r="E88" t="s">
        <v>21</v>
      </c>
      <c r="F88" t="s">
        <v>114</v>
      </c>
    </row>
    <row r="89" spans="1:6" x14ac:dyDescent="0.25">
      <c r="A89" t="s">
        <v>46</v>
      </c>
      <c r="B89" t="s">
        <v>97</v>
      </c>
      <c r="C89">
        <v>4580</v>
      </c>
      <c r="D89">
        <v>827.7</v>
      </c>
      <c r="E89" t="s">
        <v>21</v>
      </c>
      <c r="F89" t="s">
        <v>114</v>
      </c>
    </row>
    <row r="90" spans="1:6" x14ac:dyDescent="0.25">
      <c r="A90" t="s">
        <v>46</v>
      </c>
      <c r="B90" t="s">
        <v>98</v>
      </c>
      <c r="C90">
        <v>6640</v>
      </c>
      <c r="D90">
        <v>1140</v>
      </c>
      <c r="E90" t="s">
        <v>21</v>
      </c>
      <c r="F90" t="s">
        <v>114</v>
      </c>
    </row>
    <row r="91" spans="1:6" x14ac:dyDescent="0.25">
      <c r="A91" t="s">
        <v>46</v>
      </c>
      <c r="B91" t="s">
        <v>99</v>
      </c>
      <c r="C91">
        <v>6133</v>
      </c>
      <c r="D91">
        <v>1196.7</v>
      </c>
      <c r="E91" t="s">
        <v>21</v>
      </c>
      <c r="F91" t="s">
        <v>114</v>
      </c>
    </row>
    <row r="92" spans="1:6" x14ac:dyDescent="0.25">
      <c r="A92" t="s">
        <v>46</v>
      </c>
      <c r="B92" t="s">
        <v>100</v>
      </c>
      <c r="C92">
        <v>6052</v>
      </c>
      <c r="D92">
        <v>1089.3</v>
      </c>
      <c r="E92" t="s">
        <v>21</v>
      </c>
      <c r="F92" t="s">
        <v>114</v>
      </c>
    </row>
    <row r="93" spans="1:6" x14ac:dyDescent="0.25">
      <c r="A93" t="s">
        <v>46</v>
      </c>
      <c r="B93" t="s">
        <v>101</v>
      </c>
      <c r="C93">
        <v>5749</v>
      </c>
      <c r="D93">
        <v>1257</v>
      </c>
      <c r="E93" t="s">
        <v>21</v>
      </c>
      <c r="F93" t="s">
        <v>114</v>
      </c>
    </row>
    <row r="94" spans="1:6" x14ac:dyDescent="0.25">
      <c r="A94" t="s">
        <v>46</v>
      </c>
      <c r="B94" t="s">
        <v>102</v>
      </c>
      <c r="C94">
        <v>5508</v>
      </c>
      <c r="D94">
        <v>1074.3</v>
      </c>
      <c r="E94" t="s">
        <v>21</v>
      </c>
      <c r="F94" t="s">
        <v>114</v>
      </c>
    </row>
    <row r="95" spans="1:6" x14ac:dyDescent="0.25">
      <c r="A95" t="s">
        <v>46</v>
      </c>
      <c r="B95" t="s">
        <v>103</v>
      </c>
      <c r="C95">
        <v>4691</v>
      </c>
      <c r="D95">
        <v>1088.3</v>
      </c>
      <c r="E95" t="s">
        <v>21</v>
      </c>
      <c r="F95" t="s">
        <v>114</v>
      </c>
    </row>
    <row r="96" spans="1:6" x14ac:dyDescent="0.25">
      <c r="A96" t="s">
        <v>46</v>
      </c>
      <c r="B96" t="s">
        <v>104</v>
      </c>
      <c r="C96">
        <v>4695</v>
      </c>
      <c r="D96">
        <v>1139</v>
      </c>
      <c r="E96" t="s">
        <v>21</v>
      </c>
      <c r="F96" t="s">
        <v>114</v>
      </c>
    </row>
    <row r="97" spans="1:6" x14ac:dyDescent="0.25">
      <c r="A97" t="s">
        <v>46</v>
      </c>
      <c r="B97" t="s">
        <v>105</v>
      </c>
      <c r="C97">
        <v>5584</v>
      </c>
      <c r="D97">
        <v>1017.3</v>
      </c>
      <c r="E97" t="s">
        <v>21</v>
      </c>
      <c r="F97" t="s">
        <v>114</v>
      </c>
    </row>
    <row r="98" spans="1:6" x14ac:dyDescent="0.25">
      <c r="A98" t="s">
        <v>47</v>
      </c>
      <c r="B98" t="s">
        <v>94</v>
      </c>
      <c r="C98">
        <v>6515</v>
      </c>
      <c r="D98">
        <v>1324.3</v>
      </c>
      <c r="E98" t="s">
        <v>21</v>
      </c>
      <c r="F98" t="s">
        <v>113</v>
      </c>
    </row>
    <row r="99" spans="1:6" x14ac:dyDescent="0.25">
      <c r="A99" t="s">
        <v>47</v>
      </c>
      <c r="B99" t="s">
        <v>95</v>
      </c>
      <c r="C99">
        <v>6337</v>
      </c>
      <c r="D99">
        <v>1336.3</v>
      </c>
      <c r="E99" t="s">
        <v>21</v>
      </c>
      <c r="F99" t="s">
        <v>113</v>
      </c>
    </row>
    <row r="100" spans="1:6" x14ac:dyDescent="0.25">
      <c r="A100" t="s">
        <v>47</v>
      </c>
      <c r="B100" t="s">
        <v>96</v>
      </c>
      <c r="C100">
        <v>5499</v>
      </c>
      <c r="D100">
        <v>1171.7</v>
      </c>
      <c r="E100" t="s">
        <v>21</v>
      </c>
      <c r="F100" t="s">
        <v>113</v>
      </c>
    </row>
    <row r="101" spans="1:6" x14ac:dyDescent="0.25">
      <c r="A101" t="s">
        <v>47</v>
      </c>
      <c r="B101" t="s">
        <v>97</v>
      </c>
      <c r="C101">
        <v>5840</v>
      </c>
      <c r="D101">
        <v>1049</v>
      </c>
      <c r="E101" t="s">
        <v>21</v>
      </c>
      <c r="F101" t="s">
        <v>113</v>
      </c>
    </row>
    <row r="102" spans="1:6" x14ac:dyDescent="0.25">
      <c r="A102" t="s">
        <v>47</v>
      </c>
      <c r="B102" t="s">
        <v>98</v>
      </c>
      <c r="C102">
        <v>5991</v>
      </c>
      <c r="D102">
        <v>1145.7</v>
      </c>
      <c r="E102" t="s">
        <v>21</v>
      </c>
      <c r="F102" t="s">
        <v>113</v>
      </c>
    </row>
    <row r="103" spans="1:6" x14ac:dyDescent="0.25">
      <c r="A103" t="s">
        <v>47</v>
      </c>
      <c r="B103" t="s">
        <v>99</v>
      </c>
      <c r="C103">
        <v>5974</v>
      </c>
      <c r="D103">
        <v>1376.3</v>
      </c>
      <c r="E103" t="s">
        <v>21</v>
      </c>
      <c r="F103" t="s">
        <v>113</v>
      </c>
    </row>
    <row r="104" spans="1:6" x14ac:dyDescent="0.25">
      <c r="A104" t="s">
        <v>47</v>
      </c>
      <c r="B104" t="s">
        <v>100</v>
      </c>
      <c r="C104">
        <v>6682</v>
      </c>
      <c r="D104">
        <v>1047.3</v>
      </c>
      <c r="E104" t="s">
        <v>21</v>
      </c>
      <c r="F104" t="s">
        <v>113</v>
      </c>
    </row>
    <row r="105" spans="1:6" x14ac:dyDescent="0.25">
      <c r="A105" t="s">
        <v>47</v>
      </c>
      <c r="B105" t="s">
        <v>101</v>
      </c>
      <c r="C105">
        <v>5277</v>
      </c>
      <c r="D105">
        <v>1127</v>
      </c>
      <c r="E105" t="s">
        <v>21</v>
      </c>
      <c r="F105" t="s">
        <v>113</v>
      </c>
    </row>
    <row r="106" spans="1:6" x14ac:dyDescent="0.25">
      <c r="A106" t="s">
        <v>47</v>
      </c>
      <c r="B106" t="s">
        <v>102</v>
      </c>
      <c r="C106">
        <v>5261</v>
      </c>
      <c r="D106">
        <v>1240.3</v>
      </c>
      <c r="E106" t="s">
        <v>21</v>
      </c>
      <c r="F106" t="s">
        <v>113</v>
      </c>
    </row>
    <row r="107" spans="1:6" x14ac:dyDescent="0.25">
      <c r="A107" t="s">
        <v>47</v>
      </c>
      <c r="B107" t="s">
        <v>103</v>
      </c>
      <c r="C107">
        <v>5676</v>
      </c>
      <c r="D107">
        <v>1060.3</v>
      </c>
      <c r="E107" t="s">
        <v>21</v>
      </c>
      <c r="F107" t="s">
        <v>113</v>
      </c>
    </row>
    <row r="108" spans="1:6" x14ac:dyDescent="0.25">
      <c r="A108" t="s">
        <v>47</v>
      </c>
      <c r="B108" t="s">
        <v>104</v>
      </c>
      <c r="C108">
        <v>5444</v>
      </c>
      <c r="D108">
        <v>1160</v>
      </c>
      <c r="E108" t="s">
        <v>21</v>
      </c>
      <c r="F108" t="s">
        <v>113</v>
      </c>
    </row>
    <row r="109" spans="1:6" x14ac:dyDescent="0.25">
      <c r="A109" t="s">
        <v>47</v>
      </c>
      <c r="B109" t="s">
        <v>105</v>
      </c>
      <c r="C109">
        <v>5962</v>
      </c>
      <c r="D109">
        <v>1223</v>
      </c>
      <c r="E109" t="s">
        <v>21</v>
      </c>
      <c r="F109" t="s">
        <v>113</v>
      </c>
    </row>
    <row r="110" spans="1:6" x14ac:dyDescent="0.25">
      <c r="A110" t="s">
        <v>48</v>
      </c>
      <c r="B110" t="s">
        <v>94</v>
      </c>
      <c r="C110">
        <v>6650</v>
      </c>
      <c r="D110">
        <v>1225.3</v>
      </c>
      <c r="E110" t="s">
        <v>24</v>
      </c>
      <c r="F110" t="s">
        <v>113</v>
      </c>
    </row>
    <row r="111" spans="1:6" x14ac:dyDescent="0.25">
      <c r="A111" t="s">
        <v>48</v>
      </c>
      <c r="B111" t="s">
        <v>95</v>
      </c>
      <c r="C111">
        <v>5949</v>
      </c>
      <c r="D111">
        <v>1284</v>
      </c>
      <c r="E111" t="s">
        <v>24</v>
      </c>
      <c r="F111" t="s">
        <v>113</v>
      </c>
    </row>
    <row r="112" spans="1:6" x14ac:dyDescent="0.25">
      <c r="A112" t="s">
        <v>48</v>
      </c>
      <c r="B112" t="s">
        <v>96</v>
      </c>
      <c r="C112">
        <v>5567</v>
      </c>
      <c r="D112">
        <v>1016.3</v>
      </c>
      <c r="E112" t="s">
        <v>24</v>
      </c>
      <c r="F112" t="s">
        <v>113</v>
      </c>
    </row>
    <row r="113" spans="1:6" x14ac:dyDescent="0.25">
      <c r="A113" t="s">
        <v>48</v>
      </c>
      <c r="B113" t="s">
        <v>97</v>
      </c>
      <c r="C113">
        <v>5815</v>
      </c>
      <c r="D113">
        <v>1307.3</v>
      </c>
      <c r="E113" t="s">
        <v>24</v>
      </c>
      <c r="F113" t="s">
        <v>113</v>
      </c>
    </row>
    <row r="114" spans="1:6" x14ac:dyDescent="0.25">
      <c r="A114" t="s">
        <v>48</v>
      </c>
      <c r="B114" t="s">
        <v>98</v>
      </c>
      <c r="C114">
        <v>6229</v>
      </c>
      <c r="D114">
        <v>1340.7</v>
      </c>
      <c r="E114" t="s">
        <v>24</v>
      </c>
      <c r="F114" t="s">
        <v>113</v>
      </c>
    </row>
    <row r="115" spans="1:6" x14ac:dyDescent="0.25">
      <c r="A115" t="s">
        <v>48</v>
      </c>
      <c r="B115" t="s">
        <v>99</v>
      </c>
      <c r="C115">
        <v>5871</v>
      </c>
      <c r="D115">
        <v>1375</v>
      </c>
      <c r="E115" t="s">
        <v>24</v>
      </c>
      <c r="F115" t="s">
        <v>113</v>
      </c>
    </row>
    <row r="116" spans="1:6" x14ac:dyDescent="0.25">
      <c r="A116" t="s">
        <v>48</v>
      </c>
      <c r="B116" t="s">
        <v>100</v>
      </c>
      <c r="C116">
        <v>6094</v>
      </c>
      <c r="D116">
        <v>1250</v>
      </c>
      <c r="E116" t="s">
        <v>24</v>
      </c>
      <c r="F116" t="s">
        <v>113</v>
      </c>
    </row>
    <row r="117" spans="1:6" x14ac:dyDescent="0.25">
      <c r="A117" t="s">
        <v>48</v>
      </c>
      <c r="B117" t="s">
        <v>101</v>
      </c>
      <c r="C117">
        <v>6145</v>
      </c>
      <c r="D117">
        <v>1114</v>
      </c>
      <c r="E117" t="s">
        <v>24</v>
      </c>
      <c r="F117" t="s">
        <v>113</v>
      </c>
    </row>
    <row r="118" spans="1:6" x14ac:dyDescent="0.25">
      <c r="A118" t="s">
        <v>48</v>
      </c>
      <c r="B118" t="s">
        <v>102</v>
      </c>
      <c r="C118">
        <v>6333</v>
      </c>
      <c r="D118">
        <v>1295.3</v>
      </c>
      <c r="E118" t="s">
        <v>24</v>
      </c>
      <c r="F118" t="s">
        <v>113</v>
      </c>
    </row>
    <row r="119" spans="1:6" x14ac:dyDescent="0.25">
      <c r="A119" t="s">
        <v>48</v>
      </c>
      <c r="B119" t="s">
        <v>103</v>
      </c>
      <c r="C119">
        <v>5525</v>
      </c>
      <c r="D119">
        <v>1159</v>
      </c>
      <c r="E119" t="s">
        <v>24</v>
      </c>
      <c r="F119" t="s">
        <v>113</v>
      </c>
    </row>
    <row r="120" spans="1:6" x14ac:dyDescent="0.25">
      <c r="A120" t="s">
        <v>48</v>
      </c>
      <c r="B120" t="s">
        <v>104</v>
      </c>
      <c r="C120">
        <v>5026</v>
      </c>
      <c r="D120">
        <v>1388.7</v>
      </c>
      <c r="E120" t="s">
        <v>24</v>
      </c>
      <c r="F120" t="s">
        <v>113</v>
      </c>
    </row>
    <row r="121" spans="1:6" x14ac:dyDescent="0.25">
      <c r="A121" t="s">
        <v>48</v>
      </c>
      <c r="B121" t="s">
        <v>105</v>
      </c>
      <c r="C121">
        <v>5449</v>
      </c>
      <c r="D121">
        <v>1209</v>
      </c>
      <c r="E121" t="s">
        <v>24</v>
      </c>
      <c r="F121" t="s">
        <v>113</v>
      </c>
    </row>
    <row r="122" spans="1:6" x14ac:dyDescent="0.25">
      <c r="A122" t="s">
        <v>49</v>
      </c>
      <c r="B122" t="s">
        <v>94</v>
      </c>
      <c r="C122">
        <v>6634</v>
      </c>
      <c r="D122">
        <v>1326</v>
      </c>
      <c r="E122" t="s">
        <v>21</v>
      </c>
      <c r="F122" t="s">
        <v>113</v>
      </c>
    </row>
    <row r="123" spans="1:6" x14ac:dyDescent="0.25">
      <c r="A123" t="s">
        <v>49</v>
      </c>
      <c r="B123" t="s">
        <v>95</v>
      </c>
      <c r="C123">
        <v>6246</v>
      </c>
      <c r="D123">
        <v>1352.7</v>
      </c>
      <c r="E123" t="s">
        <v>21</v>
      </c>
      <c r="F123" t="s">
        <v>113</v>
      </c>
    </row>
    <row r="124" spans="1:6" x14ac:dyDescent="0.25">
      <c r="A124" t="s">
        <v>49</v>
      </c>
      <c r="B124" t="s">
        <v>96</v>
      </c>
      <c r="C124">
        <v>4956</v>
      </c>
      <c r="D124">
        <v>1058</v>
      </c>
      <c r="E124" t="s">
        <v>21</v>
      </c>
      <c r="F124" t="s">
        <v>113</v>
      </c>
    </row>
    <row r="125" spans="1:6" x14ac:dyDescent="0.25">
      <c r="A125" t="s">
        <v>49</v>
      </c>
      <c r="B125" t="s">
        <v>97</v>
      </c>
      <c r="C125">
        <v>5266</v>
      </c>
      <c r="D125">
        <v>797.3</v>
      </c>
      <c r="E125" t="s">
        <v>21</v>
      </c>
      <c r="F125" t="s">
        <v>113</v>
      </c>
    </row>
    <row r="126" spans="1:6" x14ac:dyDescent="0.25">
      <c r="A126" t="s">
        <v>49</v>
      </c>
      <c r="B126" t="s">
        <v>98</v>
      </c>
      <c r="C126">
        <v>6434</v>
      </c>
      <c r="D126">
        <v>1246.7</v>
      </c>
      <c r="E126" t="s">
        <v>21</v>
      </c>
      <c r="F126" t="s">
        <v>113</v>
      </c>
    </row>
    <row r="127" spans="1:6" x14ac:dyDescent="0.25">
      <c r="A127" t="s">
        <v>49</v>
      </c>
      <c r="B127" t="s">
        <v>99</v>
      </c>
      <c r="C127">
        <v>6580</v>
      </c>
      <c r="D127">
        <v>1377.3</v>
      </c>
      <c r="E127" t="s">
        <v>21</v>
      </c>
      <c r="F127" t="s">
        <v>113</v>
      </c>
    </row>
    <row r="128" spans="1:6" x14ac:dyDescent="0.25">
      <c r="A128" t="s">
        <v>49</v>
      </c>
      <c r="B128" t="s">
        <v>100</v>
      </c>
      <c r="C128">
        <v>6012</v>
      </c>
      <c r="D128">
        <v>1379</v>
      </c>
      <c r="E128" t="s">
        <v>21</v>
      </c>
      <c r="F128" t="s">
        <v>113</v>
      </c>
    </row>
    <row r="129" spans="1:6" x14ac:dyDescent="0.25">
      <c r="A129" t="s">
        <v>49</v>
      </c>
      <c r="B129" t="s">
        <v>101</v>
      </c>
      <c r="C129">
        <v>5627</v>
      </c>
      <c r="D129">
        <v>1386</v>
      </c>
      <c r="E129" t="s">
        <v>21</v>
      </c>
      <c r="F129" t="s">
        <v>113</v>
      </c>
    </row>
    <row r="130" spans="1:6" x14ac:dyDescent="0.25">
      <c r="A130" t="s">
        <v>49</v>
      </c>
      <c r="B130" t="s">
        <v>102</v>
      </c>
      <c r="C130">
        <v>6007</v>
      </c>
      <c r="D130">
        <v>1151.3</v>
      </c>
      <c r="E130" t="s">
        <v>21</v>
      </c>
      <c r="F130" t="s">
        <v>113</v>
      </c>
    </row>
    <row r="131" spans="1:6" x14ac:dyDescent="0.25">
      <c r="A131" t="s">
        <v>49</v>
      </c>
      <c r="B131" t="s">
        <v>103</v>
      </c>
      <c r="C131">
        <v>5537</v>
      </c>
      <c r="D131">
        <v>1154.7</v>
      </c>
      <c r="E131" t="s">
        <v>21</v>
      </c>
      <c r="F131" t="s">
        <v>113</v>
      </c>
    </row>
    <row r="132" spans="1:6" x14ac:dyDescent="0.25">
      <c r="A132" t="s">
        <v>49</v>
      </c>
      <c r="B132" t="s">
        <v>104</v>
      </c>
      <c r="C132">
        <v>5705</v>
      </c>
      <c r="D132">
        <v>1137.3</v>
      </c>
      <c r="E132" t="s">
        <v>21</v>
      </c>
      <c r="F132" t="s">
        <v>113</v>
      </c>
    </row>
    <row r="133" spans="1:6" x14ac:dyDescent="0.25">
      <c r="A133" t="s">
        <v>49</v>
      </c>
      <c r="B133" t="s">
        <v>105</v>
      </c>
      <c r="C133">
        <v>5370</v>
      </c>
      <c r="D133">
        <v>1020.3</v>
      </c>
      <c r="E133" t="s">
        <v>21</v>
      </c>
      <c r="F133" t="s">
        <v>113</v>
      </c>
    </row>
    <row r="134" spans="1:6" x14ac:dyDescent="0.25">
      <c r="A134" t="s">
        <v>50</v>
      </c>
      <c r="B134" t="s">
        <v>94</v>
      </c>
      <c r="C134">
        <v>6303</v>
      </c>
      <c r="D134">
        <v>1228.3</v>
      </c>
      <c r="E134" t="s">
        <v>21</v>
      </c>
      <c r="F134" t="s">
        <v>113</v>
      </c>
    </row>
    <row r="135" spans="1:6" x14ac:dyDescent="0.25">
      <c r="A135" t="s">
        <v>50</v>
      </c>
      <c r="B135" t="s">
        <v>95</v>
      </c>
      <c r="C135">
        <v>6202</v>
      </c>
      <c r="D135">
        <v>1009.7</v>
      </c>
      <c r="E135" t="s">
        <v>21</v>
      </c>
      <c r="F135" t="s">
        <v>113</v>
      </c>
    </row>
    <row r="136" spans="1:6" x14ac:dyDescent="0.25">
      <c r="A136" t="s">
        <v>50</v>
      </c>
      <c r="B136" t="s">
        <v>96</v>
      </c>
      <c r="C136">
        <v>5711</v>
      </c>
      <c r="D136">
        <v>1139.7</v>
      </c>
      <c r="E136" t="s">
        <v>21</v>
      </c>
      <c r="F136" t="s">
        <v>113</v>
      </c>
    </row>
    <row r="137" spans="1:6" x14ac:dyDescent="0.25">
      <c r="A137" t="s">
        <v>50</v>
      </c>
      <c r="B137" t="s">
        <v>97</v>
      </c>
      <c r="C137">
        <v>4180</v>
      </c>
      <c r="D137">
        <v>704.7</v>
      </c>
      <c r="E137" t="s">
        <v>21</v>
      </c>
      <c r="F137" t="s">
        <v>113</v>
      </c>
    </row>
    <row r="138" spans="1:6" x14ac:dyDescent="0.25">
      <c r="A138" t="s">
        <v>50</v>
      </c>
      <c r="B138" t="s">
        <v>98</v>
      </c>
      <c r="C138">
        <v>6037</v>
      </c>
      <c r="D138">
        <v>1344</v>
      </c>
      <c r="E138" t="s">
        <v>21</v>
      </c>
      <c r="F138" t="s">
        <v>113</v>
      </c>
    </row>
    <row r="139" spans="1:6" x14ac:dyDescent="0.25">
      <c r="A139" t="s">
        <v>50</v>
      </c>
      <c r="B139" t="s">
        <v>99</v>
      </c>
      <c r="C139">
        <v>5879</v>
      </c>
      <c r="D139">
        <v>1309.3</v>
      </c>
      <c r="E139" t="s">
        <v>21</v>
      </c>
      <c r="F139" t="s">
        <v>113</v>
      </c>
    </row>
    <row r="140" spans="1:6" x14ac:dyDescent="0.25">
      <c r="A140" t="s">
        <v>50</v>
      </c>
      <c r="B140" t="s">
        <v>100</v>
      </c>
      <c r="C140">
        <v>6155</v>
      </c>
      <c r="D140">
        <v>1261</v>
      </c>
      <c r="E140" t="s">
        <v>21</v>
      </c>
      <c r="F140" t="s">
        <v>113</v>
      </c>
    </row>
    <row r="141" spans="1:6" x14ac:dyDescent="0.25">
      <c r="A141" t="s">
        <v>50</v>
      </c>
      <c r="B141" t="s">
        <v>101</v>
      </c>
      <c r="C141">
        <v>4180</v>
      </c>
      <c r="D141">
        <v>1150.7</v>
      </c>
      <c r="E141" t="s">
        <v>21</v>
      </c>
      <c r="F141" t="s">
        <v>113</v>
      </c>
    </row>
    <row r="142" spans="1:6" x14ac:dyDescent="0.25">
      <c r="A142" t="s">
        <v>50</v>
      </c>
      <c r="B142" t="s">
        <v>102</v>
      </c>
      <c r="C142">
        <v>5382</v>
      </c>
      <c r="D142">
        <v>1045.3</v>
      </c>
      <c r="E142" t="s">
        <v>21</v>
      </c>
      <c r="F142" t="s">
        <v>113</v>
      </c>
    </row>
    <row r="143" spans="1:6" x14ac:dyDescent="0.25">
      <c r="A143" t="s">
        <v>50</v>
      </c>
      <c r="B143" t="s">
        <v>103</v>
      </c>
      <c r="C143">
        <v>6042</v>
      </c>
      <c r="D143">
        <v>1146.3</v>
      </c>
      <c r="E143" t="s">
        <v>21</v>
      </c>
      <c r="F143" t="s">
        <v>113</v>
      </c>
    </row>
    <row r="144" spans="1:6" x14ac:dyDescent="0.25">
      <c r="A144" t="s">
        <v>50</v>
      </c>
      <c r="B144" t="s">
        <v>104</v>
      </c>
      <c r="C144">
        <v>5765</v>
      </c>
      <c r="D144">
        <v>1150.7</v>
      </c>
      <c r="E144" t="s">
        <v>21</v>
      </c>
      <c r="F144" t="s">
        <v>113</v>
      </c>
    </row>
    <row r="145" spans="1:6" x14ac:dyDescent="0.25">
      <c r="A145" t="s">
        <v>50</v>
      </c>
      <c r="B145" t="s">
        <v>105</v>
      </c>
      <c r="C145">
        <v>5387</v>
      </c>
      <c r="D145">
        <v>1165.7</v>
      </c>
      <c r="E145" t="s">
        <v>21</v>
      </c>
      <c r="F145" t="s">
        <v>113</v>
      </c>
    </row>
    <row r="146" spans="1:6" x14ac:dyDescent="0.25">
      <c r="A146" t="s">
        <v>51</v>
      </c>
      <c r="B146" t="s">
        <v>94</v>
      </c>
      <c r="C146">
        <v>6354</v>
      </c>
      <c r="D146">
        <v>1215.7</v>
      </c>
      <c r="E146" t="s">
        <v>21</v>
      </c>
      <c r="F146" t="s">
        <v>113</v>
      </c>
    </row>
    <row r="147" spans="1:6" x14ac:dyDescent="0.25">
      <c r="A147" t="s">
        <v>51</v>
      </c>
      <c r="B147" t="s">
        <v>95</v>
      </c>
      <c r="C147">
        <v>6347</v>
      </c>
      <c r="D147">
        <v>1177.3</v>
      </c>
      <c r="E147" t="s">
        <v>21</v>
      </c>
      <c r="F147" t="s">
        <v>113</v>
      </c>
    </row>
    <row r="148" spans="1:6" x14ac:dyDescent="0.25">
      <c r="A148" t="s">
        <v>51</v>
      </c>
      <c r="B148" t="s">
        <v>96</v>
      </c>
      <c r="C148">
        <v>5450</v>
      </c>
      <c r="D148">
        <v>1240</v>
      </c>
      <c r="E148" t="s">
        <v>21</v>
      </c>
      <c r="F148" t="s">
        <v>113</v>
      </c>
    </row>
    <row r="149" spans="1:6" x14ac:dyDescent="0.25">
      <c r="A149" t="s">
        <v>51</v>
      </c>
      <c r="B149" t="s">
        <v>97</v>
      </c>
      <c r="C149">
        <v>5465</v>
      </c>
      <c r="D149">
        <v>1248.7</v>
      </c>
      <c r="E149" t="s">
        <v>21</v>
      </c>
      <c r="F149" t="s">
        <v>113</v>
      </c>
    </row>
    <row r="150" spans="1:6" x14ac:dyDescent="0.25">
      <c r="A150" t="s">
        <v>51</v>
      </c>
      <c r="B150" t="s">
        <v>98</v>
      </c>
      <c r="C150">
        <v>6193</v>
      </c>
      <c r="D150">
        <v>1263.3</v>
      </c>
      <c r="E150" t="s">
        <v>21</v>
      </c>
      <c r="F150" t="s">
        <v>113</v>
      </c>
    </row>
    <row r="151" spans="1:6" x14ac:dyDescent="0.25">
      <c r="A151" t="s">
        <v>51</v>
      </c>
      <c r="B151" t="s">
        <v>99</v>
      </c>
      <c r="C151">
        <v>5598</v>
      </c>
      <c r="D151">
        <v>1455</v>
      </c>
      <c r="E151" t="s">
        <v>21</v>
      </c>
      <c r="F151" t="s">
        <v>113</v>
      </c>
    </row>
    <row r="152" spans="1:6" x14ac:dyDescent="0.25">
      <c r="A152" t="s">
        <v>51</v>
      </c>
      <c r="B152" t="s">
        <v>100</v>
      </c>
      <c r="C152">
        <v>6114</v>
      </c>
      <c r="D152">
        <v>1143</v>
      </c>
      <c r="E152" t="s">
        <v>21</v>
      </c>
      <c r="F152" t="s">
        <v>113</v>
      </c>
    </row>
    <row r="153" spans="1:6" x14ac:dyDescent="0.25">
      <c r="A153" t="s">
        <v>51</v>
      </c>
      <c r="B153" t="s">
        <v>101</v>
      </c>
      <c r="C153">
        <v>6334</v>
      </c>
      <c r="D153">
        <v>996.7</v>
      </c>
      <c r="E153" t="s">
        <v>21</v>
      </c>
      <c r="F153" t="s">
        <v>113</v>
      </c>
    </row>
    <row r="154" spans="1:6" x14ac:dyDescent="0.25">
      <c r="A154" t="s">
        <v>51</v>
      </c>
      <c r="B154" t="s">
        <v>102</v>
      </c>
      <c r="C154">
        <v>5594</v>
      </c>
      <c r="D154">
        <v>1165.7</v>
      </c>
      <c r="E154" t="s">
        <v>21</v>
      </c>
      <c r="F154" t="s">
        <v>113</v>
      </c>
    </row>
    <row r="155" spans="1:6" x14ac:dyDescent="0.25">
      <c r="A155" t="s">
        <v>51</v>
      </c>
      <c r="B155" t="s">
        <v>103</v>
      </c>
      <c r="C155">
        <v>6633</v>
      </c>
      <c r="D155">
        <v>938</v>
      </c>
      <c r="E155" t="s">
        <v>21</v>
      </c>
      <c r="F155" t="s">
        <v>113</v>
      </c>
    </row>
    <row r="156" spans="1:6" x14ac:dyDescent="0.25">
      <c r="A156" t="s">
        <v>51</v>
      </c>
      <c r="B156" t="s">
        <v>104</v>
      </c>
      <c r="C156">
        <v>5616</v>
      </c>
      <c r="D156">
        <v>1215</v>
      </c>
      <c r="E156" t="s">
        <v>21</v>
      </c>
      <c r="F156" t="s">
        <v>113</v>
      </c>
    </row>
    <row r="157" spans="1:6" x14ac:dyDescent="0.25">
      <c r="A157" t="s">
        <v>51</v>
      </c>
      <c r="B157" t="s">
        <v>105</v>
      </c>
      <c r="C157">
        <v>5456</v>
      </c>
      <c r="D157">
        <v>1264.3</v>
      </c>
      <c r="E157" t="s">
        <v>21</v>
      </c>
      <c r="F157" t="s">
        <v>113</v>
      </c>
    </row>
    <row r="158" spans="1:6" x14ac:dyDescent="0.25">
      <c r="A158" t="s">
        <v>52</v>
      </c>
      <c r="B158" t="s">
        <v>94</v>
      </c>
      <c r="C158">
        <v>6098</v>
      </c>
      <c r="D158">
        <v>1285.3</v>
      </c>
      <c r="E158" t="s">
        <v>24</v>
      </c>
      <c r="F158" t="s">
        <v>113</v>
      </c>
    </row>
    <row r="159" spans="1:6" x14ac:dyDescent="0.25">
      <c r="A159" t="s">
        <v>52</v>
      </c>
      <c r="B159" t="s">
        <v>95</v>
      </c>
      <c r="C159">
        <v>6724</v>
      </c>
      <c r="D159">
        <v>1331.3</v>
      </c>
      <c r="E159" t="s">
        <v>24</v>
      </c>
      <c r="F159" t="s">
        <v>113</v>
      </c>
    </row>
    <row r="160" spans="1:6" x14ac:dyDescent="0.25">
      <c r="A160" t="s">
        <v>52</v>
      </c>
      <c r="B160" t="s">
        <v>96</v>
      </c>
      <c r="C160">
        <v>5304</v>
      </c>
      <c r="D160">
        <v>1071</v>
      </c>
      <c r="E160" t="s">
        <v>24</v>
      </c>
      <c r="F160" t="s">
        <v>113</v>
      </c>
    </row>
    <row r="161" spans="1:6" x14ac:dyDescent="0.25">
      <c r="A161" t="s">
        <v>52</v>
      </c>
      <c r="B161" t="s">
        <v>97</v>
      </c>
      <c r="C161">
        <v>5202</v>
      </c>
      <c r="D161">
        <v>1198.7</v>
      </c>
      <c r="E161" t="s">
        <v>24</v>
      </c>
      <c r="F161" t="s">
        <v>113</v>
      </c>
    </row>
    <row r="162" spans="1:6" x14ac:dyDescent="0.25">
      <c r="A162" t="s">
        <v>52</v>
      </c>
      <c r="B162" t="s">
        <v>98</v>
      </c>
      <c r="C162">
        <v>6223</v>
      </c>
      <c r="D162">
        <v>1250.3</v>
      </c>
      <c r="E162" t="s">
        <v>24</v>
      </c>
      <c r="F162" t="s">
        <v>113</v>
      </c>
    </row>
    <row r="163" spans="1:6" x14ac:dyDescent="0.25">
      <c r="A163" t="s">
        <v>52</v>
      </c>
      <c r="B163" t="s">
        <v>99</v>
      </c>
      <c r="C163">
        <v>6160</v>
      </c>
      <c r="D163">
        <v>1355</v>
      </c>
      <c r="E163" t="s">
        <v>24</v>
      </c>
      <c r="F163" t="s">
        <v>113</v>
      </c>
    </row>
    <row r="164" spans="1:6" x14ac:dyDescent="0.25">
      <c r="A164" t="s">
        <v>52</v>
      </c>
      <c r="B164" t="s">
        <v>100</v>
      </c>
      <c r="C164">
        <v>6398</v>
      </c>
      <c r="D164">
        <v>1227</v>
      </c>
      <c r="E164" t="s">
        <v>24</v>
      </c>
      <c r="F164" t="s">
        <v>113</v>
      </c>
    </row>
    <row r="165" spans="1:6" x14ac:dyDescent="0.25">
      <c r="A165" t="s">
        <v>52</v>
      </c>
      <c r="B165" t="s">
        <v>101</v>
      </c>
      <c r="C165">
        <v>5785</v>
      </c>
      <c r="D165">
        <v>1113</v>
      </c>
      <c r="E165" t="s">
        <v>24</v>
      </c>
      <c r="F165" t="s">
        <v>113</v>
      </c>
    </row>
    <row r="166" spans="1:6" x14ac:dyDescent="0.25">
      <c r="A166" t="s">
        <v>52</v>
      </c>
      <c r="B166" t="s">
        <v>102</v>
      </c>
      <c r="C166">
        <v>5920</v>
      </c>
      <c r="D166">
        <v>1168</v>
      </c>
      <c r="E166" t="s">
        <v>24</v>
      </c>
      <c r="F166" t="s">
        <v>113</v>
      </c>
    </row>
    <row r="167" spans="1:6" x14ac:dyDescent="0.25">
      <c r="A167" t="s">
        <v>52</v>
      </c>
      <c r="B167" t="s">
        <v>103</v>
      </c>
      <c r="C167">
        <v>5487</v>
      </c>
      <c r="D167">
        <v>1294.7</v>
      </c>
      <c r="E167" t="s">
        <v>24</v>
      </c>
      <c r="F167" t="s">
        <v>113</v>
      </c>
    </row>
    <row r="168" spans="1:6" x14ac:dyDescent="0.25">
      <c r="A168" t="s">
        <v>52</v>
      </c>
      <c r="B168" t="s">
        <v>104</v>
      </c>
      <c r="C168">
        <v>5062</v>
      </c>
      <c r="D168">
        <v>1105.7</v>
      </c>
      <c r="E168" t="s">
        <v>24</v>
      </c>
      <c r="F168" t="s">
        <v>113</v>
      </c>
    </row>
    <row r="169" spans="1:6" x14ac:dyDescent="0.25">
      <c r="A169" t="s">
        <v>52</v>
      </c>
      <c r="B169" t="s">
        <v>105</v>
      </c>
      <c r="C169">
        <v>5580</v>
      </c>
      <c r="D169">
        <v>1297.7</v>
      </c>
      <c r="E169" t="s">
        <v>24</v>
      </c>
      <c r="F169" t="s">
        <v>113</v>
      </c>
    </row>
    <row r="170" spans="1:6" x14ac:dyDescent="0.25">
      <c r="A170" t="s">
        <v>53</v>
      </c>
      <c r="B170" t="s">
        <v>94</v>
      </c>
      <c r="C170">
        <v>6385</v>
      </c>
      <c r="D170">
        <v>1553</v>
      </c>
      <c r="E170" t="s">
        <v>21</v>
      </c>
      <c r="F170" t="s">
        <v>113</v>
      </c>
    </row>
    <row r="171" spans="1:6" x14ac:dyDescent="0.25">
      <c r="A171" t="s">
        <v>53</v>
      </c>
      <c r="B171" t="s">
        <v>95</v>
      </c>
      <c r="C171">
        <v>5843</v>
      </c>
      <c r="D171">
        <v>1301.3</v>
      </c>
      <c r="E171" t="s">
        <v>21</v>
      </c>
      <c r="F171" t="s">
        <v>113</v>
      </c>
    </row>
    <row r="172" spans="1:6" x14ac:dyDescent="0.25">
      <c r="A172" t="s">
        <v>53</v>
      </c>
      <c r="B172" t="s">
        <v>96</v>
      </c>
      <c r="C172">
        <v>5300</v>
      </c>
      <c r="D172">
        <v>1150.7</v>
      </c>
      <c r="E172" t="s">
        <v>21</v>
      </c>
      <c r="F172" t="s">
        <v>113</v>
      </c>
    </row>
    <row r="173" spans="1:6" x14ac:dyDescent="0.25">
      <c r="A173" t="s">
        <v>53</v>
      </c>
      <c r="B173" t="s">
        <v>97</v>
      </c>
      <c r="C173">
        <v>5135</v>
      </c>
      <c r="D173">
        <v>950.3</v>
      </c>
      <c r="E173" t="s">
        <v>21</v>
      </c>
      <c r="F173" t="s">
        <v>113</v>
      </c>
    </row>
    <row r="174" spans="1:6" x14ac:dyDescent="0.25">
      <c r="A174" t="s">
        <v>53</v>
      </c>
      <c r="B174" t="s">
        <v>98</v>
      </c>
      <c r="C174">
        <v>6305</v>
      </c>
      <c r="D174">
        <v>1349.7</v>
      </c>
      <c r="E174" t="s">
        <v>21</v>
      </c>
      <c r="F174" t="s">
        <v>113</v>
      </c>
    </row>
    <row r="175" spans="1:6" x14ac:dyDescent="0.25">
      <c r="A175" t="s">
        <v>53</v>
      </c>
      <c r="B175" t="s">
        <v>99</v>
      </c>
      <c r="C175">
        <v>6002</v>
      </c>
      <c r="D175">
        <v>1096.3</v>
      </c>
      <c r="E175" t="s">
        <v>21</v>
      </c>
      <c r="F175" t="s">
        <v>113</v>
      </c>
    </row>
    <row r="176" spans="1:6" x14ac:dyDescent="0.25">
      <c r="A176" t="s">
        <v>53</v>
      </c>
      <c r="B176" t="s">
        <v>100</v>
      </c>
      <c r="C176">
        <v>5863</v>
      </c>
      <c r="D176">
        <v>993.7</v>
      </c>
      <c r="E176" t="s">
        <v>21</v>
      </c>
      <c r="F176" t="s">
        <v>113</v>
      </c>
    </row>
    <row r="177" spans="1:6" x14ac:dyDescent="0.25">
      <c r="A177" t="s">
        <v>53</v>
      </c>
      <c r="B177" t="s">
        <v>101</v>
      </c>
      <c r="C177">
        <v>5678</v>
      </c>
      <c r="D177">
        <v>1242</v>
      </c>
      <c r="E177" t="s">
        <v>21</v>
      </c>
      <c r="F177" t="s">
        <v>113</v>
      </c>
    </row>
    <row r="178" spans="1:6" x14ac:dyDescent="0.25">
      <c r="A178" t="s">
        <v>53</v>
      </c>
      <c r="B178" t="s">
        <v>102</v>
      </c>
      <c r="C178">
        <v>6484</v>
      </c>
      <c r="D178">
        <v>1066.7</v>
      </c>
      <c r="E178" t="s">
        <v>21</v>
      </c>
      <c r="F178" t="s">
        <v>113</v>
      </c>
    </row>
    <row r="179" spans="1:6" x14ac:dyDescent="0.25">
      <c r="A179" t="s">
        <v>53</v>
      </c>
      <c r="B179" t="s">
        <v>103</v>
      </c>
      <c r="C179">
        <v>5614</v>
      </c>
      <c r="D179">
        <v>1193.3</v>
      </c>
      <c r="E179" t="s">
        <v>21</v>
      </c>
      <c r="F179" t="s">
        <v>113</v>
      </c>
    </row>
    <row r="180" spans="1:6" x14ac:dyDescent="0.25">
      <c r="A180" t="s">
        <v>53</v>
      </c>
      <c r="B180" t="s">
        <v>104</v>
      </c>
      <c r="C180">
        <v>6584</v>
      </c>
      <c r="D180">
        <v>1034</v>
      </c>
      <c r="E180" t="s">
        <v>21</v>
      </c>
      <c r="F180" t="s">
        <v>113</v>
      </c>
    </row>
    <row r="181" spans="1:6" x14ac:dyDescent="0.25">
      <c r="A181" t="s">
        <v>53</v>
      </c>
      <c r="B181" t="s">
        <v>105</v>
      </c>
      <c r="C181">
        <v>5155</v>
      </c>
      <c r="D181">
        <v>1244</v>
      </c>
      <c r="E181" t="s">
        <v>21</v>
      </c>
      <c r="F181" t="s">
        <v>113</v>
      </c>
    </row>
    <row r="182" spans="1:6" x14ac:dyDescent="0.25">
      <c r="A182" t="s">
        <v>54</v>
      </c>
      <c r="B182" t="s">
        <v>94</v>
      </c>
      <c r="C182">
        <v>6897</v>
      </c>
      <c r="D182">
        <v>1359.7</v>
      </c>
      <c r="E182" t="s">
        <v>21</v>
      </c>
      <c r="F182" t="s">
        <v>113</v>
      </c>
    </row>
    <row r="183" spans="1:6" x14ac:dyDescent="0.25">
      <c r="A183" t="s">
        <v>54</v>
      </c>
      <c r="B183" t="s">
        <v>95</v>
      </c>
      <c r="C183">
        <v>6440</v>
      </c>
      <c r="D183">
        <v>1447.3</v>
      </c>
      <c r="E183" t="s">
        <v>21</v>
      </c>
      <c r="F183" t="s">
        <v>113</v>
      </c>
    </row>
    <row r="184" spans="1:6" x14ac:dyDescent="0.25">
      <c r="A184" t="s">
        <v>54</v>
      </c>
      <c r="B184" t="s">
        <v>96</v>
      </c>
      <c r="C184">
        <v>5932</v>
      </c>
      <c r="D184">
        <v>1375.3</v>
      </c>
      <c r="E184" t="s">
        <v>21</v>
      </c>
      <c r="F184" t="s">
        <v>113</v>
      </c>
    </row>
    <row r="185" spans="1:6" x14ac:dyDescent="0.25">
      <c r="A185" t="s">
        <v>54</v>
      </c>
      <c r="B185" t="s">
        <v>97</v>
      </c>
      <c r="C185">
        <v>5229</v>
      </c>
      <c r="D185">
        <v>904.3</v>
      </c>
      <c r="E185" t="s">
        <v>21</v>
      </c>
      <c r="F185" t="s">
        <v>113</v>
      </c>
    </row>
    <row r="186" spans="1:6" x14ac:dyDescent="0.25">
      <c r="A186" t="s">
        <v>54</v>
      </c>
      <c r="B186" t="s">
        <v>98</v>
      </c>
      <c r="C186">
        <v>6532</v>
      </c>
      <c r="D186">
        <v>1134</v>
      </c>
      <c r="E186" t="s">
        <v>21</v>
      </c>
      <c r="F186" t="s">
        <v>113</v>
      </c>
    </row>
    <row r="187" spans="1:6" x14ac:dyDescent="0.25">
      <c r="A187" t="s">
        <v>54</v>
      </c>
      <c r="B187" t="s">
        <v>99</v>
      </c>
      <c r="C187">
        <v>6818</v>
      </c>
      <c r="D187">
        <v>1157.3</v>
      </c>
      <c r="E187" t="s">
        <v>21</v>
      </c>
      <c r="F187" t="s">
        <v>113</v>
      </c>
    </row>
    <row r="188" spans="1:6" x14ac:dyDescent="0.25">
      <c r="A188" t="s">
        <v>54</v>
      </c>
      <c r="B188" t="s">
        <v>100</v>
      </c>
      <c r="C188">
        <v>6006</v>
      </c>
      <c r="D188">
        <v>1212</v>
      </c>
      <c r="E188" t="s">
        <v>21</v>
      </c>
      <c r="F188" t="s">
        <v>113</v>
      </c>
    </row>
    <row r="189" spans="1:6" x14ac:dyDescent="0.25">
      <c r="A189" t="s">
        <v>54</v>
      </c>
      <c r="B189" t="s">
        <v>101</v>
      </c>
      <c r="C189">
        <v>6035</v>
      </c>
      <c r="D189">
        <v>1140.7</v>
      </c>
      <c r="E189" t="s">
        <v>21</v>
      </c>
      <c r="F189" t="s">
        <v>113</v>
      </c>
    </row>
    <row r="190" spans="1:6" x14ac:dyDescent="0.25">
      <c r="A190" t="s">
        <v>54</v>
      </c>
      <c r="B190" t="s">
        <v>102</v>
      </c>
      <c r="C190">
        <v>5546</v>
      </c>
      <c r="D190">
        <v>1190</v>
      </c>
      <c r="E190" t="s">
        <v>21</v>
      </c>
      <c r="F190" t="s">
        <v>113</v>
      </c>
    </row>
    <row r="191" spans="1:6" x14ac:dyDescent="0.25">
      <c r="A191" t="s">
        <v>54</v>
      </c>
      <c r="B191" t="s">
        <v>103</v>
      </c>
      <c r="C191">
        <v>5240</v>
      </c>
      <c r="D191">
        <v>940.7</v>
      </c>
      <c r="E191" t="s">
        <v>21</v>
      </c>
      <c r="F191" t="s">
        <v>113</v>
      </c>
    </row>
    <row r="192" spans="1:6" x14ac:dyDescent="0.25">
      <c r="A192" t="s">
        <v>54</v>
      </c>
      <c r="B192" t="s">
        <v>104</v>
      </c>
      <c r="C192">
        <v>5910</v>
      </c>
      <c r="D192">
        <v>954.3</v>
      </c>
      <c r="E192" t="s">
        <v>21</v>
      </c>
      <c r="F192" t="s">
        <v>113</v>
      </c>
    </row>
    <row r="193" spans="1:6" x14ac:dyDescent="0.25">
      <c r="A193" t="s">
        <v>54</v>
      </c>
      <c r="B193" t="s">
        <v>105</v>
      </c>
      <c r="C193">
        <v>4817</v>
      </c>
      <c r="D193">
        <v>1265.3</v>
      </c>
      <c r="E193" t="s">
        <v>21</v>
      </c>
      <c r="F193" t="s">
        <v>113</v>
      </c>
    </row>
    <row r="194" spans="1:6" x14ac:dyDescent="0.25">
      <c r="A194" t="s">
        <v>55</v>
      </c>
      <c r="B194" t="s">
        <v>94</v>
      </c>
      <c r="C194">
        <v>6547</v>
      </c>
      <c r="D194">
        <v>1335</v>
      </c>
      <c r="E194" t="s">
        <v>21</v>
      </c>
      <c r="F194" t="s">
        <v>113</v>
      </c>
    </row>
    <row r="195" spans="1:6" x14ac:dyDescent="0.25">
      <c r="A195" t="s">
        <v>55</v>
      </c>
      <c r="B195" t="s">
        <v>95</v>
      </c>
      <c r="C195">
        <v>5689</v>
      </c>
      <c r="D195">
        <v>1173.7</v>
      </c>
      <c r="E195" t="s">
        <v>21</v>
      </c>
      <c r="F195" t="s">
        <v>113</v>
      </c>
    </row>
    <row r="196" spans="1:6" x14ac:dyDescent="0.25">
      <c r="A196" t="s">
        <v>55</v>
      </c>
      <c r="B196" t="s">
        <v>96</v>
      </c>
      <c r="C196">
        <v>6300</v>
      </c>
      <c r="D196">
        <v>1149.3</v>
      </c>
      <c r="E196" t="s">
        <v>21</v>
      </c>
      <c r="F196" t="s">
        <v>113</v>
      </c>
    </row>
    <row r="197" spans="1:6" x14ac:dyDescent="0.25">
      <c r="A197" t="s">
        <v>55</v>
      </c>
      <c r="B197" t="s">
        <v>97</v>
      </c>
      <c r="C197">
        <v>5332</v>
      </c>
      <c r="D197">
        <v>959.7</v>
      </c>
      <c r="E197" t="s">
        <v>21</v>
      </c>
      <c r="F197" t="s">
        <v>113</v>
      </c>
    </row>
    <row r="198" spans="1:6" x14ac:dyDescent="0.25">
      <c r="A198" t="s">
        <v>55</v>
      </c>
      <c r="B198" t="s">
        <v>98</v>
      </c>
      <c r="C198">
        <v>6503</v>
      </c>
      <c r="D198">
        <v>1371</v>
      </c>
      <c r="E198" t="s">
        <v>21</v>
      </c>
      <c r="F198" t="s">
        <v>113</v>
      </c>
    </row>
    <row r="199" spans="1:6" x14ac:dyDescent="0.25">
      <c r="A199" t="s">
        <v>55</v>
      </c>
      <c r="B199" t="s">
        <v>99</v>
      </c>
      <c r="C199">
        <v>5890</v>
      </c>
      <c r="D199">
        <v>1337.7</v>
      </c>
      <c r="E199" t="s">
        <v>21</v>
      </c>
      <c r="F199" t="s">
        <v>113</v>
      </c>
    </row>
    <row r="200" spans="1:6" x14ac:dyDescent="0.25">
      <c r="A200" t="s">
        <v>55</v>
      </c>
      <c r="B200" t="s">
        <v>100</v>
      </c>
      <c r="C200">
        <v>5459</v>
      </c>
      <c r="D200">
        <v>1044</v>
      </c>
      <c r="E200" t="s">
        <v>21</v>
      </c>
      <c r="F200" t="s">
        <v>113</v>
      </c>
    </row>
    <row r="201" spans="1:6" x14ac:dyDescent="0.25">
      <c r="A201" t="s">
        <v>55</v>
      </c>
      <c r="B201" t="s">
        <v>101</v>
      </c>
      <c r="C201">
        <v>6454</v>
      </c>
      <c r="D201">
        <v>1232</v>
      </c>
      <c r="E201" t="s">
        <v>21</v>
      </c>
      <c r="F201" t="s">
        <v>113</v>
      </c>
    </row>
    <row r="202" spans="1:6" x14ac:dyDescent="0.25">
      <c r="A202" t="s">
        <v>55</v>
      </c>
      <c r="B202" t="s">
        <v>102</v>
      </c>
      <c r="C202">
        <v>5587</v>
      </c>
      <c r="D202">
        <v>1179</v>
      </c>
      <c r="E202" t="s">
        <v>21</v>
      </c>
      <c r="F202" t="s">
        <v>113</v>
      </c>
    </row>
    <row r="203" spans="1:6" x14ac:dyDescent="0.25">
      <c r="A203" t="s">
        <v>55</v>
      </c>
      <c r="B203" t="s">
        <v>103</v>
      </c>
      <c r="C203">
        <v>6065</v>
      </c>
      <c r="D203">
        <v>1233</v>
      </c>
      <c r="E203" t="s">
        <v>21</v>
      </c>
      <c r="F203" t="s">
        <v>113</v>
      </c>
    </row>
    <row r="204" spans="1:6" x14ac:dyDescent="0.25">
      <c r="A204" t="s">
        <v>55</v>
      </c>
      <c r="B204" t="s">
        <v>104</v>
      </c>
      <c r="C204">
        <v>5289</v>
      </c>
      <c r="D204">
        <v>1245</v>
      </c>
      <c r="E204" t="s">
        <v>21</v>
      </c>
      <c r="F204" t="s">
        <v>113</v>
      </c>
    </row>
    <row r="205" spans="1:6" x14ac:dyDescent="0.25">
      <c r="A205" t="s">
        <v>55</v>
      </c>
      <c r="B205" t="s">
        <v>105</v>
      </c>
      <c r="C205">
        <v>5072</v>
      </c>
      <c r="D205">
        <v>1100.3</v>
      </c>
      <c r="E205" t="s">
        <v>21</v>
      </c>
      <c r="F205" t="s">
        <v>113</v>
      </c>
    </row>
    <row r="206" spans="1:6" x14ac:dyDescent="0.25">
      <c r="A206" t="s">
        <v>56</v>
      </c>
      <c r="B206" t="s">
        <v>94</v>
      </c>
      <c r="C206">
        <v>6401</v>
      </c>
      <c r="D206">
        <v>1274.3</v>
      </c>
      <c r="E206" t="s">
        <v>21</v>
      </c>
      <c r="F206" t="s">
        <v>113</v>
      </c>
    </row>
    <row r="207" spans="1:6" x14ac:dyDescent="0.25">
      <c r="A207" t="s">
        <v>56</v>
      </c>
      <c r="B207" t="s">
        <v>95</v>
      </c>
      <c r="C207">
        <v>6853</v>
      </c>
      <c r="D207">
        <v>1200</v>
      </c>
      <c r="E207" t="s">
        <v>21</v>
      </c>
      <c r="F207" t="s">
        <v>113</v>
      </c>
    </row>
    <row r="208" spans="1:6" x14ac:dyDescent="0.25">
      <c r="A208" t="s">
        <v>56</v>
      </c>
      <c r="B208" t="s">
        <v>96</v>
      </c>
      <c r="C208">
        <v>5392</v>
      </c>
      <c r="D208">
        <v>1184.3</v>
      </c>
      <c r="E208" t="s">
        <v>21</v>
      </c>
      <c r="F208" t="s">
        <v>113</v>
      </c>
    </row>
    <row r="209" spans="1:6" x14ac:dyDescent="0.25">
      <c r="A209" t="s">
        <v>56</v>
      </c>
      <c r="B209" t="s">
        <v>97</v>
      </c>
      <c r="C209">
        <v>3799</v>
      </c>
      <c r="D209">
        <v>886</v>
      </c>
      <c r="E209" t="s">
        <v>21</v>
      </c>
      <c r="F209" t="s">
        <v>113</v>
      </c>
    </row>
    <row r="210" spans="1:6" x14ac:dyDescent="0.25">
      <c r="A210" t="s">
        <v>56</v>
      </c>
      <c r="B210" t="s">
        <v>98</v>
      </c>
      <c r="C210">
        <v>6599</v>
      </c>
      <c r="D210">
        <v>1277.7</v>
      </c>
      <c r="E210" t="s">
        <v>21</v>
      </c>
      <c r="F210" t="s">
        <v>113</v>
      </c>
    </row>
    <row r="211" spans="1:6" x14ac:dyDescent="0.25">
      <c r="A211" t="s">
        <v>56</v>
      </c>
      <c r="B211" t="s">
        <v>99</v>
      </c>
      <c r="C211">
        <v>6627</v>
      </c>
      <c r="D211">
        <v>1037.7</v>
      </c>
      <c r="E211" t="s">
        <v>21</v>
      </c>
      <c r="F211" t="s">
        <v>113</v>
      </c>
    </row>
    <row r="212" spans="1:6" x14ac:dyDescent="0.25">
      <c r="A212" t="s">
        <v>56</v>
      </c>
      <c r="B212" t="s">
        <v>100</v>
      </c>
      <c r="C212">
        <v>5715</v>
      </c>
      <c r="D212">
        <v>1111.3</v>
      </c>
      <c r="E212" t="s">
        <v>21</v>
      </c>
      <c r="F212" t="s">
        <v>113</v>
      </c>
    </row>
    <row r="213" spans="1:6" x14ac:dyDescent="0.25">
      <c r="A213" t="s">
        <v>56</v>
      </c>
      <c r="B213" t="s">
        <v>101</v>
      </c>
      <c r="C213">
        <v>5802</v>
      </c>
      <c r="D213">
        <v>1147.7</v>
      </c>
      <c r="E213" t="s">
        <v>21</v>
      </c>
      <c r="F213" t="s">
        <v>113</v>
      </c>
    </row>
    <row r="214" spans="1:6" x14ac:dyDescent="0.25">
      <c r="A214" t="s">
        <v>56</v>
      </c>
      <c r="B214" t="s">
        <v>102</v>
      </c>
      <c r="C214">
        <v>5753</v>
      </c>
      <c r="D214">
        <v>1157.7</v>
      </c>
      <c r="E214" t="s">
        <v>21</v>
      </c>
      <c r="F214" t="s">
        <v>113</v>
      </c>
    </row>
    <row r="215" spans="1:6" x14ac:dyDescent="0.25">
      <c r="A215" t="s">
        <v>56</v>
      </c>
      <c r="B215" t="s">
        <v>103</v>
      </c>
      <c r="C215">
        <v>6132</v>
      </c>
      <c r="D215">
        <v>1135.3</v>
      </c>
      <c r="E215" t="s">
        <v>21</v>
      </c>
      <c r="F215" t="s">
        <v>113</v>
      </c>
    </row>
    <row r="216" spans="1:6" x14ac:dyDescent="0.25">
      <c r="A216" t="s">
        <v>56</v>
      </c>
      <c r="B216" t="s">
        <v>104</v>
      </c>
      <c r="C216">
        <v>6090</v>
      </c>
      <c r="D216">
        <v>1007</v>
      </c>
      <c r="E216" t="s">
        <v>21</v>
      </c>
      <c r="F216" t="s">
        <v>113</v>
      </c>
    </row>
    <row r="217" spans="1:6" x14ac:dyDescent="0.25">
      <c r="A217" t="s">
        <v>56</v>
      </c>
      <c r="B217" t="s">
        <v>105</v>
      </c>
      <c r="C217">
        <v>5287</v>
      </c>
      <c r="D217">
        <v>1248.3</v>
      </c>
      <c r="E217" t="s">
        <v>21</v>
      </c>
      <c r="F217" t="s">
        <v>113</v>
      </c>
    </row>
    <row r="218" spans="1:6" x14ac:dyDescent="0.25">
      <c r="A218" t="s">
        <v>57</v>
      </c>
      <c r="B218" t="s">
        <v>94</v>
      </c>
      <c r="C218">
        <v>5867</v>
      </c>
      <c r="D218">
        <v>1557</v>
      </c>
      <c r="E218" t="s">
        <v>36</v>
      </c>
      <c r="F218" t="s">
        <v>114</v>
      </c>
    </row>
    <row r="219" spans="1:6" x14ac:dyDescent="0.25">
      <c r="A219" t="s">
        <v>57</v>
      </c>
      <c r="B219" t="s">
        <v>95</v>
      </c>
      <c r="C219">
        <v>6176</v>
      </c>
      <c r="D219">
        <v>1393.7</v>
      </c>
      <c r="E219" t="s">
        <v>36</v>
      </c>
      <c r="F219" t="s">
        <v>114</v>
      </c>
    </row>
    <row r="220" spans="1:6" x14ac:dyDescent="0.25">
      <c r="A220" t="s">
        <v>57</v>
      </c>
      <c r="B220" t="s">
        <v>96</v>
      </c>
      <c r="C220">
        <v>4903</v>
      </c>
      <c r="D220">
        <v>1423.7</v>
      </c>
      <c r="E220" t="s">
        <v>36</v>
      </c>
      <c r="F220" t="s">
        <v>114</v>
      </c>
    </row>
    <row r="221" spans="1:6" x14ac:dyDescent="0.25">
      <c r="A221" t="s">
        <v>57</v>
      </c>
      <c r="B221" t="s">
        <v>97</v>
      </c>
      <c r="C221">
        <v>4904</v>
      </c>
      <c r="D221">
        <v>1092.3</v>
      </c>
      <c r="E221" t="s">
        <v>36</v>
      </c>
      <c r="F221" t="s">
        <v>114</v>
      </c>
    </row>
    <row r="222" spans="1:6" x14ac:dyDescent="0.25">
      <c r="A222" t="s">
        <v>57</v>
      </c>
      <c r="B222" t="s">
        <v>98</v>
      </c>
      <c r="C222">
        <v>6213</v>
      </c>
      <c r="D222">
        <v>1524</v>
      </c>
      <c r="E222" t="s">
        <v>36</v>
      </c>
      <c r="F222" t="s">
        <v>114</v>
      </c>
    </row>
    <row r="223" spans="1:6" x14ac:dyDescent="0.25">
      <c r="A223" t="s">
        <v>57</v>
      </c>
      <c r="B223" t="s">
        <v>99</v>
      </c>
      <c r="C223">
        <v>6171</v>
      </c>
      <c r="D223">
        <v>1342</v>
      </c>
      <c r="E223" t="s">
        <v>36</v>
      </c>
      <c r="F223" t="s">
        <v>114</v>
      </c>
    </row>
    <row r="224" spans="1:6" x14ac:dyDescent="0.25">
      <c r="A224" t="s">
        <v>57</v>
      </c>
      <c r="B224" t="s">
        <v>100</v>
      </c>
      <c r="C224">
        <v>6377</v>
      </c>
      <c r="D224">
        <v>1629.7</v>
      </c>
      <c r="E224" t="s">
        <v>36</v>
      </c>
      <c r="F224" t="s">
        <v>114</v>
      </c>
    </row>
    <row r="225" spans="1:6" x14ac:dyDescent="0.25">
      <c r="A225" t="s">
        <v>57</v>
      </c>
      <c r="B225" t="s">
        <v>101</v>
      </c>
      <c r="C225">
        <v>5912</v>
      </c>
      <c r="D225">
        <v>1181</v>
      </c>
      <c r="E225" t="s">
        <v>36</v>
      </c>
      <c r="F225" t="s">
        <v>114</v>
      </c>
    </row>
    <row r="226" spans="1:6" x14ac:dyDescent="0.25">
      <c r="A226" t="s">
        <v>57</v>
      </c>
      <c r="B226" t="s">
        <v>102</v>
      </c>
      <c r="C226">
        <v>6212</v>
      </c>
      <c r="D226">
        <v>1485.7</v>
      </c>
      <c r="E226" t="s">
        <v>36</v>
      </c>
      <c r="F226" t="s">
        <v>114</v>
      </c>
    </row>
    <row r="227" spans="1:6" x14ac:dyDescent="0.25">
      <c r="A227" t="s">
        <v>57</v>
      </c>
      <c r="B227" t="s">
        <v>103</v>
      </c>
      <c r="C227">
        <v>5908</v>
      </c>
      <c r="D227">
        <v>1267</v>
      </c>
      <c r="E227" t="s">
        <v>36</v>
      </c>
      <c r="F227" t="s">
        <v>114</v>
      </c>
    </row>
    <row r="228" spans="1:6" x14ac:dyDescent="0.25">
      <c r="A228" t="s">
        <v>57</v>
      </c>
      <c r="B228" t="s">
        <v>104</v>
      </c>
      <c r="C228">
        <v>4982</v>
      </c>
      <c r="D228">
        <v>1205</v>
      </c>
      <c r="E228" t="s">
        <v>36</v>
      </c>
      <c r="F228" t="s">
        <v>114</v>
      </c>
    </row>
    <row r="229" spans="1:6" x14ac:dyDescent="0.25">
      <c r="A229" t="s">
        <v>57</v>
      </c>
      <c r="B229" t="s">
        <v>105</v>
      </c>
      <c r="C229">
        <v>5573</v>
      </c>
      <c r="D229">
        <v>1218.7</v>
      </c>
      <c r="E229" t="s">
        <v>36</v>
      </c>
      <c r="F229" t="s">
        <v>114</v>
      </c>
    </row>
    <row r="230" spans="1:6" x14ac:dyDescent="0.25">
      <c r="A230" t="s">
        <v>58</v>
      </c>
      <c r="B230" t="s">
        <v>94</v>
      </c>
      <c r="C230">
        <v>6556</v>
      </c>
      <c r="D230">
        <v>1532.7</v>
      </c>
      <c r="E230" t="s">
        <v>26</v>
      </c>
      <c r="F230" t="s">
        <v>114</v>
      </c>
    </row>
    <row r="231" spans="1:6" x14ac:dyDescent="0.25">
      <c r="A231" t="s">
        <v>58</v>
      </c>
      <c r="B231" t="s">
        <v>95</v>
      </c>
      <c r="C231">
        <v>6226</v>
      </c>
      <c r="D231">
        <v>1709.3</v>
      </c>
      <c r="E231" t="s">
        <v>26</v>
      </c>
      <c r="F231" t="s">
        <v>114</v>
      </c>
    </row>
    <row r="232" spans="1:6" x14ac:dyDescent="0.25">
      <c r="A232" t="s">
        <v>58</v>
      </c>
      <c r="B232" t="s">
        <v>96</v>
      </c>
      <c r="C232">
        <v>4931</v>
      </c>
      <c r="D232">
        <v>1291</v>
      </c>
      <c r="E232" t="s">
        <v>26</v>
      </c>
      <c r="F232" t="s">
        <v>114</v>
      </c>
    </row>
    <row r="233" spans="1:6" x14ac:dyDescent="0.25">
      <c r="A233" t="s">
        <v>58</v>
      </c>
      <c r="B233" t="s">
        <v>97</v>
      </c>
      <c r="C233">
        <v>4658</v>
      </c>
      <c r="D233">
        <v>1290.3</v>
      </c>
      <c r="E233" t="s">
        <v>26</v>
      </c>
      <c r="F233" t="s">
        <v>114</v>
      </c>
    </row>
    <row r="234" spans="1:6" x14ac:dyDescent="0.25">
      <c r="A234" t="s">
        <v>58</v>
      </c>
      <c r="B234" t="s">
        <v>98</v>
      </c>
      <c r="C234">
        <v>5816</v>
      </c>
      <c r="D234">
        <v>1532</v>
      </c>
      <c r="E234" t="s">
        <v>26</v>
      </c>
      <c r="F234" t="s">
        <v>114</v>
      </c>
    </row>
    <row r="235" spans="1:6" x14ac:dyDescent="0.25">
      <c r="A235" t="s">
        <v>58</v>
      </c>
      <c r="B235" t="s">
        <v>99</v>
      </c>
      <c r="C235">
        <v>6755</v>
      </c>
      <c r="D235">
        <v>1375</v>
      </c>
      <c r="E235" t="s">
        <v>26</v>
      </c>
      <c r="F235" t="s">
        <v>114</v>
      </c>
    </row>
    <row r="236" spans="1:6" x14ac:dyDescent="0.25">
      <c r="A236" t="s">
        <v>58</v>
      </c>
      <c r="B236" t="s">
        <v>100</v>
      </c>
      <c r="C236">
        <v>5781</v>
      </c>
      <c r="D236">
        <v>1167</v>
      </c>
      <c r="E236" t="s">
        <v>26</v>
      </c>
      <c r="F236" t="s">
        <v>114</v>
      </c>
    </row>
    <row r="237" spans="1:6" x14ac:dyDescent="0.25">
      <c r="A237" t="s">
        <v>58</v>
      </c>
      <c r="B237" t="s">
        <v>101</v>
      </c>
      <c r="C237">
        <v>5678</v>
      </c>
      <c r="D237">
        <v>1222</v>
      </c>
      <c r="E237" t="s">
        <v>26</v>
      </c>
      <c r="F237" t="s">
        <v>114</v>
      </c>
    </row>
    <row r="238" spans="1:6" x14ac:dyDescent="0.25">
      <c r="A238" t="s">
        <v>58</v>
      </c>
      <c r="B238" t="s">
        <v>102</v>
      </c>
      <c r="C238">
        <v>6122</v>
      </c>
      <c r="D238">
        <v>1402.3</v>
      </c>
      <c r="E238" t="s">
        <v>26</v>
      </c>
      <c r="F238" t="s">
        <v>114</v>
      </c>
    </row>
    <row r="239" spans="1:6" x14ac:dyDescent="0.25">
      <c r="A239" t="s">
        <v>58</v>
      </c>
      <c r="B239" t="s">
        <v>103</v>
      </c>
      <c r="C239">
        <v>5208</v>
      </c>
      <c r="D239">
        <v>1545.3</v>
      </c>
      <c r="E239" t="s">
        <v>26</v>
      </c>
      <c r="F239" t="s">
        <v>114</v>
      </c>
    </row>
    <row r="240" spans="1:6" x14ac:dyDescent="0.25">
      <c r="A240" t="s">
        <v>58</v>
      </c>
      <c r="B240" t="s">
        <v>104</v>
      </c>
      <c r="C240">
        <v>5727</v>
      </c>
      <c r="D240">
        <v>1435</v>
      </c>
      <c r="E240" t="s">
        <v>26</v>
      </c>
      <c r="F240" t="s">
        <v>114</v>
      </c>
    </row>
    <row r="241" spans="1:6" x14ac:dyDescent="0.25">
      <c r="A241" t="s">
        <v>58</v>
      </c>
      <c r="B241" t="s">
        <v>105</v>
      </c>
      <c r="C241">
        <v>4526</v>
      </c>
      <c r="D241">
        <v>1231</v>
      </c>
      <c r="E241" t="s">
        <v>26</v>
      </c>
      <c r="F241" t="s">
        <v>114</v>
      </c>
    </row>
    <row r="242" spans="1:6" x14ac:dyDescent="0.25">
      <c r="A242" t="s">
        <v>59</v>
      </c>
      <c r="B242" t="s">
        <v>94</v>
      </c>
      <c r="C242">
        <v>6807</v>
      </c>
      <c r="D242">
        <v>1081.7</v>
      </c>
      <c r="E242" t="s">
        <v>21</v>
      </c>
      <c r="F242" t="s">
        <v>113</v>
      </c>
    </row>
    <row r="243" spans="1:6" x14ac:dyDescent="0.25">
      <c r="A243" t="s">
        <v>59</v>
      </c>
      <c r="B243" t="s">
        <v>95</v>
      </c>
      <c r="C243">
        <v>6016</v>
      </c>
      <c r="D243">
        <v>1458</v>
      </c>
      <c r="E243" t="s">
        <v>21</v>
      </c>
      <c r="F243" t="s">
        <v>113</v>
      </c>
    </row>
    <row r="244" spans="1:6" x14ac:dyDescent="0.25">
      <c r="A244" t="s">
        <v>59</v>
      </c>
      <c r="B244" t="s">
        <v>96</v>
      </c>
      <c r="C244">
        <v>4765</v>
      </c>
      <c r="D244">
        <v>1273</v>
      </c>
      <c r="E244" t="s">
        <v>21</v>
      </c>
      <c r="F244" t="s">
        <v>113</v>
      </c>
    </row>
    <row r="245" spans="1:6" x14ac:dyDescent="0.25">
      <c r="A245" t="s">
        <v>59</v>
      </c>
      <c r="B245" t="s">
        <v>97</v>
      </c>
      <c r="C245">
        <v>5669</v>
      </c>
      <c r="D245">
        <v>1402.3</v>
      </c>
      <c r="E245" t="s">
        <v>21</v>
      </c>
      <c r="F245" t="s">
        <v>113</v>
      </c>
    </row>
    <row r="246" spans="1:6" x14ac:dyDescent="0.25">
      <c r="A246" t="s">
        <v>59</v>
      </c>
      <c r="B246" t="s">
        <v>98</v>
      </c>
      <c r="C246">
        <v>6372</v>
      </c>
      <c r="D246">
        <v>1141</v>
      </c>
      <c r="E246" t="s">
        <v>21</v>
      </c>
      <c r="F246" t="s">
        <v>113</v>
      </c>
    </row>
    <row r="247" spans="1:6" x14ac:dyDescent="0.25">
      <c r="A247" t="s">
        <v>59</v>
      </c>
      <c r="B247" t="s">
        <v>99</v>
      </c>
      <c r="C247">
        <v>6260</v>
      </c>
      <c r="D247">
        <v>1094.7</v>
      </c>
      <c r="E247" t="s">
        <v>21</v>
      </c>
      <c r="F247" t="s">
        <v>113</v>
      </c>
    </row>
    <row r="248" spans="1:6" x14ac:dyDescent="0.25">
      <c r="A248" t="s">
        <v>59</v>
      </c>
      <c r="B248" t="s">
        <v>100</v>
      </c>
      <c r="C248">
        <v>5693</v>
      </c>
      <c r="D248">
        <v>1348.3</v>
      </c>
      <c r="E248" t="s">
        <v>21</v>
      </c>
      <c r="F248" t="s">
        <v>113</v>
      </c>
    </row>
    <row r="249" spans="1:6" x14ac:dyDescent="0.25">
      <c r="A249" t="s">
        <v>59</v>
      </c>
      <c r="B249" t="s">
        <v>101</v>
      </c>
      <c r="C249">
        <v>5813</v>
      </c>
      <c r="D249">
        <v>1533</v>
      </c>
      <c r="E249" t="s">
        <v>21</v>
      </c>
      <c r="F249" t="s">
        <v>113</v>
      </c>
    </row>
    <row r="250" spans="1:6" x14ac:dyDescent="0.25">
      <c r="A250" t="s">
        <v>59</v>
      </c>
      <c r="B250" t="s">
        <v>102</v>
      </c>
      <c r="C250">
        <v>5293</v>
      </c>
      <c r="D250">
        <v>1536.3</v>
      </c>
      <c r="E250" t="s">
        <v>21</v>
      </c>
      <c r="F250" t="s">
        <v>113</v>
      </c>
    </row>
    <row r="251" spans="1:6" x14ac:dyDescent="0.25">
      <c r="A251" t="s">
        <v>59</v>
      </c>
      <c r="B251" t="s">
        <v>103</v>
      </c>
      <c r="C251">
        <v>6268</v>
      </c>
      <c r="D251">
        <v>914.7</v>
      </c>
      <c r="E251" t="s">
        <v>21</v>
      </c>
      <c r="F251" t="s">
        <v>113</v>
      </c>
    </row>
    <row r="252" spans="1:6" x14ac:dyDescent="0.25">
      <c r="A252" t="s">
        <v>59</v>
      </c>
      <c r="B252" t="s">
        <v>104</v>
      </c>
      <c r="C252">
        <v>5973</v>
      </c>
      <c r="D252">
        <v>1005.7</v>
      </c>
      <c r="E252" t="s">
        <v>21</v>
      </c>
      <c r="F252" t="s">
        <v>113</v>
      </c>
    </row>
    <row r="253" spans="1:6" x14ac:dyDescent="0.25">
      <c r="A253" t="s">
        <v>59</v>
      </c>
      <c r="B253" t="s">
        <v>105</v>
      </c>
      <c r="C253">
        <v>6235</v>
      </c>
      <c r="D253">
        <v>1363</v>
      </c>
      <c r="E253" t="s">
        <v>21</v>
      </c>
      <c r="F253" t="s">
        <v>113</v>
      </c>
    </row>
    <row r="254" spans="1:6" x14ac:dyDescent="0.25">
      <c r="A254" t="s">
        <v>60</v>
      </c>
      <c r="B254" t="s">
        <v>94</v>
      </c>
      <c r="C254">
        <v>6720</v>
      </c>
      <c r="D254">
        <v>1057.7</v>
      </c>
      <c r="E254" t="s">
        <v>21</v>
      </c>
      <c r="F254" t="s">
        <v>114</v>
      </c>
    </row>
    <row r="255" spans="1:6" x14ac:dyDescent="0.25">
      <c r="A255" t="s">
        <v>60</v>
      </c>
      <c r="B255" t="s">
        <v>95</v>
      </c>
      <c r="C255">
        <v>6219</v>
      </c>
      <c r="D255">
        <v>1111</v>
      </c>
      <c r="E255" t="s">
        <v>21</v>
      </c>
      <c r="F255" t="s">
        <v>114</v>
      </c>
    </row>
    <row r="256" spans="1:6" x14ac:dyDescent="0.25">
      <c r="A256" t="s">
        <v>60</v>
      </c>
      <c r="B256" t="s">
        <v>96</v>
      </c>
      <c r="C256">
        <v>4727</v>
      </c>
      <c r="D256">
        <v>1096.7</v>
      </c>
      <c r="E256" t="s">
        <v>21</v>
      </c>
      <c r="F256" t="s">
        <v>114</v>
      </c>
    </row>
    <row r="257" spans="1:6" x14ac:dyDescent="0.25">
      <c r="A257" t="s">
        <v>60</v>
      </c>
      <c r="B257" t="s">
        <v>97</v>
      </c>
      <c r="C257">
        <v>4634</v>
      </c>
      <c r="D257">
        <v>1020.7</v>
      </c>
      <c r="E257" t="s">
        <v>21</v>
      </c>
      <c r="F257" t="s">
        <v>114</v>
      </c>
    </row>
    <row r="258" spans="1:6" x14ac:dyDescent="0.25">
      <c r="A258" t="s">
        <v>60</v>
      </c>
      <c r="B258" t="s">
        <v>98</v>
      </c>
      <c r="C258">
        <v>6890</v>
      </c>
      <c r="D258">
        <v>1143.3</v>
      </c>
      <c r="E258" t="s">
        <v>21</v>
      </c>
      <c r="F258" t="s">
        <v>114</v>
      </c>
    </row>
    <row r="259" spans="1:6" x14ac:dyDescent="0.25">
      <c r="A259" t="s">
        <v>60</v>
      </c>
      <c r="B259" t="s">
        <v>99</v>
      </c>
      <c r="C259">
        <v>5039</v>
      </c>
      <c r="D259">
        <v>1146.3</v>
      </c>
      <c r="E259" t="s">
        <v>21</v>
      </c>
      <c r="F259" t="s">
        <v>114</v>
      </c>
    </row>
    <row r="260" spans="1:6" x14ac:dyDescent="0.25">
      <c r="A260" t="s">
        <v>60</v>
      </c>
      <c r="B260" t="s">
        <v>100</v>
      </c>
      <c r="C260">
        <v>5035</v>
      </c>
      <c r="D260">
        <v>1204.7</v>
      </c>
      <c r="E260" t="s">
        <v>21</v>
      </c>
      <c r="F260" t="s">
        <v>114</v>
      </c>
    </row>
    <row r="261" spans="1:6" x14ac:dyDescent="0.25">
      <c r="A261" t="s">
        <v>60</v>
      </c>
      <c r="B261" t="s">
        <v>101</v>
      </c>
      <c r="C261">
        <v>5992</v>
      </c>
      <c r="D261">
        <v>1090.3</v>
      </c>
      <c r="E261" t="s">
        <v>21</v>
      </c>
      <c r="F261" t="s">
        <v>114</v>
      </c>
    </row>
    <row r="262" spans="1:6" x14ac:dyDescent="0.25">
      <c r="A262" t="s">
        <v>60</v>
      </c>
      <c r="B262" t="s">
        <v>102</v>
      </c>
      <c r="C262">
        <v>5586</v>
      </c>
      <c r="D262">
        <v>1112.7</v>
      </c>
      <c r="E262" t="s">
        <v>21</v>
      </c>
      <c r="F262" t="s">
        <v>114</v>
      </c>
    </row>
    <row r="263" spans="1:6" x14ac:dyDescent="0.25">
      <c r="A263" t="s">
        <v>60</v>
      </c>
      <c r="B263" t="s">
        <v>103</v>
      </c>
      <c r="C263">
        <v>6195</v>
      </c>
      <c r="D263">
        <v>1119</v>
      </c>
      <c r="E263" t="s">
        <v>21</v>
      </c>
      <c r="F263" t="s">
        <v>114</v>
      </c>
    </row>
    <row r="264" spans="1:6" x14ac:dyDescent="0.25">
      <c r="A264" t="s">
        <v>60</v>
      </c>
      <c r="B264" t="s">
        <v>104</v>
      </c>
      <c r="C264">
        <v>5810</v>
      </c>
      <c r="D264">
        <v>983</v>
      </c>
      <c r="E264" t="s">
        <v>21</v>
      </c>
      <c r="F264" t="s">
        <v>114</v>
      </c>
    </row>
    <row r="265" spans="1:6" x14ac:dyDescent="0.25">
      <c r="A265" t="s">
        <v>60</v>
      </c>
      <c r="B265" t="s">
        <v>105</v>
      </c>
      <c r="C265">
        <v>4886</v>
      </c>
      <c r="D265">
        <v>894.3</v>
      </c>
      <c r="E265" t="s">
        <v>21</v>
      </c>
      <c r="F265" t="s">
        <v>114</v>
      </c>
    </row>
    <row r="266" spans="1:6" x14ac:dyDescent="0.25">
      <c r="A266" t="s">
        <v>61</v>
      </c>
      <c r="B266" t="s">
        <v>94</v>
      </c>
      <c r="C266">
        <v>6951</v>
      </c>
      <c r="D266">
        <v>1355.3</v>
      </c>
      <c r="E266" t="s">
        <v>21</v>
      </c>
      <c r="F266" t="s">
        <v>113</v>
      </c>
    </row>
    <row r="267" spans="1:6" x14ac:dyDescent="0.25">
      <c r="A267" t="s">
        <v>61</v>
      </c>
      <c r="B267" t="s">
        <v>95</v>
      </c>
      <c r="C267">
        <v>7215</v>
      </c>
      <c r="D267">
        <v>1450</v>
      </c>
      <c r="E267" t="s">
        <v>21</v>
      </c>
      <c r="F267" t="s">
        <v>113</v>
      </c>
    </row>
    <row r="268" spans="1:6" x14ac:dyDescent="0.25">
      <c r="A268" t="s">
        <v>61</v>
      </c>
      <c r="B268" t="s">
        <v>96</v>
      </c>
      <c r="C268">
        <v>5205</v>
      </c>
      <c r="D268">
        <v>970</v>
      </c>
      <c r="E268" t="s">
        <v>21</v>
      </c>
      <c r="F268" t="s">
        <v>113</v>
      </c>
    </row>
    <row r="269" spans="1:6" x14ac:dyDescent="0.25">
      <c r="A269" t="s">
        <v>61</v>
      </c>
      <c r="B269" t="s">
        <v>97</v>
      </c>
      <c r="C269">
        <v>4714</v>
      </c>
      <c r="D269">
        <v>946.7</v>
      </c>
      <c r="E269" t="s">
        <v>21</v>
      </c>
      <c r="F269" t="s">
        <v>113</v>
      </c>
    </row>
    <row r="270" spans="1:6" x14ac:dyDescent="0.25">
      <c r="A270" t="s">
        <v>61</v>
      </c>
      <c r="B270" t="s">
        <v>98</v>
      </c>
      <c r="C270">
        <v>5954</v>
      </c>
      <c r="D270">
        <v>1172</v>
      </c>
      <c r="E270" t="s">
        <v>21</v>
      </c>
      <c r="F270" t="s">
        <v>113</v>
      </c>
    </row>
    <row r="271" spans="1:6" x14ac:dyDescent="0.25">
      <c r="A271" t="s">
        <v>61</v>
      </c>
      <c r="B271" t="s">
        <v>99</v>
      </c>
      <c r="C271">
        <v>6483</v>
      </c>
      <c r="D271">
        <v>1205</v>
      </c>
      <c r="E271" t="s">
        <v>21</v>
      </c>
      <c r="F271" t="s">
        <v>113</v>
      </c>
    </row>
    <row r="272" spans="1:6" x14ac:dyDescent="0.25">
      <c r="A272" t="s">
        <v>61</v>
      </c>
      <c r="B272" t="s">
        <v>100</v>
      </c>
      <c r="C272">
        <v>6613</v>
      </c>
      <c r="D272">
        <v>1251</v>
      </c>
      <c r="E272" t="s">
        <v>21</v>
      </c>
      <c r="F272" t="s">
        <v>113</v>
      </c>
    </row>
    <row r="273" spans="1:6" x14ac:dyDescent="0.25">
      <c r="A273" t="s">
        <v>61</v>
      </c>
      <c r="B273" t="s">
        <v>101</v>
      </c>
      <c r="C273">
        <v>5882</v>
      </c>
      <c r="D273">
        <v>1266.7</v>
      </c>
      <c r="E273" t="s">
        <v>21</v>
      </c>
      <c r="F273" t="s">
        <v>113</v>
      </c>
    </row>
    <row r="274" spans="1:6" x14ac:dyDescent="0.25">
      <c r="A274" t="s">
        <v>61</v>
      </c>
      <c r="B274" t="s">
        <v>102</v>
      </c>
      <c r="C274">
        <v>5538</v>
      </c>
      <c r="D274">
        <v>1091</v>
      </c>
      <c r="E274" t="s">
        <v>21</v>
      </c>
      <c r="F274" t="s">
        <v>113</v>
      </c>
    </row>
    <row r="275" spans="1:6" x14ac:dyDescent="0.25">
      <c r="A275" t="s">
        <v>61</v>
      </c>
      <c r="B275" t="s">
        <v>103</v>
      </c>
      <c r="C275">
        <v>4885</v>
      </c>
      <c r="D275">
        <v>1016</v>
      </c>
      <c r="E275" t="s">
        <v>21</v>
      </c>
      <c r="F275" t="s">
        <v>113</v>
      </c>
    </row>
    <row r="276" spans="1:6" x14ac:dyDescent="0.25">
      <c r="A276" t="s">
        <v>61</v>
      </c>
      <c r="B276" t="s">
        <v>104</v>
      </c>
      <c r="C276">
        <v>5114</v>
      </c>
      <c r="D276">
        <v>1213.7</v>
      </c>
      <c r="E276" t="s">
        <v>21</v>
      </c>
      <c r="F276" t="s">
        <v>113</v>
      </c>
    </row>
    <row r="277" spans="1:6" x14ac:dyDescent="0.25">
      <c r="A277" t="s">
        <v>61</v>
      </c>
      <c r="B277" t="s">
        <v>105</v>
      </c>
      <c r="C277">
        <v>5449</v>
      </c>
      <c r="D277">
        <v>909.3</v>
      </c>
      <c r="E277" t="s">
        <v>21</v>
      </c>
      <c r="F277" t="s">
        <v>113</v>
      </c>
    </row>
    <row r="278" spans="1:6" x14ac:dyDescent="0.25">
      <c r="A278" t="s">
        <v>62</v>
      </c>
      <c r="B278" t="s">
        <v>94</v>
      </c>
      <c r="C278">
        <v>7007</v>
      </c>
      <c r="D278">
        <v>1329</v>
      </c>
      <c r="E278" t="s">
        <v>21</v>
      </c>
      <c r="F278" t="s">
        <v>113</v>
      </c>
    </row>
    <row r="279" spans="1:6" x14ac:dyDescent="0.25">
      <c r="A279" t="s">
        <v>62</v>
      </c>
      <c r="B279" t="s">
        <v>95</v>
      </c>
      <c r="C279">
        <v>6398</v>
      </c>
      <c r="D279">
        <v>1229</v>
      </c>
      <c r="E279" t="s">
        <v>21</v>
      </c>
      <c r="F279" t="s">
        <v>113</v>
      </c>
    </row>
    <row r="280" spans="1:6" x14ac:dyDescent="0.25">
      <c r="A280" t="s">
        <v>62</v>
      </c>
      <c r="B280" t="s">
        <v>96</v>
      </c>
      <c r="C280">
        <v>5009</v>
      </c>
      <c r="D280">
        <v>1287.3</v>
      </c>
      <c r="E280" t="s">
        <v>21</v>
      </c>
      <c r="F280" t="s">
        <v>113</v>
      </c>
    </row>
    <row r="281" spans="1:6" x14ac:dyDescent="0.25">
      <c r="A281" t="s">
        <v>62</v>
      </c>
      <c r="B281" t="s">
        <v>97</v>
      </c>
      <c r="C281">
        <v>5695</v>
      </c>
      <c r="D281">
        <v>1138.3</v>
      </c>
      <c r="E281" t="s">
        <v>21</v>
      </c>
      <c r="F281" t="s">
        <v>113</v>
      </c>
    </row>
    <row r="282" spans="1:6" x14ac:dyDescent="0.25">
      <c r="A282" t="s">
        <v>62</v>
      </c>
      <c r="B282" t="s">
        <v>98</v>
      </c>
      <c r="C282">
        <v>6101</v>
      </c>
      <c r="D282">
        <v>1113.7</v>
      </c>
      <c r="E282" t="s">
        <v>21</v>
      </c>
      <c r="F282" t="s">
        <v>113</v>
      </c>
    </row>
    <row r="283" spans="1:6" x14ac:dyDescent="0.25">
      <c r="A283" t="s">
        <v>62</v>
      </c>
      <c r="B283" t="s">
        <v>99</v>
      </c>
      <c r="C283">
        <v>5590</v>
      </c>
      <c r="D283">
        <v>1340</v>
      </c>
      <c r="E283" t="s">
        <v>21</v>
      </c>
      <c r="F283" t="s">
        <v>113</v>
      </c>
    </row>
    <row r="284" spans="1:6" x14ac:dyDescent="0.25">
      <c r="A284" t="s">
        <v>62</v>
      </c>
      <c r="B284" t="s">
        <v>100</v>
      </c>
      <c r="C284">
        <v>6178</v>
      </c>
      <c r="D284">
        <v>1055.3</v>
      </c>
      <c r="E284" t="s">
        <v>21</v>
      </c>
      <c r="F284" t="s">
        <v>113</v>
      </c>
    </row>
    <row r="285" spans="1:6" x14ac:dyDescent="0.25">
      <c r="A285" t="s">
        <v>62</v>
      </c>
      <c r="B285" t="s">
        <v>101</v>
      </c>
      <c r="C285">
        <v>6156</v>
      </c>
      <c r="D285">
        <v>1281.3</v>
      </c>
      <c r="E285" t="s">
        <v>21</v>
      </c>
      <c r="F285" t="s">
        <v>113</v>
      </c>
    </row>
    <row r="286" spans="1:6" x14ac:dyDescent="0.25">
      <c r="A286" t="s">
        <v>62</v>
      </c>
      <c r="B286" t="s">
        <v>102</v>
      </c>
      <c r="C286">
        <v>5837</v>
      </c>
      <c r="D286">
        <v>1097.3</v>
      </c>
      <c r="E286" t="s">
        <v>21</v>
      </c>
      <c r="F286" t="s">
        <v>113</v>
      </c>
    </row>
    <row r="287" spans="1:6" x14ac:dyDescent="0.25">
      <c r="A287" t="s">
        <v>62</v>
      </c>
      <c r="B287" t="s">
        <v>103</v>
      </c>
      <c r="C287">
        <v>5822</v>
      </c>
      <c r="D287">
        <v>988.7</v>
      </c>
      <c r="E287" t="s">
        <v>21</v>
      </c>
      <c r="F287" t="s">
        <v>113</v>
      </c>
    </row>
    <row r="288" spans="1:6" x14ac:dyDescent="0.25">
      <c r="A288" t="s">
        <v>62</v>
      </c>
      <c r="B288" t="s">
        <v>104</v>
      </c>
      <c r="C288">
        <v>5712</v>
      </c>
      <c r="D288">
        <v>1124.7</v>
      </c>
      <c r="E288" t="s">
        <v>21</v>
      </c>
      <c r="F288" t="s">
        <v>113</v>
      </c>
    </row>
    <row r="289" spans="1:6" x14ac:dyDescent="0.25">
      <c r="A289" t="s">
        <v>62</v>
      </c>
      <c r="B289" t="s">
        <v>105</v>
      </c>
      <c r="C289">
        <v>5486</v>
      </c>
      <c r="D289">
        <v>1006.7</v>
      </c>
      <c r="E289" t="s">
        <v>21</v>
      </c>
      <c r="F289" t="s">
        <v>113</v>
      </c>
    </row>
    <row r="290" spans="1:6" x14ac:dyDescent="0.25">
      <c r="A290" t="s">
        <v>63</v>
      </c>
      <c r="B290" t="s">
        <v>94</v>
      </c>
      <c r="C290">
        <v>5946</v>
      </c>
      <c r="D290">
        <v>946</v>
      </c>
      <c r="E290" t="s">
        <v>34</v>
      </c>
      <c r="F290" t="s">
        <v>114</v>
      </c>
    </row>
    <row r="291" spans="1:6" x14ac:dyDescent="0.25">
      <c r="A291" t="s">
        <v>63</v>
      </c>
      <c r="B291" t="s">
        <v>95</v>
      </c>
      <c r="C291">
        <v>5732</v>
      </c>
      <c r="D291">
        <v>1038.3</v>
      </c>
      <c r="E291" t="s">
        <v>34</v>
      </c>
      <c r="F291" t="s">
        <v>114</v>
      </c>
    </row>
    <row r="292" spans="1:6" x14ac:dyDescent="0.25">
      <c r="A292" t="s">
        <v>63</v>
      </c>
      <c r="B292" t="s">
        <v>96</v>
      </c>
      <c r="C292">
        <v>4404</v>
      </c>
      <c r="D292">
        <v>865.3</v>
      </c>
      <c r="E292" t="s">
        <v>34</v>
      </c>
      <c r="F292" t="s">
        <v>114</v>
      </c>
    </row>
    <row r="293" spans="1:6" x14ac:dyDescent="0.25">
      <c r="A293" t="s">
        <v>63</v>
      </c>
      <c r="B293" t="s">
        <v>97</v>
      </c>
      <c r="C293">
        <v>4040</v>
      </c>
      <c r="D293">
        <v>873.3</v>
      </c>
      <c r="E293" t="s">
        <v>34</v>
      </c>
      <c r="F293" t="s">
        <v>114</v>
      </c>
    </row>
    <row r="294" spans="1:6" x14ac:dyDescent="0.25">
      <c r="A294" t="s">
        <v>63</v>
      </c>
      <c r="B294" t="s">
        <v>98</v>
      </c>
      <c r="C294">
        <v>5357</v>
      </c>
      <c r="D294">
        <v>1028.3</v>
      </c>
      <c r="E294" t="s">
        <v>34</v>
      </c>
      <c r="F294" t="s">
        <v>114</v>
      </c>
    </row>
    <row r="295" spans="1:6" x14ac:dyDescent="0.25">
      <c r="A295" t="s">
        <v>63</v>
      </c>
      <c r="B295" t="s">
        <v>99</v>
      </c>
      <c r="C295">
        <v>5300</v>
      </c>
      <c r="D295">
        <v>1051</v>
      </c>
      <c r="E295" t="s">
        <v>34</v>
      </c>
      <c r="F295" t="s">
        <v>114</v>
      </c>
    </row>
    <row r="296" spans="1:6" x14ac:dyDescent="0.25">
      <c r="A296" t="s">
        <v>63</v>
      </c>
      <c r="B296" t="s">
        <v>100</v>
      </c>
      <c r="C296">
        <v>5728</v>
      </c>
      <c r="D296">
        <v>1071.7</v>
      </c>
      <c r="E296" t="s">
        <v>34</v>
      </c>
      <c r="F296" t="s">
        <v>114</v>
      </c>
    </row>
    <row r="297" spans="1:6" x14ac:dyDescent="0.25">
      <c r="A297" t="s">
        <v>63</v>
      </c>
      <c r="B297" t="s">
        <v>101</v>
      </c>
      <c r="C297">
        <v>5096</v>
      </c>
      <c r="D297">
        <v>969.7</v>
      </c>
      <c r="E297" t="s">
        <v>34</v>
      </c>
      <c r="F297" t="s">
        <v>114</v>
      </c>
    </row>
    <row r="298" spans="1:6" x14ac:dyDescent="0.25">
      <c r="A298" t="s">
        <v>63</v>
      </c>
      <c r="B298" t="s">
        <v>102</v>
      </c>
      <c r="C298">
        <v>5591</v>
      </c>
      <c r="D298">
        <v>1001.7</v>
      </c>
      <c r="E298" t="s">
        <v>34</v>
      </c>
      <c r="F298" t="s">
        <v>114</v>
      </c>
    </row>
    <row r="299" spans="1:6" x14ac:dyDescent="0.25">
      <c r="A299" t="s">
        <v>63</v>
      </c>
      <c r="B299" t="s">
        <v>103</v>
      </c>
      <c r="C299">
        <v>5490</v>
      </c>
      <c r="D299">
        <v>1081.3</v>
      </c>
      <c r="E299" t="s">
        <v>34</v>
      </c>
      <c r="F299" t="s">
        <v>114</v>
      </c>
    </row>
    <row r="300" spans="1:6" x14ac:dyDescent="0.25">
      <c r="A300" t="s">
        <v>63</v>
      </c>
      <c r="B300" t="s">
        <v>104</v>
      </c>
      <c r="C300">
        <v>5021</v>
      </c>
      <c r="D300">
        <v>978.3</v>
      </c>
      <c r="E300" t="s">
        <v>34</v>
      </c>
      <c r="F300" t="s">
        <v>114</v>
      </c>
    </row>
    <row r="301" spans="1:6" x14ac:dyDescent="0.25">
      <c r="A301" t="s">
        <v>63</v>
      </c>
      <c r="B301" t="s">
        <v>105</v>
      </c>
      <c r="C301">
        <v>4678</v>
      </c>
      <c r="D301">
        <v>1145.3</v>
      </c>
      <c r="E301" t="s">
        <v>34</v>
      </c>
      <c r="F301" t="s">
        <v>114</v>
      </c>
    </row>
    <row r="302" spans="1:6" x14ac:dyDescent="0.25">
      <c r="A302" t="s">
        <v>64</v>
      </c>
      <c r="B302" t="s">
        <v>94</v>
      </c>
      <c r="C302">
        <v>7094</v>
      </c>
      <c r="D302">
        <v>1378</v>
      </c>
      <c r="E302" t="s">
        <v>37</v>
      </c>
      <c r="F302" t="s">
        <v>114</v>
      </c>
    </row>
    <row r="303" spans="1:6" x14ac:dyDescent="0.25">
      <c r="A303" t="s">
        <v>64</v>
      </c>
      <c r="B303" t="s">
        <v>95</v>
      </c>
      <c r="C303">
        <v>6471</v>
      </c>
      <c r="D303">
        <v>1377</v>
      </c>
      <c r="E303" t="s">
        <v>37</v>
      </c>
      <c r="F303" t="s">
        <v>114</v>
      </c>
    </row>
    <row r="304" spans="1:6" x14ac:dyDescent="0.25">
      <c r="A304" t="s">
        <v>64</v>
      </c>
      <c r="B304" t="s">
        <v>96</v>
      </c>
      <c r="C304">
        <v>5333</v>
      </c>
      <c r="D304">
        <v>1153</v>
      </c>
      <c r="E304" t="s">
        <v>37</v>
      </c>
      <c r="F304" t="s">
        <v>114</v>
      </c>
    </row>
    <row r="305" spans="1:6" x14ac:dyDescent="0.25">
      <c r="A305" t="s">
        <v>64</v>
      </c>
      <c r="B305" t="s">
        <v>97</v>
      </c>
      <c r="C305">
        <v>3789</v>
      </c>
      <c r="D305">
        <v>1006.3</v>
      </c>
      <c r="E305" t="s">
        <v>37</v>
      </c>
      <c r="F305" t="s">
        <v>114</v>
      </c>
    </row>
    <row r="306" spans="1:6" x14ac:dyDescent="0.25">
      <c r="A306" t="s">
        <v>64</v>
      </c>
      <c r="B306" t="s">
        <v>98</v>
      </c>
      <c r="C306">
        <v>6278</v>
      </c>
      <c r="D306">
        <v>1311.7</v>
      </c>
      <c r="E306" t="s">
        <v>37</v>
      </c>
      <c r="F306" t="s">
        <v>114</v>
      </c>
    </row>
    <row r="307" spans="1:6" x14ac:dyDescent="0.25">
      <c r="A307" t="s">
        <v>64</v>
      </c>
      <c r="B307" t="s">
        <v>99</v>
      </c>
      <c r="C307">
        <v>6223</v>
      </c>
      <c r="D307">
        <v>1058</v>
      </c>
      <c r="E307" t="s">
        <v>37</v>
      </c>
      <c r="F307" t="s">
        <v>114</v>
      </c>
    </row>
    <row r="308" spans="1:6" x14ac:dyDescent="0.25">
      <c r="A308" t="s">
        <v>64</v>
      </c>
      <c r="B308" t="s">
        <v>100</v>
      </c>
      <c r="C308">
        <v>5915</v>
      </c>
      <c r="D308">
        <v>1257</v>
      </c>
      <c r="E308" t="s">
        <v>37</v>
      </c>
      <c r="F308" t="s">
        <v>114</v>
      </c>
    </row>
    <row r="309" spans="1:6" x14ac:dyDescent="0.25">
      <c r="A309" t="s">
        <v>64</v>
      </c>
      <c r="B309" t="s">
        <v>101</v>
      </c>
      <c r="C309">
        <v>5847</v>
      </c>
      <c r="D309">
        <v>1319.7</v>
      </c>
      <c r="E309" t="s">
        <v>37</v>
      </c>
      <c r="F309" t="s">
        <v>114</v>
      </c>
    </row>
    <row r="310" spans="1:6" x14ac:dyDescent="0.25">
      <c r="A310" t="s">
        <v>64</v>
      </c>
      <c r="B310" t="s">
        <v>102</v>
      </c>
      <c r="C310">
        <v>5512</v>
      </c>
      <c r="D310">
        <v>1127.3</v>
      </c>
      <c r="E310" t="s">
        <v>37</v>
      </c>
      <c r="F310" t="s">
        <v>114</v>
      </c>
    </row>
    <row r="311" spans="1:6" x14ac:dyDescent="0.25">
      <c r="A311" t="s">
        <v>64</v>
      </c>
      <c r="B311" t="s">
        <v>103</v>
      </c>
      <c r="C311">
        <v>5754</v>
      </c>
      <c r="D311">
        <v>1141</v>
      </c>
      <c r="E311" t="s">
        <v>37</v>
      </c>
      <c r="F311" t="s">
        <v>114</v>
      </c>
    </row>
    <row r="312" spans="1:6" x14ac:dyDescent="0.25">
      <c r="A312" t="s">
        <v>64</v>
      </c>
      <c r="B312" t="s">
        <v>104</v>
      </c>
      <c r="C312">
        <v>4036</v>
      </c>
      <c r="D312">
        <v>1240.7</v>
      </c>
      <c r="E312" t="s">
        <v>37</v>
      </c>
      <c r="F312" t="s">
        <v>114</v>
      </c>
    </row>
    <row r="313" spans="1:6" x14ac:dyDescent="0.25">
      <c r="A313" t="s">
        <v>64</v>
      </c>
      <c r="B313" t="s">
        <v>105</v>
      </c>
      <c r="C313">
        <v>4299</v>
      </c>
      <c r="D313">
        <v>1412</v>
      </c>
      <c r="E313" t="s">
        <v>37</v>
      </c>
      <c r="F313" t="s">
        <v>114</v>
      </c>
    </row>
    <row r="314" spans="1:6" x14ac:dyDescent="0.25">
      <c r="A314" t="s">
        <v>65</v>
      </c>
      <c r="B314" t="s">
        <v>94</v>
      </c>
      <c r="C314">
        <v>6666</v>
      </c>
      <c r="D314">
        <v>1496.3</v>
      </c>
      <c r="E314" t="s">
        <v>25</v>
      </c>
      <c r="F314" t="s">
        <v>114</v>
      </c>
    </row>
    <row r="315" spans="1:6" x14ac:dyDescent="0.25">
      <c r="A315" t="s">
        <v>65</v>
      </c>
      <c r="B315" t="s">
        <v>95</v>
      </c>
      <c r="C315">
        <v>6488</v>
      </c>
      <c r="D315">
        <v>1521</v>
      </c>
      <c r="E315" t="s">
        <v>25</v>
      </c>
      <c r="F315" t="s">
        <v>114</v>
      </c>
    </row>
    <row r="316" spans="1:6" x14ac:dyDescent="0.25">
      <c r="A316" t="s">
        <v>65</v>
      </c>
      <c r="B316" t="s">
        <v>96</v>
      </c>
      <c r="C316">
        <v>5625</v>
      </c>
      <c r="D316">
        <v>1461.7</v>
      </c>
      <c r="E316" t="s">
        <v>25</v>
      </c>
      <c r="F316" t="s">
        <v>114</v>
      </c>
    </row>
    <row r="317" spans="1:6" x14ac:dyDescent="0.25">
      <c r="A317" t="s">
        <v>65</v>
      </c>
      <c r="B317" t="s">
        <v>97</v>
      </c>
      <c r="C317">
        <v>5302</v>
      </c>
      <c r="D317">
        <v>1484.7</v>
      </c>
      <c r="E317" t="s">
        <v>25</v>
      </c>
      <c r="F317" t="s">
        <v>114</v>
      </c>
    </row>
    <row r="318" spans="1:6" x14ac:dyDescent="0.25">
      <c r="A318" t="s">
        <v>65</v>
      </c>
      <c r="B318" t="s">
        <v>98</v>
      </c>
      <c r="C318">
        <v>6501</v>
      </c>
      <c r="D318">
        <v>1499.7</v>
      </c>
      <c r="E318" t="s">
        <v>25</v>
      </c>
      <c r="F318" t="s">
        <v>114</v>
      </c>
    </row>
    <row r="319" spans="1:6" x14ac:dyDescent="0.25">
      <c r="A319" t="s">
        <v>65</v>
      </c>
      <c r="B319" t="s">
        <v>99</v>
      </c>
      <c r="C319">
        <v>6450</v>
      </c>
      <c r="D319">
        <v>1560.7</v>
      </c>
      <c r="E319" t="s">
        <v>25</v>
      </c>
      <c r="F319" t="s">
        <v>114</v>
      </c>
    </row>
    <row r="320" spans="1:6" x14ac:dyDescent="0.25">
      <c r="A320" t="s">
        <v>65</v>
      </c>
      <c r="B320" t="s">
        <v>100</v>
      </c>
      <c r="C320">
        <v>6214</v>
      </c>
      <c r="D320">
        <v>1228</v>
      </c>
      <c r="E320" t="s">
        <v>25</v>
      </c>
      <c r="F320" t="s">
        <v>114</v>
      </c>
    </row>
    <row r="321" spans="1:6" x14ac:dyDescent="0.25">
      <c r="A321" t="s">
        <v>65</v>
      </c>
      <c r="B321" t="s">
        <v>101</v>
      </c>
      <c r="C321">
        <v>7288</v>
      </c>
      <c r="D321">
        <v>1344</v>
      </c>
      <c r="E321" t="s">
        <v>25</v>
      </c>
      <c r="F321" t="s">
        <v>114</v>
      </c>
    </row>
    <row r="322" spans="1:6" x14ac:dyDescent="0.25">
      <c r="A322" t="s">
        <v>65</v>
      </c>
      <c r="B322" t="s">
        <v>102</v>
      </c>
      <c r="C322">
        <v>6404</v>
      </c>
      <c r="D322">
        <v>1415.7</v>
      </c>
      <c r="E322" t="s">
        <v>25</v>
      </c>
      <c r="F322" t="s">
        <v>114</v>
      </c>
    </row>
    <row r="323" spans="1:6" x14ac:dyDescent="0.25">
      <c r="A323" t="s">
        <v>65</v>
      </c>
      <c r="B323" t="s">
        <v>103</v>
      </c>
      <c r="C323">
        <v>5823</v>
      </c>
      <c r="D323">
        <v>1698.7</v>
      </c>
      <c r="E323" t="s">
        <v>25</v>
      </c>
      <c r="F323" t="s">
        <v>114</v>
      </c>
    </row>
    <row r="324" spans="1:6" x14ac:dyDescent="0.25">
      <c r="A324" t="s">
        <v>65</v>
      </c>
      <c r="B324" t="s">
        <v>104</v>
      </c>
      <c r="C324">
        <v>5260</v>
      </c>
      <c r="D324">
        <v>1139</v>
      </c>
      <c r="E324" t="s">
        <v>25</v>
      </c>
      <c r="F324" t="s">
        <v>114</v>
      </c>
    </row>
    <row r="325" spans="1:6" x14ac:dyDescent="0.25">
      <c r="A325" t="s">
        <v>65</v>
      </c>
      <c r="B325" t="s">
        <v>105</v>
      </c>
      <c r="C325">
        <v>6197</v>
      </c>
      <c r="D325">
        <v>1446.7</v>
      </c>
      <c r="E325" t="s">
        <v>25</v>
      </c>
      <c r="F325" t="s">
        <v>114</v>
      </c>
    </row>
    <row r="326" spans="1:6" x14ac:dyDescent="0.25">
      <c r="A326" t="s">
        <v>66</v>
      </c>
      <c r="B326" t="s">
        <v>94</v>
      </c>
      <c r="C326">
        <v>7005</v>
      </c>
      <c r="D326">
        <v>1300</v>
      </c>
      <c r="E326" t="s">
        <v>27</v>
      </c>
      <c r="F326" t="s">
        <v>114</v>
      </c>
    </row>
    <row r="327" spans="1:6" x14ac:dyDescent="0.25">
      <c r="A327" t="s">
        <v>66</v>
      </c>
      <c r="B327" t="s">
        <v>95</v>
      </c>
      <c r="C327">
        <v>7077</v>
      </c>
      <c r="D327">
        <v>1288</v>
      </c>
      <c r="E327" t="s">
        <v>27</v>
      </c>
      <c r="F327" t="s">
        <v>114</v>
      </c>
    </row>
    <row r="328" spans="1:6" x14ac:dyDescent="0.25">
      <c r="A328" t="s">
        <v>66</v>
      </c>
      <c r="B328" t="s">
        <v>96</v>
      </c>
      <c r="C328">
        <v>4625</v>
      </c>
      <c r="D328">
        <v>972.7</v>
      </c>
      <c r="E328" t="s">
        <v>27</v>
      </c>
      <c r="F328" t="s">
        <v>114</v>
      </c>
    </row>
    <row r="329" spans="1:6" x14ac:dyDescent="0.25">
      <c r="A329" t="s">
        <v>66</v>
      </c>
      <c r="B329" t="s">
        <v>97</v>
      </c>
      <c r="C329">
        <v>4987</v>
      </c>
      <c r="D329">
        <v>920</v>
      </c>
      <c r="E329" t="s">
        <v>27</v>
      </c>
      <c r="F329" t="s">
        <v>114</v>
      </c>
    </row>
    <row r="330" spans="1:6" x14ac:dyDescent="0.25">
      <c r="A330" t="s">
        <v>66</v>
      </c>
      <c r="B330" t="s">
        <v>98</v>
      </c>
      <c r="C330">
        <v>6375</v>
      </c>
      <c r="D330">
        <v>1207.3</v>
      </c>
      <c r="E330" t="s">
        <v>27</v>
      </c>
      <c r="F330" t="s">
        <v>114</v>
      </c>
    </row>
    <row r="331" spans="1:6" x14ac:dyDescent="0.25">
      <c r="A331" t="s">
        <v>66</v>
      </c>
      <c r="B331" t="s">
        <v>99</v>
      </c>
      <c r="C331">
        <v>6761</v>
      </c>
      <c r="D331">
        <v>1279.3</v>
      </c>
      <c r="E331" t="s">
        <v>27</v>
      </c>
      <c r="F331" t="s">
        <v>114</v>
      </c>
    </row>
    <row r="332" spans="1:6" x14ac:dyDescent="0.25">
      <c r="A332" t="s">
        <v>66</v>
      </c>
      <c r="B332" t="s">
        <v>100</v>
      </c>
      <c r="C332">
        <v>5856</v>
      </c>
      <c r="D332">
        <v>1464</v>
      </c>
      <c r="E332" t="s">
        <v>27</v>
      </c>
      <c r="F332" t="s">
        <v>114</v>
      </c>
    </row>
    <row r="333" spans="1:6" x14ac:dyDescent="0.25">
      <c r="A333" t="s">
        <v>66</v>
      </c>
      <c r="B333" t="s">
        <v>101</v>
      </c>
      <c r="C333">
        <v>5709</v>
      </c>
      <c r="D333">
        <v>1203</v>
      </c>
      <c r="E333" t="s">
        <v>27</v>
      </c>
      <c r="F333" t="s">
        <v>114</v>
      </c>
    </row>
    <row r="334" spans="1:6" x14ac:dyDescent="0.25">
      <c r="A334" t="s">
        <v>66</v>
      </c>
      <c r="B334" t="s">
        <v>102</v>
      </c>
      <c r="C334">
        <v>6098</v>
      </c>
      <c r="D334">
        <v>1097</v>
      </c>
      <c r="E334" t="s">
        <v>27</v>
      </c>
      <c r="F334" t="s">
        <v>114</v>
      </c>
    </row>
    <row r="335" spans="1:6" x14ac:dyDescent="0.25">
      <c r="A335" t="s">
        <v>66</v>
      </c>
      <c r="B335" t="s">
        <v>103</v>
      </c>
      <c r="C335">
        <v>5235</v>
      </c>
      <c r="D335">
        <v>1120</v>
      </c>
      <c r="E335" t="s">
        <v>27</v>
      </c>
      <c r="F335" t="s">
        <v>114</v>
      </c>
    </row>
    <row r="336" spans="1:6" x14ac:dyDescent="0.25">
      <c r="A336" t="s">
        <v>66</v>
      </c>
      <c r="B336" t="s">
        <v>104</v>
      </c>
      <c r="C336">
        <v>5542</v>
      </c>
      <c r="D336">
        <v>1093.3</v>
      </c>
      <c r="E336" t="s">
        <v>27</v>
      </c>
      <c r="F336" t="s">
        <v>114</v>
      </c>
    </row>
    <row r="337" spans="1:6" x14ac:dyDescent="0.25">
      <c r="A337" t="s">
        <v>66</v>
      </c>
      <c r="B337" t="s">
        <v>105</v>
      </c>
      <c r="C337">
        <v>5271</v>
      </c>
      <c r="D337">
        <v>1139.7</v>
      </c>
      <c r="E337" t="s">
        <v>27</v>
      </c>
      <c r="F337" t="s">
        <v>114</v>
      </c>
    </row>
    <row r="338" spans="1:6" x14ac:dyDescent="0.25">
      <c r="A338" t="s">
        <v>67</v>
      </c>
      <c r="B338" t="s">
        <v>94</v>
      </c>
      <c r="C338">
        <v>6209</v>
      </c>
      <c r="D338">
        <v>1208.7</v>
      </c>
      <c r="E338" t="s">
        <v>21</v>
      </c>
      <c r="F338" t="s">
        <v>113</v>
      </c>
    </row>
    <row r="339" spans="1:6" x14ac:dyDescent="0.25">
      <c r="A339" t="s">
        <v>67</v>
      </c>
      <c r="B339" t="s">
        <v>95</v>
      </c>
      <c r="C339">
        <v>5921</v>
      </c>
      <c r="D339">
        <v>1413.3</v>
      </c>
      <c r="E339" t="s">
        <v>21</v>
      </c>
      <c r="F339" t="s">
        <v>113</v>
      </c>
    </row>
    <row r="340" spans="1:6" x14ac:dyDescent="0.25">
      <c r="A340" t="s">
        <v>67</v>
      </c>
      <c r="B340" t="s">
        <v>96</v>
      </c>
      <c r="C340">
        <v>5623</v>
      </c>
      <c r="D340">
        <v>1013</v>
      </c>
      <c r="E340" t="s">
        <v>21</v>
      </c>
      <c r="F340" t="s">
        <v>113</v>
      </c>
    </row>
    <row r="341" spans="1:6" x14ac:dyDescent="0.25">
      <c r="A341" t="s">
        <v>67</v>
      </c>
      <c r="B341" t="s">
        <v>97</v>
      </c>
      <c r="C341">
        <v>5332</v>
      </c>
      <c r="D341">
        <v>1161</v>
      </c>
      <c r="E341" t="s">
        <v>21</v>
      </c>
      <c r="F341" t="s">
        <v>113</v>
      </c>
    </row>
    <row r="342" spans="1:6" x14ac:dyDescent="0.25">
      <c r="A342" t="s">
        <v>67</v>
      </c>
      <c r="B342" t="s">
        <v>98</v>
      </c>
      <c r="C342">
        <v>6156</v>
      </c>
      <c r="D342">
        <v>1269.3</v>
      </c>
      <c r="E342" t="s">
        <v>21</v>
      </c>
      <c r="F342" t="s">
        <v>113</v>
      </c>
    </row>
    <row r="343" spans="1:6" x14ac:dyDescent="0.25">
      <c r="A343" t="s">
        <v>67</v>
      </c>
      <c r="B343" t="s">
        <v>99</v>
      </c>
      <c r="C343">
        <v>6655</v>
      </c>
      <c r="D343">
        <v>1118.7</v>
      </c>
      <c r="E343" t="s">
        <v>21</v>
      </c>
      <c r="F343" t="s">
        <v>113</v>
      </c>
    </row>
    <row r="344" spans="1:6" x14ac:dyDescent="0.25">
      <c r="A344" t="s">
        <v>67</v>
      </c>
      <c r="B344" t="s">
        <v>100</v>
      </c>
      <c r="C344">
        <v>6047</v>
      </c>
      <c r="D344">
        <v>1294.7</v>
      </c>
      <c r="E344" t="s">
        <v>21</v>
      </c>
      <c r="F344" t="s">
        <v>113</v>
      </c>
    </row>
    <row r="345" spans="1:6" x14ac:dyDescent="0.25">
      <c r="A345" t="s">
        <v>67</v>
      </c>
      <c r="B345" t="s">
        <v>101</v>
      </c>
      <c r="C345">
        <v>6768</v>
      </c>
      <c r="D345">
        <v>1119.7</v>
      </c>
      <c r="E345" t="s">
        <v>21</v>
      </c>
      <c r="F345" t="s">
        <v>113</v>
      </c>
    </row>
    <row r="346" spans="1:6" x14ac:dyDescent="0.25">
      <c r="A346" t="s">
        <v>67</v>
      </c>
      <c r="B346" t="s">
        <v>102</v>
      </c>
      <c r="C346">
        <v>5605</v>
      </c>
      <c r="D346">
        <v>1096.3</v>
      </c>
      <c r="E346" t="s">
        <v>21</v>
      </c>
      <c r="F346" t="s">
        <v>113</v>
      </c>
    </row>
    <row r="347" spans="1:6" x14ac:dyDescent="0.25">
      <c r="A347" t="s">
        <v>67</v>
      </c>
      <c r="B347" t="s">
        <v>103</v>
      </c>
      <c r="C347">
        <v>6330</v>
      </c>
      <c r="D347">
        <v>1142.7</v>
      </c>
      <c r="E347" t="s">
        <v>21</v>
      </c>
      <c r="F347" t="s">
        <v>113</v>
      </c>
    </row>
    <row r="348" spans="1:6" x14ac:dyDescent="0.25">
      <c r="A348" t="s">
        <v>67</v>
      </c>
      <c r="B348" t="s">
        <v>104</v>
      </c>
      <c r="C348">
        <v>5147</v>
      </c>
      <c r="D348">
        <v>1080.7</v>
      </c>
      <c r="E348" t="s">
        <v>21</v>
      </c>
      <c r="F348" t="s">
        <v>113</v>
      </c>
    </row>
    <row r="349" spans="1:6" x14ac:dyDescent="0.25">
      <c r="A349" t="s">
        <v>67</v>
      </c>
      <c r="B349" t="s">
        <v>105</v>
      </c>
      <c r="C349">
        <v>5069</v>
      </c>
      <c r="D349">
        <v>1094.3</v>
      </c>
      <c r="E349" t="s">
        <v>21</v>
      </c>
      <c r="F349" t="s">
        <v>113</v>
      </c>
    </row>
    <row r="350" spans="1:6" x14ac:dyDescent="0.25">
      <c r="A350" t="s">
        <v>68</v>
      </c>
      <c r="B350" t="s">
        <v>94</v>
      </c>
      <c r="C350">
        <v>7042</v>
      </c>
      <c r="D350">
        <v>1484</v>
      </c>
      <c r="E350" t="s">
        <v>35</v>
      </c>
      <c r="F350" t="s">
        <v>113</v>
      </c>
    </row>
    <row r="351" spans="1:6" x14ac:dyDescent="0.25">
      <c r="A351" t="s">
        <v>68</v>
      </c>
      <c r="B351" t="s">
        <v>95</v>
      </c>
      <c r="C351">
        <v>6134</v>
      </c>
      <c r="D351">
        <v>1447.3</v>
      </c>
      <c r="E351" t="s">
        <v>35</v>
      </c>
      <c r="F351" t="s">
        <v>113</v>
      </c>
    </row>
    <row r="352" spans="1:6" x14ac:dyDescent="0.25">
      <c r="A352" t="s">
        <v>68</v>
      </c>
      <c r="B352" t="s">
        <v>96</v>
      </c>
      <c r="C352">
        <v>5289</v>
      </c>
      <c r="D352">
        <v>1046</v>
      </c>
      <c r="E352" t="s">
        <v>35</v>
      </c>
      <c r="F352" t="s">
        <v>113</v>
      </c>
    </row>
    <row r="353" spans="1:6" x14ac:dyDescent="0.25">
      <c r="A353" t="s">
        <v>68</v>
      </c>
      <c r="B353" t="s">
        <v>97</v>
      </c>
      <c r="C353">
        <v>4382</v>
      </c>
      <c r="D353">
        <v>935.7</v>
      </c>
      <c r="E353" t="s">
        <v>35</v>
      </c>
      <c r="F353" t="s">
        <v>113</v>
      </c>
    </row>
    <row r="354" spans="1:6" x14ac:dyDescent="0.25">
      <c r="A354" t="s">
        <v>68</v>
      </c>
      <c r="B354" t="s">
        <v>98</v>
      </c>
      <c r="C354">
        <v>5674</v>
      </c>
      <c r="D354">
        <v>1448.3</v>
      </c>
      <c r="E354" t="s">
        <v>35</v>
      </c>
      <c r="F354" t="s">
        <v>113</v>
      </c>
    </row>
    <row r="355" spans="1:6" x14ac:dyDescent="0.25">
      <c r="A355" t="s">
        <v>68</v>
      </c>
      <c r="B355" t="s">
        <v>99</v>
      </c>
      <c r="C355">
        <v>5673</v>
      </c>
      <c r="D355">
        <v>1261</v>
      </c>
      <c r="E355" t="s">
        <v>35</v>
      </c>
      <c r="F355" t="s">
        <v>113</v>
      </c>
    </row>
    <row r="356" spans="1:6" x14ac:dyDescent="0.25">
      <c r="A356" t="s">
        <v>68</v>
      </c>
      <c r="B356" t="s">
        <v>100</v>
      </c>
      <c r="C356">
        <v>6020</v>
      </c>
      <c r="D356">
        <v>1342.3</v>
      </c>
      <c r="E356" t="s">
        <v>35</v>
      </c>
      <c r="F356" t="s">
        <v>113</v>
      </c>
    </row>
    <row r="357" spans="1:6" x14ac:dyDescent="0.25">
      <c r="A357" t="s">
        <v>68</v>
      </c>
      <c r="B357" t="s">
        <v>101</v>
      </c>
      <c r="C357">
        <v>5504</v>
      </c>
      <c r="D357">
        <v>1297</v>
      </c>
      <c r="E357" t="s">
        <v>35</v>
      </c>
      <c r="F357" t="s">
        <v>113</v>
      </c>
    </row>
    <row r="358" spans="1:6" x14ac:dyDescent="0.25">
      <c r="A358" t="s">
        <v>68</v>
      </c>
      <c r="B358" t="s">
        <v>102</v>
      </c>
      <c r="C358">
        <v>6256</v>
      </c>
      <c r="D358">
        <v>1449</v>
      </c>
      <c r="E358" t="s">
        <v>35</v>
      </c>
      <c r="F358" t="s">
        <v>113</v>
      </c>
    </row>
    <row r="359" spans="1:6" x14ac:dyDescent="0.25">
      <c r="A359" t="s">
        <v>68</v>
      </c>
      <c r="B359" t="s">
        <v>103</v>
      </c>
      <c r="C359">
        <v>5796</v>
      </c>
      <c r="D359">
        <v>1181</v>
      </c>
      <c r="E359" t="s">
        <v>35</v>
      </c>
      <c r="F359" t="s">
        <v>113</v>
      </c>
    </row>
    <row r="360" spans="1:6" x14ac:dyDescent="0.25">
      <c r="A360" t="s">
        <v>68</v>
      </c>
      <c r="B360" t="s">
        <v>104</v>
      </c>
      <c r="C360">
        <v>5888</v>
      </c>
      <c r="D360">
        <v>1436.3</v>
      </c>
      <c r="E360" t="s">
        <v>35</v>
      </c>
      <c r="F360" t="s">
        <v>113</v>
      </c>
    </row>
    <row r="361" spans="1:6" x14ac:dyDescent="0.25">
      <c r="A361" t="s">
        <v>68</v>
      </c>
      <c r="B361" t="s">
        <v>105</v>
      </c>
      <c r="C361">
        <v>5670</v>
      </c>
      <c r="D361">
        <v>1313</v>
      </c>
      <c r="E361" t="s">
        <v>35</v>
      </c>
      <c r="F361" t="s">
        <v>113</v>
      </c>
    </row>
    <row r="362" spans="1:6" x14ac:dyDescent="0.25">
      <c r="A362" t="s">
        <v>69</v>
      </c>
      <c r="B362" t="s">
        <v>94</v>
      </c>
      <c r="C362">
        <v>6603</v>
      </c>
      <c r="D362">
        <v>1343.7</v>
      </c>
      <c r="E362" t="s">
        <v>24</v>
      </c>
      <c r="F362" t="s">
        <v>113</v>
      </c>
    </row>
    <row r="363" spans="1:6" x14ac:dyDescent="0.25">
      <c r="A363" t="s">
        <v>69</v>
      </c>
      <c r="B363" t="s">
        <v>95</v>
      </c>
      <c r="C363">
        <v>6403</v>
      </c>
      <c r="D363">
        <v>1553.7</v>
      </c>
      <c r="E363" t="s">
        <v>24</v>
      </c>
      <c r="F363" t="s">
        <v>113</v>
      </c>
    </row>
    <row r="364" spans="1:6" x14ac:dyDescent="0.25">
      <c r="A364" t="s">
        <v>69</v>
      </c>
      <c r="B364" t="s">
        <v>96</v>
      </c>
      <c r="C364">
        <v>3792</v>
      </c>
      <c r="D364">
        <v>902</v>
      </c>
      <c r="E364" t="s">
        <v>24</v>
      </c>
      <c r="F364" t="s">
        <v>113</v>
      </c>
    </row>
    <row r="365" spans="1:6" x14ac:dyDescent="0.25">
      <c r="A365" t="s">
        <v>69</v>
      </c>
      <c r="B365" t="s">
        <v>97</v>
      </c>
      <c r="C365">
        <v>3777</v>
      </c>
      <c r="D365">
        <v>839.3</v>
      </c>
      <c r="E365" t="s">
        <v>24</v>
      </c>
      <c r="F365" t="s">
        <v>113</v>
      </c>
    </row>
    <row r="366" spans="1:6" x14ac:dyDescent="0.25">
      <c r="A366" t="s">
        <v>69</v>
      </c>
      <c r="B366" t="s">
        <v>98</v>
      </c>
      <c r="C366">
        <v>6862</v>
      </c>
      <c r="D366">
        <v>1448.3</v>
      </c>
      <c r="E366" t="s">
        <v>24</v>
      </c>
      <c r="F366" t="s">
        <v>113</v>
      </c>
    </row>
    <row r="367" spans="1:6" x14ac:dyDescent="0.25">
      <c r="A367" t="s">
        <v>69</v>
      </c>
      <c r="B367" t="s">
        <v>99</v>
      </c>
      <c r="C367">
        <v>6822</v>
      </c>
      <c r="D367">
        <v>1117.3</v>
      </c>
      <c r="E367" t="s">
        <v>24</v>
      </c>
      <c r="F367" t="s">
        <v>113</v>
      </c>
    </row>
    <row r="368" spans="1:6" x14ac:dyDescent="0.25">
      <c r="A368" t="s">
        <v>69</v>
      </c>
      <c r="B368" t="s">
        <v>100</v>
      </c>
      <c r="C368">
        <v>6817</v>
      </c>
      <c r="D368">
        <v>1322</v>
      </c>
      <c r="E368" t="s">
        <v>24</v>
      </c>
      <c r="F368" t="s">
        <v>113</v>
      </c>
    </row>
    <row r="369" spans="1:6" x14ac:dyDescent="0.25">
      <c r="A369" t="s">
        <v>69</v>
      </c>
      <c r="B369" t="s">
        <v>101</v>
      </c>
      <c r="C369">
        <v>5217</v>
      </c>
      <c r="D369">
        <v>1191.7</v>
      </c>
      <c r="E369" t="s">
        <v>24</v>
      </c>
      <c r="F369" t="s">
        <v>113</v>
      </c>
    </row>
    <row r="370" spans="1:6" x14ac:dyDescent="0.25">
      <c r="A370" t="s">
        <v>69</v>
      </c>
      <c r="B370" t="s">
        <v>102</v>
      </c>
      <c r="C370">
        <v>5924</v>
      </c>
      <c r="D370">
        <v>1077.7</v>
      </c>
      <c r="E370" t="s">
        <v>24</v>
      </c>
      <c r="F370" t="s">
        <v>113</v>
      </c>
    </row>
    <row r="371" spans="1:6" x14ac:dyDescent="0.25">
      <c r="A371" t="s">
        <v>69</v>
      </c>
      <c r="B371" t="s">
        <v>103</v>
      </c>
      <c r="C371">
        <v>5023</v>
      </c>
      <c r="D371">
        <v>955.7</v>
      </c>
      <c r="E371" t="s">
        <v>24</v>
      </c>
      <c r="F371" t="s">
        <v>113</v>
      </c>
    </row>
    <row r="372" spans="1:6" x14ac:dyDescent="0.25">
      <c r="A372" t="s">
        <v>69</v>
      </c>
      <c r="B372" t="s">
        <v>104</v>
      </c>
      <c r="C372">
        <v>4696</v>
      </c>
      <c r="D372">
        <v>797</v>
      </c>
      <c r="E372" t="s">
        <v>24</v>
      </c>
      <c r="F372" t="s">
        <v>113</v>
      </c>
    </row>
    <row r="373" spans="1:6" x14ac:dyDescent="0.25">
      <c r="A373" t="s">
        <v>69</v>
      </c>
      <c r="B373" t="s">
        <v>105</v>
      </c>
      <c r="C373">
        <v>4132</v>
      </c>
      <c r="D373">
        <v>959</v>
      </c>
      <c r="E373" t="s">
        <v>24</v>
      </c>
      <c r="F373" t="s">
        <v>113</v>
      </c>
    </row>
    <row r="374" spans="1:6" x14ac:dyDescent="0.25">
      <c r="A374" t="s">
        <v>70</v>
      </c>
      <c r="B374" t="s">
        <v>94</v>
      </c>
      <c r="C374">
        <v>6932</v>
      </c>
      <c r="D374">
        <v>1301.3</v>
      </c>
      <c r="E374" t="s">
        <v>21</v>
      </c>
      <c r="F374" t="s">
        <v>113</v>
      </c>
    </row>
    <row r="375" spans="1:6" x14ac:dyDescent="0.25">
      <c r="A375" t="s">
        <v>70</v>
      </c>
      <c r="B375" t="s">
        <v>95</v>
      </c>
      <c r="C375">
        <v>5745</v>
      </c>
      <c r="D375">
        <v>898.3</v>
      </c>
      <c r="E375" t="s">
        <v>21</v>
      </c>
      <c r="F375" t="s">
        <v>113</v>
      </c>
    </row>
    <row r="376" spans="1:6" x14ac:dyDescent="0.25">
      <c r="A376" t="s">
        <v>70</v>
      </c>
      <c r="B376" t="s">
        <v>96</v>
      </c>
      <c r="C376">
        <v>4551</v>
      </c>
      <c r="D376">
        <v>1009</v>
      </c>
      <c r="E376" t="s">
        <v>21</v>
      </c>
      <c r="F376" t="s">
        <v>113</v>
      </c>
    </row>
    <row r="377" spans="1:6" x14ac:dyDescent="0.25">
      <c r="A377" t="s">
        <v>70</v>
      </c>
      <c r="B377" t="s">
        <v>97</v>
      </c>
      <c r="C377">
        <v>4624</v>
      </c>
      <c r="D377">
        <v>537.29999999999995</v>
      </c>
      <c r="E377" t="s">
        <v>21</v>
      </c>
      <c r="F377" t="s">
        <v>113</v>
      </c>
    </row>
    <row r="378" spans="1:6" x14ac:dyDescent="0.25">
      <c r="A378" t="s">
        <v>70</v>
      </c>
      <c r="B378" t="s">
        <v>98</v>
      </c>
      <c r="C378">
        <v>6597</v>
      </c>
      <c r="D378">
        <v>1232</v>
      </c>
      <c r="E378" t="s">
        <v>21</v>
      </c>
      <c r="F378" t="s">
        <v>113</v>
      </c>
    </row>
    <row r="379" spans="1:6" x14ac:dyDescent="0.25">
      <c r="A379" t="s">
        <v>70</v>
      </c>
      <c r="B379" t="s">
        <v>99</v>
      </c>
      <c r="C379">
        <v>6537</v>
      </c>
      <c r="D379">
        <v>968.7</v>
      </c>
      <c r="E379" t="s">
        <v>21</v>
      </c>
      <c r="F379" t="s">
        <v>113</v>
      </c>
    </row>
    <row r="380" spans="1:6" x14ac:dyDescent="0.25">
      <c r="A380" t="s">
        <v>70</v>
      </c>
      <c r="B380" t="s">
        <v>100</v>
      </c>
      <c r="C380">
        <v>5695</v>
      </c>
      <c r="D380">
        <v>1436.3</v>
      </c>
      <c r="E380" t="s">
        <v>21</v>
      </c>
      <c r="F380" t="s">
        <v>113</v>
      </c>
    </row>
    <row r="381" spans="1:6" x14ac:dyDescent="0.25">
      <c r="A381" t="s">
        <v>70</v>
      </c>
      <c r="B381" t="s">
        <v>101</v>
      </c>
      <c r="C381">
        <v>5162</v>
      </c>
      <c r="D381">
        <v>1187.3</v>
      </c>
      <c r="E381" t="s">
        <v>21</v>
      </c>
      <c r="F381" t="s">
        <v>113</v>
      </c>
    </row>
    <row r="382" spans="1:6" x14ac:dyDescent="0.25">
      <c r="A382" t="s">
        <v>70</v>
      </c>
      <c r="B382" t="s">
        <v>102</v>
      </c>
      <c r="C382">
        <v>5984</v>
      </c>
      <c r="D382">
        <v>993</v>
      </c>
      <c r="E382" t="s">
        <v>21</v>
      </c>
      <c r="F382" t="s">
        <v>113</v>
      </c>
    </row>
    <row r="383" spans="1:6" x14ac:dyDescent="0.25">
      <c r="A383" t="s">
        <v>70</v>
      </c>
      <c r="B383" t="s">
        <v>103</v>
      </c>
      <c r="C383">
        <v>5945</v>
      </c>
      <c r="D383">
        <v>1128.7</v>
      </c>
      <c r="E383" t="s">
        <v>21</v>
      </c>
      <c r="F383" t="s">
        <v>113</v>
      </c>
    </row>
    <row r="384" spans="1:6" x14ac:dyDescent="0.25">
      <c r="A384" t="s">
        <v>70</v>
      </c>
      <c r="B384" t="s">
        <v>104</v>
      </c>
      <c r="C384">
        <v>5061</v>
      </c>
      <c r="D384">
        <v>1353.7</v>
      </c>
      <c r="E384" t="s">
        <v>21</v>
      </c>
      <c r="F384" t="s">
        <v>113</v>
      </c>
    </row>
    <row r="385" spans="1:6" x14ac:dyDescent="0.25">
      <c r="A385" t="s">
        <v>70</v>
      </c>
      <c r="B385" t="s">
        <v>105</v>
      </c>
      <c r="C385">
        <v>5827</v>
      </c>
      <c r="D385">
        <v>1271</v>
      </c>
      <c r="E385" t="s">
        <v>21</v>
      </c>
      <c r="F385" t="s">
        <v>113</v>
      </c>
    </row>
    <row r="386" spans="1:6" x14ac:dyDescent="0.25">
      <c r="A386" t="s">
        <v>71</v>
      </c>
      <c r="B386" t="s">
        <v>94</v>
      </c>
      <c r="C386">
        <v>5381</v>
      </c>
      <c r="D386">
        <v>1244.7</v>
      </c>
      <c r="E386" t="s">
        <v>28</v>
      </c>
      <c r="F386" t="s">
        <v>113</v>
      </c>
    </row>
    <row r="387" spans="1:6" x14ac:dyDescent="0.25">
      <c r="A387" t="s">
        <v>71</v>
      </c>
      <c r="B387" t="s">
        <v>95</v>
      </c>
      <c r="C387">
        <v>6725</v>
      </c>
      <c r="D387">
        <v>1411</v>
      </c>
      <c r="E387" t="s">
        <v>28</v>
      </c>
      <c r="F387" t="s">
        <v>113</v>
      </c>
    </row>
    <row r="388" spans="1:6" x14ac:dyDescent="0.25">
      <c r="A388" t="s">
        <v>71</v>
      </c>
      <c r="B388" t="s">
        <v>96</v>
      </c>
      <c r="C388">
        <v>4020</v>
      </c>
      <c r="D388">
        <v>1110.7</v>
      </c>
      <c r="E388" t="s">
        <v>28</v>
      </c>
      <c r="F388" t="s">
        <v>113</v>
      </c>
    </row>
    <row r="389" spans="1:6" x14ac:dyDescent="0.25">
      <c r="A389" t="s">
        <v>71</v>
      </c>
      <c r="B389" t="s">
        <v>97</v>
      </c>
      <c r="C389">
        <v>4570</v>
      </c>
      <c r="D389">
        <v>868</v>
      </c>
      <c r="E389" t="s">
        <v>28</v>
      </c>
      <c r="F389" t="s">
        <v>113</v>
      </c>
    </row>
    <row r="390" spans="1:6" x14ac:dyDescent="0.25">
      <c r="A390" t="s">
        <v>71</v>
      </c>
      <c r="B390" t="s">
        <v>98</v>
      </c>
      <c r="C390">
        <v>6979</v>
      </c>
      <c r="D390">
        <v>1413</v>
      </c>
      <c r="E390" t="s">
        <v>28</v>
      </c>
      <c r="F390" t="s">
        <v>113</v>
      </c>
    </row>
    <row r="391" spans="1:6" x14ac:dyDescent="0.25">
      <c r="A391" t="s">
        <v>71</v>
      </c>
      <c r="B391" t="s">
        <v>99</v>
      </c>
      <c r="C391">
        <v>5891</v>
      </c>
      <c r="D391">
        <v>1250.3</v>
      </c>
      <c r="E391" t="s">
        <v>28</v>
      </c>
      <c r="F391" t="s">
        <v>113</v>
      </c>
    </row>
    <row r="392" spans="1:6" x14ac:dyDescent="0.25">
      <c r="A392" t="s">
        <v>71</v>
      </c>
      <c r="B392" t="s">
        <v>100</v>
      </c>
      <c r="C392">
        <v>6932</v>
      </c>
      <c r="D392">
        <v>989</v>
      </c>
      <c r="E392" t="s">
        <v>28</v>
      </c>
      <c r="F392" t="s">
        <v>113</v>
      </c>
    </row>
    <row r="393" spans="1:6" x14ac:dyDescent="0.25">
      <c r="A393" t="s">
        <v>71</v>
      </c>
      <c r="B393" t="s">
        <v>101</v>
      </c>
      <c r="C393">
        <v>5902</v>
      </c>
      <c r="D393">
        <v>1172.3</v>
      </c>
      <c r="E393" t="s">
        <v>28</v>
      </c>
      <c r="F393" t="s">
        <v>113</v>
      </c>
    </row>
    <row r="394" spans="1:6" x14ac:dyDescent="0.25">
      <c r="A394" t="s">
        <v>71</v>
      </c>
      <c r="B394" t="s">
        <v>102</v>
      </c>
      <c r="C394">
        <v>6342</v>
      </c>
      <c r="D394">
        <v>1116</v>
      </c>
      <c r="E394" t="s">
        <v>28</v>
      </c>
      <c r="F394" t="s">
        <v>113</v>
      </c>
    </row>
    <row r="395" spans="1:6" x14ac:dyDescent="0.25">
      <c r="A395" t="s">
        <v>71</v>
      </c>
      <c r="B395" t="s">
        <v>103</v>
      </c>
      <c r="C395">
        <v>6041</v>
      </c>
      <c r="D395">
        <v>1162.7</v>
      </c>
      <c r="E395" t="s">
        <v>28</v>
      </c>
      <c r="F395" t="s">
        <v>113</v>
      </c>
    </row>
    <row r="396" spans="1:6" x14ac:dyDescent="0.25">
      <c r="A396" t="s">
        <v>71</v>
      </c>
      <c r="B396" t="s">
        <v>104</v>
      </c>
      <c r="C396">
        <v>4567</v>
      </c>
      <c r="D396">
        <v>1144.7</v>
      </c>
      <c r="E396" t="s">
        <v>28</v>
      </c>
      <c r="F396" t="s">
        <v>113</v>
      </c>
    </row>
    <row r="397" spans="1:6" x14ac:dyDescent="0.25">
      <c r="A397" t="s">
        <v>71</v>
      </c>
      <c r="B397" t="s">
        <v>105</v>
      </c>
      <c r="C397">
        <v>5669</v>
      </c>
      <c r="D397">
        <v>1335.3</v>
      </c>
      <c r="E397" t="s">
        <v>28</v>
      </c>
      <c r="F397" t="s">
        <v>113</v>
      </c>
    </row>
    <row r="398" spans="1:6" x14ac:dyDescent="0.25">
      <c r="A398" t="s">
        <v>72</v>
      </c>
      <c r="B398" t="s">
        <v>94</v>
      </c>
      <c r="C398">
        <v>6713</v>
      </c>
      <c r="D398">
        <v>1218.7</v>
      </c>
      <c r="E398" t="s">
        <v>21</v>
      </c>
      <c r="F398" t="s">
        <v>113</v>
      </c>
    </row>
    <row r="399" spans="1:6" x14ac:dyDescent="0.25">
      <c r="A399" t="s">
        <v>72</v>
      </c>
      <c r="B399" t="s">
        <v>95</v>
      </c>
      <c r="C399">
        <v>5983</v>
      </c>
      <c r="D399">
        <v>1194.3</v>
      </c>
      <c r="E399" t="s">
        <v>21</v>
      </c>
      <c r="F399" t="s">
        <v>113</v>
      </c>
    </row>
    <row r="400" spans="1:6" x14ac:dyDescent="0.25">
      <c r="A400" t="s">
        <v>72</v>
      </c>
      <c r="B400" t="s">
        <v>96</v>
      </c>
      <c r="C400">
        <v>4965</v>
      </c>
      <c r="D400">
        <v>1435.3</v>
      </c>
      <c r="E400" t="s">
        <v>21</v>
      </c>
      <c r="F400" t="s">
        <v>113</v>
      </c>
    </row>
    <row r="401" spans="1:6" x14ac:dyDescent="0.25">
      <c r="A401" t="s">
        <v>72</v>
      </c>
      <c r="B401" t="s">
        <v>97</v>
      </c>
      <c r="C401">
        <v>5798</v>
      </c>
      <c r="D401">
        <v>1217</v>
      </c>
      <c r="E401" t="s">
        <v>21</v>
      </c>
      <c r="F401" t="s">
        <v>113</v>
      </c>
    </row>
    <row r="402" spans="1:6" x14ac:dyDescent="0.25">
      <c r="A402" t="s">
        <v>72</v>
      </c>
      <c r="B402" t="s">
        <v>98</v>
      </c>
      <c r="C402">
        <v>5989</v>
      </c>
      <c r="D402">
        <v>1202</v>
      </c>
      <c r="E402" t="s">
        <v>21</v>
      </c>
      <c r="F402" t="s">
        <v>113</v>
      </c>
    </row>
    <row r="403" spans="1:6" x14ac:dyDescent="0.25">
      <c r="A403" t="s">
        <v>72</v>
      </c>
      <c r="B403" t="s">
        <v>99</v>
      </c>
      <c r="C403">
        <v>5601</v>
      </c>
      <c r="D403">
        <v>1279.7</v>
      </c>
      <c r="E403" t="s">
        <v>21</v>
      </c>
      <c r="F403" t="s">
        <v>113</v>
      </c>
    </row>
    <row r="404" spans="1:6" x14ac:dyDescent="0.25">
      <c r="A404" t="s">
        <v>72</v>
      </c>
      <c r="B404" t="s">
        <v>100</v>
      </c>
      <c r="C404">
        <v>6316</v>
      </c>
      <c r="D404">
        <v>1065</v>
      </c>
      <c r="E404" t="s">
        <v>21</v>
      </c>
      <c r="F404" t="s">
        <v>113</v>
      </c>
    </row>
    <row r="405" spans="1:6" x14ac:dyDescent="0.25">
      <c r="A405" t="s">
        <v>72</v>
      </c>
      <c r="B405" t="s">
        <v>101</v>
      </c>
      <c r="C405">
        <v>6342</v>
      </c>
      <c r="D405">
        <v>1044.3</v>
      </c>
      <c r="E405" t="s">
        <v>21</v>
      </c>
      <c r="F405" t="s">
        <v>113</v>
      </c>
    </row>
    <row r="406" spans="1:6" x14ac:dyDescent="0.25">
      <c r="A406" t="s">
        <v>72</v>
      </c>
      <c r="B406" t="s">
        <v>102</v>
      </c>
      <c r="C406">
        <v>6622</v>
      </c>
      <c r="D406">
        <v>1076</v>
      </c>
      <c r="E406" t="s">
        <v>21</v>
      </c>
      <c r="F406" t="s">
        <v>113</v>
      </c>
    </row>
    <row r="407" spans="1:6" x14ac:dyDescent="0.25">
      <c r="A407" t="s">
        <v>72</v>
      </c>
      <c r="B407" t="s">
        <v>103</v>
      </c>
      <c r="C407">
        <v>5514</v>
      </c>
      <c r="D407">
        <v>1349</v>
      </c>
      <c r="E407" t="s">
        <v>21</v>
      </c>
      <c r="F407" t="s">
        <v>113</v>
      </c>
    </row>
    <row r="408" spans="1:6" x14ac:dyDescent="0.25">
      <c r="A408" t="s">
        <v>72</v>
      </c>
      <c r="B408" t="s">
        <v>104</v>
      </c>
      <c r="C408">
        <v>5959</v>
      </c>
      <c r="D408">
        <v>1244.3</v>
      </c>
      <c r="E408" t="s">
        <v>21</v>
      </c>
      <c r="F408" t="s">
        <v>113</v>
      </c>
    </row>
    <row r="409" spans="1:6" x14ac:dyDescent="0.25">
      <c r="A409" t="s">
        <v>72</v>
      </c>
      <c r="B409" t="s">
        <v>105</v>
      </c>
      <c r="C409">
        <v>5311</v>
      </c>
      <c r="D409">
        <v>1080.7</v>
      </c>
      <c r="E409" t="s">
        <v>21</v>
      </c>
      <c r="F409" t="s">
        <v>113</v>
      </c>
    </row>
    <row r="410" spans="1:6" x14ac:dyDescent="0.25">
      <c r="A410" t="s">
        <v>73</v>
      </c>
      <c r="B410" t="s">
        <v>94</v>
      </c>
      <c r="C410">
        <v>6563</v>
      </c>
      <c r="D410">
        <v>1320</v>
      </c>
      <c r="E410" t="s">
        <v>21</v>
      </c>
      <c r="F410" t="s">
        <v>113</v>
      </c>
    </row>
    <row r="411" spans="1:6" x14ac:dyDescent="0.25">
      <c r="A411" t="s">
        <v>73</v>
      </c>
      <c r="B411" t="s">
        <v>95</v>
      </c>
      <c r="C411">
        <v>6550</v>
      </c>
      <c r="D411">
        <v>1432.7</v>
      </c>
      <c r="E411" t="s">
        <v>21</v>
      </c>
      <c r="F411" t="s">
        <v>113</v>
      </c>
    </row>
    <row r="412" spans="1:6" x14ac:dyDescent="0.25">
      <c r="A412" t="s">
        <v>73</v>
      </c>
      <c r="B412" t="s">
        <v>96</v>
      </c>
      <c r="C412">
        <v>6323</v>
      </c>
      <c r="D412">
        <v>992.7</v>
      </c>
      <c r="E412" t="s">
        <v>21</v>
      </c>
      <c r="F412" t="s">
        <v>113</v>
      </c>
    </row>
    <row r="413" spans="1:6" x14ac:dyDescent="0.25">
      <c r="A413" t="s">
        <v>73</v>
      </c>
      <c r="B413" t="s">
        <v>97</v>
      </c>
      <c r="C413">
        <v>4148</v>
      </c>
      <c r="D413">
        <v>1013.7</v>
      </c>
      <c r="E413" t="s">
        <v>21</v>
      </c>
      <c r="F413" t="s">
        <v>113</v>
      </c>
    </row>
    <row r="414" spans="1:6" x14ac:dyDescent="0.25">
      <c r="A414" t="s">
        <v>73</v>
      </c>
      <c r="B414" t="s">
        <v>98</v>
      </c>
      <c r="C414">
        <v>5895</v>
      </c>
      <c r="D414">
        <v>1181</v>
      </c>
      <c r="E414" t="s">
        <v>21</v>
      </c>
      <c r="F414" t="s">
        <v>113</v>
      </c>
    </row>
    <row r="415" spans="1:6" x14ac:dyDescent="0.25">
      <c r="A415" t="s">
        <v>73</v>
      </c>
      <c r="B415" t="s">
        <v>99</v>
      </c>
      <c r="C415">
        <v>5757</v>
      </c>
      <c r="D415">
        <v>1231.3</v>
      </c>
      <c r="E415" t="s">
        <v>21</v>
      </c>
      <c r="F415" t="s">
        <v>113</v>
      </c>
    </row>
    <row r="416" spans="1:6" x14ac:dyDescent="0.25">
      <c r="A416" t="s">
        <v>73</v>
      </c>
      <c r="B416" t="s">
        <v>100</v>
      </c>
      <c r="C416">
        <v>6957</v>
      </c>
      <c r="D416">
        <v>1314</v>
      </c>
      <c r="E416" t="s">
        <v>21</v>
      </c>
      <c r="F416" t="s">
        <v>113</v>
      </c>
    </row>
    <row r="417" spans="1:6" x14ac:dyDescent="0.25">
      <c r="A417" t="s">
        <v>73</v>
      </c>
      <c r="B417" t="s">
        <v>101</v>
      </c>
      <c r="C417">
        <v>6133</v>
      </c>
      <c r="D417">
        <v>1565.3</v>
      </c>
      <c r="E417" t="s">
        <v>21</v>
      </c>
      <c r="F417" t="s">
        <v>113</v>
      </c>
    </row>
    <row r="418" spans="1:6" x14ac:dyDescent="0.25">
      <c r="A418" t="s">
        <v>73</v>
      </c>
      <c r="B418" t="s">
        <v>102</v>
      </c>
      <c r="C418">
        <v>5691</v>
      </c>
      <c r="D418">
        <v>1207</v>
      </c>
      <c r="E418" t="s">
        <v>21</v>
      </c>
      <c r="F418" t="s">
        <v>113</v>
      </c>
    </row>
    <row r="419" spans="1:6" x14ac:dyDescent="0.25">
      <c r="A419" t="s">
        <v>73</v>
      </c>
      <c r="B419" t="s">
        <v>103</v>
      </c>
      <c r="C419">
        <v>5698</v>
      </c>
      <c r="D419">
        <v>1070</v>
      </c>
      <c r="E419" t="s">
        <v>21</v>
      </c>
      <c r="F419" t="s">
        <v>113</v>
      </c>
    </row>
    <row r="420" spans="1:6" x14ac:dyDescent="0.25">
      <c r="A420" t="s">
        <v>73</v>
      </c>
      <c r="B420" t="s">
        <v>104</v>
      </c>
      <c r="C420">
        <v>5508</v>
      </c>
      <c r="D420">
        <v>1211.7</v>
      </c>
      <c r="E420" t="s">
        <v>21</v>
      </c>
      <c r="F420" t="s">
        <v>113</v>
      </c>
    </row>
    <row r="421" spans="1:6" x14ac:dyDescent="0.25">
      <c r="A421" t="s">
        <v>73</v>
      </c>
      <c r="B421" t="s">
        <v>105</v>
      </c>
      <c r="C421">
        <v>5344</v>
      </c>
      <c r="D421">
        <v>966</v>
      </c>
      <c r="E421" t="s">
        <v>21</v>
      </c>
      <c r="F421" t="s">
        <v>113</v>
      </c>
    </row>
    <row r="422" spans="1:6" x14ac:dyDescent="0.25">
      <c r="A422" t="s">
        <v>74</v>
      </c>
      <c r="B422" t="s">
        <v>94</v>
      </c>
      <c r="C422">
        <v>5726</v>
      </c>
      <c r="D422">
        <v>1488.3</v>
      </c>
      <c r="E422" t="s">
        <v>24</v>
      </c>
      <c r="F422" t="s">
        <v>113</v>
      </c>
    </row>
    <row r="423" spans="1:6" x14ac:dyDescent="0.25">
      <c r="A423" t="s">
        <v>74</v>
      </c>
      <c r="B423" t="s">
        <v>95</v>
      </c>
      <c r="C423">
        <v>6703</v>
      </c>
      <c r="D423">
        <v>1347</v>
      </c>
      <c r="E423" t="s">
        <v>24</v>
      </c>
      <c r="F423" t="s">
        <v>113</v>
      </c>
    </row>
    <row r="424" spans="1:6" x14ac:dyDescent="0.25">
      <c r="A424" t="s">
        <v>74</v>
      </c>
      <c r="B424" t="s">
        <v>96</v>
      </c>
      <c r="C424">
        <v>5661</v>
      </c>
      <c r="D424">
        <v>1120.7</v>
      </c>
      <c r="E424" t="s">
        <v>24</v>
      </c>
      <c r="F424" t="s">
        <v>113</v>
      </c>
    </row>
    <row r="425" spans="1:6" x14ac:dyDescent="0.25">
      <c r="A425" t="s">
        <v>74</v>
      </c>
      <c r="B425" t="s">
        <v>97</v>
      </c>
      <c r="C425">
        <v>4315</v>
      </c>
      <c r="D425">
        <v>1221.3</v>
      </c>
      <c r="E425" t="s">
        <v>24</v>
      </c>
      <c r="F425" t="s">
        <v>113</v>
      </c>
    </row>
    <row r="426" spans="1:6" x14ac:dyDescent="0.25">
      <c r="A426" t="s">
        <v>74</v>
      </c>
      <c r="B426" t="s">
        <v>98</v>
      </c>
      <c r="C426">
        <v>6091</v>
      </c>
      <c r="D426">
        <v>1050.3</v>
      </c>
      <c r="E426" t="s">
        <v>24</v>
      </c>
      <c r="F426" t="s">
        <v>113</v>
      </c>
    </row>
    <row r="427" spans="1:6" x14ac:dyDescent="0.25">
      <c r="A427" t="s">
        <v>74</v>
      </c>
      <c r="B427" t="s">
        <v>99</v>
      </c>
      <c r="C427">
        <v>6444</v>
      </c>
      <c r="D427">
        <v>1223.3</v>
      </c>
      <c r="E427" t="s">
        <v>24</v>
      </c>
      <c r="F427" t="s">
        <v>113</v>
      </c>
    </row>
    <row r="428" spans="1:6" x14ac:dyDescent="0.25">
      <c r="A428" t="s">
        <v>74</v>
      </c>
      <c r="B428" t="s">
        <v>100</v>
      </c>
      <c r="C428">
        <v>6165</v>
      </c>
      <c r="D428">
        <v>1344.7</v>
      </c>
      <c r="E428" t="s">
        <v>24</v>
      </c>
      <c r="F428" t="s">
        <v>113</v>
      </c>
    </row>
    <row r="429" spans="1:6" x14ac:dyDescent="0.25">
      <c r="A429" t="s">
        <v>74</v>
      </c>
      <c r="B429" t="s">
        <v>101</v>
      </c>
      <c r="C429">
        <v>6230</v>
      </c>
      <c r="D429">
        <v>1294</v>
      </c>
      <c r="E429" t="s">
        <v>24</v>
      </c>
      <c r="F429" t="s">
        <v>113</v>
      </c>
    </row>
    <row r="430" spans="1:6" x14ac:dyDescent="0.25">
      <c r="A430" t="s">
        <v>74</v>
      </c>
      <c r="B430" t="s">
        <v>102</v>
      </c>
      <c r="C430">
        <v>4951</v>
      </c>
      <c r="D430">
        <v>1051.3</v>
      </c>
      <c r="E430" t="s">
        <v>24</v>
      </c>
      <c r="F430" t="s">
        <v>113</v>
      </c>
    </row>
    <row r="431" spans="1:6" x14ac:dyDescent="0.25">
      <c r="A431" t="s">
        <v>74</v>
      </c>
      <c r="B431" t="s">
        <v>103</v>
      </c>
      <c r="C431">
        <v>5673</v>
      </c>
      <c r="D431">
        <v>1059.3</v>
      </c>
      <c r="E431" t="s">
        <v>24</v>
      </c>
      <c r="F431" t="s">
        <v>113</v>
      </c>
    </row>
    <row r="432" spans="1:6" x14ac:dyDescent="0.25">
      <c r="A432" t="s">
        <v>74</v>
      </c>
      <c r="B432" t="s">
        <v>104</v>
      </c>
      <c r="C432">
        <v>5467</v>
      </c>
      <c r="D432">
        <v>1259.7</v>
      </c>
      <c r="E432" t="s">
        <v>24</v>
      </c>
      <c r="F432" t="s">
        <v>113</v>
      </c>
    </row>
    <row r="433" spans="1:6" x14ac:dyDescent="0.25">
      <c r="A433" t="s">
        <v>74</v>
      </c>
      <c r="B433" t="s">
        <v>105</v>
      </c>
      <c r="C433">
        <v>5493</v>
      </c>
      <c r="D433">
        <v>1021</v>
      </c>
      <c r="E433" t="s">
        <v>24</v>
      </c>
      <c r="F433" t="s">
        <v>113</v>
      </c>
    </row>
    <row r="434" spans="1:6" x14ac:dyDescent="0.25">
      <c r="A434" t="s">
        <v>75</v>
      </c>
      <c r="B434" t="s">
        <v>94</v>
      </c>
      <c r="C434">
        <v>6821</v>
      </c>
      <c r="D434">
        <v>1328.7</v>
      </c>
      <c r="E434" t="s">
        <v>21</v>
      </c>
      <c r="F434" t="s">
        <v>113</v>
      </c>
    </row>
    <row r="435" spans="1:6" x14ac:dyDescent="0.25">
      <c r="A435" t="s">
        <v>75</v>
      </c>
      <c r="B435" t="s">
        <v>95</v>
      </c>
      <c r="C435">
        <v>6765</v>
      </c>
      <c r="D435">
        <v>1369</v>
      </c>
      <c r="E435" t="s">
        <v>21</v>
      </c>
      <c r="F435" t="s">
        <v>113</v>
      </c>
    </row>
    <row r="436" spans="1:6" x14ac:dyDescent="0.25">
      <c r="A436" t="s">
        <v>75</v>
      </c>
      <c r="B436" t="s">
        <v>96</v>
      </c>
      <c r="C436">
        <v>4652</v>
      </c>
      <c r="D436">
        <v>855.7</v>
      </c>
      <c r="E436" t="s">
        <v>21</v>
      </c>
      <c r="F436" t="s">
        <v>113</v>
      </c>
    </row>
    <row r="437" spans="1:6" x14ac:dyDescent="0.25">
      <c r="A437" t="s">
        <v>75</v>
      </c>
      <c r="B437" t="s">
        <v>97</v>
      </c>
      <c r="C437">
        <v>4676</v>
      </c>
      <c r="D437">
        <v>836.3</v>
      </c>
      <c r="E437" t="s">
        <v>21</v>
      </c>
      <c r="F437" t="s">
        <v>113</v>
      </c>
    </row>
    <row r="438" spans="1:6" x14ac:dyDescent="0.25">
      <c r="A438" t="s">
        <v>75</v>
      </c>
      <c r="B438" t="s">
        <v>98</v>
      </c>
      <c r="C438">
        <v>6203</v>
      </c>
      <c r="D438">
        <v>1391.7</v>
      </c>
      <c r="E438" t="s">
        <v>21</v>
      </c>
      <c r="F438" t="s">
        <v>113</v>
      </c>
    </row>
    <row r="439" spans="1:6" x14ac:dyDescent="0.25">
      <c r="A439" t="s">
        <v>75</v>
      </c>
      <c r="B439" t="s">
        <v>99</v>
      </c>
      <c r="C439">
        <v>6401</v>
      </c>
      <c r="D439">
        <v>1276.3</v>
      </c>
      <c r="E439" t="s">
        <v>21</v>
      </c>
      <c r="F439" t="s">
        <v>113</v>
      </c>
    </row>
    <row r="440" spans="1:6" x14ac:dyDescent="0.25">
      <c r="A440" t="s">
        <v>75</v>
      </c>
      <c r="B440" t="s">
        <v>100</v>
      </c>
      <c r="C440">
        <v>6624</v>
      </c>
      <c r="D440">
        <v>1318.3</v>
      </c>
      <c r="E440" t="s">
        <v>21</v>
      </c>
      <c r="F440" t="s">
        <v>113</v>
      </c>
    </row>
    <row r="441" spans="1:6" x14ac:dyDescent="0.25">
      <c r="A441" t="s">
        <v>75</v>
      </c>
      <c r="B441" t="s">
        <v>101</v>
      </c>
      <c r="C441">
        <v>6415</v>
      </c>
      <c r="D441">
        <v>1341.7</v>
      </c>
      <c r="E441" t="s">
        <v>21</v>
      </c>
      <c r="F441" t="s">
        <v>113</v>
      </c>
    </row>
    <row r="442" spans="1:6" x14ac:dyDescent="0.25">
      <c r="A442" t="s">
        <v>75</v>
      </c>
      <c r="B442" t="s">
        <v>102</v>
      </c>
      <c r="C442">
        <v>5876</v>
      </c>
      <c r="D442">
        <v>1057.7</v>
      </c>
      <c r="E442" t="s">
        <v>21</v>
      </c>
      <c r="F442" t="s">
        <v>113</v>
      </c>
    </row>
    <row r="443" spans="1:6" x14ac:dyDescent="0.25">
      <c r="A443" t="s">
        <v>75</v>
      </c>
      <c r="B443" t="s">
        <v>103</v>
      </c>
      <c r="C443">
        <v>5767</v>
      </c>
      <c r="D443">
        <v>964</v>
      </c>
      <c r="E443" t="s">
        <v>21</v>
      </c>
      <c r="F443" t="s">
        <v>113</v>
      </c>
    </row>
    <row r="444" spans="1:6" x14ac:dyDescent="0.25">
      <c r="A444" t="s">
        <v>75</v>
      </c>
      <c r="B444" t="s">
        <v>104</v>
      </c>
      <c r="C444">
        <v>5048</v>
      </c>
      <c r="D444">
        <v>1098.7</v>
      </c>
      <c r="E444" t="s">
        <v>21</v>
      </c>
      <c r="F444" t="s">
        <v>113</v>
      </c>
    </row>
    <row r="445" spans="1:6" x14ac:dyDescent="0.25">
      <c r="A445" t="s">
        <v>75</v>
      </c>
      <c r="B445" t="s">
        <v>105</v>
      </c>
      <c r="C445">
        <v>5412</v>
      </c>
      <c r="D445">
        <v>1195.3</v>
      </c>
      <c r="E445" t="s">
        <v>21</v>
      </c>
      <c r="F445" t="s">
        <v>113</v>
      </c>
    </row>
    <row r="446" spans="1:6" x14ac:dyDescent="0.25">
      <c r="A446" t="s">
        <v>76</v>
      </c>
      <c r="B446" t="s">
        <v>94</v>
      </c>
      <c r="C446">
        <v>7050</v>
      </c>
      <c r="D446">
        <v>1436.7</v>
      </c>
      <c r="E446" t="s">
        <v>21</v>
      </c>
      <c r="F446" t="s">
        <v>113</v>
      </c>
    </row>
    <row r="447" spans="1:6" x14ac:dyDescent="0.25">
      <c r="A447" t="s">
        <v>76</v>
      </c>
      <c r="B447" t="s">
        <v>95</v>
      </c>
      <c r="C447">
        <v>6583</v>
      </c>
      <c r="D447">
        <v>1423.3</v>
      </c>
      <c r="E447" t="s">
        <v>21</v>
      </c>
      <c r="F447" t="s">
        <v>113</v>
      </c>
    </row>
    <row r="448" spans="1:6" x14ac:dyDescent="0.25">
      <c r="A448" t="s">
        <v>76</v>
      </c>
      <c r="B448" t="s">
        <v>96</v>
      </c>
      <c r="C448">
        <v>4561</v>
      </c>
      <c r="D448">
        <v>955</v>
      </c>
      <c r="E448" t="s">
        <v>21</v>
      </c>
      <c r="F448" t="s">
        <v>113</v>
      </c>
    </row>
    <row r="449" spans="1:6" x14ac:dyDescent="0.25">
      <c r="A449" t="s">
        <v>76</v>
      </c>
      <c r="B449" t="s">
        <v>97</v>
      </c>
      <c r="C449">
        <v>4416</v>
      </c>
      <c r="D449">
        <v>872.7</v>
      </c>
      <c r="E449" t="s">
        <v>21</v>
      </c>
      <c r="F449" t="s">
        <v>113</v>
      </c>
    </row>
    <row r="450" spans="1:6" x14ac:dyDescent="0.25">
      <c r="A450" t="s">
        <v>76</v>
      </c>
      <c r="B450" t="s">
        <v>98</v>
      </c>
      <c r="C450">
        <v>7182</v>
      </c>
      <c r="D450">
        <v>1318.3</v>
      </c>
      <c r="E450" t="s">
        <v>21</v>
      </c>
      <c r="F450" t="s">
        <v>113</v>
      </c>
    </row>
    <row r="451" spans="1:6" x14ac:dyDescent="0.25">
      <c r="A451" t="s">
        <v>76</v>
      </c>
      <c r="B451" t="s">
        <v>99</v>
      </c>
      <c r="C451">
        <v>6310</v>
      </c>
      <c r="D451">
        <v>1627.3</v>
      </c>
      <c r="E451" t="s">
        <v>21</v>
      </c>
      <c r="F451" t="s">
        <v>113</v>
      </c>
    </row>
    <row r="452" spans="1:6" x14ac:dyDescent="0.25">
      <c r="A452" t="s">
        <v>76</v>
      </c>
      <c r="B452" t="s">
        <v>100</v>
      </c>
      <c r="C452">
        <v>5421</v>
      </c>
      <c r="D452">
        <v>1241.3</v>
      </c>
      <c r="E452" t="s">
        <v>21</v>
      </c>
      <c r="F452" t="s">
        <v>113</v>
      </c>
    </row>
    <row r="453" spans="1:6" x14ac:dyDescent="0.25">
      <c r="A453" t="s">
        <v>76</v>
      </c>
      <c r="B453" t="s">
        <v>101</v>
      </c>
      <c r="C453">
        <v>6717</v>
      </c>
      <c r="D453">
        <v>1324</v>
      </c>
      <c r="E453" t="s">
        <v>21</v>
      </c>
      <c r="F453" t="s">
        <v>113</v>
      </c>
    </row>
    <row r="454" spans="1:6" x14ac:dyDescent="0.25">
      <c r="A454" t="s">
        <v>76</v>
      </c>
      <c r="B454" t="s">
        <v>102</v>
      </c>
      <c r="C454">
        <v>5702</v>
      </c>
      <c r="D454">
        <v>1352.3</v>
      </c>
      <c r="E454" t="s">
        <v>21</v>
      </c>
      <c r="F454" t="s">
        <v>113</v>
      </c>
    </row>
    <row r="455" spans="1:6" x14ac:dyDescent="0.25">
      <c r="A455" t="s">
        <v>76</v>
      </c>
      <c r="B455" t="s">
        <v>103</v>
      </c>
      <c r="C455">
        <v>6036</v>
      </c>
      <c r="D455">
        <v>1031.3</v>
      </c>
      <c r="E455" t="s">
        <v>21</v>
      </c>
      <c r="F455" t="s">
        <v>113</v>
      </c>
    </row>
    <row r="456" spans="1:6" x14ac:dyDescent="0.25">
      <c r="A456" t="s">
        <v>76</v>
      </c>
      <c r="B456" t="s">
        <v>104</v>
      </c>
      <c r="C456">
        <v>5614</v>
      </c>
      <c r="D456">
        <v>1237.7</v>
      </c>
      <c r="E456" t="s">
        <v>21</v>
      </c>
      <c r="F456" t="s">
        <v>113</v>
      </c>
    </row>
    <row r="457" spans="1:6" x14ac:dyDescent="0.25">
      <c r="A457" t="s">
        <v>76</v>
      </c>
      <c r="B457" t="s">
        <v>105</v>
      </c>
      <c r="C457">
        <v>5138</v>
      </c>
      <c r="D457">
        <v>1323</v>
      </c>
      <c r="E457" t="s">
        <v>21</v>
      </c>
      <c r="F457" t="s">
        <v>113</v>
      </c>
    </row>
    <row r="458" spans="1:6" x14ac:dyDescent="0.25">
      <c r="A458" t="s">
        <v>77</v>
      </c>
      <c r="B458" t="s">
        <v>94</v>
      </c>
      <c r="C458">
        <v>5996</v>
      </c>
      <c r="D458">
        <v>1129.3</v>
      </c>
      <c r="E458" t="s">
        <v>21</v>
      </c>
      <c r="F458" t="s">
        <v>113</v>
      </c>
    </row>
    <row r="459" spans="1:6" x14ac:dyDescent="0.25">
      <c r="A459" t="s">
        <v>77</v>
      </c>
      <c r="B459" t="s">
        <v>95</v>
      </c>
      <c r="C459">
        <v>5600</v>
      </c>
      <c r="D459">
        <v>1079</v>
      </c>
      <c r="E459" t="s">
        <v>21</v>
      </c>
      <c r="F459" t="s">
        <v>113</v>
      </c>
    </row>
    <row r="460" spans="1:6" x14ac:dyDescent="0.25">
      <c r="A460" t="s">
        <v>77</v>
      </c>
      <c r="B460" t="s">
        <v>96</v>
      </c>
      <c r="C460">
        <v>5752</v>
      </c>
      <c r="D460">
        <v>718</v>
      </c>
      <c r="E460" t="s">
        <v>21</v>
      </c>
      <c r="F460" t="s">
        <v>113</v>
      </c>
    </row>
    <row r="461" spans="1:6" x14ac:dyDescent="0.25">
      <c r="A461" t="s">
        <v>77</v>
      </c>
      <c r="B461" t="s">
        <v>97</v>
      </c>
      <c r="C461">
        <v>5099</v>
      </c>
      <c r="D461">
        <v>1148</v>
      </c>
      <c r="E461" t="s">
        <v>21</v>
      </c>
      <c r="F461" t="s">
        <v>113</v>
      </c>
    </row>
    <row r="462" spans="1:6" x14ac:dyDescent="0.25">
      <c r="A462" t="s">
        <v>77</v>
      </c>
      <c r="B462" t="s">
        <v>98</v>
      </c>
      <c r="C462">
        <v>5507</v>
      </c>
      <c r="D462">
        <v>1209.3</v>
      </c>
      <c r="E462" t="s">
        <v>21</v>
      </c>
      <c r="F462" t="s">
        <v>113</v>
      </c>
    </row>
    <row r="463" spans="1:6" x14ac:dyDescent="0.25">
      <c r="A463" t="s">
        <v>77</v>
      </c>
      <c r="B463" t="s">
        <v>99</v>
      </c>
      <c r="C463">
        <v>5179</v>
      </c>
      <c r="D463">
        <v>1377</v>
      </c>
      <c r="E463" t="s">
        <v>21</v>
      </c>
      <c r="F463" t="s">
        <v>113</v>
      </c>
    </row>
    <row r="464" spans="1:6" x14ac:dyDescent="0.25">
      <c r="A464" t="s">
        <v>77</v>
      </c>
      <c r="B464" t="s">
        <v>100</v>
      </c>
      <c r="C464">
        <v>5592</v>
      </c>
      <c r="D464">
        <v>1358.7</v>
      </c>
      <c r="E464" t="s">
        <v>21</v>
      </c>
      <c r="F464" t="s">
        <v>113</v>
      </c>
    </row>
    <row r="465" spans="1:6" x14ac:dyDescent="0.25">
      <c r="A465" t="s">
        <v>77</v>
      </c>
      <c r="B465" t="s">
        <v>101</v>
      </c>
      <c r="C465">
        <v>6495</v>
      </c>
      <c r="D465">
        <v>1111</v>
      </c>
      <c r="E465" t="s">
        <v>21</v>
      </c>
      <c r="F465" t="s">
        <v>113</v>
      </c>
    </row>
    <row r="466" spans="1:6" x14ac:dyDescent="0.25">
      <c r="A466" t="s">
        <v>77</v>
      </c>
      <c r="B466" t="s">
        <v>102</v>
      </c>
      <c r="C466">
        <v>5492</v>
      </c>
      <c r="D466">
        <v>1016.7</v>
      </c>
      <c r="E466" t="s">
        <v>21</v>
      </c>
      <c r="F466" t="s">
        <v>113</v>
      </c>
    </row>
    <row r="467" spans="1:6" x14ac:dyDescent="0.25">
      <c r="A467" t="s">
        <v>77</v>
      </c>
      <c r="B467" t="s">
        <v>103</v>
      </c>
      <c r="C467">
        <v>6073</v>
      </c>
      <c r="D467">
        <v>1116</v>
      </c>
      <c r="E467" t="s">
        <v>21</v>
      </c>
      <c r="F467" t="s">
        <v>113</v>
      </c>
    </row>
    <row r="468" spans="1:6" x14ac:dyDescent="0.25">
      <c r="A468" t="s">
        <v>77</v>
      </c>
      <c r="B468" t="s">
        <v>104</v>
      </c>
      <c r="C468">
        <v>5458</v>
      </c>
      <c r="D468">
        <v>1171</v>
      </c>
      <c r="E468" t="s">
        <v>21</v>
      </c>
      <c r="F468" t="s">
        <v>113</v>
      </c>
    </row>
    <row r="469" spans="1:6" x14ac:dyDescent="0.25">
      <c r="A469" t="s">
        <v>77</v>
      </c>
      <c r="B469" t="s">
        <v>105</v>
      </c>
      <c r="C469">
        <v>6444</v>
      </c>
      <c r="D469">
        <v>1076.3</v>
      </c>
      <c r="E469" t="s">
        <v>21</v>
      </c>
      <c r="F469" t="s">
        <v>113</v>
      </c>
    </row>
    <row r="470" spans="1:6" x14ac:dyDescent="0.25">
      <c r="A470" t="s">
        <v>78</v>
      </c>
      <c r="B470" t="s">
        <v>94</v>
      </c>
      <c r="C470">
        <v>6432</v>
      </c>
      <c r="D470">
        <v>1193.3</v>
      </c>
      <c r="E470" t="s">
        <v>21</v>
      </c>
      <c r="F470" t="s">
        <v>113</v>
      </c>
    </row>
    <row r="471" spans="1:6" x14ac:dyDescent="0.25">
      <c r="A471" t="s">
        <v>78</v>
      </c>
      <c r="B471" t="s">
        <v>95</v>
      </c>
      <c r="C471">
        <v>6065</v>
      </c>
      <c r="D471">
        <v>1259.7</v>
      </c>
      <c r="E471" t="s">
        <v>21</v>
      </c>
      <c r="F471" t="s">
        <v>113</v>
      </c>
    </row>
    <row r="472" spans="1:6" x14ac:dyDescent="0.25">
      <c r="A472" t="s">
        <v>78</v>
      </c>
      <c r="B472" t="s">
        <v>96</v>
      </c>
      <c r="C472">
        <v>5536</v>
      </c>
      <c r="D472">
        <v>569</v>
      </c>
      <c r="E472" t="s">
        <v>21</v>
      </c>
      <c r="F472" t="s">
        <v>113</v>
      </c>
    </row>
    <row r="473" spans="1:6" x14ac:dyDescent="0.25">
      <c r="A473" t="s">
        <v>78</v>
      </c>
      <c r="B473" t="s">
        <v>97</v>
      </c>
      <c r="C473">
        <v>5277</v>
      </c>
      <c r="D473">
        <v>1375.7</v>
      </c>
      <c r="E473" t="s">
        <v>21</v>
      </c>
      <c r="F473" t="s">
        <v>113</v>
      </c>
    </row>
    <row r="474" spans="1:6" x14ac:dyDescent="0.25">
      <c r="A474" t="s">
        <v>78</v>
      </c>
      <c r="B474" t="s">
        <v>98</v>
      </c>
      <c r="C474">
        <v>5996</v>
      </c>
      <c r="D474">
        <v>1331</v>
      </c>
      <c r="E474" t="s">
        <v>21</v>
      </c>
      <c r="F474" t="s">
        <v>113</v>
      </c>
    </row>
    <row r="475" spans="1:6" x14ac:dyDescent="0.25">
      <c r="A475" t="s">
        <v>78</v>
      </c>
      <c r="B475" t="s">
        <v>99</v>
      </c>
      <c r="C475">
        <v>6435</v>
      </c>
      <c r="D475">
        <v>1228.3</v>
      </c>
      <c r="E475" t="s">
        <v>21</v>
      </c>
      <c r="F475" t="s">
        <v>113</v>
      </c>
    </row>
    <row r="476" spans="1:6" x14ac:dyDescent="0.25">
      <c r="A476" t="s">
        <v>78</v>
      </c>
      <c r="B476" t="s">
        <v>100</v>
      </c>
      <c r="C476">
        <v>6738</v>
      </c>
      <c r="D476">
        <v>1282.7</v>
      </c>
      <c r="E476" t="s">
        <v>21</v>
      </c>
      <c r="F476" t="s">
        <v>113</v>
      </c>
    </row>
    <row r="477" spans="1:6" x14ac:dyDescent="0.25">
      <c r="A477" t="s">
        <v>78</v>
      </c>
      <c r="B477" t="s">
        <v>101</v>
      </c>
      <c r="C477">
        <v>5951</v>
      </c>
      <c r="D477">
        <v>1125.7</v>
      </c>
      <c r="E477" t="s">
        <v>21</v>
      </c>
      <c r="F477" t="s">
        <v>113</v>
      </c>
    </row>
    <row r="478" spans="1:6" x14ac:dyDescent="0.25">
      <c r="A478" t="s">
        <v>78</v>
      </c>
      <c r="B478" t="s">
        <v>102</v>
      </c>
      <c r="C478">
        <v>6064</v>
      </c>
      <c r="D478">
        <v>1264</v>
      </c>
      <c r="E478" t="s">
        <v>21</v>
      </c>
      <c r="F478" t="s">
        <v>113</v>
      </c>
    </row>
    <row r="479" spans="1:6" x14ac:dyDescent="0.25">
      <c r="A479" t="s">
        <v>78</v>
      </c>
      <c r="B479" t="s">
        <v>103</v>
      </c>
      <c r="C479">
        <v>5163</v>
      </c>
      <c r="D479">
        <v>1227.3</v>
      </c>
      <c r="E479" t="s">
        <v>21</v>
      </c>
      <c r="F479" t="s">
        <v>113</v>
      </c>
    </row>
    <row r="480" spans="1:6" x14ac:dyDescent="0.25">
      <c r="A480" t="s">
        <v>78</v>
      </c>
      <c r="B480" t="s">
        <v>104</v>
      </c>
      <c r="C480">
        <v>6064</v>
      </c>
      <c r="D480">
        <v>1227.7</v>
      </c>
      <c r="E480" t="s">
        <v>21</v>
      </c>
      <c r="F480" t="s">
        <v>113</v>
      </c>
    </row>
    <row r="481" spans="1:6" x14ac:dyDescent="0.25">
      <c r="A481" t="s">
        <v>78</v>
      </c>
      <c r="B481" t="s">
        <v>105</v>
      </c>
      <c r="C481">
        <v>5245</v>
      </c>
      <c r="D481">
        <v>936.7</v>
      </c>
      <c r="E481" t="s">
        <v>21</v>
      </c>
      <c r="F481" t="s">
        <v>113</v>
      </c>
    </row>
    <row r="482" spans="1:6" x14ac:dyDescent="0.25">
      <c r="A482" t="s">
        <v>79</v>
      </c>
      <c r="B482" t="s">
        <v>94</v>
      </c>
      <c r="C482">
        <v>6098</v>
      </c>
      <c r="D482">
        <v>1285.3</v>
      </c>
      <c r="E482" t="s">
        <v>24</v>
      </c>
      <c r="F482" t="s">
        <v>114</v>
      </c>
    </row>
    <row r="483" spans="1:6" x14ac:dyDescent="0.25">
      <c r="A483" t="s">
        <v>79</v>
      </c>
      <c r="B483" t="s">
        <v>95</v>
      </c>
      <c r="C483">
        <v>6724</v>
      </c>
      <c r="D483">
        <v>1331.3</v>
      </c>
      <c r="E483" t="s">
        <v>24</v>
      </c>
      <c r="F483" t="s">
        <v>114</v>
      </c>
    </row>
    <row r="484" spans="1:6" x14ac:dyDescent="0.25">
      <c r="A484" t="s">
        <v>79</v>
      </c>
      <c r="B484" t="s">
        <v>96</v>
      </c>
      <c r="C484">
        <v>5304</v>
      </c>
      <c r="D484">
        <v>1071</v>
      </c>
      <c r="E484" t="s">
        <v>24</v>
      </c>
      <c r="F484" t="s">
        <v>114</v>
      </c>
    </row>
    <row r="485" spans="1:6" x14ac:dyDescent="0.25">
      <c r="A485" t="s">
        <v>79</v>
      </c>
      <c r="B485" t="s">
        <v>97</v>
      </c>
      <c r="C485">
        <v>5202</v>
      </c>
      <c r="D485">
        <v>1198.7</v>
      </c>
      <c r="E485" t="s">
        <v>24</v>
      </c>
      <c r="F485" t="s">
        <v>114</v>
      </c>
    </row>
    <row r="486" spans="1:6" x14ac:dyDescent="0.25">
      <c r="A486" t="s">
        <v>79</v>
      </c>
      <c r="B486" t="s">
        <v>98</v>
      </c>
      <c r="C486">
        <v>6223</v>
      </c>
      <c r="D486">
        <v>1250.3</v>
      </c>
      <c r="E486" t="s">
        <v>24</v>
      </c>
      <c r="F486" t="s">
        <v>114</v>
      </c>
    </row>
    <row r="487" spans="1:6" x14ac:dyDescent="0.25">
      <c r="A487" t="s">
        <v>79</v>
      </c>
      <c r="B487" t="s">
        <v>99</v>
      </c>
      <c r="C487">
        <v>6160</v>
      </c>
      <c r="D487">
        <v>1355</v>
      </c>
      <c r="E487" t="s">
        <v>24</v>
      </c>
      <c r="F487" t="s">
        <v>114</v>
      </c>
    </row>
    <row r="488" spans="1:6" x14ac:dyDescent="0.25">
      <c r="A488" t="s">
        <v>79</v>
      </c>
      <c r="B488" t="s">
        <v>100</v>
      </c>
      <c r="C488">
        <v>6398</v>
      </c>
      <c r="D488">
        <v>1227</v>
      </c>
      <c r="E488" t="s">
        <v>24</v>
      </c>
      <c r="F488" t="s">
        <v>114</v>
      </c>
    </row>
    <row r="489" spans="1:6" x14ac:dyDescent="0.25">
      <c r="A489" t="s">
        <v>79</v>
      </c>
      <c r="B489" t="s">
        <v>101</v>
      </c>
      <c r="C489">
        <v>5785</v>
      </c>
      <c r="D489">
        <v>1113</v>
      </c>
      <c r="E489" t="s">
        <v>24</v>
      </c>
      <c r="F489" t="s">
        <v>114</v>
      </c>
    </row>
    <row r="490" spans="1:6" x14ac:dyDescent="0.25">
      <c r="A490" t="s">
        <v>79</v>
      </c>
      <c r="B490" t="s">
        <v>102</v>
      </c>
      <c r="C490">
        <v>5920</v>
      </c>
      <c r="D490">
        <v>1168</v>
      </c>
      <c r="E490" t="s">
        <v>24</v>
      </c>
      <c r="F490" t="s">
        <v>114</v>
      </c>
    </row>
    <row r="491" spans="1:6" x14ac:dyDescent="0.25">
      <c r="A491" t="s">
        <v>79</v>
      </c>
      <c r="B491" t="s">
        <v>103</v>
      </c>
      <c r="C491">
        <v>5487</v>
      </c>
      <c r="D491">
        <v>1294.7</v>
      </c>
      <c r="E491" t="s">
        <v>24</v>
      </c>
      <c r="F491" t="s">
        <v>114</v>
      </c>
    </row>
    <row r="492" spans="1:6" x14ac:dyDescent="0.25">
      <c r="A492" t="s">
        <v>79</v>
      </c>
      <c r="B492" t="s">
        <v>104</v>
      </c>
      <c r="C492">
        <v>5062</v>
      </c>
      <c r="D492">
        <v>1105.7</v>
      </c>
      <c r="E492" t="s">
        <v>24</v>
      </c>
      <c r="F492" t="s">
        <v>114</v>
      </c>
    </row>
    <row r="493" spans="1:6" x14ac:dyDescent="0.25">
      <c r="A493" t="s">
        <v>79</v>
      </c>
      <c r="B493" t="s">
        <v>105</v>
      </c>
      <c r="C493">
        <v>5580</v>
      </c>
      <c r="D493">
        <v>1297.7</v>
      </c>
      <c r="E493" t="s">
        <v>24</v>
      </c>
      <c r="F493" t="s">
        <v>114</v>
      </c>
    </row>
    <row r="494" spans="1:6" x14ac:dyDescent="0.25">
      <c r="A494" t="s">
        <v>80</v>
      </c>
      <c r="B494" t="s">
        <v>94</v>
      </c>
      <c r="C494">
        <v>6187</v>
      </c>
      <c r="D494">
        <v>1228.3</v>
      </c>
      <c r="E494" t="s">
        <v>21</v>
      </c>
      <c r="F494" t="s">
        <v>113</v>
      </c>
    </row>
    <row r="495" spans="1:6" x14ac:dyDescent="0.25">
      <c r="A495" t="s">
        <v>80</v>
      </c>
      <c r="B495" t="s">
        <v>95</v>
      </c>
      <c r="C495">
        <v>6346</v>
      </c>
      <c r="D495">
        <v>1530</v>
      </c>
      <c r="E495" t="s">
        <v>21</v>
      </c>
      <c r="F495" t="s">
        <v>113</v>
      </c>
    </row>
    <row r="496" spans="1:6" x14ac:dyDescent="0.25">
      <c r="A496" t="s">
        <v>80</v>
      </c>
      <c r="B496" t="s">
        <v>96</v>
      </c>
      <c r="C496">
        <v>5009</v>
      </c>
      <c r="D496">
        <v>1213.7</v>
      </c>
      <c r="E496" t="s">
        <v>21</v>
      </c>
      <c r="F496" t="s">
        <v>113</v>
      </c>
    </row>
    <row r="497" spans="1:6" x14ac:dyDescent="0.25">
      <c r="A497" t="s">
        <v>80</v>
      </c>
      <c r="B497" t="s">
        <v>97</v>
      </c>
      <c r="C497">
        <v>4933</v>
      </c>
      <c r="D497">
        <v>908.3</v>
      </c>
      <c r="E497" t="s">
        <v>21</v>
      </c>
      <c r="F497" t="s">
        <v>113</v>
      </c>
    </row>
    <row r="498" spans="1:6" x14ac:dyDescent="0.25">
      <c r="A498" t="s">
        <v>80</v>
      </c>
      <c r="B498" t="s">
        <v>98</v>
      </c>
      <c r="C498">
        <v>6338</v>
      </c>
      <c r="D498">
        <v>1219.7</v>
      </c>
      <c r="E498" t="s">
        <v>21</v>
      </c>
      <c r="F498" t="s">
        <v>113</v>
      </c>
    </row>
    <row r="499" spans="1:6" x14ac:dyDescent="0.25">
      <c r="A499" t="s">
        <v>80</v>
      </c>
      <c r="B499" t="s">
        <v>99</v>
      </c>
      <c r="C499">
        <v>6296</v>
      </c>
      <c r="D499">
        <v>1211.7</v>
      </c>
      <c r="E499" t="s">
        <v>21</v>
      </c>
      <c r="F499" t="s">
        <v>113</v>
      </c>
    </row>
    <row r="500" spans="1:6" x14ac:dyDescent="0.25">
      <c r="A500" t="s">
        <v>80</v>
      </c>
      <c r="B500" t="s">
        <v>100</v>
      </c>
      <c r="C500">
        <v>6027</v>
      </c>
      <c r="D500">
        <v>1120.7</v>
      </c>
      <c r="E500" t="s">
        <v>21</v>
      </c>
      <c r="F500" t="s">
        <v>113</v>
      </c>
    </row>
    <row r="501" spans="1:6" x14ac:dyDescent="0.25">
      <c r="A501" t="s">
        <v>80</v>
      </c>
      <c r="B501" t="s">
        <v>101</v>
      </c>
      <c r="C501">
        <v>6095</v>
      </c>
      <c r="D501">
        <v>1033.3</v>
      </c>
      <c r="E501" t="s">
        <v>21</v>
      </c>
      <c r="F501" t="s">
        <v>113</v>
      </c>
    </row>
    <row r="502" spans="1:6" x14ac:dyDescent="0.25">
      <c r="A502" t="s">
        <v>80</v>
      </c>
      <c r="B502" t="s">
        <v>102</v>
      </c>
      <c r="C502">
        <v>6333</v>
      </c>
      <c r="D502">
        <v>1178</v>
      </c>
      <c r="E502" t="s">
        <v>21</v>
      </c>
      <c r="F502" t="s">
        <v>113</v>
      </c>
    </row>
    <row r="503" spans="1:6" x14ac:dyDescent="0.25">
      <c r="A503" t="s">
        <v>80</v>
      </c>
      <c r="B503" t="s">
        <v>103</v>
      </c>
      <c r="C503">
        <v>5253</v>
      </c>
      <c r="D503">
        <v>1322.7</v>
      </c>
      <c r="E503" t="s">
        <v>21</v>
      </c>
      <c r="F503" t="s">
        <v>113</v>
      </c>
    </row>
    <row r="504" spans="1:6" x14ac:dyDescent="0.25">
      <c r="A504" t="s">
        <v>80</v>
      </c>
      <c r="B504" t="s">
        <v>104</v>
      </c>
      <c r="C504">
        <v>5131</v>
      </c>
      <c r="D504">
        <v>1002.7</v>
      </c>
      <c r="E504" t="s">
        <v>21</v>
      </c>
      <c r="F504" t="s">
        <v>113</v>
      </c>
    </row>
    <row r="505" spans="1:6" x14ac:dyDescent="0.25">
      <c r="A505" t="s">
        <v>80</v>
      </c>
      <c r="B505" t="s">
        <v>105</v>
      </c>
      <c r="C505">
        <v>5576</v>
      </c>
      <c r="D505">
        <v>1183</v>
      </c>
      <c r="E505" t="s">
        <v>21</v>
      </c>
      <c r="F505" t="s">
        <v>113</v>
      </c>
    </row>
    <row r="506" spans="1:6" x14ac:dyDescent="0.25">
      <c r="A506" t="s">
        <v>81</v>
      </c>
      <c r="B506" t="s">
        <v>94</v>
      </c>
      <c r="C506">
        <v>6557</v>
      </c>
      <c r="D506">
        <v>1302</v>
      </c>
      <c r="E506" t="s">
        <v>31</v>
      </c>
      <c r="F506" t="s">
        <v>113</v>
      </c>
    </row>
    <row r="507" spans="1:6" x14ac:dyDescent="0.25">
      <c r="A507" t="s">
        <v>81</v>
      </c>
      <c r="B507" t="s">
        <v>95</v>
      </c>
      <c r="C507">
        <v>6527</v>
      </c>
      <c r="D507">
        <v>1477</v>
      </c>
      <c r="E507" t="s">
        <v>31</v>
      </c>
      <c r="F507" t="s">
        <v>113</v>
      </c>
    </row>
    <row r="508" spans="1:6" x14ac:dyDescent="0.25">
      <c r="A508" t="s">
        <v>81</v>
      </c>
      <c r="B508" t="s">
        <v>96</v>
      </c>
      <c r="C508">
        <v>5478</v>
      </c>
      <c r="D508">
        <v>1057.7</v>
      </c>
      <c r="E508" t="s">
        <v>31</v>
      </c>
      <c r="F508" t="s">
        <v>113</v>
      </c>
    </row>
    <row r="509" spans="1:6" x14ac:dyDescent="0.25">
      <c r="A509" t="s">
        <v>81</v>
      </c>
      <c r="B509" t="s">
        <v>97</v>
      </c>
      <c r="C509">
        <v>5483</v>
      </c>
      <c r="D509">
        <v>1044.3</v>
      </c>
      <c r="E509" t="s">
        <v>31</v>
      </c>
      <c r="F509" t="s">
        <v>113</v>
      </c>
    </row>
    <row r="510" spans="1:6" x14ac:dyDescent="0.25">
      <c r="A510" t="s">
        <v>81</v>
      </c>
      <c r="B510" t="s">
        <v>98</v>
      </c>
      <c r="C510">
        <v>5594</v>
      </c>
      <c r="D510">
        <v>1403.3</v>
      </c>
      <c r="E510" t="s">
        <v>31</v>
      </c>
      <c r="F510" t="s">
        <v>113</v>
      </c>
    </row>
    <row r="511" spans="1:6" x14ac:dyDescent="0.25">
      <c r="A511" t="s">
        <v>81</v>
      </c>
      <c r="B511" t="s">
        <v>99</v>
      </c>
      <c r="C511">
        <v>6313</v>
      </c>
      <c r="D511">
        <v>1193.7</v>
      </c>
      <c r="E511" t="s">
        <v>31</v>
      </c>
      <c r="F511" t="s">
        <v>113</v>
      </c>
    </row>
    <row r="512" spans="1:6" x14ac:dyDescent="0.25">
      <c r="A512" t="s">
        <v>81</v>
      </c>
      <c r="B512" t="s">
        <v>100</v>
      </c>
      <c r="C512">
        <v>6382</v>
      </c>
      <c r="D512">
        <v>1339</v>
      </c>
      <c r="E512" t="s">
        <v>31</v>
      </c>
      <c r="F512" t="s">
        <v>113</v>
      </c>
    </row>
    <row r="513" spans="1:6" x14ac:dyDescent="0.25">
      <c r="A513" t="s">
        <v>81</v>
      </c>
      <c r="B513" t="s">
        <v>101</v>
      </c>
      <c r="C513">
        <v>6090</v>
      </c>
      <c r="D513">
        <v>1109.7</v>
      </c>
      <c r="E513" t="s">
        <v>31</v>
      </c>
      <c r="F513" t="s">
        <v>113</v>
      </c>
    </row>
    <row r="514" spans="1:6" x14ac:dyDescent="0.25">
      <c r="A514" t="s">
        <v>81</v>
      </c>
      <c r="B514" t="s">
        <v>102</v>
      </c>
      <c r="C514">
        <v>5542</v>
      </c>
      <c r="D514">
        <v>1576</v>
      </c>
      <c r="E514" t="s">
        <v>31</v>
      </c>
      <c r="F514" t="s">
        <v>113</v>
      </c>
    </row>
    <row r="515" spans="1:6" x14ac:dyDescent="0.25">
      <c r="A515" t="s">
        <v>81</v>
      </c>
      <c r="B515" t="s">
        <v>103</v>
      </c>
      <c r="C515">
        <v>5956</v>
      </c>
      <c r="D515">
        <v>1195.7</v>
      </c>
      <c r="E515" t="s">
        <v>31</v>
      </c>
      <c r="F515" t="s">
        <v>113</v>
      </c>
    </row>
    <row r="516" spans="1:6" x14ac:dyDescent="0.25">
      <c r="A516" t="s">
        <v>81</v>
      </c>
      <c r="B516" t="s">
        <v>104</v>
      </c>
      <c r="C516">
        <v>5406</v>
      </c>
      <c r="D516">
        <v>1159</v>
      </c>
      <c r="E516" t="s">
        <v>31</v>
      </c>
      <c r="F516" t="s">
        <v>113</v>
      </c>
    </row>
    <row r="517" spans="1:6" x14ac:dyDescent="0.25">
      <c r="A517" t="s">
        <v>81</v>
      </c>
      <c r="B517" t="s">
        <v>105</v>
      </c>
      <c r="C517">
        <v>4827</v>
      </c>
      <c r="D517">
        <v>1684.7</v>
      </c>
      <c r="E517" t="s">
        <v>31</v>
      </c>
      <c r="F517" t="s">
        <v>113</v>
      </c>
    </row>
    <row r="518" spans="1:6" x14ac:dyDescent="0.25">
      <c r="A518" t="s">
        <v>82</v>
      </c>
      <c r="B518" t="s">
        <v>94</v>
      </c>
      <c r="C518">
        <v>6515</v>
      </c>
      <c r="D518">
        <v>1324.3</v>
      </c>
      <c r="E518" t="s">
        <v>21</v>
      </c>
      <c r="F518" t="s">
        <v>113</v>
      </c>
    </row>
    <row r="519" spans="1:6" x14ac:dyDescent="0.25">
      <c r="A519" t="s">
        <v>82</v>
      </c>
      <c r="B519" t="s">
        <v>95</v>
      </c>
      <c r="C519">
        <v>6337</v>
      </c>
      <c r="D519">
        <v>1336.3</v>
      </c>
      <c r="E519" t="s">
        <v>21</v>
      </c>
      <c r="F519" t="s">
        <v>113</v>
      </c>
    </row>
    <row r="520" spans="1:6" x14ac:dyDescent="0.25">
      <c r="A520" t="s">
        <v>82</v>
      </c>
      <c r="B520" t="s">
        <v>96</v>
      </c>
      <c r="C520">
        <v>5499</v>
      </c>
      <c r="D520">
        <v>1171.7</v>
      </c>
      <c r="E520" t="s">
        <v>21</v>
      </c>
      <c r="F520" t="s">
        <v>113</v>
      </c>
    </row>
    <row r="521" spans="1:6" x14ac:dyDescent="0.25">
      <c r="A521" t="s">
        <v>82</v>
      </c>
      <c r="B521" t="s">
        <v>97</v>
      </c>
      <c r="C521">
        <v>5840</v>
      </c>
      <c r="D521">
        <v>1049</v>
      </c>
      <c r="E521" t="s">
        <v>21</v>
      </c>
      <c r="F521" t="s">
        <v>113</v>
      </c>
    </row>
    <row r="522" spans="1:6" x14ac:dyDescent="0.25">
      <c r="A522" t="s">
        <v>82</v>
      </c>
      <c r="B522" t="s">
        <v>98</v>
      </c>
      <c r="C522">
        <v>5991</v>
      </c>
      <c r="D522">
        <v>1145.7</v>
      </c>
      <c r="E522" t="s">
        <v>21</v>
      </c>
      <c r="F522" t="s">
        <v>113</v>
      </c>
    </row>
    <row r="523" spans="1:6" x14ac:dyDescent="0.25">
      <c r="A523" t="s">
        <v>82</v>
      </c>
      <c r="B523" t="s">
        <v>99</v>
      </c>
      <c r="C523">
        <v>5974</v>
      </c>
      <c r="D523">
        <v>1376.3</v>
      </c>
      <c r="E523" t="s">
        <v>21</v>
      </c>
      <c r="F523" t="s">
        <v>113</v>
      </c>
    </row>
    <row r="524" spans="1:6" x14ac:dyDescent="0.25">
      <c r="A524" t="s">
        <v>82</v>
      </c>
      <c r="B524" t="s">
        <v>100</v>
      </c>
      <c r="C524">
        <v>6682</v>
      </c>
      <c r="D524">
        <v>1047.3</v>
      </c>
      <c r="E524" t="s">
        <v>21</v>
      </c>
      <c r="F524" t="s">
        <v>113</v>
      </c>
    </row>
    <row r="525" spans="1:6" x14ac:dyDescent="0.25">
      <c r="A525" t="s">
        <v>82</v>
      </c>
      <c r="B525" t="s">
        <v>101</v>
      </c>
      <c r="C525">
        <v>5277</v>
      </c>
      <c r="D525">
        <v>1127</v>
      </c>
      <c r="E525" t="s">
        <v>21</v>
      </c>
      <c r="F525" t="s">
        <v>113</v>
      </c>
    </row>
    <row r="526" spans="1:6" x14ac:dyDescent="0.25">
      <c r="A526" t="s">
        <v>82</v>
      </c>
      <c r="B526" t="s">
        <v>102</v>
      </c>
      <c r="C526">
        <v>5261</v>
      </c>
      <c r="D526">
        <v>1240.3</v>
      </c>
      <c r="E526" t="s">
        <v>21</v>
      </c>
      <c r="F526" t="s">
        <v>113</v>
      </c>
    </row>
    <row r="527" spans="1:6" x14ac:dyDescent="0.25">
      <c r="A527" t="s">
        <v>82</v>
      </c>
      <c r="B527" t="s">
        <v>103</v>
      </c>
      <c r="C527">
        <v>5676</v>
      </c>
      <c r="D527">
        <v>1060.3</v>
      </c>
      <c r="E527" t="s">
        <v>21</v>
      </c>
      <c r="F527" t="s">
        <v>113</v>
      </c>
    </row>
    <row r="528" spans="1:6" x14ac:dyDescent="0.25">
      <c r="A528" t="s">
        <v>82</v>
      </c>
      <c r="B528" t="s">
        <v>104</v>
      </c>
      <c r="C528">
        <v>5444</v>
      </c>
      <c r="D528">
        <v>1160</v>
      </c>
      <c r="E528" t="s">
        <v>21</v>
      </c>
      <c r="F528" t="s">
        <v>113</v>
      </c>
    </row>
    <row r="529" spans="1:6" x14ac:dyDescent="0.25">
      <c r="A529" t="s">
        <v>82</v>
      </c>
      <c r="B529" t="s">
        <v>105</v>
      </c>
      <c r="C529">
        <v>5962</v>
      </c>
      <c r="D529">
        <v>1223</v>
      </c>
      <c r="E529" t="s">
        <v>21</v>
      </c>
      <c r="F529" t="s">
        <v>113</v>
      </c>
    </row>
    <row r="530" spans="1:6" x14ac:dyDescent="0.25">
      <c r="A530" t="s">
        <v>83</v>
      </c>
      <c r="B530" t="s">
        <v>94</v>
      </c>
      <c r="C530">
        <v>6633</v>
      </c>
      <c r="D530">
        <v>1344.3</v>
      </c>
      <c r="E530" t="s">
        <v>21</v>
      </c>
      <c r="F530" t="s">
        <v>113</v>
      </c>
    </row>
    <row r="531" spans="1:6" x14ac:dyDescent="0.25">
      <c r="A531" t="s">
        <v>83</v>
      </c>
      <c r="B531" t="s">
        <v>95</v>
      </c>
      <c r="C531">
        <v>5710</v>
      </c>
      <c r="D531">
        <v>1349</v>
      </c>
      <c r="E531" t="s">
        <v>21</v>
      </c>
      <c r="F531" t="s">
        <v>113</v>
      </c>
    </row>
    <row r="532" spans="1:6" x14ac:dyDescent="0.25">
      <c r="A532" t="s">
        <v>83</v>
      </c>
      <c r="B532" t="s">
        <v>96</v>
      </c>
      <c r="C532">
        <v>4650</v>
      </c>
      <c r="D532">
        <v>805</v>
      </c>
      <c r="E532" t="s">
        <v>21</v>
      </c>
      <c r="F532" t="s">
        <v>113</v>
      </c>
    </row>
    <row r="533" spans="1:6" x14ac:dyDescent="0.25">
      <c r="A533" t="s">
        <v>83</v>
      </c>
      <c r="B533" t="s">
        <v>97</v>
      </c>
      <c r="C533">
        <v>4723</v>
      </c>
      <c r="D533">
        <v>960</v>
      </c>
      <c r="E533" t="s">
        <v>21</v>
      </c>
      <c r="F533" t="s">
        <v>113</v>
      </c>
    </row>
    <row r="534" spans="1:6" x14ac:dyDescent="0.25">
      <c r="A534" t="s">
        <v>83</v>
      </c>
      <c r="B534" t="s">
        <v>98</v>
      </c>
      <c r="C534">
        <v>6771</v>
      </c>
      <c r="D534">
        <v>1222</v>
      </c>
      <c r="E534" t="s">
        <v>21</v>
      </c>
      <c r="F534" t="s">
        <v>113</v>
      </c>
    </row>
    <row r="535" spans="1:6" x14ac:dyDescent="0.25">
      <c r="A535" t="s">
        <v>83</v>
      </c>
      <c r="B535" t="s">
        <v>99</v>
      </c>
      <c r="C535">
        <v>5857</v>
      </c>
      <c r="D535">
        <v>1088</v>
      </c>
      <c r="E535" t="s">
        <v>21</v>
      </c>
      <c r="F535" t="s">
        <v>113</v>
      </c>
    </row>
    <row r="536" spans="1:6" x14ac:dyDescent="0.25">
      <c r="A536" t="s">
        <v>83</v>
      </c>
      <c r="B536" t="s">
        <v>100</v>
      </c>
      <c r="C536">
        <v>5794</v>
      </c>
      <c r="D536">
        <v>1039.3</v>
      </c>
      <c r="E536" t="s">
        <v>21</v>
      </c>
      <c r="F536" t="s">
        <v>113</v>
      </c>
    </row>
    <row r="537" spans="1:6" x14ac:dyDescent="0.25">
      <c r="A537" t="s">
        <v>83</v>
      </c>
      <c r="B537" t="s">
        <v>101</v>
      </c>
      <c r="C537">
        <v>6359</v>
      </c>
      <c r="D537">
        <v>1134</v>
      </c>
      <c r="E537" t="s">
        <v>21</v>
      </c>
      <c r="F537" t="s">
        <v>113</v>
      </c>
    </row>
    <row r="538" spans="1:6" x14ac:dyDescent="0.25">
      <c r="A538" t="s">
        <v>83</v>
      </c>
      <c r="B538" t="s">
        <v>102</v>
      </c>
      <c r="C538">
        <v>5841</v>
      </c>
      <c r="D538">
        <v>1269.3</v>
      </c>
      <c r="E538" t="s">
        <v>21</v>
      </c>
      <c r="F538" t="s">
        <v>113</v>
      </c>
    </row>
    <row r="539" spans="1:6" x14ac:dyDescent="0.25">
      <c r="A539" t="s">
        <v>83</v>
      </c>
      <c r="B539" t="s">
        <v>103</v>
      </c>
      <c r="C539">
        <v>6052</v>
      </c>
      <c r="D539">
        <v>1162.3</v>
      </c>
      <c r="E539" t="s">
        <v>21</v>
      </c>
      <c r="F539" t="s">
        <v>113</v>
      </c>
    </row>
    <row r="540" spans="1:6" x14ac:dyDescent="0.25">
      <c r="A540" t="s">
        <v>83</v>
      </c>
      <c r="B540" t="s">
        <v>104</v>
      </c>
      <c r="C540">
        <v>5547</v>
      </c>
      <c r="D540">
        <v>1131.3</v>
      </c>
      <c r="E540" t="s">
        <v>21</v>
      </c>
      <c r="F540" t="s">
        <v>113</v>
      </c>
    </row>
    <row r="541" spans="1:6" x14ac:dyDescent="0.25">
      <c r="A541" t="s">
        <v>83</v>
      </c>
      <c r="B541" t="s">
        <v>105</v>
      </c>
      <c r="C541">
        <v>4471</v>
      </c>
      <c r="D541">
        <v>979.3</v>
      </c>
      <c r="E541" t="s">
        <v>21</v>
      </c>
      <c r="F541" t="s">
        <v>113</v>
      </c>
    </row>
    <row r="542" spans="1:6" x14ac:dyDescent="0.25">
      <c r="A542" t="s">
        <v>84</v>
      </c>
      <c r="B542" t="s">
        <v>94</v>
      </c>
      <c r="C542">
        <v>6687</v>
      </c>
      <c r="D542">
        <v>1257.3</v>
      </c>
      <c r="E542" t="s">
        <v>33</v>
      </c>
      <c r="F542" t="s">
        <v>113</v>
      </c>
    </row>
    <row r="543" spans="1:6" x14ac:dyDescent="0.25">
      <c r="A543" t="s">
        <v>84</v>
      </c>
      <c r="B543" t="s">
        <v>95</v>
      </c>
      <c r="C543">
        <v>6015</v>
      </c>
      <c r="D543">
        <v>1305.3</v>
      </c>
      <c r="E543" t="s">
        <v>33</v>
      </c>
      <c r="F543" t="s">
        <v>113</v>
      </c>
    </row>
    <row r="544" spans="1:6" x14ac:dyDescent="0.25">
      <c r="A544" t="s">
        <v>84</v>
      </c>
      <c r="B544" t="s">
        <v>96</v>
      </c>
      <c r="C544">
        <v>5200</v>
      </c>
      <c r="D544">
        <v>1298.7</v>
      </c>
      <c r="E544" t="s">
        <v>33</v>
      </c>
      <c r="F544" t="s">
        <v>113</v>
      </c>
    </row>
    <row r="545" spans="1:6" x14ac:dyDescent="0.25">
      <c r="A545" t="s">
        <v>84</v>
      </c>
      <c r="B545" t="s">
        <v>97</v>
      </c>
      <c r="C545">
        <v>5845</v>
      </c>
      <c r="D545">
        <v>1095.7</v>
      </c>
      <c r="E545" t="s">
        <v>33</v>
      </c>
      <c r="F545" t="s">
        <v>113</v>
      </c>
    </row>
    <row r="546" spans="1:6" x14ac:dyDescent="0.25">
      <c r="A546" t="s">
        <v>84</v>
      </c>
      <c r="B546" t="s">
        <v>98</v>
      </c>
      <c r="C546">
        <v>6315</v>
      </c>
      <c r="D546">
        <v>1464.7</v>
      </c>
      <c r="E546" t="s">
        <v>33</v>
      </c>
      <c r="F546" t="s">
        <v>113</v>
      </c>
    </row>
    <row r="547" spans="1:6" x14ac:dyDescent="0.25">
      <c r="A547" t="s">
        <v>84</v>
      </c>
      <c r="B547" t="s">
        <v>99</v>
      </c>
      <c r="C547">
        <v>6721</v>
      </c>
      <c r="D547">
        <v>1144.7</v>
      </c>
      <c r="E547" t="s">
        <v>33</v>
      </c>
      <c r="F547" t="s">
        <v>113</v>
      </c>
    </row>
    <row r="548" spans="1:6" x14ac:dyDescent="0.25">
      <c r="A548" t="s">
        <v>84</v>
      </c>
      <c r="B548" t="s">
        <v>100</v>
      </c>
      <c r="C548">
        <v>6193</v>
      </c>
      <c r="D548">
        <v>1186.3</v>
      </c>
      <c r="E548" t="s">
        <v>33</v>
      </c>
      <c r="F548" t="s">
        <v>113</v>
      </c>
    </row>
    <row r="549" spans="1:6" x14ac:dyDescent="0.25">
      <c r="A549" t="s">
        <v>84</v>
      </c>
      <c r="B549" t="s">
        <v>101</v>
      </c>
      <c r="C549">
        <v>6096</v>
      </c>
      <c r="D549">
        <v>1203</v>
      </c>
      <c r="E549" t="s">
        <v>33</v>
      </c>
      <c r="F549" t="s">
        <v>113</v>
      </c>
    </row>
    <row r="550" spans="1:6" x14ac:dyDescent="0.25">
      <c r="A550" t="s">
        <v>84</v>
      </c>
      <c r="B550" t="s">
        <v>102</v>
      </c>
      <c r="C550">
        <v>6249</v>
      </c>
      <c r="D550">
        <v>1280.7</v>
      </c>
      <c r="E550" t="s">
        <v>33</v>
      </c>
      <c r="F550" t="s">
        <v>113</v>
      </c>
    </row>
    <row r="551" spans="1:6" x14ac:dyDescent="0.25">
      <c r="A551" t="s">
        <v>84</v>
      </c>
      <c r="B551" t="s">
        <v>103</v>
      </c>
      <c r="C551">
        <v>6142</v>
      </c>
      <c r="D551">
        <v>1259.3</v>
      </c>
      <c r="E551" t="s">
        <v>33</v>
      </c>
      <c r="F551" t="s">
        <v>113</v>
      </c>
    </row>
    <row r="552" spans="1:6" x14ac:dyDescent="0.25">
      <c r="A552" t="s">
        <v>84</v>
      </c>
      <c r="B552" t="s">
        <v>104</v>
      </c>
      <c r="C552">
        <v>5027</v>
      </c>
      <c r="D552">
        <v>1352</v>
      </c>
      <c r="E552" t="s">
        <v>33</v>
      </c>
      <c r="F552" t="s">
        <v>113</v>
      </c>
    </row>
    <row r="553" spans="1:6" x14ac:dyDescent="0.25">
      <c r="A553" t="s">
        <v>84</v>
      </c>
      <c r="B553" t="s">
        <v>105</v>
      </c>
      <c r="C553">
        <v>4988</v>
      </c>
      <c r="D553">
        <v>1415.3</v>
      </c>
      <c r="E553" t="s">
        <v>33</v>
      </c>
      <c r="F553" t="s">
        <v>113</v>
      </c>
    </row>
    <row r="554" spans="1:6" x14ac:dyDescent="0.25">
      <c r="A554" t="s">
        <v>85</v>
      </c>
      <c r="B554" t="s">
        <v>94</v>
      </c>
      <c r="C554">
        <v>6515</v>
      </c>
      <c r="D554">
        <v>1324.3</v>
      </c>
      <c r="E554" t="s">
        <v>21</v>
      </c>
      <c r="F554" t="s">
        <v>114</v>
      </c>
    </row>
    <row r="555" spans="1:6" x14ac:dyDescent="0.25">
      <c r="A555" t="s">
        <v>85</v>
      </c>
      <c r="B555" t="s">
        <v>95</v>
      </c>
      <c r="C555">
        <v>6337</v>
      </c>
      <c r="D555">
        <v>1336.3</v>
      </c>
      <c r="E555" t="s">
        <v>21</v>
      </c>
      <c r="F555" t="s">
        <v>114</v>
      </c>
    </row>
    <row r="556" spans="1:6" x14ac:dyDescent="0.25">
      <c r="A556" t="s">
        <v>85</v>
      </c>
      <c r="B556" t="s">
        <v>96</v>
      </c>
      <c r="C556">
        <v>5499</v>
      </c>
      <c r="D556">
        <v>1171.7</v>
      </c>
      <c r="E556" t="s">
        <v>21</v>
      </c>
      <c r="F556" t="s">
        <v>114</v>
      </c>
    </row>
    <row r="557" spans="1:6" x14ac:dyDescent="0.25">
      <c r="A557" t="s">
        <v>85</v>
      </c>
      <c r="B557" t="s">
        <v>97</v>
      </c>
      <c r="C557">
        <v>5840</v>
      </c>
      <c r="D557">
        <v>1049</v>
      </c>
      <c r="E557" t="s">
        <v>21</v>
      </c>
      <c r="F557" t="s">
        <v>114</v>
      </c>
    </row>
    <row r="558" spans="1:6" x14ac:dyDescent="0.25">
      <c r="A558" t="s">
        <v>85</v>
      </c>
      <c r="B558" t="s">
        <v>98</v>
      </c>
      <c r="C558">
        <v>5991</v>
      </c>
      <c r="D558">
        <v>1145.7</v>
      </c>
      <c r="E558" t="s">
        <v>21</v>
      </c>
      <c r="F558" t="s">
        <v>114</v>
      </c>
    </row>
    <row r="559" spans="1:6" x14ac:dyDescent="0.25">
      <c r="A559" t="s">
        <v>85</v>
      </c>
      <c r="B559" t="s">
        <v>99</v>
      </c>
      <c r="C559">
        <v>5974</v>
      </c>
      <c r="D559">
        <v>1376.3</v>
      </c>
      <c r="E559" t="s">
        <v>21</v>
      </c>
      <c r="F559" t="s">
        <v>114</v>
      </c>
    </row>
    <row r="560" spans="1:6" x14ac:dyDescent="0.25">
      <c r="A560" t="s">
        <v>85</v>
      </c>
      <c r="B560" t="s">
        <v>100</v>
      </c>
      <c r="C560">
        <v>6682</v>
      </c>
      <c r="D560">
        <v>1047.3</v>
      </c>
      <c r="E560" t="s">
        <v>21</v>
      </c>
      <c r="F560" t="s">
        <v>114</v>
      </c>
    </row>
    <row r="561" spans="1:6" x14ac:dyDescent="0.25">
      <c r="A561" t="s">
        <v>85</v>
      </c>
      <c r="B561" t="s">
        <v>101</v>
      </c>
      <c r="C561">
        <v>5277</v>
      </c>
      <c r="D561">
        <v>1127</v>
      </c>
      <c r="E561" t="s">
        <v>21</v>
      </c>
      <c r="F561" t="s">
        <v>114</v>
      </c>
    </row>
    <row r="562" spans="1:6" x14ac:dyDescent="0.25">
      <c r="A562" t="s">
        <v>85</v>
      </c>
      <c r="B562" t="s">
        <v>102</v>
      </c>
      <c r="C562">
        <v>5261</v>
      </c>
      <c r="D562">
        <v>1240.3</v>
      </c>
      <c r="E562" t="s">
        <v>21</v>
      </c>
      <c r="F562" t="s">
        <v>114</v>
      </c>
    </row>
    <row r="563" spans="1:6" x14ac:dyDescent="0.25">
      <c r="A563" t="s">
        <v>85</v>
      </c>
      <c r="B563" t="s">
        <v>103</v>
      </c>
      <c r="C563">
        <v>5676</v>
      </c>
      <c r="D563">
        <v>1060.3</v>
      </c>
      <c r="E563" t="s">
        <v>21</v>
      </c>
      <c r="F563" t="s">
        <v>114</v>
      </c>
    </row>
    <row r="564" spans="1:6" x14ac:dyDescent="0.25">
      <c r="A564" t="s">
        <v>85</v>
      </c>
      <c r="B564" t="s">
        <v>104</v>
      </c>
      <c r="C564">
        <v>5444</v>
      </c>
      <c r="D564">
        <v>1160</v>
      </c>
      <c r="E564" t="s">
        <v>21</v>
      </c>
      <c r="F564" t="s">
        <v>114</v>
      </c>
    </row>
    <row r="565" spans="1:6" x14ac:dyDescent="0.25">
      <c r="A565" t="s">
        <v>85</v>
      </c>
      <c r="B565" t="s">
        <v>105</v>
      </c>
      <c r="C565">
        <v>5962</v>
      </c>
      <c r="D565">
        <v>1223</v>
      </c>
      <c r="E565" t="s">
        <v>21</v>
      </c>
      <c r="F565" t="s">
        <v>114</v>
      </c>
    </row>
    <row r="566" spans="1:6" x14ac:dyDescent="0.25">
      <c r="A566" t="s">
        <v>86</v>
      </c>
      <c r="B566" t="s">
        <v>94</v>
      </c>
      <c r="C566">
        <v>7143</v>
      </c>
      <c r="D566">
        <v>1530.3</v>
      </c>
      <c r="E566" t="s">
        <v>24</v>
      </c>
      <c r="F566" t="s">
        <v>113</v>
      </c>
    </row>
    <row r="567" spans="1:6" x14ac:dyDescent="0.25">
      <c r="A567" t="s">
        <v>86</v>
      </c>
      <c r="B567" t="s">
        <v>95</v>
      </c>
      <c r="C567">
        <v>6858</v>
      </c>
      <c r="D567">
        <v>1384</v>
      </c>
      <c r="E567" t="s">
        <v>24</v>
      </c>
      <c r="F567" t="s">
        <v>113</v>
      </c>
    </row>
    <row r="568" spans="1:6" x14ac:dyDescent="0.25">
      <c r="A568" t="s">
        <v>86</v>
      </c>
      <c r="B568" t="s">
        <v>96</v>
      </c>
      <c r="C568">
        <v>5356</v>
      </c>
      <c r="D568">
        <v>1091</v>
      </c>
      <c r="E568" t="s">
        <v>24</v>
      </c>
      <c r="F568" t="s">
        <v>113</v>
      </c>
    </row>
    <row r="569" spans="1:6" x14ac:dyDescent="0.25">
      <c r="A569" t="s">
        <v>86</v>
      </c>
      <c r="B569" t="s">
        <v>97</v>
      </c>
      <c r="C569">
        <v>5254</v>
      </c>
      <c r="D569">
        <v>787.7</v>
      </c>
      <c r="E569" t="s">
        <v>24</v>
      </c>
      <c r="F569" t="s">
        <v>113</v>
      </c>
    </row>
    <row r="570" spans="1:6" x14ac:dyDescent="0.25">
      <c r="A570" t="s">
        <v>86</v>
      </c>
      <c r="B570" t="s">
        <v>98</v>
      </c>
      <c r="C570">
        <v>6237</v>
      </c>
      <c r="D570">
        <v>1407.7</v>
      </c>
      <c r="E570" t="s">
        <v>24</v>
      </c>
      <c r="F570" t="s">
        <v>113</v>
      </c>
    </row>
    <row r="571" spans="1:6" x14ac:dyDescent="0.25">
      <c r="A571" t="s">
        <v>86</v>
      </c>
      <c r="B571" t="s">
        <v>99</v>
      </c>
      <c r="C571">
        <v>5753</v>
      </c>
      <c r="D571">
        <v>1360.3</v>
      </c>
      <c r="E571" t="s">
        <v>24</v>
      </c>
      <c r="F571" t="s">
        <v>113</v>
      </c>
    </row>
    <row r="572" spans="1:6" x14ac:dyDescent="0.25">
      <c r="A572" t="s">
        <v>86</v>
      </c>
      <c r="B572" t="s">
        <v>100</v>
      </c>
      <c r="C572">
        <v>6387</v>
      </c>
      <c r="D572">
        <v>1042.3</v>
      </c>
      <c r="E572" t="s">
        <v>24</v>
      </c>
      <c r="F572" t="s">
        <v>113</v>
      </c>
    </row>
    <row r="573" spans="1:6" x14ac:dyDescent="0.25">
      <c r="A573" t="s">
        <v>86</v>
      </c>
      <c r="B573" t="s">
        <v>101</v>
      </c>
      <c r="C573">
        <v>6219</v>
      </c>
      <c r="D573">
        <v>1178.7</v>
      </c>
      <c r="E573" t="s">
        <v>24</v>
      </c>
      <c r="F573" t="s">
        <v>113</v>
      </c>
    </row>
    <row r="574" spans="1:6" x14ac:dyDescent="0.25">
      <c r="A574" t="s">
        <v>86</v>
      </c>
      <c r="B574" t="s">
        <v>102</v>
      </c>
      <c r="C574">
        <v>4747</v>
      </c>
      <c r="D574">
        <v>1554</v>
      </c>
      <c r="E574" t="s">
        <v>24</v>
      </c>
      <c r="F574" t="s">
        <v>113</v>
      </c>
    </row>
    <row r="575" spans="1:6" x14ac:dyDescent="0.25">
      <c r="A575" t="s">
        <v>86</v>
      </c>
      <c r="B575" t="s">
        <v>103</v>
      </c>
      <c r="C575">
        <v>5369</v>
      </c>
      <c r="D575">
        <v>1247</v>
      </c>
      <c r="E575" t="s">
        <v>24</v>
      </c>
      <c r="F575" t="s">
        <v>113</v>
      </c>
    </row>
    <row r="576" spans="1:6" x14ac:dyDescent="0.25">
      <c r="A576" t="s">
        <v>86</v>
      </c>
      <c r="B576" t="s">
        <v>104</v>
      </c>
      <c r="C576">
        <v>5999</v>
      </c>
      <c r="D576">
        <v>1361.3</v>
      </c>
      <c r="E576" t="s">
        <v>24</v>
      </c>
      <c r="F576" t="s">
        <v>113</v>
      </c>
    </row>
    <row r="577" spans="1:6" x14ac:dyDescent="0.25">
      <c r="A577" t="s">
        <v>86</v>
      </c>
      <c r="B577" t="s">
        <v>105</v>
      </c>
      <c r="C577">
        <v>5913</v>
      </c>
      <c r="D577">
        <v>1286.3</v>
      </c>
      <c r="E577" t="s">
        <v>24</v>
      </c>
      <c r="F577" t="s">
        <v>113</v>
      </c>
    </row>
    <row r="578" spans="1:6" x14ac:dyDescent="0.25">
      <c r="A578" t="s">
        <v>87</v>
      </c>
      <c r="B578" t="s">
        <v>94</v>
      </c>
      <c r="C578">
        <v>7099</v>
      </c>
      <c r="D578">
        <v>1533</v>
      </c>
      <c r="E578" t="s">
        <v>27</v>
      </c>
      <c r="F578" t="s">
        <v>113</v>
      </c>
    </row>
    <row r="579" spans="1:6" x14ac:dyDescent="0.25">
      <c r="A579" t="s">
        <v>87</v>
      </c>
      <c r="B579" t="s">
        <v>95</v>
      </c>
      <c r="C579">
        <v>6775</v>
      </c>
      <c r="D579">
        <v>1572.3</v>
      </c>
      <c r="E579" t="s">
        <v>27</v>
      </c>
      <c r="F579" t="s">
        <v>113</v>
      </c>
    </row>
    <row r="580" spans="1:6" x14ac:dyDescent="0.25">
      <c r="A580" t="s">
        <v>87</v>
      </c>
      <c r="B580" t="s">
        <v>96</v>
      </c>
      <c r="C580">
        <v>5661</v>
      </c>
      <c r="D580">
        <v>1032.3</v>
      </c>
      <c r="E580" t="s">
        <v>27</v>
      </c>
      <c r="F580" t="s">
        <v>113</v>
      </c>
    </row>
    <row r="581" spans="1:6" x14ac:dyDescent="0.25">
      <c r="A581" t="s">
        <v>87</v>
      </c>
      <c r="B581" t="s">
        <v>97</v>
      </c>
      <c r="C581">
        <v>6196</v>
      </c>
      <c r="D581">
        <v>1317</v>
      </c>
      <c r="E581" t="s">
        <v>27</v>
      </c>
      <c r="F581" t="s">
        <v>113</v>
      </c>
    </row>
    <row r="582" spans="1:6" x14ac:dyDescent="0.25">
      <c r="A582" t="s">
        <v>87</v>
      </c>
      <c r="B582" t="s">
        <v>98</v>
      </c>
      <c r="C582">
        <v>6624</v>
      </c>
      <c r="D582">
        <v>1479.3</v>
      </c>
      <c r="E582" t="s">
        <v>27</v>
      </c>
      <c r="F582" t="s">
        <v>113</v>
      </c>
    </row>
    <row r="583" spans="1:6" x14ac:dyDescent="0.25">
      <c r="A583" t="s">
        <v>87</v>
      </c>
      <c r="B583" t="s">
        <v>99</v>
      </c>
      <c r="C583">
        <v>6145</v>
      </c>
      <c r="D583">
        <v>1345.3</v>
      </c>
      <c r="E583" t="s">
        <v>27</v>
      </c>
      <c r="F583" t="s">
        <v>113</v>
      </c>
    </row>
    <row r="584" spans="1:6" x14ac:dyDescent="0.25">
      <c r="A584" t="s">
        <v>87</v>
      </c>
      <c r="B584" t="s">
        <v>100</v>
      </c>
      <c r="C584">
        <v>6202</v>
      </c>
      <c r="D584">
        <v>1472.3</v>
      </c>
      <c r="E584" t="s">
        <v>27</v>
      </c>
      <c r="F584" t="s">
        <v>113</v>
      </c>
    </row>
    <row r="585" spans="1:6" x14ac:dyDescent="0.25">
      <c r="A585" t="s">
        <v>87</v>
      </c>
      <c r="B585" t="s">
        <v>101</v>
      </c>
      <c r="C585">
        <v>5569</v>
      </c>
      <c r="D585">
        <v>1393.3</v>
      </c>
      <c r="E585" t="s">
        <v>27</v>
      </c>
      <c r="F585" t="s">
        <v>113</v>
      </c>
    </row>
    <row r="586" spans="1:6" x14ac:dyDescent="0.25">
      <c r="A586" t="s">
        <v>87</v>
      </c>
      <c r="B586" t="s">
        <v>102</v>
      </c>
      <c r="C586">
        <v>5689</v>
      </c>
      <c r="D586">
        <v>1116.3</v>
      </c>
      <c r="E586" t="s">
        <v>27</v>
      </c>
      <c r="F586" t="s">
        <v>113</v>
      </c>
    </row>
    <row r="587" spans="1:6" x14ac:dyDescent="0.25">
      <c r="A587" t="s">
        <v>87</v>
      </c>
      <c r="B587" t="s">
        <v>103</v>
      </c>
      <c r="C587">
        <v>4846</v>
      </c>
      <c r="D587">
        <v>1369.7</v>
      </c>
      <c r="E587" t="s">
        <v>27</v>
      </c>
      <c r="F587" t="s">
        <v>113</v>
      </c>
    </row>
    <row r="588" spans="1:6" x14ac:dyDescent="0.25">
      <c r="A588" t="s">
        <v>87</v>
      </c>
      <c r="B588" t="s">
        <v>104</v>
      </c>
      <c r="C588">
        <v>5644</v>
      </c>
      <c r="D588">
        <v>1267</v>
      </c>
      <c r="E588" t="s">
        <v>27</v>
      </c>
      <c r="F588" t="s">
        <v>113</v>
      </c>
    </row>
    <row r="589" spans="1:6" x14ac:dyDescent="0.25">
      <c r="A589" t="s">
        <v>87</v>
      </c>
      <c r="B589" t="s">
        <v>105</v>
      </c>
      <c r="C589">
        <v>5687</v>
      </c>
      <c r="D589">
        <v>1160.3</v>
      </c>
      <c r="E589" t="s">
        <v>27</v>
      </c>
      <c r="F589" t="s">
        <v>113</v>
      </c>
    </row>
    <row r="590" spans="1:6" x14ac:dyDescent="0.25">
      <c r="A590" t="s">
        <v>88</v>
      </c>
      <c r="B590" t="s">
        <v>94</v>
      </c>
      <c r="C590">
        <v>6205</v>
      </c>
      <c r="D590">
        <v>1288.7</v>
      </c>
      <c r="E590" t="s">
        <v>21</v>
      </c>
      <c r="F590" t="s">
        <v>113</v>
      </c>
    </row>
    <row r="591" spans="1:6" x14ac:dyDescent="0.25">
      <c r="A591" t="s">
        <v>88</v>
      </c>
      <c r="B591" t="s">
        <v>95</v>
      </c>
      <c r="C591">
        <v>5833</v>
      </c>
      <c r="D591">
        <v>1345.3</v>
      </c>
      <c r="E591" t="s">
        <v>21</v>
      </c>
      <c r="F591" t="s">
        <v>113</v>
      </c>
    </row>
    <row r="592" spans="1:6" x14ac:dyDescent="0.25">
      <c r="A592" t="s">
        <v>88</v>
      </c>
      <c r="B592" t="s">
        <v>96</v>
      </c>
      <c r="C592">
        <v>6156</v>
      </c>
      <c r="D592">
        <v>1036.3</v>
      </c>
      <c r="E592" t="s">
        <v>21</v>
      </c>
      <c r="F592" t="s">
        <v>113</v>
      </c>
    </row>
    <row r="593" spans="1:6" x14ac:dyDescent="0.25">
      <c r="A593" t="s">
        <v>88</v>
      </c>
      <c r="B593" t="s">
        <v>97</v>
      </c>
      <c r="C593">
        <v>5349</v>
      </c>
      <c r="D593">
        <v>919</v>
      </c>
      <c r="E593" t="s">
        <v>21</v>
      </c>
      <c r="F593" t="s">
        <v>113</v>
      </c>
    </row>
    <row r="594" spans="1:6" x14ac:dyDescent="0.25">
      <c r="A594" t="s">
        <v>88</v>
      </c>
      <c r="B594" t="s">
        <v>98</v>
      </c>
      <c r="C594">
        <v>5727</v>
      </c>
      <c r="D594">
        <v>1222</v>
      </c>
      <c r="E594" t="s">
        <v>21</v>
      </c>
      <c r="F594" t="s">
        <v>113</v>
      </c>
    </row>
    <row r="595" spans="1:6" x14ac:dyDescent="0.25">
      <c r="A595" t="s">
        <v>88</v>
      </c>
      <c r="B595" t="s">
        <v>99</v>
      </c>
      <c r="C595">
        <v>6255</v>
      </c>
      <c r="D595">
        <v>1230.3</v>
      </c>
      <c r="E595" t="s">
        <v>21</v>
      </c>
      <c r="F595" t="s">
        <v>113</v>
      </c>
    </row>
    <row r="596" spans="1:6" x14ac:dyDescent="0.25">
      <c r="A596" t="s">
        <v>88</v>
      </c>
      <c r="B596" t="s">
        <v>100</v>
      </c>
      <c r="C596">
        <v>5870</v>
      </c>
      <c r="D596">
        <v>1095.3</v>
      </c>
      <c r="E596" t="s">
        <v>21</v>
      </c>
      <c r="F596" t="s">
        <v>113</v>
      </c>
    </row>
    <row r="597" spans="1:6" x14ac:dyDescent="0.25">
      <c r="A597" t="s">
        <v>88</v>
      </c>
      <c r="B597" t="s">
        <v>101</v>
      </c>
      <c r="C597">
        <v>6175</v>
      </c>
      <c r="D597">
        <v>1083</v>
      </c>
      <c r="E597" t="s">
        <v>21</v>
      </c>
      <c r="F597" t="s">
        <v>113</v>
      </c>
    </row>
    <row r="598" spans="1:6" x14ac:dyDescent="0.25">
      <c r="A598" t="s">
        <v>88</v>
      </c>
      <c r="B598" t="s">
        <v>102</v>
      </c>
      <c r="C598">
        <v>5954</v>
      </c>
      <c r="D598">
        <v>949</v>
      </c>
      <c r="E598" t="s">
        <v>21</v>
      </c>
      <c r="F598" t="s">
        <v>113</v>
      </c>
    </row>
    <row r="599" spans="1:6" x14ac:dyDescent="0.25">
      <c r="A599" t="s">
        <v>88</v>
      </c>
      <c r="B599" t="s">
        <v>103</v>
      </c>
      <c r="C599">
        <v>5347</v>
      </c>
      <c r="D599">
        <v>1255.7</v>
      </c>
      <c r="E599" t="s">
        <v>21</v>
      </c>
      <c r="F599" t="s">
        <v>113</v>
      </c>
    </row>
    <row r="600" spans="1:6" x14ac:dyDescent="0.25">
      <c r="A600" t="s">
        <v>88</v>
      </c>
      <c r="B600" t="s">
        <v>104</v>
      </c>
      <c r="C600">
        <v>5265</v>
      </c>
      <c r="D600">
        <v>1054</v>
      </c>
      <c r="E600" t="s">
        <v>21</v>
      </c>
      <c r="F600" t="s">
        <v>113</v>
      </c>
    </row>
    <row r="601" spans="1:6" x14ac:dyDescent="0.25">
      <c r="A601" t="s">
        <v>88</v>
      </c>
      <c r="B601" t="s">
        <v>105</v>
      </c>
      <c r="C601">
        <v>5862</v>
      </c>
      <c r="D601">
        <v>924</v>
      </c>
      <c r="E601" t="s">
        <v>21</v>
      </c>
      <c r="F601" t="s">
        <v>113</v>
      </c>
    </row>
    <row r="602" spans="1:6" x14ac:dyDescent="0.25">
      <c r="A602" t="s">
        <v>89</v>
      </c>
      <c r="B602" t="s">
        <v>94</v>
      </c>
      <c r="C602">
        <v>6970</v>
      </c>
      <c r="D602">
        <v>1291</v>
      </c>
      <c r="E602" t="s">
        <v>21</v>
      </c>
      <c r="F602" t="s">
        <v>113</v>
      </c>
    </row>
    <row r="603" spans="1:6" x14ac:dyDescent="0.25">
      <c r="A603" t="s">
        <v>89</v>
      </c>
      <c r="B603" t="s">
        <v>95</v>
      </c>
      <c r="C603">
        <v>7242</v>
      </c>
      <c r="D603">
        <v>1363</v>
      </c>
      <c r="E603" t="s">
        <v>21</v>
      </c>
      <c r="F603" t="s">
        <v>113</v>
      </c>
    </row>
    <row r="604" spans="1:6" x14ac:dyDescent="0.25">
      <c r="A604" t="s">
        <v>89</v>
      </c>
      <c r="B604" t="s">
        <v>96</v>
      </c>
      <c r="C604">
        <v>4012</v>
      </c>
      <c r="D604">
        <v>957.3</v>
      </c>
      <c r="E604" t="s">
        <v>21</v>
      </c>
      <c r="F604" t="s">
        <v>113</v>
      </c>
    </row>
    <row r="605" spans="1:6" x14ac:dyDescent="0.25">
      <c r="A605" t="s">
        <v>89</v>
      </c>
      <c r="B605" t="s">
        <v>97</v>
      </c>
      <c r="C605">
        <v>4836</v>
      </c>
      <c r="D605">
        <v>873</v>
      </c>
      <c r="E605" t="s">
        <v>21</v>
      </c>
      <c r="F605" t="s">
        <v>113</v>
      </c>
    </row>
    <row r="606" spans="1:6" x14ac:dyDescent="0.25">
      <c r="A606" t="s">
        <v>89</v>
      </c>
      <c r="B606" t="s">
        <v>98</v>
      </c>
      <c r="C606">
        <v>6193</v>
      </c>
      <c r="D606">
        <v>1322.3</v>
      </c>
      <c r="E606" t="s">
        <v>21</v>
      </c>
      <c r="F606" t="s">
        <v>113</v>
      </c>
    </row>
    <row r="607" spans="1:6" x14ac:dyDescent="0.25">
      <c r="A607" t="s">
        <v>89</v>
      </c>
      <c r="B607" t="s">
        <v>99</v>
      </c>
      <c r="C607">
        <v>5760</v>
      </c>
      <c r="D607">
        <v>1315</v>
      </c>
      <c r="E607" t="s">
        <v>21</v>
      </c>
      <c r="F607" t="s">
        <v>113</v>
      </c>
    </row>
    <row r="608" spans="1:6" x14ac:dyDescent="0.25">
      <c r="A608" t="s">
        <v>89</v>
      </c>
      <c r="B608" t="s">
        <v>100</v>
      </c>
      <c r="C608">
        <v>6099</v>
      </c>
      <c r="D608">
        <v>1128.3</v>
      </c>
      <c r="E608" t="s">
        <v>21</v>
      </c>
      <c r="F608" t="s">
        <v>113</v>
      </c>
    </row>
    <row r="609" spans="1:6" x14ac:dyDescent="0.25">
      <c r="A609" t="s">
        <v>89</v>
      </c>
      <c r="B609" t="s">
        <v>101</v>
      </c>
      <c r="C609">
        <v>5995</v>
      </c>
      <c r="D609">
        <v>1251</v>
      </c>
      <c r="E609" t="s">
        <v>21</v>
      </c>
      <c r="F609" t="s">
        <v>113</v>
      </c>
    </row>
    <row r="610" spans="1:6" x14ac:dyDescent="0.25">
      <c r="A610" t="s">
        <v>89</v>
      </c>
      <c r="B610" t="s">
        <v>102</v>
      </c>
      <c r="C610">
        <v>6215</v>
      </c>
      <c r="D610">
        <v>1157.7</v>
      </c>
      <c r="E610" t="s">
        <v>21</v>
      </c>
      <c r="F610" t="s">
        <v>113</v>
      </c>
    </row>
    <row r="611" spans="1:6" x14ac:dyDescent="0.25">
      <c r="A611" t="s">
        <v>89</v>
      </c>
      <c r="B611" t="s">
        <v>103</v>
      </c>
      <c r="C611">
        <v>5191</v>
      </c>
      <c r="D611">
        <v>870.3</v>
      </c>
      <c r="E611" t="s">
        <v>21</v>
      </c>
      <c r="F611" t="s">
        <v>113</v>
      </c>
    </row>
    <row r="612" spans="1:6" x14ac:dyDescent="0.25">
      <c r="A612" t="s">
        <v>89</v>
      </c>
      <c r="B612" t="s">
        <v>104</v>
      </c>
      <c r="C612">
        <v>4709</v>
      </c>
      <c r="D612">
        <v>1092.3</v>
      </c>
      <c r="E612" t="s">
        <v>21</v>
      </c>
      <c r="F612" t="s">
        <v>113</v>
      </c>
    </row>
    <row r="613" spans="1:6" x14ac:dyDescent="0.25">
      <c r="A613" t="s">
        <v>89</v>
      </c>
      <c r="B613" t="s">
        <v>105</v>
      </c>
      <c r="C613">
        <v>5437</v>
      </c>
      <c r="D613">
        <v>746</v>
      </c>
      <c r="E613" t="s">
        <v>21</v>
      </c>
      <c r="F613" t="s">
        <v>113</v>
      </c>
    </row>
    <row r="614" spans="1:6" x14ac:dyDescent="0.25">
      <c r="A614" t="s">
        <v>90</v>
      </c>
      <c r="B614" t="s">
        <v>94</v>
      </c>
      <c r="C614">
        <v>6497</v>
      </c>
      <c r="D614">
        <v>1175.3</v>
      </c>
      <c r="E614" t="s">
        <v>21</v>
      </c>
      <c r="F614" t="s">
        <v>113</v>
      </c>
    </row>
    <row r="615" spans="1:6" x14ac:dyDescent="0.25">
      <c r="A615" t="s">
        <v>90</v>
      </c>
      <c r="B615" t="s">
        <v>95</v>
      </c>
      <c r="C615">
        <v>5865</v>
      </c>
      <c r="D615">
        <v>1185.3</v>
      </c>
      <c r="E615" t="s">
        <v>21</v>
      </c>
      <c r="F615" t="s">
        <v>113</v>
      </c>
    </row>
    <row r="616" spans="1:6" x14ac:dyDescent="0.25">
      <c r="A616" t="s">
        <v>90</v>
      </c>
      <c r="B616" t="s">
        <v>96</v>
      </c>
      <c r="C616">
        <v>6101</v>
      </c>
      <c r="D616">
        <v>1138.7</v>
      </c>
      <c r="E616" t="s">
        <v>21</v>
      </c>
      <c r="F616" t="s">
        <v>113</v>
      </c>
    </row>
    <row r="617" spans="1:6" x14ac:dyDescent="0.25">
      <c r="A617" t="s">
        <v>90</v>
      </c>
      <c r="B617" t="s">
        <v>97</v>
      </c>
      <c r="C617">
        <v>5490</v>
      </c>
      <c r="D617">
        <v>1074.7</v>
      </c>
      <c r="E617" t="s">
        <v>21</v>
      </c>
      <c r="F617" t="s">
        <v>113</v>
      </c>
    </row>
    <row r="618" spans="1:6" x14ac:dyDescent="0.25">
      <c r="A618" t="s">
        <v>90</v>
      </c>
      <c r="B618" t="s">
        <v>98</v>
      </c>
      <c r="C618">
        <v>6195</v>
      </c>
      <c r="D618">
        <v>1266</v>
      </c>
      <c r="E618" t="s">
        <v>21</v>
      </c>
      <c r="F618" t="s">
        <v>113</v>
      </c>
    </row>
    <row r="619" spans="1:6" x14ac:dyDescent="0.25">
      <c r="A619" t="s">
        <v>90</v>
      </c>
      <c r="B619" t="s">
        <v>99</v>
      </c>
      <c r="C619">
        <v>6755</v>
      </c>
      <c r="D619">
        <v>979.3</v>
      </c>
      <c r="E619" t="s">
        <v>21</v>
      </c>
      <c r="F619" t="s">
        <v>113</v>
      </c>
    </row>
    <row r="620" spans="1:6" x14ac:dyDescent="0.25">
      <c r="A620" t="s">
        <v>90</v>
      </c>
      <c r="B620" t="s">
        <v>100</v>
      </c>
      <c r="C620">
        <v>5580</v>
      </c>
      <c r="D620">
        <v>1164.7</v>
      </c>
      <c r="E620" t="s">
        <v>21</v>
      </c>
      <c r="F620" t="s">
        <v>113</v>
      </c>
    </row>
    <row r="621" spans="1:6" x14ac:dyDescent="0.25">
      <c r="A621" t="s">
        <v>90</v>
      </c>
      <c r="B621" t="s">
        <v>101</v>
      </c>
      <c r="C621">
        <v>6325</v>
      </c>
      <c r="D621">
        <v>1107.3</v>
      </c>
      <c r="E621" t="s">
        <v>21</v>
      </c>
      <c r="F621" t="s">
        <v>113</v>
      </c>
    </row>
    <row r="622" spans="1:6" x14ac:dyDescent="0.25">
      <c r="A622" t="s">
        <v>90</v>
      </c>
      <c r="B622" t="s">
        <v>102</v>
      </c>
      <c r="C622">
        <v>5808</v>
      </c>
      <c r="D622">
        <v>1155.3</v>
      </c>
      <c r="E622" t="s">
        <v>21</v>
      </c>
      <c r="F622" t="s">
        <v>113</v>
      </c>
    </row>
    <row r="623" spans="1:6" x14ac:dyDescent="0.25">
      <c r="A623" t="s">
        <v>90</v>
      </c>
      <c r="B623" t="s">
        <v>103</v>
      </c>
      <c r="C623">
        <v>5513</v>
      </c>
      <c r="D623">
        <v>1160.7</v>
      </c>
      <c r="E623" t="s">
        <v>21</v>
      </c>
      <c r="F623" t="s">
        <v>113</v>
      </c>
    </row>
    <row r="624" spans="1:6" x14ac:dyDescent="0.25">
      <c r="A624" t="s">
        <v>90</v>
      </c>
      <c r="B624" t="s">
        <v>104</v>
      </c>
      <c r="C624">
        <v>5934</v>
      </c>
      <c r="D624">
        <v>1064.3</v>
      </c>
      <c r="E624" t="s">
        <v>21</v>
      </c>
      <c r="F624" t="s">
        <v>113</v>
      </c>
    </row>
    <row r="625" spans="1:6" x14ac:dyDescent="0.25">
      <c r="A625" t="s">
        <v>90</v>
      </c>
      <c r="B625" t="s">
        <v>105</v>
      </c>
      <c r="C625">
        <v>4224</v>
      </c>
      <c r="D625">
        <v>1080.3</v>
      </c>
      <c r="E625" t="s">
        <v>21</v>
      </c>
      <c r="F625" t="s">
        <v>113</v>
      </c>
    </row>
    <row r="626" spans="1:6" x14ac:dyDescent="0.25">
      <c r="A626" t="s">
        <v>91</v>
      </c>
      <c r="B626" t="s">
        <v>94</v>
      </c>
      <c r="C626">
        <v>6171</v>
      </c>
      <c r="D626">
        <v>1212.7</v>
      </c>
      <c r="E626" t="s">
        <v>29</v>
      </c>
      <c r="F626" t="s">
        <v>114</v>
      </c>
    </row>
    <row r="627" spans="1:6" x14ac:dyDescent="0.25">
      <c r="A627" t="s">
        <v>91</v>
      </c>
      <c r="B627" t="s">
        <v>95</v>
      </c>
      <c r="C627">
        <v>6258</v>
      </c>
      <c r="D627">
        <v>1147.3</v>
      </c>
      <c r="E627" t="s">
        <v>29</v>
      </c>
      <c r="F627" t="s">
        <v>114</v>
      </c>
    </row>
    <row r="628" spans="1:6" x14ac:dyDescent="0.25">
      <c r="A628" t="s">
        <v>91</v>
      </c>
      <c r="B628" t="s">
        <v>96</v>
      </c>
      <c r="C628">
        <v>5458</v>
      </c>
      <c r="D628">
        <v>1056</v>
      </c>
      <c r="E628" t="s">
        <v>29</v>
      </c>
      <c r="F628" t="s">
        <v>114</v>
      </c>
    </row>
    <row r="629" spans="1:6" x14ac:dyDescent="0.25">
      <c r="A629" t="s">
        <v>91</v>
      </c>
      <c r="B629" t="s">
        <v>97</v>
      </c>
      <c r="C629">
        <v>4658</v>
      </c>
      <c r="D629">
        <v>991.3</v>
      </c>
      <c r="E629" t="s">
        <v>29</v>
      </c>
      <c r="F629" t="s">
        <v>114</v>
      </c>
    </row>
    <row r="630" spans="1:6" x14ac:dyDescent="0.25">
      <c r="A630" t="s">
        <v>91</v>
      </c>
      <c r="B630" t="s">
        <v>98</v>
      </c>
      <c r="C630">
        <v>6494</v>
      </c>
      <c r="D630">
        <v>1198.7</v>
      </c>
      <c r="E630" t="s">
        <v>29</v>
      </c>
      <c r="F630" t="s">
        <v>114</v>
      </c>
    </row>
    <row r="631" spans="1:6" x14ac:dyDescent="0.25">
      <c r="A631" t="s">
        <v>91</v>
      </c>
      <c r="B631" t="s">
        <v>99</v>
      </c>
      <c r="C631">
        <v>6366</v>
      </c>
      <c r="D631">
        <v>1235</v>
      </c>
      <c r="E631" t="s">
        <v>29</v>
      </c>
      <c r="F631" t="s">
        <v>114</v>
      </c>
    </row>
    <row r="632" spans="1:6" x14ac:dyDescent="0.25">
      <c r="A632" t="s">
        <v>91</v>
      </c>
      <c r="B632" t="s">
        <v>100</v>
      </c>
      <c r="C632">
        <v>6056</v>
      </c>
      <c r="D632">
        <v>1148</v>
      </c>
      <c r="E632" t="s">
        <v>29</v>
      </c>
      <c r="F632" t="s">
        <v>114</v>
      </c>
    </row>
    <row r="633" spans="1:6" x14ac:dyDescent="0.25">
      <c r="A633" t="s">
        <v>91</v>
      </c>
      <c r="B633" t="s">
        <v>101</v>
      </c>
      <c r="C633">
        <v>6382</v>
      </c>
      <c r="D633">
        <v>1249.7</v>
      </c>
      <c r="E633" t="s">
        <v>29</v>
      </c>
      <c r="F633" t="s">
        <v>114</v>
      </c>
    </row>
    <row r="634" spans="1:6" x14ac:dyDescent="0.25">
      <c r="A634" t="s">
        <v>91</v>
      </c>
      <c r="B634" t="s">
        <v>102</v>
      </c>
      <c r="C634">
        <v>6218</v>
      </c>
      <c r="D634">
        <v>1191.3</v>
      </c>
      <c r="E634" t="s">
        <v>29</v>
      </c>
      <c r="F634" t="s">
        <v>114</v>
      </c>
    </row>
    <row r="635" spans="1:6" x14ac:dyDescent="0.25">
      <c r="A635" t="s">
        <v>91</v>
      </c>
      <c r="B635" t="s">
        <v>103</v>
      </c>
      <c r="C635">
        <v>5697</v>
      </c>
      <c r="D635">
        <v>1164.7</v>
      </c>
      <c r="E635" t="s">
        <v>29</v>
      </c>
      <c r="F635" t="s">
        <v>114</v>
      </c>
    </row>
    <row r="636" spans="1:6" x14ac:dyDescent="0.25">
      <c r="A636" t="s">
        <v>91</v>
      </c>
      <c r="B636" t="s">
        <v>104</v>
      </c>
      <c r="C636">
        <v>5688</v>
      </c>
      <c r="D636">
        <v>1217.7</v>
      </c>
      <c r="E636" t="s">
        <v>29</v>
      </c>
      <c r="F636" t="s">
        <v>114</v>
      </c>
    </row>
    <row r="637" spans="1:6" x14ac:dyDescent="0.25">
      <c r="A637" t="s">
        <v>91</v>
      </c>
      <c r="B637" t="s">
        <v>105</v>
      </c>
      <c r="C637">
        <v>5103</v>
      </c>
      <c r="D637">
        <v>1257</v>
      </c>
      <c r="E637" t="s">
        <v>29</v>
      </c>
      <c r="F637" t="s">
        <v>114</v>
      </c>
    </row>
    <row r="638" spans="1:6" x14ac:dyDescent="0.25">
      <c r="A638" t="s">
        <v>92</v>
      </c>
      <c r="B638" t="s">
        <v>94</v>
      </c>
      <c r="C638">
        <v>6460</v>
      </c>
      <c r="D638">
        <v>1213</v>
      </c>
      <c r="E638" t="s">
        <v>21</v>
      </c>
      <c r="F638" t="s">
        <v>113</v>
      </c>
    </row>
    <row r="639" spans="1:6" x14ac:dyDescent="0.25">
      <c r="A639" t="s">
        <v>92</v>
      </c>
      <c r="B639" t="s">
        <v>95</v>
      </c>
      <c r="C639">
        <v>6120</v>
      </c>
      <c r="D639">
        <v>1306</v>
      </c>
      <c r="E639" t="s">
        <v>21</v>
      </c>
      <c r="F639" t="s">
        <v>113</v>
      </c>
    </row>
    <row r="640" spans="1:6" x14ac:dyDescent="0.25">
      <c r="A640" t="s">
        <v>92</v>
      </c>
      <c r="B640" t="s">
        <v>96</v>
      </c>
      <c r="C640">
        <v>4698</v>
      </c>
      <c r="D640">
        <v>952.7</v>
      </c>
      <c r="E640" t="s">
        <v>21</v>
      </c>
      <c r="F640" t="s">
        <v>113</v>
      </c>
    </row>
    <row r="641" spans="1:6" x14ac:dyDescent="0.25">
      <c r="A641" t="s">
        <v>92</v>
      </c>
      <c r="B641" t="s">
        <v>97</v>
      </c>
      <c r="C641">
        <v>4606</v>
      </c>
      <c r="D641">
        <v>1244.7</v>
      </c>
      <c r="E641" t="s">
        <v>21</v>
      </c>
      <c r="F641" t="s">
        <v>113</v>
      </c>
    </row>
    <row r="642" spans="1:6" x14ac:dyDescent="0.25">
      <c r="A642" t="s">
        <v>92</v>
      </c>
      <c r="B642" t="s">
        <v>98</v>
      </c>
      <c r="C642">
        <v>6422</v>
      </c>
      <c r="D642">
        <v>1092.7</v>
      </c>
      <c r="E642" t="s">
        <v>21</v>
      </c>
      <c r="F642" t="s">
        <v>113</v>
      </c>
    </row>
    <row r="643" spans="1:6" x14ac:dyDescent="0.25">
      <c r="A643" t="s">
        <v>92</v>
      </c>
      <c r="B643" t="s">
        <v>99</v>
      </c>
      <c r="C643">
        <v>6352</v>
      </c>
      <c r="D643">
        <v>1184</v>
      </c>
      <c r="E643" t="s">
        <v>21</v>
      </c>
      <c r="F643" t="s">
        <v>113</v>
      </c>
    </row>
    <row r="644" spans="1:6" x14ac:dyDescent="0.25">
      <c r="A644" t="s">
        <v>92</v>
      </c>
      <c r="B644" t="s">
        <v>100</v>
      </c>
      <c r="C644">
        <v>6875</v>
      </c>
      <c r="D644">
        <v>1232</v>
      </c>
      <c r="E644" t="s">
        <v>21</v>
      </c>
      <c r="F644" t="s">
        <v>113</v>
      </c>
    </row>
    <row r="645" spans="1:6" x14ac:dyDescent="0.25">
      <c r="A645" t="s">
        <v>92</v>
      </c>
      <c r="B645" t="s">
        <v>101</v>
      </c>
      <c r="C645">
        <v>6298</v>
      </c>
      <c r="D645">
        <v>1341</v>
      </c>
      <c r="E645" t="s">
        <v>21</v>
      </c>
      <c r="F645" t="s">
        <v>113</v>
      </c>
    </row>
    <row r="646" spans="1:6" x14ac:dyDescent="0.25">
      <c r="A646" t="s">
        <v>92</v>
      </c>
      <c r="B646" t="s">
        <v>102</v>
      </c>
      <c r="C646">
        <v>5867</v>
      </c>
      <c r="D646">
        <v>979.7</v>
      </c>
      <c r="E646" t="s">
        <v>21</v>
      </c>
      <c r="F646" t="s">
        <v>113</v>
      </c>
    </row>
    <row r="647" spans="1:6" x14ac:dyDescent="0.25">
      <c r="A647" t="s">
        <v>92</v>
      </c>
      <c r="B647" t="s">
        <v>103</v>
      </c>
      <c r="C647">
        <v>4353</v>
      </c>
      <c r="D647">
        <v>1244.7</v>
      </c>
      <c r="E647" t="s">
        <v>21</v>
      </c>
      <c r="F647" t="s">
        <v>113</v>
      </c>
    </row>
    <row r="648" spans="1:6" x14ac:dyDescent="0.25">
      <c r="A648" t="s">
        <v>92</v>
      </c>
      <c r="B648" t="s">
        <v>104</v>
      </c>
      <c r="C648">
        <v>5492</v>
      </c>
      <c r="D648">
        <v>1186.7</v>
      </c>
      <c r="E648" t="s">
        <v>21</v>
      </c>
      <c r="F648" t="s">
        <v>113</v>
      </c>
    </row>
    <row r="649" spans="1:6" x14ac:dyDescent="0.25">
      <c r="A649" t="s">
        <v>92</v>
      </c>
      <c r="B649" t="s">
        <v>105</v>
      </c>
      <c r="C649">
        <v>5855</v>
      </c>
      <c r="D649">
        <v>1173</v>
      </c>
      <c r="E649" t="s">
        <v>21</v>
      </c>
      <c r="F649" t="s">
        <v>113</v>
      </c>
    </row>
    <row r="650" spans="1:6" x14ac:dyDescent="0.25">
      <c r="A650" t="s">
        <v>93</v>
      </c>
      <c r="B650" t="s">
        <v>94</v>
      </c>
      <c r="C650">
        <v>6852</v>
      </c>
      <c r="D650">
        <v>1254.7</v>
      </c>
      <c r="E650" t="s">
        <v>32</v>
      </c>
      <c r="F650" t="s">
        <v>113</v>
      </c>
    </row>
    <row r="651" spans="1:6" x14ac:dyDescent="0.25">
      <c r="A651" t="s">
        <v>93</v>
      </c>
      <c r="B651" t="s">
        <v>95</v>
      </c>
      <c r="C651">
        <v>6125</v>
      </c>
      <c r="D651">
        <v>1269.3</v>
      </c>
      <c r="E651" t="s">
        <v>32</v>
      </c>
      <c r="F651" t="s">
        <v>113</v>
      </c>
    </row>
    <row r="652" spans="1:6" x14ac:dyDescent="0.25">
      <c r="A652" t="s">
        <v>93</v>
      </c>
      <c r="B652" t="s">
        <v>96</v>
      </c>
      <c r="C652">
        <v>5131</v>
      </c>
      <c r="D652">
        <v>1053.3</v>
      </c>
      <c r="E652" t="s">
        <v>32</v>
      </c>
      <c r="F652" t="s">
        <v>113</v>
      </c>
    </row>
    <row r="653" spans="1:6" x14ac:dyDescent="0.25">
      <c r="A653" t="s">
        <v>93</v>
      </c>
      <c r="B653" t="s">
        <v>97</v>
      </c>
      <c r="C653">
        <v>4475</v>
      </c>
      <c r="D653">
        <v>1147.3</v>
      </c>
      <c r="E653" t="s">
        <v>32</v>
      </c>
      <c r="F653" t="s">
        <v>113</v>
      </c>
    </row>
    <row r="654" spans="1:6" x14ac:dyDescent="0.25">
      <c r="A654" t="s">
        <v>93</v>
      </c>
      <c r="B654" t="s">
        <v>98</v>
      </c>
      <c r="C654">
        <v>6033</v>
      </c>
      <c r="D654">
        <v>1347.3</v>
      </c>
      <c r="E654" t="s">
        <v>32</v>
      </c>
      <c r="F654" t="s">
        <v>113</v>
      </c>
    </row>
    <row r="655" spans="1:6" x14ac:dyDescent="0.25">
      <c r="A655" t="s">
        <v>93</v>
      </c>
      <c r="B655" t="s">
        <v>99</v>
      </c>
      <c r="C655">
        <v>6370</v>
      </c>
      <c r="D655">
        <v>1180.7</v>
      </c>
      <c r="E655" t="s">
        <v>32</v>
      </c>
      <c r="F655" t="s">
        <v>113</v>
      </c>
    </row>
    <row r="656" spans="1:6" x14ac:dyDescent="0.25">
      <c r="A656" t="s">
        <v>93</v>
      </c>
      <c r="B656" t="s">
        <v>100</v>
      </c>
      <c r="C656">
        <v>5881</v>
      </c>
      <c r="D656">
        <v>1462</v>
      </c>
      <c r="E656" t="s">
        <v>32</v>
      </c>
      <c r="F656" t="s">
        <v>113</v>
      </c>
    </row>
    <row r="657" spans="1:6" x14ac:dyDescent="0.25">
      <c r="A657" t="s">
        <v>93</v>
      </c>
      <c r="B657" t="s">
        <v>101</v>
      </c>
      <c r="C657">
        <v>6380</v>
      </c>
      <c r="D657">
        <v>1179</v>
      </c>
      <c r="E657" t="s">
        <v>32</v>
      </c>
      <c r="F657" t="s">
        <v>113</v>
      </c>
    </row>
    <row r="658" spans="1:6" x14ac:dyDescent="0.25">
      <c r="A658" t="s">
        <v>93</v>
      </c>
      <c r="B658" t="s">
        <v>102</v>
      </c>
      <c r="C658">
        <v>6322</v>
      </c>
      <c r="D658">
        <v>1241.7</v>
      </c>
      <c r="E658" t="s">
        <v>32</v>
      </c>
      <c r="F658" t="s">
        <v>113</v>
      </c>
    </row>
    <row r="659" spans="1:6" x14ac:dyDescent="0.25">
      <c r="A659" t="s">
        <v>93</v>
      </c>
      <c r="B659" t="s">
        <v>103</v>
      </c>
      <c r="C659">
        <v>5681</v>
      </c>
      <c r="D659">
        <v>1142.3</v>
      </c>
      <c r="E659" t="s">
        <v>32</v>
      </c>
      <c r="F659" t="s">
        <v>113</v>
      </c>
    </row>
    <row r="660" spans="1:6" x14ac:dyDescent="0.25">
      <c r="A660" t="s">
        <v>93</v>
      </c>
      <c r="B660" t="s">
        <v>104</v>
      </c>
      <c r="C660">
        <v>6091</v>
      </c>
      <c r="D660">
        <v>1192.3</v>
      </c>
      <c r="E660" t="s">
        <v>32</v>
      </c>
      <c r="F660" t="s">
        <v>113</v>
      </c>
    </row>
    <row r="661" spans="1:6" x14ac:dyDescent="0.25">
      <c r="A661" t="s">
        <v>93</v>
      </c>
      <c r="B661" t="s">
        <v>105</v>
      </c>
      <c r="C661">
        <v>5090</v>
      </c>
      <c r="D661">
        <v>951</v>
      </c>
      <c r="E661" t="s">
        <v>32</v>
      </c>
      <c r="F661" t="s">
        <v>113</v>
      </c>
    </row>
  </sheetData>
  <sortState ref="H1:H13">
    <sortCondition ref="H1:H13"/>
  </sortState>
  <pageMargins left="0.7" right="0.7" top="0.75" bottom="0.75" header="0.3" footer="0.3"/>
  <pageSetup orientation="portrait"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C626" sqref="C626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118</v>
      </c>
      <c r="E1" t="s">
        <v>2</v>
      </c>
      <c r="F1" t="s">
        <v>115</v>
      </c>
      <c r="G1" t="s">
        <v>116</v>
      </c>
    </row>
    <row r="2" spans="1:7" x14ac:dyDescent="0.25">
      <c r="A2" t="s">
        <v>39</v>
      </c>
      <c r="B2" t="s">
        <v>98</v>
      </c>
      <c r="C2" t="s">
        <v>113</v>
      </c>
      <c r="D2">
        <v>967</v>
      </c>
      <c r="E2">
        <v>12</v>
      </c>
      <c r="F2">
        <f>RANK(STAND_R[[#This Row],[R]],STAND_R[R],0)</f>
        <v>24</v>
      </c>
      <c r="G2">
        <f t="shared" ref="G2:G65" si="0">IF(A2=A1,G1+1,1)</f>
        <v>1</v>
      </c>
    </row>
    <row r="3" spans="1:7" x14ac:dyDescent="0.25">
      <c r="A3" t="s">
        <v>39</v>
      </c>
      <c r="B3" t="s">
        <v>94</v>
      </c>
      <c r="C3" t="s">
        <v>113</v>
      </c>
      <c r="D3">
        <v>929</v>
      </c>
      <c r="E3">
        <v>11</v>
      </c>
      <c r="F3">
        <f>RANK(STAND_R[[#This Row],[R]],STAND_R[R],0)</f>
        <v>61</v>
      </c>
      <c r="G3">
        <f t="shared" si="0"/>
        <v>2</v>
      </c>
    </row>
    <row r="4" spans="1:7" x14ac:dyDescent="0.25">
      <c r="A4" t="s">
        <v>39</v>
      </c>
      <c r="B4" t="s">
        <v>102</v>
      </c>
      <c r="C4" t="s">
        <v>113</v>
      </c>
      <c r="D4">
        <v>855</v>
      </c>
      <c r="E4">
        <v>10</v>
      </c>
      <c r="F4">
        <f>RANK(STAND_R[[#This Row],[R]],STAND_R[R],0)</f>
        <v>183</v>
      </c>
      <c r="G4">
        <f t="shared" si="0"/>
        <v>3</v>
      </c>
    </row>
    <row r="5" spans="1:7" x14ac:dyDescent="0.25">
      <c r="A5" t="s">
        <v>39</v>
      </c>
      <c r="B5" t="s">
        <v>101</v>
      </c>
      <c r="C5" t="s">
        <v>113</v>
      </c>
      <c r="D5">
        <v>817</v>
      </c>
      <c r="E5">
        <v>9</v>
      </c>
      <c r="F5">
        <f>RANK(STAND_R[[#This Row],[R]],STAND_R[R],0)</f>
        <v>287</v>
      </c>
      <c r="G5">
        <f t="shared" si="0"/>
        <v>4</v>
      </c>
    </row>
    <row r="6" spans="1:7" x14ac:dyDescent="0.25">
      <c r="A6" t="s">
        <v>39</v>
      </c>
      <c r="B6" t="s">
        <v>99</v>
      </c>
      <c r="C6" t="s">
        <v>113</v>
      </c>
      <c r="D6">
        <v>809</v>
      </c>
      <c r="E6">
        <v>8</v>
      </c>
      <c r="F6">
        <f>RANK(STAND_R[[#This Row],[R]],STAND_R[R],0)</f>
        <v>302</v>
      </c>
      <c r="G6">
        <f t="shared" si="0"/>
        <v>5</v>
      </c>
    </row>
    <row r="7" spans="1:7" x14ac:dyDescent="0.25">
      <c r="A7" t="s">
        <v>39</v>
      </c>
      <c r="B7" t="s">
        <v>95</v>
      </c>
      <c r="C7" t="s">
        <v>113</v>
      </c>
      <c r="D7">
        <v>801</v>
      </c>
      <c r="E7">
        <v>7</v>
      </c>
      <c r="F7">
        <f>RANK(STAND_R[[#This Row],[R]],STAND_R[R],0)</f>
        <v>320</v>
      </c>
      <c r="G7">
        <f t="shared" si="0"/>
        <v>6</v>
      </c>
    </row>
    <row r="8" spans="1:7" x14ac:dyDescent="0.25">
      <c r="A8" t="s">
        <v>39</v>
      </c>
      <c r="B8" t="s">
        <v>100</v>
      </c>
      <c r="C8" t="s">
        <v>113</v>
      </c>
      <c r="D8">
        <v>765</v>
      </c>
      <c r="E8">
        <v>6</v>
      </c>
      <c r="F8">
        <f>RANK(STAND_R[[#This Row],[R]],STAND_R[R],0)</f>
        <v>396</v>
      </c>
      <c r="G8">
        <f t="shared" si="0"/>
        <v>7</v>
      </c>
    </row>
    <row r="9" spans="1:7" x14ac:dyDescent="0.25">
      <c r="A9" t="s">
        <v>39</v>
      </c>
      <c r="B9" t="s">
        <v>96</v>
      </c>
      <c r="C9" t="s">
        <v>113</v>
      </c>
      <c r="D9">
        <v>742</v>
      </c>
      <c r="E9">
        <v>5</v>
      </c>
      <c r="F9">
        <f>RANK(STAND_R[[#This Row],[R]],STAND_R[R],0)</f>
        <v>450</v>
      </c>
      <c r="G9">
        <f t="shared" si="0"/>
        <v>8</v>
      </c>
    </row>
    <row r="10" spans="1:7" x14ac:dyDescent="0.25">
      <c r="A10" t="s">
        <v>39</v>
      </c>
      <c r="B10" t="s">
        <v>105</v>
      </c>
      <c r="C10" t="s">
        <v>113</v>
      </c>
      <c r="D10">
        <v>700</v>
      </c>
      <c r="E10">
        <v>4</v>
      </c>
      <c r="F10">
        <f>RANK(STAND_R[[#This Row],[R]],STAND_R[R],0)</f>
        <v>521</v>
      </c>
      <c r="G10">
        <f t="shared" si="0"/>
        <v>9</v>
      </c>
    </row>
    <row r="11" spans="1:7" x14ac:dyDescent="0.25">
      <c r="A11" t="s">
        <v>39</v>
      </c>
      <c r="B11" t="s">
        <v>103</v>
      </c>
      <c r="C11" t="s">
        <v>113</v>
      </c>
      <c r="D11">
        <v>685</v>
      </c>
      <c r="E11">
        <v>3</v>
      </c>
      <c r="F11">
        <f>RANK(STAND_R[[#This Row],[R]],STAND_R[R],0)</f>
        <v>539</v>
      </c>
      <c r="G11">
        <f t="shared" si="0"/>
        <v>10</v>
      </c>
    </row>
    <row r="12" spans="1:7" x14ac:dyDescent="0.25">
      <c r="A12" t="s">
        <v>39</v>
      </c>
      <c r="B12" t="s">
        <v>104</v>
      </c>
      <c r="C12" t="s">
        <v>113</v>
      </c>
      <c r="D12">
        <v>659</v>
      </c>
      <c r="E12">
        <v>2</v>
      </c>
      <c r="F12">
        <f>RANK(STAND_R[[#This Row],[R]],STAND_R[R],0)</f>
        <v>563</v>
      </c>
      <c r="G12">
        <f t="shared" si="0"/>
        <v>11</v>
      </c>
    </row>
    <row r="13" spans="1:7" x14ac:dyDescent="0.25">
      <c r="A13" t="s">
        <v>39</v>
      </c>
      <c r="B13" t="s">
        <v>97</v>
      </c>
      <c r="C13" t="s">
        <v>113</v>
      </c>
      <c r="D13">
        <v>615</v>
      </c>
      <c r="E13">
        <v>1</v>
      </c>
      <c r="F13">
        <f>RANK(STAND_R[[#This Row],[R]],STAND_R[R],0)</f>
        <v>601</v>
      </c>
      <c r="G13">
        <f t="shared" si="0"/>
        <v>12</v>
      </c>
    </row>
    <row r="14" spans="1:7" x14ac:dyDescent="0.25">
      <c r="A14" t="s">
        <v>40</v>
      </c>
      <c r="B14" t="s">
        <v>99</v>
      </c>
      <c r="C14" t="s">
        <v>114</v>
      </c>
      <c r="D14">
        <v>936</v>
      </c>
      <c r="E14">
        <v>12</v>
      </c>
      <c r="F14">
        <f>RANK(STAND_R[[#This Row],[R]],STAND_R[R],0)</f>
        <v>48</v>
      </c>
      <c r="G14">
        <f t="shared" si="0"/>
        <v>1</v>
      </c>
    </row>
    <row r="15" spans="1:7" x14ac:dyDescent="0.25">
      <c r="A15" t="s">
        <v>40</v>
      </c>
      <c r="B15" t="s">
        <v>94</v>
      </c>
      <c r="C15" t="s">
        <v>114</v>
      </c>
      <c r="D15">
        <v>908</v>
      </c>
      <c r="E15">
        <v>11</v>
      </c>
      <c r="F15">
        <f>RANK(STAND_R[[#This Row],[R]],STAND_R[R],0)</f>
        <v>95</v>
      </c>
      <c r="G15">
        <f t="shared" si="0"/>
        <v>2</v>
      </c>
    </row>
    <row r="16" spans="1:7" x14ac:dyDescent="0.25">
      <c r="A16" t="s">
        <v>40</v>
      </c>
      <c r="B16" t="s">
        <v>101</v>
      </c>
      <c r="C16" t="s">
        <v>114</v>
      </c>
      <c r="D16">
        <v>879</v>
      </c>
      <c r="E16">
        <v>10</v>
      </c>
      <c r="F16">
        <f>RANK(STAND_R[[#This Row],[R]],STAND_R[R],0)</f>
        <v>141</v>
      </c>
      <c r="G16">
        <f t="shared" si="0"/>
        <v>3</v>
      </c>
    </row>
    <row r="17" spans="1:7" x14ac:dyDescent="0.25">
      <c r="A17" t="s">
        <v>40</v>
      </c>
      <c r="B17" t="s">
        <v>103</v>
      </c>
      <c r="C17" t="s">
        <v>114</v>
      </c>
      <c r="D17">
        <v>826</v>
      </c>
      <c r="E17">
        <v>9</v>
      </c>
      <c r="F17">
        <f>RANK(STAND_R[[#This Row],[R]],STAND_R[R],0)</f>
        <v>270</v>
      </c>
      <c r="G17">
        <f t="shared" si="0"/>
        <v>4</v>
      </c>
    </row>
    <row r="18" spans="1:7" x14ac:dyDescent="0.25">
      <c r="A18" t="s">
        <v>40</v>
      </c>
      <c r="B18" t="s">
        <v>95</v>
      </c>
      <c r="C18" t="s">
        <v>114</v>
      </c>
      <c r="D18">
        <v>811</v>
      </c>
      <c r="E18">
        <v>7.5</v>
      </c>
      <c r="F18">
        <f>RANK(STAND_R[[#This Row],[R]],STAND_R[R],0)</f>
        <v>298</v>
      </c>
      <c r="G18">
        <f t="shared" si="0"/>
        <v>5</v>
      </c>
    </row>
    <row r="19" spans="1:7" x14ac:dyDescent="0.25">
      <c r="A19" t="s">
        <v>40</v>
      </c>
      <c r="B19" t="s">
        <v>100</v>
      </c>
      <c r="C19" t="s">
        <v>114</v>
      </c>
      <c r="D19">
        <v>772</v>
      </c>
      <c r="E19">
        <v>5</v>
      </c>
      <c r="F19">
        <f>RANK(STAND_R[[#This Row],[R]],STAND_R[R],0)</f>
        <v>375</v>
      </c>
      <c r="G19">
        <f t="shared" si="0"/>
        <v>6</v>
      </c>
    </row>
    <row r="20" spans="1:7" x14ac:dyDescent="0.25">
      <c r="A20" t="s">
        <v>40</v>
      </c>
      <c r="B20" t="s">
        <v>104</v>
      </c>
      <c r="C20" t="s">
        <v>114</v>
      </c>
      <c r="D20">
        <v>756</v>
      </c>
      <c r="E20">
        <v>4</v>
      </c>
      <c r="F20">
        <f>RANK(STAND_R[[#This Row],[R]],STAND_R[R],0)</f>
        <v>418</v>
      </c>
      <c r="G20">
        <f t="shared" si="0"/>
        <v>7</v>
      </c>
    </row>
    <row r="21" spans="1:7" x14ac:dyDescent="0.25">
      <c r="A21" t="s">
        <v>40</v>
      </c>
      <c r="B21" t="s">
        <v>96</v>
      </c>
      <c r="C21" t="s">
        <v>114</v>
      </c>
      <c r="D21">
        <v>720</v>
      </c>
      <c r="E21">
        <v>3</v>
      </c>
      <c r="F21">
        <f>RANK(STAND_R[[#This Row],[R]],STAND_R[R],0)</f>
        <v>485</v>
      </c>
      <c r="G21">
        <f t="shared" si="0"/>
        <v>8</v>
      </c>
    </row>
    <row r="22" spans="1:7" x14ac:dyDescent="0.25">
      <c r="A22" t="s">
        <v>40</v>
      </c>
      <c r="B22" t="s">
        <v>105</v>
      </c>
      <c r="C22" t="s">
        <v>114</v>
      </c>
      <c r="D22">
        <v>702</v>
      </c>
      <c r="E22">
        <v>1</v>
      </c>
      <c r="F22">
        <f>RANK(STAND_R[[#This Row],[R]],STAND_R[R],0)</f>
        <v>519</v>
      </c>
      <c r="G22">
        <f t="shared" si="0"/>
        <v>9</v>
      </c>
    </row>
    <row r="23" spans="1:7" x14ac:dyDescent="0.25">
      <c r="A23" t="s">
        <v>40</v>
      </c>
      <c r="B23" t="s">
        <v>97</v>
      </c>
      <c r="C23" t="s">
        <v>114</v>
      </c>
      <c r="D23">
        <v>0</v>
      </c>
      <c r="F23">
        <f>RANK(STAND_R[[#This Row],[R]],STAND_R[R],0)</f>
        <v>656</v>
      </c>
      <c r="G23">
        <f t="shared" si="0"/>
        <v>10</v>
      </c>
    </row>
    <row r="24" spans="1:7" x14ac:dyDescent="0.25">
      <c r="A24" t="s">
        <v>40</v>
      </c>
      <c r="B24" t="s">
        <v>98</v>
      </c>
      <c r="C24" t="s">
        <v>114</v>
      </c>
      <c r="D24">
        <v>0</v>
      </c>
      <c r="F24">
        <f>RANK(STAND_R[[#This Row],[R]],STAND_R[R],0)</f>
        <v>656</v>
      </c>
      <c r="G24">
        <f t="shared" si="0"/>
        <v>11</v>
      </c>
    </row>
    <row r="25" spans="1:7" x14ac:dyDescent="0.25">
      <c r="A25" t="s">
        <v>40</v>
      </c>
      <c r="B25" t="s">
        <v>102</v>
      </c>
      <c r="C25" t="s">
        <v>114</v>
      </c>
      <c r="D25">
        <v>0</v>
      </c>
      <c r="F25">
        <f>RANK(STAND_R[[#This Row],[R]],STAND_R[R],0)</f>
        <v>656</v>
      </c>
      <c r="G25">
        <f t="shared" si="0"/>
        <v>12</v>
      </c>
    </row>
    <row r="26" spans="1:7" x14ac:dyDescent="0.25">
      <c r="A26" t="s">
        <v>41</v>
      </c>
      <c r="B26" t="s">
        <v>94</v>
      </c>
      <c r="C26" t="s">
        <v>113</v>
      </c>
      <c r="D26">
        <v>939</v>
      </c>
      <c r="E26">
        <v>12</v>
      </c>
      <c r="F26">
        <f>RANK(STAND_R[[#This Row],[R]],STAND_R[R],0)</f>
        <v>42</v>
      </c>
      <c r="G26">
        <f t="shared" si="0"/>
        <v>1</v>
      </c>
    </row>
    <row r="27" spans="1:7" x14ac:dyDescent="0.25">
      <c r="A27" t="s">
        <v>41</v>
      </c>
      <c r="B27" t="s">
        <v>105</v>
      </c>
      <c r="C27" t="s">
        <v>113</v>
      </c>
      <c r="D27">
        <v>915</v>
      </c>
      <c r="E27">
        <v>11</v>
      </c>
      <c r="F27">
        <f>RANK(STAND_R[[#This Row],[R]],STAND_R[R],0)</f>
        <v>86</v>
      </c>
      <c r="G27">
        <f t="shared" si="0"/>
        <v>2</v>
      </c>
    </row>
    <row r="28" spans="1:7" x14ac:dyDescent="0.25">
      <c r="A28" t="s">
        <v>41</v>
      </c>
      <c r="B28" t="s">
        <v>99</v>
      </c>
      <c r="C28" t="s">
        <v>113</v>
      </c>
      <c r="D28">
        <v>851</v>
      </c>
      <c r="E28">
        <v>10</v>
      </c>
      <c r="F28">
        <f>RANK(STAND_R[[#This Row],[R]],STAND_R[R],0)</f>
        <v>200</v>
      </c>
      <c r="G28">
        <f t="shared" si="0"/>
        <v>3</v>
      </c>
    </row>
    <row r="29" spans="1:7" x14ac:dyDescent="0.25">
      <c r="A29" t="s">
        <v>41</v>
      </c>
      <c r="B29" t="s">
        <v>95</v>
      </c>
      <c r="C29" t="s">
        <v>113</v>
      </c>
      <c r="D29">
        <v>828</v>
      </c>
      <c r="E29">
        <v>8.5</v>
      </c>
      <c r="F29">
        <f>RANK(STAND_R[[#This Row],[R]],STAND_R[R],0)</f>
        <v>261</v>
      </c>
      <c r="G29">
        <f t="shared" si="0"/>
        <v>4</v>
      </c>
    </row>
    <row r="30" spans="1:7" x14ac:dyDescent="0.25">
      <c r="A30" t="s">
        <v>41</v>
      </c>
      <c r="B30" t="s">
        <v>101</v>
      </c>
      <c r="C30" t="s">
        <v>113</v>
      </c>
      <c r="D30">
        <v>828</v>
      </c>
      <c r="E30">
        <v>8.5</v>
      </c>
      <c r="F30">
        <f>RANK(STAND_R[[#This Row],[R]],STAND_R[R],0)</f>
        <v>261</v>
      </c>
      <c r="G30">
        <f t="shared" si="0"/>
        <v>5</v>
      </c>
    </row>
    <row r="31" spans="1:7" x14ac:dyDescent="0.25">
      <c r="A31" t="s">
        <v>41</v>
      </c>
      <c r="B31" t="s">
        <v>100</v>
      </c>
      <c r="C31" t="s">
        <v>113</v>
      </c>
      <c r="D31">
        <v>825</v>
      </c>
      <c r="E31">
        <v>6.5</v>
      </c>
      <c r="F31">
        <f>RANK(STAND_R[[#This Row],[R]],STAND_R[R],0)</f>
        <v>273</v>
      </c>
      <c r="G31">
        <f t="shared" si="0"/>
        <v>6</v>
      </c>
    </row>
    <row r="32" spans="1:7" x14ac:dyDescent="0.25">
      <c r="A32" t="s">
        <v>41</v>
      </c>
      <c r="B32" t="s">
        <v>102</v>
      </c>
      <c r="C32" t="s">
        <v>113</v>
      </c>
      <c r="D32">
        <v>825</v>
      </c>
      <c r="E32">
        <v>6.5</v>
      </c>
      <c r="F32">
        <f>RANK(STAND_R[[#This Row],[R]],STAND_R[R],0)</f>
        <v>273</v>
      </c>
      <c r="G32">
        <f t="shared" si="0"/>
        <v>7</v>
      </c>
    </row>
    <row r="33" spans="1:7" x14ac:dyDescent="0.25">
      <c r="A33" t="s">
        <v>41</v>
      </c>
      <c r="B33" t="s">
        <v>103</v>
      </c>
      <c r="C33" t="s">
        <v>113</v>
      </c>
      <c r="D33">
        <v>809</v>
      </c>
      <c r="E33">
        <v>5</v>
      </c>
      <c r="F33">
        <f>RANK(STAND_R[[#This Row],[R]],STAND_R[R],0)</f>
        <v>302</v>
      </c>
      <c r="G33">
        <f t="shared" si="0"/>
        <v>8</v>
      </c>
    </row>
    <row r="34" spans="1:7" x14ac:dyDescent="0.25">
      <c r="A34" t="s">
        <v>41</v>
      </c>
      <c r="B34" t="s">
        <v>98</v>
      </c>
      <c r="C34" t="s">
        <v>113</v>
      </c>
      <c r="D34">
        <v>797</v>
      </c>
      <c r="E34">
        <v>4</v>
      </c>
      <c r="F34">
        <f>RANK(STAND_R[[#This Row],[R]],STAND_R[R],0)</f>
        <v>331</v>
      </c>
      <c r="G34">
        <f t="shared" si="0"/>
        <v>9</v>
      </c>
    </row>
    <row r="35" spans="1:7" x14ac:dyDescent="0.25">
      <c r="A35" t="s">
        <v>41</v>
      </c>
      <c r="B35" t="s">
        <v>104</v>
      </c>
      <c r="C35" t="s">
        <v>113</v>
      </c>
      <c r="D35">
        <v>795</v>
      </c>
      <c r="E35">
        <v>3</v>
      </c>
      <c r="F35">
        <f>RANK(STAND_R[[#This Row],[R]],STAND_R[R],0)</f>
        <v>335</v>
      </c>
      <c r="G35">
        <f t="shared" si="0"/>
        <v>10</v>
      </c>
    </row>
    <row r="36" spans="1:7" x14ac:dyDescent="0.25">
      <c r="A36" t="s">
        <v>41</v>
      </c>
      <c r="B36" t="s">
        <v>97</v>
      </c>
      <c r="C36" t="s">
        <v>113</v>
      </c>
      <c r="D36">
        <v>771</v>
      </c>
      <c r="E36">
        <v>2</v>
      </c>
      <c r="F36">
        <f>RANK(STAND_R[[#This Row],[R]],STAND_R[R],0)</f>
        <v>378</v>
      </c>
      <c r="G36">
        <f t="shared" si="0"/>
        <v>11</v>
      </c>
    </row>
    <row r="37" spans="1:7" x14ac:dyDescent="0.25">
      <c r="A37" t="s">
        <v>41</v>
      </c>
      <c r="B37" t="s">
        <v>96</v>
      </c>
      <c r="C37" t="s">
        <v>113</v>
      </c>
      <c r="D37">
        <v>632</v>
      </c>
      <c r="E37">
        <v>1</v>
      </c>
      <c r="F37">
        <f>RANK(STAND_R[[#This Row],[R]],STAND_R[R],0)</f>
        <v>588</v>
      </c>
      <c r="G37">
        <f t="shared" si="0"/>
        <v>12</v>
      </c>
    </row>
    <row r="38" spans="1:7" x14ac:dyDescent="0.25">
      <c r="A38" t="s">
        <v>42</v>
      </c>
      <c r="B38" t="s">
        <v>94</v>
      </c>
      <c r="C38" t="s">
        <v>113</v>
      </c>
      <c r="D38">
        <v>946</v>
      </c>
      <c r="E38">
        <v>12</v>
      </c>
      <c r="F38">
        <f>RANK(STAND_R[[#This Row],[R]],STAND_R[R],0)</f>
        <v>33</v>
      </c>
      <c r="G38">
        <f t="shared" si="0"/>
        <v>1</v>
      </c>
    </row>
    <row r="39" spans="1:7" x14ac:dyDescent="0.25">
      <c r="A39" t="s">
        <v>42</v>
      </c>
      <c r="B39" t="s">
        <v>98</v>
      </c>
      <c r="C39" t="s">
        <v>113</v>
      </c>
      <c r="D39">
        <v>908</v>
      </c>
      <c r="E39">
        <v>11</v>
      </c>
      <c r="F39">
        <f>RANK(STAND_R[[#This Row],[R]],STAND_R[R],0)</f>
        <v>95</v>
      </c>
      <c r="G39">
        <f t="shared" si="0"/>
        <v>2</v>
      </c>
    </row>
    <row r="40" spans="1:7" x14ac:dyDescent="0.25">
      <c r="A40" t="s">
        <v>42</v>
      </c>
      <c r="B40" t="s">
        <v>100</v>
      </c>
      <c r="C40" t="s">
        <v>113</v>
      </c>
      <c r="D40">
        <v>873</v>
      </c>
      <c r="E40">
        <v>10</v>
      </c>
      <c r="F40">
        <f>RANK(STAND_R[[#This Row],[R]],STAND_R[R],0)</f>
        <v>153</v>
      </c>
      <c r="G40">
        <f t="shared" si="0"/>
        <v>3</v>
      </c>
    </row>
    <row r="41" spans="1:7" x14ac:dyDescent="0.25">
      <c r="A41" t="s">
        <v>42</v>
      </c>
      <c r="B41" t="s">
        <v>104</v>
      </c>
      <c r="C41" t="s">
        <v>113</v>
      </c>
      <c r="D41">
        <v>851</v>
      </c>
      <c r="E41">
        <v>9</v>
      </c>
      <c r="F41">
        <f>RANK(STAND_R[[#This Row],[R]],STAND_R[R],0)</f>
        <v>200</v>
      </c>
      <c r="G41">
        <f t="shared" si="0"/>
        <v>4</v>
      </c>
    </row>
    <row r="42" spans="1:7" x14ac:dyDescent="0.25">
      <c r="A42" t="s">
        <v>42</v>
      </c>
      <c r="B42" t="s">
        <v>105</v>
      </c>
      <c r="C42" t="s">
        <v>113</v>
      </c>
      <c r="D42">
        <v>846</v>
      </c>
      <c r="E42">
        <v>8</v>
      </c>
      <c r="F42">
        <f>RANK(STAND_R[[#This Row],[R]],STAND_R[R],0)</f>
        <v>209</v>
      </c>
      <c r="G42">
        <f t="shared" si="0"/>
        <v>5</v>
      </c>
    </row>
    <row r="43" spans="1:7" x14ac:dyDescent="0.25">
      <c r="A43" t="s">
        <v>42</v>
      </c>
      <c r="B43" t="s">
        <v>101</v>
      </c>
      <c r="C43" t="s">
        <v>113</v>
      </c>
      <c r="D43">
        <v>827</v>
      </c>
      <c r="E43">
        <v>7</v>
      </c>
      <c r="F43">
        <f>RANK(STAND_R[[#This Row],[R]],STAND_R[R],0)</f>
        <v>265</v>
      </c>
      <c r="G43">
        <f t="shared" si="0"/>
        <v>6</v>
      </c>
    </row>
    <row r="44" spans="1:7" x14ac:dyDescent="0.25">
      <c r="A44" t="s">
        <v>42</v>
      </c>
      <c r="B44" t="s">
        <v>99</v>
      </c>
      <c r="C44" t="s">
        <v>113</v>
      </c>
      <c r="D44">
        <v>796</v>
      </c>
      <c r="E44">
        <v>6</v>
      </c>
      <c r="F44">
        <f>RANK(STAND_R[[#This Row],[R]],STAND_R[R],0)</f>
        <v>332</v>
      </c>
      <c r="G44">
        <f t="shared" si="0"/>
        <v>7</v>
      </c>
    </row>
    <row r="45" spans="1:7" x14ac:dyDescent="0.25">
      <c r="A45" t="s">
        <v>42</v>
      </c>
      <c r="B45" t="s">
        <v>95</v>
      </c>
      <c r="C45" t="s">
        <v>113</v>
      </c>
      <c r="D45">
        <v>785</v>
      </c>
      <c r="E45">
        <v>5</v>
      </c>
      <c r="F45">
        <f>RANK(STAND_R[[#This Row],[R]],STAND_R[R],0)</f>
        <v>356</v>
      </c>
      <c r="G45">
        <f t="shared" si="0"/>
        <v>8</v>
      </c>
    </row>
    <row r="46" spans="1:7" x14ac:dyDescent="0.25">
      <c r="A46" t="s">
        <v>42</v>
      </c>
      <c r="B46" t="s">
        <v>102</v>
      </c>
      <c r="C46" t="s">
        <v>113</v>
      </c>
      <c r="D46">
        <v>768</v>
      </c>
      <c r="E46">
        <v>4</v>
      </c>
      <c r="F46">
        <f>RANK(STAND_R[[#This Row],[R]],STAND_R[R],0)</f>
        <v>387</v>
      </c>
      <c r="G46">
        <f t="shared" si="0"/>
        <v>9</v>
      </c>
    </row>
    <row r="47" spans="1:7" x14ac:dyDescent="0.25">
      <c r="A47" t="s">
        <v>42</v>
      </c>
      <c r="B47" t="s">
        <v>96</v>
      </c>
      <c r="C47" t="s">
        <v>113</v>
      </c>
      <c r="D47">
        <v>653</v>
      </c>
      <c r="E47">
        <v>3</v>
      </c>
      <c r="F47">
        <f>RANK(STAND_R[[#This Row],[R]],STAND_R[R],0)</f>
        <v>570</v>
      </c>
      <c r="G47">
        <f t="shared" si="0"/>
        <v>10</v>
      </c>
    </row>
    <row r="48" spans="1:7" x14ac:dyDescent="0.25">
      <c r="A48" t="s">
        <v>42</v>
      </c>
      <c r="B48" t="s">
        <v>103</v>
      </c>
      <c r="C48" t="s">
        <v>113</v>
      </c>
      <c r="D48">
        <v>634</v>
      </c>
      <c r="E48">
        <v>2</v>
      </c>
      <c r="F48">
        <f>RANK(STAND_R[[#This Row],[R]],STAND_R[R],0)</f>
        <v>583</v>
      </c>
      <c r="G48">
        <f t="shared" si="0"/>
        <v>11</v>
      </c>
    </row>
    <row r="49" spans="1:7" x14ac:dyDescent="0.25">
      <c r="A49" t="s">
        <v>42</v>
      </c>
      <c r="B49" t="s">
        <v>97</v>
      </c>
      <c r="C49" t="s">
        <v>113</v>
      </c>
      <c r="D49">
        <v>550</v>
      </c>
      <c r="E49">
        <v>1</v>
      </c>
      <c r="F49">
        <f>RANK(STAND_R[[#This Row],[R]],STAND_R[R],0)</f>
        <v>623</v>
      </c>
      <c r="G49">
        <f t="shared" si="0"/>
        <v>12</v>
      </c>
    </row>
    <row r="50" spans="1:7" x14ac:dyDescent="0.25">
      <c r="A50" t="s">
        <v>43</v>
      </c>
      <c r="B50" t="s">
        <v>94</v>
      </c>
      <c r="C50" t="s">
        <v>114</v>
      </c>
      <c r="D50">
        <v>912</v>
      </c>
      <c r="E50">
        <v>12</v>
      </c>
      <c r="F50">
        <f>RANK(STAND_R[[#This Row],[R]],STAND_R[R],0)</f>
        <v>89</v>
      </c>
      <c r="G50">
        <f t="shared" si="0"/>
        <v>1</v>
      </c>
    </row>
    <row r="51" spans="1:7" x14ac:dyDescent="0.25">
      <c r="A51" t="s">
        <v>43</v>
      </c>
      <c r="B51" t="s">
        <v>102</v>
      </c>
      <c r="C51" t="s">
        <v>114</v>
      </c>
      <c r="D51">
        <v>860</v>
      </c>
      <c r="E51">
        <v>11</v>
      </c>
      <c r="F51">
        <f>RANK(STAND_R[[#This Row],[R]],STAND_R[R],0)</f>
        <v>173</v>
      </c>
      <c r="G51">
        <f t="shared" si="0"/>
        <v>2</v>
      </c>
    </row>
    <row r="52" spans="1:7" x14ac:dyDescent="0.25">
      <c r="A52" t="s">
        <v>43</v>
      </c>
      <c r="B52" t="s">
        <v>95</v>
      </c>
      <c r="C52" t="s">
        <v>114</v>
      </c>
      <c r="D52">
        <v>854</v>
      </c>
      <c r="E52">
        <v>10</v>
      </c>
      <c r="F52">
        <f>RANK(STAND_R[[#This Row],[R]],STAND_R[R],0)</f>
        <v>185</v>
      </c>
      <c r="G52">
        <f t="shared" si="0"/>
        <v>3</v>
      </c>
    </row>
    <row r="53" spans="1:7" x14ac:dyDescent="0.25">
      <c r="A53" t="s">
        <v>43</v>
      </c>
      <c r="B53" t="s">
        <v>100</v>
      </c>
      <c r="C53" t="s">
        <v>114</v>
      </c>
      <c r="D53">
        <v>845</v>
      </c>
      <c r="E53">
        <v>9</v>
      </c>
      <c r="F53">
        <f>RANK(STAND_R[[#This Row],[R]],STAND_R[R],0)</f>
        <v>212</v>
      </c>
      <c r="G53">
        <f t="shared" si="0"/>
        <v>4</v>
      </c>
    </row>
    <row r="54" spans="1:7" x14ac:dyDescent="0.25">
      <c r="A54" t="s">
        <v>43</v>
      </c>
      <c r="B54" t="s">
        <v>105</v>
      </c>
      <c r="C54" t="s">
        <v>114</v>
      </c>
      <c r="D54">
        <v>809</v>
      </c>
      <c r="E54">
        <v>8</v>
      </c>
      <c r="F54">
        <f>RANK(STAND_R[[#This Row],[R]],STAND_R[R],0)</f>
        <v>302</v>
      </c>
      <c r="G54">
        <f t="shared" si="0"/>
        <v>5</v>
      </c>
    </row>
    <row r="55" spans="1:7" x14ac:dyDescent="0.25">
      <c r="A55" t="s">
        <v>43</v>
      </c>
      <c r="B55" t="s">
        <v>99</v>
      </c>
      <c r="C55" t="s">
        <v>114</v>
      </c>
      <c r="D55">
        <v>770</v>
      </c>
      <c r="E55">
        <v>7</v>
      </c>
      <c r="F55">
        <f>RANK(STAND_R[[#This Row],[R]],STAND_R[R],0)</f>
        <v>379</v>
      </c>
      <c r="G55">
        <f t="shared" si="0"/>
        <v>6</v>
      </c>
    </row>
    <row r="56" spans="1:7" x14ac:dyDescent="0.25">
      <c r="A56" t="s">
        <v>43</v>
      </c>
      <c r="B56" t="s">
        <v>98</v>
      </c>
      <c r="C56" t="s">
        <v>114</v>
      </c>
      <c r="D56">
        <v>744</v>
      </c>
      <c r="E56">
        <v>6</v>
      </c>
      <c r="F56">
        <f>RANK(STAND_R[[#This Row],[R]],STAND_R[R],0)</f>
        <v>442</v>
      </c>
      <c r="G56">
        <f t="shared" si="0"/>
        <v>7</v>
      </c>
    </row>
    <row r="57" spans="1:7" x14ac:dyDescent="0.25">
      <c r="A57" t="s">
        <v>43</v>
      </c>
      <c r="B57" t="s">
        <v>104</v>
      </c>
      <c r="C57" t="s">
        <v>114</v>
      </c>
      <c r="D57">
        <v>738</v>
      </c>
      <c r="E57">
        <v>5</v>
      </c>
      <c r="F57">
        <f>RANK(STAND_R[[#This Row],[R]],STAND_R[R],0)</f>
        <v>456</v>
      </c>
      <c r="G57">
        <f t="shared" si="0"/>
        <v>8</v>
      </c>
    </row>
    <row r="58" spans="1:7" x14ac:dyDescent="0.25">
      <c r="A58" t="s">
        <v>43</v>
      </c>
      <c r="B58" t="s">
        <v>101</v>
      </c>
      <c r="C58" t="s">
        <v>114</v>
      </c>
      <c r="D58">
        <v>703</v>
      </c>
      <c r="E58">
        <v>4</v>
      </c>
      <c r="F58">
        <f>RANK(STAND_R[[#This Row],[R]],STAND_R[R],0)</f>
        <v>515</v>
      </c>
      <c r="G58">
        <f t="shared" si="0"/>
        <v>9</v>
      </c>
    </row>
    <row r="59" spans="1:7" x14ac:dyDescent="0.25">
      <c r="A59" t="s">
        <v>43</v>
      </c>
      <c r="B59" t="s">
        <v>96</v>
      </c>
      <c r="C59" t="s">
        <v>114</v>
      </c>
      <c r="D59">
        <v>691</v>
      </c>
      <c r="E59">
        <v>3</v>
      </c>
      <c r="F59">
        <f>RANK(STAND_R[[#This Row],[R]],STAND_R[R],0)</f>
        <v>532</v>
      </c>
      <c r="G59">
        <f t="shared" si="0"/>
        <v>10</v>
      </c>
    </row>
    <row r="60" spans="1:7" x14ac:dyDescent="0.25">
      <c r="A60" t="s">
        <v>43</v>
      </c>
      <c r="B60" t="s">
        <v>97</v>
      </c>
      <c r="C60" t="s">
        <v>114</v>
      </c>
      <c r="D60">
        <v>670</v>
      </c>
      <c r="E60">
        <v>2</v>
      </c>
      <c r="F60">
        <f>RANK(STAND_R[[#This Row],[R]],STAND_R[R],0)</f>
        <v>556</v>
      </c>
      <c r="G60">
        <f t="shared" si="0"/>
        <v>11</v>
      </c>
    </row>
    <row r="61" spans="1:7" x14ac:dyDescent="0.25">
      <c r="A61" t="s">
        <v>43</v>
      </c>
      <c r="B61" t="s">
        <v>103</v>
      </c>
      <c r="C61" t="s">
        <v>114</v>
      </c>
      <c r="D61">
        <v>489</v>
      </c>
      <c r="E61">
        <v>1</v>
      </c>
      <c r="F61">
        <f>RANK(STAND_R[[#This Row],[R]],STAND_R[R],0)</f>
        <v>630</v>
      </c>
      <c r="G61">
        <f t="shared" si="0"/>
        <v>12</v>
      </c>
    </row>
    <row r="62" spans="1:7" x14ac:dyDescent="0.25">
      <c r="A62" t="s">
        <v>44</v>
      </c>
      <c r="B62" t="s">
        <v>94</v>
      </c>
      <c r="C62" t="s">
        <v>114</v>
      </c>
      <c r="D62">
        <v>916</v>
      </c>
      <c r="E62">
        <v>12</v>
      </c>
      <c r="F62">
        <f>RANK(STAND_R[[#This Row],[R]],STAND_R[R],0)</f>
        <v>83</v>
      </c>
      <c r="G62">
        <f t="shared" si="0"/>
        <v>1</v>
      </c>
    </row>
    <row r="63" spans="1:7" x14ac:dyDescent="0.25">
      <c r="A63" t="s">
        <v>44</v>
      </c>
      <c r="B63" t="s">
        <v>98</v>
      </c>
      <c r="C63" t="s">
        <v>114</v>
      </c>
      <c r="D63">
        <v>875</v>
      </c>
      <c r="E63">
        <v>11</v>
      </c>
      <c r="F63">
        <f>RANK(STAND_R[[#This Row],[R]],STAND_R[R],0)</f>
        <v>147</v>
      </c>
      <c r="G63">
        <f t="shared" si="0"/>
        <v>2</v>
      </c>
    </row>
    <row r="64" spans="1:7" x14ac:dyDescent="0.25">
      <c r="A64" t="s">
        <v>44</v>
      </c>
      <c r="B64" t="s">
        <v>95</v>
      </c>
      <c r="C64" t="s">
        <v>114</v>
      </c>
      <c r="D64">
        <v>861</v>
      </c>
      <c r="E64">
        <v>10</v>
      </c>
      <c r="F64">
        <f>RANK(STAND_R[[#This Row],[R]],STAND_R[R],0)</f>
        <v>170</v>
      </c>
      <c r="G64">
        <f t="shared" si="0"/>
        <v>3</v>
      </c>
    </row>
    <row r="65" spans="1:7" x14ac:dyDescent="0.25">
      <c r="A65" t="s">
        <v>44</v>
      </c>
      <c r="B65" t="s">
        <v>101</v>
      </c>
      <c r="C65" t="s">
        <v>114</v>
      </c>
      <c r="D65">
        <v>853</v>
      </c>
      <c r="E65">
        <v>9</v>
      </c>
      <c r="F65">
        <f>RANK(STAND_R[[#This Row],[R]],STAND_R[R],0)</f>
        <v>194</v>
      </c>
      <c r="G65">
        <f t="shared" si="0"/>
        <v>4</v>
      </c>
    </row>
    <row r="66" spans="1:7" x14ac:dyDescent="0.25">
      <c r="A66" t="s">
        <v>44</v>
      </c>
      <c r="B66" t="s">
        <v>96</v>
      </c>
      <c r="C66" t="s">
        <v>114</v>
      </c>
      <c r="D66">
        <v>829</v>
      </c>
      <c r="E66">
        <v>8</v>
      </c>
      <c r="F66">
        <f>RANK(STAND_R[[#This Row],[R]],STAND_R[R],0)</f>
        <v>255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103</v>
      </c>
      <c r="C67" t="s">
        <v>114</v>
      </c>
      <c r="D67">
        <v>795</v>
      </c>
      <c r="E67">
        <v>7</v>
      </c>
      <c r="F67">
        <f>RANK(STAND_R[[#This Row],[R]],STAND_R[R],0)</f>
        <v>335</v>
      </c>
      <c r="G67">
        <f t="shared" si="1"/>
        <v>6</v>
      </c>
    </row>
    <row r="68" spans="1:7" x14ac:dyDescent="0.25">
      <c r="A68" t="s">
        <v>44</v>
      </c>
      <c r="B68" t="s">
        <v>99</v>
      </c>
      <c r="C68" t="s">
        <v>114</v>
      </c>
      <c r="D68">
        <v>785</v>
      </c>
      <c r="E68">
        <v>6</v>
      </c>
      <c r="F68">
        <f>RANK(STAND_R[[#This Row],[R]],STAND_R[R],0)</f>
        <v>356</v>
      </c>
      <c r="G68">
        <f t="shared" si="1"/>
        <v>7</v>
      </c>
    </row>
    <row r="69" spans="1:7" x14ac:dyDescent="0.25">
      <c r="A69" t="s">
        <v>44</v>
      </c>
      <c r="B69" t="s">
        <v>100</v>
      </c>
      <c r="C69" t="s">
        <v>114</v>
      </c>
      <c r="D69">
        <v>759</v>
      </c>
      <c r="E69">
        <v>5</v>
      </c>
      <c r="F69">
        <f>RANK(STAND_R[[#This Row],[R]],STAND_R[R],0)</f>
        <v>410</v>
      </c>
      <c r="G69">
        <f t="shared" si="1"/>
        <v>8</v>
      </c>
    </row>
    <row r="70" spans="1:7" x14ac:dyDescent="0.25">
      <c r="A70" t="s">
        <v>44</v>
      </c>
      <c r="B70" t="s">
        <v>104</v>
      </c>
      <c r="C70" t="s">
        <v>114</v>
      </c>
      <c r="D70">
        <v>745</v>
      </c>
      <c r="E70">
        <v>4</v>
      </c>
      <c r="F70">
        <f>RANK(STAND_R[[#This Row],[R]],STAND_R[R],0)</f>
        <v>437</v>
      </c>
      <c r="G70">
        <f t="shared" si="1"/>
        <v>9</v>
      </c>
    </row>
    <row r="71" spans="1:7" x14ac:dyDescent="0.25">
      <c r="A71" t="s">
        <v>44</v>
      </c>
      <c r="B71" t="s">
        <v>102</v>
      </c>
      <c r="C71" t="s">
        <v>114</v>
      </c>
      <c r="D71">
        <v>732</v>
      </c>
      <c r="E71">
        <v>3</v>
      </c>
      <c r="F71">
        <f>RANK(STAND_R[[#This Row],[R]],STAND_R[R],0)</f>
        <v>470</v>
      </c>
      <c r="G71">
        <f t="shared" si="1"/>
        <v>10</v>
      </c>
    </row>
    <row r="72" spans="1:7" x14ac:dyDescent="0.25">
      <c r="A72" t="s">
        <v>44</v>
      </c>
      <c r="B72" t="s">
        <v>97</v>
      </c>
      <c r="C72" t="s">
        <v>114</v>
      </c>
      <c r="D72">
        <v>720</v>
      </c>
      <c r="E72">
        <v>2</v>
      </c>
      <c r="F72">
        <f>RANK(STAND_R[[#This Row],[R]],STAND_R[R],0)</f>
        <v>485</v>
      </c>
      <c r="G72">
        <f t="shared" si="1"/>
        <v>11</v>
      </c>
    </row>
    <row r="73" spans="1:7" x14ac:dyDescent="0.25">
      <c r="A73" t="s">
        <v>44</v>
      </c>
      <c r="B73" t="s">
        <v>105</v>
      </c>
      <c r="C73" t="s">
        <v>114</v>
      </c>
      <c r="D73">
        <v>675</v>
      </c>
      <c r="E73">
        <v>1</v>
      </c>
      <c r="F73">
        <f>RANK(STAND_R[[#This Row],[R]],STAND_R[R],0)</f>
        <v>549</v>
      </c>
      <c r="G73">
        <f t="shared" si="1"/>
        <v>12</v>
      </c>
    </row>
    <row r="74" spans="1:7" x14ac:dyDescent="0.25">
      <c r="A74" t="s">
        <v>45</v>
      </c>
      <c r="B74" t="s">
        <v>94</v>
      </c>
      <c r="C74" t="s">
        <v>113</v>
      </c>
      <c r="D74">
        <v>977</v>
      </c>
      <c r="E74">
        <v>12</v>
      </c>
      <c r="F74">
        <f>RANK(STAND_R[[#This Row],[R]],STAND_R[R],0)</f>
        <v>16</v>
      </c>
      <c r="G74">
        <f t="shared" si="1"/>
        <v>1</v>
      </c>
    </row>
    <row r="75" spans="1:7" x14ac:dyDescent="0.25">
      <c r="A75" t="s">
        <v>45</v>
      </c>
      <c r="B75" t="s">
        <v>95</v>
      </c>
      <c r="C75" t="s">
        <v>113</v>
      </c>
      <c r="D75">
        <v>918</v>
      </c>
      <c r="E75">
        <v>11</v>
      </c>
      <c r="F75">
        <f>RANK(STAND_R[[#This Row],[R]],STAND_R[R],0)</f>
        <v>78</v>
      </c>
      <c r="G75">
        <f t="shared" si="1"/>
        <v>2</v>
      </c>
    </row>
    <row r="76" spans="1:7" x14ac:dyDescent="0.25">
      <c r="A76" t="s">
        <v>45</v>
      </c>
      <c r="B76" t="s">
        <v>99</v>
      </c>
      <c r="C76" t="s">
        <v>113</v>
      </c>
      <c r="D76">
        <v>913</v>
      </c>
      <c r="E76">
        <v>10</v>
      </c>
      <c r="F76">
        <f>RANK(STAND_R[[#This Row],[R]],STAND_R[R],0)</f>
        <v>87</v>
      </c>
      <c r="G76">
        <f t="shared" si="1"/>
        <v>3</v>
      </c>
    </row>
    <row r="77" spans="1:7" x14ac:dyDescent="0.25">
      <c r="A77" t="s">
        <v>45</v>
      </c>
      <c r="B77" t="s">
        <v>98</v>
      </c>
      <c r="C77" t="s">
        <v>113</v>
      </c>
      <c r="D77">
        <v>905</v>
      </c>
      <c r="E77">
        <v>9</v>
      </c>
      <c r="F77">
        <f>RANK(STAND_R[[#This Row],[R]],STAND_R[R],0)</f>
        <v>99</v>
      </c>
      <c r="G77">
        <f t="shared" si="1"/>
        <v>4</v>
      </c>
    </row>
    <row r="78" spans="1:7" x14ac:dyDescent="0.25">
      <c r="A78" t="s">
        <v>45</v>
      </c>
      <c r="B78" t="s">
        <v>102</v>
      </c>
      <c r="C78" t="s">
        <v>113</v>
      </c>
      <c r="D78">
        <v>882</v>
      </c>
      <c r="E78">
        <v>8</v>
      </c>
      <c r="F78">
        <f>RANK(STAND_R[[#This Row],[R]],STAND_R[R],0)</f>
        <v>130</v>
      </c>
      <c r="G78">
        <f t="shared" si="1"/>
        <v>5</v>
      </c>
    </row>
    <row r="79" spans="1:7" x14ac:dyDescent="0.25">
      <c r="A79" t="s">
        <v>45</v>
      </c>
      <c r="B79" t="s">
        <v>101</v>
      </c>
      <c r="C79" t="s">
        <v>113</v>
      </c>
      <c r="D79">
        <v>759</v>
      </c>
      <c r="E79">
        <v>7</v>
      </c>
      <c r="F79">
        <f>RANK(STAND_R[[#This Row],[R]],STAND_R[R],0)</f>
        <v>410</v>
      </c>
      <c r="G79">
        <f t="shared" si="1"/>
        <v>6</v>
      </c>
    </row>
    <row r="80" spans="1:7" x14ac:dyDescent="0.25">
      <c r="A80" t="s">
        <v>45</v>
      </c>
      <c r="B80" t="s">
        <v>100</v>
      </c>
      <c r="C80" t="s">
        <v>113</v>
      </c>
      <c r="D80">
        <v>742</v>
      </c>
      <c r="E80">
        <v>6</v>
      </c>
      <c r="F80">
        <f>RANK(STAND_R[[#This Row],[R]],STAND_R[R],0)</f>
        <v>450</v>
      </c>
      <c r="G80">
        <f t="shared" si="1"/>
        <v>7</v>
      </c>
    </row>
    <row r="81" spans="1:7" x14ac:dyDescent="0.25">
      <c r="A81" t="s">
        <v>45</v>
      </c>
      <c r="B81" t="s">
        <v>103</v>
      </c>
      <c r="C81" t="s">
        <v>113</v>
      </c>
      <c r="D81">
        <v>734</v>
      </c>
      <c r="E81">
        <v>5</v>
      </c>
      <c r="F81">
        <f>RANK(STAND_R[[#This Row],[R]],STAND_R[R],0)</f>
        <v>464</v>
      </c>
      <c r="G81">
        <f t="shared" si="1"/>
        <v>8</v>
      </c>
    </row>
    <row r="82" spans="1:7" x14ac:dyDescent="0.25">
      <c r="A82" t="s">
        <v>45</v>
      </c>
      <c r="B82" t="s">
        <v>105</v>
      </c>
      <c r="C82" t="s">
        <v>113</v>
      </c>
      <c r="D82">
        <v>731</v>
      </c>
      <c r="E82">
        <v>4</v>
      </c>
      <c r="F82">
        <f>RANK(STAND_R[[#This Row],[R]],STAND_R[R],0)</f>
        <v>472</v>
      </c>
      <c r="G82">
        <f t="shared" si="1"/>
        <v>9</v>
      </c>
    </row>
    <row r="83" spans="1:7" x14ac:dyDescent="0.25">
      <c r="A83" t="s">
        <v>45</v>
      </c>
      <c r="B83" t="s">
        <v>104</v>
      </c>
      <c r="C83" t="s">
        <v>113</v>
      </c>
      <c r="D83">
        <v>722</v>
      </c>
      <c r="E83">
        <v>3</v>
      </c>
      <c r="F83">
        <f>RANK(STAND_R[[#This Row],[R]],STAND_R[R],0)</f>
        <v>481</v>
      </c>
      <c r="G83">
        <f t="shared" si="1"/>
        <v>10</v>
      </c>
    </row>
    <row r="84" spans="1:7" x14ac:dyDescent="0.25">
      <c r="A84" t="s">
        <v>45</v>
      </c>
      <c r="B84" t="s">
        <v>97</v>
      </c>
      <c r="C84" t="s">
        <v>113</v>
      </c>
      <c r="D84">
        <v>671</v>
      </c>
      <c r="E84">
        <v>2</v>
      </c>
      <c r="F84">
        <f>RANK(STAND_R[[#This Row],[R]],STAND_R[R],0)</f>
        <v>553</v>
      </c>
      <c r="G84">
        <f t="shared" si="1"/>
        <v>11</v>
      </c>
    </row>
    <row r="85" spans="1:7" x14ac:dyDescent="0.25">
      <c r="A85" t="s">
        <v>45</v>
      </c>
      <c r="B85" t="s">
        <v>96</v>
      </c>
      <c r="C85" t="s">
        <v>113</v>
      </c>
      <c r="D85">
        <v>617</v>
      </c>
      <c r="E85">
        <v>1</v>
      </c>
      <c r="F85">
        <f>RANK(STAND_R[[#This Row],[R]],STAND_R[R],0)</f>
        <v>597</v>
      </c>
      <c r="G85">
        <f t="shared" si="1"/>
        <v>12</v>
      </c>
    </row>
    <row r="86" spans="1:7" x14ac:dyDescent="0.25">
      <c r="A86" t="s">
        <v>46</v>
      </c>
      <c r="B86" t="s">
        <v>94</v>
      </c>
      <c r="C86" t="s">
        <v>113</v>
      </c>
      <c r="D86">
        <v>924</v>
      </c>
      <c r="E86">
        <v>12</v>
      </c>
      <c r="F86">
        <f>RANK(STAND_R[[#This Row],[R]],STAND_R[R],0)</f>
        <v>74</v>
      </c>
      <c r="G86">
        <f t="shared" si="1"/>
        <v>1</v>
      </c>
    </row>
    <row r="87" spans="1:7" x14ac:dyDescent="0.25">
      <c r="A87" t="s">
        <v>46</v>
      </c>
      <c r="B87" t="s">
        <v>99</v>
      </c>
      <c r="C87" t="s">
        <v>113</v>
      </c>
      <c r="D87">
        <v>908</v>
      </c>
      <c r="E87">
        <v>11</v>
      </c>
      <c r="F87">
        <f>RANK(STAND_R[[#This Row],[R]],STAND_R[R],0)</f>
        <v>95</v>
      </c>
      <c r="G87">
        <f t="shared" si="1"/>
        <v>2</v>
      </c>
    </row>
    <row r="88" spans="1:7" x14ac:dyDescent="0.25">
      <c r="A88" t="s">
        <v>46</v>
      </c>
      <c r="B88" t="s">
        <v>95</v>
      </c>
      <c r="C88" t="s">
        <v>113</v>
      </c>
      <c r="D88">
        <v>895</v>
      </c>
      <c r="E88">
        <v>10</v>
      </c>
      <c r="F88">
        <f>RANK(STAND_R[[#This Row],[R]],STAND_R[R],0)</f>
        <v>113</v>
      </c>
      <c r="G88">
        <f t="shared" si="1"/>
        <v>3</v>
      </c>
    </row>
    <row r="89" spans="1:7" x14ac:dyDescent="0.25">
      <c r="A89" t="s">
        <v>46</v>
      </c>
      <c r="B89" t="s">
        <v>98</v>
      </c>
      <c r="C89" t="s">
        <v>113</v>
      </c>
      <c r="D89">
        <v>894</v>
      </c>
      <c r="E89">
        <v>9</v>
      </c>
      <c r="F89">
        <f>RANK(STAND_R[[#This Row],[R]],STAND_R[R],0)</f>
        <v>116</v>
      </c>
      <c r="G89">
        <f t="shared" si="1"/>
        <v>4</v>
      </c>
    </row>
    <row r="90" spans="1:7" x14ac:dyDescent="0.25">
      <c r="A90" t="s">
        <v>46</v>
      </c>
      <c r="B90" t="s">
        <v>100</v>
      </c>
      <c r="C90" t="s">
        <v>113</v>
      </c>
      <c r="D90">
        <v>840</v>
      </c>
      <c r="E90">
        <v>8</v>
      </c>
      <c r="F90">
        <f>RANK(STAND_R[[#This Row],[R]],STAND_R[R],0)</f>
        <v>231</v>
      </c>
      <c r="G90">
        <f t="shared" si="1"/>
        <v>5</v>
      </c>
    </row>
    <row r="91" spans="1:7" x14ac:dyDescent="0.25">
      <c r="A91" t="s">
        <v>46</v>
      </c>
      <c r="B91" t="s">
        <v>101</v>
      </c>
      <c r="C91" t="s">
        <v>113</v>
      </c>
      <c r="D91">
        <v>793</v>
      </c>
      <c r="E91">
        <v>7</v>
      </c>
      <c r="F91">
        <f>RANK(STAND_R[[#This Row],[R]],STAND_R[R],0)</f>
        <v>341</v>
      </c>
      <c r="G91">
        <f t="shared" si="1"/>
        <v>6</v>
      </c>
    </row>
    <row r="92" spans="1:7" x14ac:dyDescent="0.25">
      <c r="A92" t="s">
        <v>46</v>
      </c>
      <c r="B92" t="s">
        <v>102</v>
      </c>
      <c r="C92" t="s">
        <v>113</v>
      </c>
      <c r="D92">
        <v>731</v>
      </c>
      <c r="E92">
        <v>6</v>
      </c>
      <c r="F92">
        <f>RANK(STAND_R[[#This Row],[R]],STAND_R[R],0)</f>
        <v>472</v>
      </c>
      <c r="G92">
        <f t="shared" si="1"/>
        <v>7</v>
      </c>
    </row>
    <row r="93" spans="1:7" x14ac:dyDescent="0.25">
      <c r="A93" t="s">
        <v>46</v>
      </c>
      <c r="B93" t="s">
        <v>96</v>
      </c>
      <c r="C93" t="s">
        <v>113</v>
      </c>
      <c r="D93">
        <v>718</v>
      </c>
      <c r="E93">
        <v>5</v>
      </c>
      <c r="F93">
        <f>RANK(STAND_R[[#This Row],[R]],STAND_R[R],0)</f>
        <v>492</v>
      </c>
      <c r="G93">
        <f t="shared" si="1"/>
        <v>8</v>
      </c>
    </row>
    <row r="94" spans="1:7" x14ac:dyDescent="0.25">
      <c r="A94" t="s">
        <v>46</v>
      </c>
      <c r="B94" t="s">
        <v>105</v>
      </c>
      <c r="C94" t="s">
        <v>113</v>
      </c>
      <c r="D94">
        <v>713</v>
      </c>
      <c r="E94">
        <v>4</v>
      </c>
      <c r="F94">
        <f>RANK(STAND_R[[#This Row],[R]],STAND_R[R],0)</f>
        <v>500</v>
      </c>
      <c r="G94">
        <f t="shared" si="1"/>
        <v>9</v>
      </c>
    </row>
    <row r="95" spans="1:7" x14ac:dyDescent="0.25">
      <c r="A95" t="s">
        <v>46</v>
      </c>
      <c r="B95" t="s">
        <v>104</v>
      </c>
      <c r="C95" t="s">
        <v>113</v>
      </c>
      <c r="D95">
        <v>634</v>
      </c>
      <c r="E95">
        <v>3</v>
      </c>
      <c r="F95">
        <f>RANK(STAND_R[[#This Row],[R]],STAND_R[R],0)</f>
        <v>583</v>
      </c>
      <c r="G95">
        <f t="shared" si="1"/>
        <v>10</v>
      </c>
    </row>
    <row r="96" spans="1:7" x14ac:dyDescent="0.25">
      <c r="A96" t="s">
        <v>46</v>
      </c>
      <c r="B96" t="s">
        <v>103</v>
      </c>
      <c r="C96" t="s">
        <v>113</v>
      </c>
      <c r="D96">
        <v>617</v>
      </c>
      <c r="E96">
        <v>2</v>
      </c>
      <c r="F96">
        <f>RANK(STAND_R[[#This Row],[R]],STAND_R[R],0)</f>
        <v>597</v>
      </c>
      <c r="G96">
        <f t="shared" si="1"/>
        <v>11</v>
      </c>
    </row>
    <row r="97" spans="1:7" x14ac:dyDescent="0.25">
      <c r="A97" t="s">
        <v>46</v>
      </c>
      <c r="B97" t="s">
        <v>97</v>
      </c>
      <c r="C97" t="s">
        <v>113</v>
      </c>
      <c r="D97">
        <v>576</v>
      </c>
      <c r="E97">
        <v>1</v>
      </c>
      <c r="F97">
        <f>RANK(STAND_R[[#This Row],[R]],STAND_R[R],0)</f>
        <v>619</v>
      </c>
      <c r="G97">
        <f t="shared" si="1"/>
        <v>12</v>
      </c>
    </row>
    <row r="98" spans="1:7" x14ac:dyDescent="0.25">
      <c r="A98" t="s">
        <v>47</v>
      </c>
      <c r="B98" t="s">
        <v>98</v>
      </c>
      <c r="C98" t="s">
        <v>113</v>
      </c>
      <c r="D98">
        <v>925</v>
      </c>
      <c r="E98">
        <v>12</v>
      </c>
      <c r="F98">
        <f>RANK(STAND_R[[#This Row],[R]],STAND_R[R],0)</f>
        <v>67</v>
      </c>
      <c r="G98">
        <f t="shared" si="1"/>
        <v>1</v>
      </c>
    </row>
    <row r="99" spans="1:7" x14ac:dyDescent="0.25">
      <c r="A99" t="s">
        <v>47</v>
      </c>
      <c r="B99" t="s">
        <v>94</v>
      </c>
      <c r="C99" t="s">
        <v>113</v>
      </c>
      <c r="D99">
        <v>918</v>
      </c>
      <c r="E99">
        <v>11</v>
      </c>
      <c r="F99">
        <f>RANK(STAND_R[[#This Row],[R]],STAND_R[R],0)</f>
        <v>78</v>
      </c>
      <c r="G99">
        <f t="shared" si="1"/>
        <v>2</v>
      </c>
    </row>
    <row r="100" spans="1:7" x14ac:dyDescent="0.25">
      <c r="A100" t="s">
        <v>47</v>
      </c>
      <c r="B100" t="s">
        <v>99</v>
      </c>
      <c r="C100" t="s">
        <v>113</v>
      </c>
      <c r="D100">
        <v>882</v>
      </c>
      <c r="E100">
        <v>10</v>
      </c>
      <c r="F100">
        <f>RANK(STAND_R[[#This Row],[R]],STAND_R[R],0)</f>
        <v>130</v>
      </c>
      <c r="G100">
        <f t="shared" si="1"/>
        <v>3</v>
      </c>
    </row>
    <row r="101" spans="1:7" x14ac:dyDescent="0.25">
      <c r="A101" t="s">
        <v>47</v>
      </c>
      <c r="B101" t="s">
        <v>100</v>
      </c>
      <c r="C101" t="s">
        <v>113</v>
      </c>
      <c r="D101">
        <v>875</v>
      </c>
      <c r="E101">
        <v>9</v>
      </c>
      <c r="F101">
        <f>RANK(STAND_R[[#This Row],[R]],STAND_R[R],0)</f>
        <v>147</v>
      </c>
      <c r="G101">
        <f t="shared" si="1"/>
        <v>4</v>
      </c>
    </row>
    <row r="102" spans="1:7" x14ac:dyDescent="0.25">
      <c r="A102" t="s">
        <v>47</v>
      </c>
      <c r="B102" t="s">
        <v>95</v>
      </c>
      <c r="C102" t="s">
        <v>113</v>
      </c>
      <c r="D102">
        <v>852</v>
      </c>
      <c r="E102">
        <v>8</v>
      </c>
      <c r="F102">
        <f>RANK(STAND_R[[#This Row],[R]],STAND_R[R],0)</f>
        <v>196</v>
      </c>
      <c r="G102">
        <f t="shared" si="1"/>
        <v>5</v>
      </c>
    </row>
    <row r="103" spans="1:7" x14ac:dyDescent="0.25">
      <c r="A103" t="s">
        <v>47</v>
      </c>
      <c r="B103" t="s">
        <v>97</v>
      </c>
      <c r="C103" t="s">
        <v>113</v>
      </c>
      <c r="D103">
        <v>842</v>
      </c>
      <c r="E103">
        <v>7</v>
      </c>
      <c r="F103">
        <f>RANK(STAND_R[[#This Row],[R]],STAND_R[R],0)</f>
        <v>223</v>
      </c>
      <c r="G103">
        <f t="shared" si="1"/>
        <v>6</v>
      </c>
    </row>
    <row r="104" spans="1:7" x14ac:dyDescent="0.25">
      <c r="A104" t="s">
        <v>47</v>
      </c>
      <c r="B104" t="s">
        <v>105</v>
      </c>
      <c r="C104" t="s">
        <v>113</v>
      </c>
      <c r="D104">
        <v>803</v>
      </c>
      <c r="E104">
        <v>6</v>
      </c>
      <c r="F104">
        <f>RANK(STAND_R[[#This Row],[R]],STAND_R[R],0)</f>
        <v>314</v>
      </c>
      <c r="G104">
        <f t="shared" si="1"/>
        <v>7</v>
      </c>
    </row>
    <row r="105" spans="1:7" x14ac:dyDescent="0.25">
      <c r="A105" t="s">
        <v>47</v>
      </c>
      <c r="B105" t="s">
        <v>103</v>
      </c>
      <c r="C105" t="s">
        <v>113</v>
      </c>
      <c r="D105">
        <v>747</v>
      </c>
      <c r="E105">
        <v>5</v>
      </c>
      <c r="F105">
        <f>RANK(STAND_R[[#This Row],[R]],STAND_R[R],0)</f>
        <v>431</v>
      </c>
      <c r="G105">
        <f t="shared" si="1"/>
        <v>8</v>
      </c>
    </row>
    <row r="106" spans="1:7" x14ac:dyDescent="0.25">
      <c r="A106" t="s">
        <v>47</v>
      </c>
      <c r="B106" t="s">
        <v>101</v>
      </c>
      <c r="C106" t="s">
        <v>113</v>
      </c>
      <c r="D106">
        <v>714</v>
      </c>
      <c r="E106">
        <v>4</v>
      </c>
      <c r="F106">
        <f>RANK(STAND_R[[#This Row],[R]],STAND_R[R],0)</f>
        <v>497</v>
      </c>
      <c r="G106">
        <f t="shared" si="1"/>
        <v>9</v>
      </c>
    </row>
    <row r="107" spans="1:7" x14ac:dyDescent="0.25">
      <c r="A107" t="s">
        <v>47</v>
      </c>
      <c r="B107" t="s">
        <v>104</v>
      </c>
      <c r="C107" t="s">
        <v>113</v>
      </c>
      <c r="D107">
        <v>708</v>
      </c>
      <c r="E107">
        <v>3</v>
      </c>
      <c r="F107">
        <f>RANK(STAND_R[[#This Row],[R]],STAND_R[R],0)</f>
        <v>507</v>
      </c>
      <c r="G107">
        <f t="shared" si="1"/>
        <v>10</v>
      </c>
    </row>
    <row r="108" spans="1:7" x14ac:dyDescent="0.25">
      <c r="A108" t="s">
        <v>47</v>
      </c>
      <c r="B108" t="s">
        <v>96</v>
      </c>
      <c r="C108" t="s">
        <v>113</v>
      </c>
      <c r="D108">
        <v>704</v>
      </c>
      <c r="E108">
        <v>2</v>
      </c>
      <c r="F108">
        <f>RANK(STAND_R[[#This Row],[R]],STAND_R[R],0)</f>
        <v>512</v>
      </c>
      <c r="G108">
        <f t="shared" si="1"/>
        <v>11</v>
      </c>
    </row>
    <row r="109" spans="1:7" x14ac:dyDescent="0.25">
      <c r="A109" t="s">
        <v>47</v>
      </c>
      <c r="B109" t="s">
        <v>102</v>
      </c>
      <c r="C109" t="s">
        <v>113</v>
      </c>
      <c r="D109">
        <v>654</v>
      </c>
      <c r="E109">
        <v>1</v>
      </c>
      <c r="F109">
        <f>RANK(STAND_R[[#This Row],[R]],STAND_R[R],0)</f>
        <v>567</v>
      </c>
      <c r="G109">
        <f t="shared" si="1"/>
        <v>12</v>
      </c>
    </row>
    <row r="110" spans="1:7" x14ac:dyDescent="0.25">
      <c r="A110" t="s">
        <v>48</v>
      </c>
      <c r="B110" t="s">
        <v>94</v>
      </c>
      <c r="C110" t="s">
        <v>113</v>
      </c>
      <c r="D110">
        <v>895</v>
      </c>
      <c r="E110">
        <v>12</v>
      </c>
      <c r="F110">
        <f>RANK(STAND_R[[#This Row],[R]],STAND_R[R],0)</f>
        <v>113</v>
      </c>
      <c r="G110">
        <f t="shared" si="1"/>
        <v>1</v>
      </c>
    </row>
    <row r="111" spans="1:7" x14ac:dyDescent="0.25">
      <c r="A111" t="s">
        <v>48</v>
      </c>
      <c r="B111" t="s">
        <v>102</v>
      </c>
      <c r="C111" t="s">
        <v>113</v>
      </c>
      <c r="D111">
        <v>882</v>
      </c>
      <c r="E111">
        <v>11</v>
      </c>
      <c r="F111">
        <f>RANK(STAND_R[[#This Row],[R]],STAND_R[R],0)</f>
        <v>130</v>
      </c>
      <c r="G111">
        <f t="shared" si="1"/>
        <v>2</v>
      </c>
    </row>
    <row r="112" spans="1:7" x14ac:dyDescent="0.25">
      <c r="A112" t="s">
        <v>48</v>
      </c>
      <c r="B112" t="s">
        <v>101</v>
      </c>
      <c r="C112" t="s">
        <v>113</v>
      </c>
      <c r="D112">
        <v>844</v>
      </c>
      <c r="E112">
        <v>10</v>
      </c>
      <c r="F112">
        <f>RANK(STAND_R[[#This Row],[R]],STAND_R[R],0)</f>
        <v>214</v>
      </c>
      <c r="G112">
        <f t="shared" si="1"/>
        <v>3</v>
      </c>
    </row>
    <row r="113" spans="1:7" x14ac:dyDescent="0.25">
      <c r="A113" t="s">
        <v>48</v>
      </c>
      <c r="B113" t="s">
        <v>99</v>
      </c>
      <c r="C113" t="s">
        <v>113</v>
      </c>
      <c r="D113">
        <v>839</v>
      </c>
      <c r="E113">
        <v>9</v>
      </c>
      <c r="F113">
        <f>RANK(STAND_R[[#This Row],[R]],STAND_R[R],0)</f>
        <v>233</v>
      </c>
      <c r="G113">
        <f t="shared" si="1"/>
        <v>4</v>
      </c>
    </row>
    <row r="114" spans="1:7" x14ac:dyDescent="0.25">
      <c r="A114" t="s">
        <v>48</v>
      </c>
      <c r="B114" t="s">
        <v>98</v>
      </c>
      <c r="C114" t="s">
        <v>113</v>
      </c>
      <c r="D114">
        <v>824</v>
      </c>
      <c r="E114">
        <v>8</v>
      </c>
      <c r="F114">
        <f>RANK(STAND_R[[#This Row],[R]],STAND_R[R],0)</f>
        <v>277</v>
      </c>
      <c r="G114">
        <f t="shared" si="1"/>
        <v>5</v>
      </c>
    </row>
    <row r="115" spans="1:7" x14ac:dyDescent="0.25">
      <c r="A115" t="s">
        <v>48</v>
      </c>
      <c r="B115" t="s">
        <v>100</v>
      </c>
      <c r="C115" t="s">
        <v>113</v>
      </c>
      <c r="D115">
        <v>823</v>
      </c>
      <c r="E115">
        <v>7</v>
      </c>
      <c r="F115">
        <f>RANK(STAND_R[[#This Row],[R]],STAND_R[R],0)</f>
        <v>280</v>
      </c>
      <c r="G115">
        <f t="shared" si="1"/>
        <v>6</v>
      </c>
    </row>
    <row r="116" spans="1:7" x14ac:dyDescent="0.25">
      <c r="A116" t="s">
        <v>48</v>
      </c>
      <c r="B116" t="s">
        <v>103</v>
      </c>
      <c r="C116" t="s">
        <v>113</v>
      </c>
      <c r="D116">
        <v>804</v>
      </c>
      <c r="E116">
        <v>6</v>
      </c>
      <c r="F116">
        <f>RANK(STAND_R[[#This Row],[R]],STAND_R[R],0)</f>
        <v>312</v>
      </c>
      <c r="G116">
        <f t="shared" si="1"/>
        <v>7</v>
      </c>
    </row>
    <row r="117" spans="1:7" x14ac:dyDescent="0.25">
      <c r="A117" t="s">
        <v>48</v>
      </c>
      <c r="B117" t="s">
        <v>95</v>
      </c>
      <c r="C117" t="s">
        <v>113</v>
      </c>
      <c r="D117">
        <v>788</v>
      </c>
      <c r="E117">
        <v>5</v>
      </c>
      <c r="F117">
        <f>RANK(STAND_R[[#This Row],[R]],STAND_R[R],0)</f>
        <v>353</v>
      </c>
      <c r="G117">
        <f t="shared" si="1"/>
        <v>8</v>
      </c>
    </row>
    <row r="118" spans="1:7" x14ac:dyDescent="0.25">
      <c r="A118" t="s">
        <v>48</v>
      </c>
      <c r="B118" t="s">
        <v>97</v>
      </c>
      <c r="C118" t="s">
        <v>113</v>
      </c>
      <c r="D118">
        <v>770</v>
      </c>
      <c r="E118">
        <v>4</v>
      </c>
      <c r="F118">
        <f>RANK(STAND_R[[#This Row],[R]],STAND_R[R],0)</f>
        <v>379</v>
      </c>
      <c r="G118">
        <f t="shared" si="1"/>
        <v>9</v>
      </c>
    </row>
    <row r="119" spans="1:7" x14ac:dyDescent="0.25">
      <c r="A119" t="s">
        <v>48</v>
      </c>
      <c r="B119" t="s">
        <v>96</v>
      </c>
      <c r="C119" t="s">
        <v>113</v>
      </c>
      <c r="D119">
        <v>744</v>
      </c>
      <c r="E119">
        <v>3</v>
      </c>
      <c r="F119">
        <f>RANK(STAND_R[[#This Row],[R]],STAND_R[R],0)</f>
        <v>442</v>
      </c>
      <c r="G119">
        <f t="shared" si="1"/>
        <v>10</v>
      </c>
    </row>
    <row r="120" spans="1:7" x14ac:dyDescent="0.25">
      <c r="A120" t="s">
        <v>48</v>
      </c>
      <c r="B120" t="s">
        <v>105</v>
      </c>
      <c r="C120" t="s">
        <v>113</v>
      </c>
      <c r="D120">
        <v>743</v>
      </c>
      <c r="E120">
        <v>2</v>
      </c>
      <c r="F120">
        <f>RANK(STAND_R[[#This Row],[R]],STAND_R[R],0)</f>
        <v>444</v>
      </c>
      <c r="G120">
        <f t="shared" si="1"/>
        <v>11</v>
      </c>
    </row>
    <row r="121" spans="1:7" x14ac:dyDescent="0.25">
      <c r="A121" t="s">
        <v>48</v>
      </c>
      <c r="B121" t="s">
        <v>104</v>
      </c>
      <c r="C121" t="s">
        <v>113</v>
      </c>
      <c r="D121">
        <v>655</v>
      </c>
      <c r="E121">
        <v>1</v>
      </c>
      <c r="F121">
        <f>RANK(STAND_R[[#This Row],[R]],STAND_R[R],0)</f>
        <v>565</v>
      </c>
      <c r="G121">
        <f t="shared" si="1"/>
        <v>12</v>
      </c>
    </row>
    <row r="122" spans="1:7" x14ac:dyDescent="0.25">
      <c r="A122" t="s">
        <v>49</v>
      </c>
      <c r="B122" t="s">
        <v>94</v>
      </c>
      <c r="C122" t="s">
        <v>113</v>
      </c>
      <c r="D122">
        <v>946</v>
      </c>
      <c r="E122">
        <v>12</v>
      </c>
      <c r="F122">
        <f>RANK(STAND_R[[#This Row],[R]],STAND_R[R],0)</f>
        <v>33</v>
      </c>
      <c r="G122">
        <f t="shared" si="1"/>
        <v>1</v>
      </c>
    </row>
    <row r="123" spans="1:7" x14ac:dyDescent="0.25">
      <c r="A123" t="s">
        <v>49</v>
      </c>
      <c r="B123" t="s">
        <v>98</v>
      </c>
      <c r="C123" t="s">
        <v>113</v>
      </c>
      <c r="D123">
        <v>944</v>
      </c>
      <c r="E123">
        <v>11</v>
      </c>
      <c r="F123">
        <f>RANK(STAND_R[[#This Row],[R]],STAND_R[R],0)</f>
        <v>38</v>
      </c>
      <c r="G123">
        <f t="shared" si="1"/>
        <v>2</v>
      </c>
    </row>
    <row r="124" spans="1:7" x14ac:dyDescent="0.25">
      <c r="A124" t="s">
        <v>49</v>
      </c>
      <c r="B124" t="s">
        <v>102</v>
      </c>
      <c r="C124" t="s">
        <v>113</v>
      </c>
      <c r="D124">
        <v>855</v>
      </c>
      <c r="E124">
        <v>10</v>
      </c>
      <c r="F124">
        <f>RANK(STAND_R[[#This Row],[R]],STAND_R[R],0)</f>
        <v>183</v>
      </c>
      <c r="G124">
        <f t="shared" si="1"/>
        <v>3</v>
      </c>
    </row>
    <row r="125" spans="1:7" x14ac:dyDescent="0.25">
      <c r="A125" t="s">
        <v>49</v>
      </c>
      <c r="B125" t="s">
        <v>95</v>
      </c>
      <c r="C125" t="s">
        <v>113</v>
      </c>
      <c r="D125">
        <v>841</v>
      </c>
      <c r="E125">
        <v>9</v>
      </c>
      <c r="F125">
        <f>RANK(STAND_R[[#This Row],[R]],STAND_R[R],0)</f>
        <v>228</v>
      </c>
      <c r="G125">
        <f t="shared" si="1"/>
        <v>4</v>
      </c>
    </row>
    <row r="126" spans="1:7" x14ac:dyDescent="0.25">
      <c r="A126" t="s">
        <v>49</v>
      </c>
      <c r="B126" t="s">
        <v>99</v>
      </c>
      <c r="C126" t="s">
        <v>113</v>
      </c>
      <c r="D126">
        <v>839</v>
      </c>
      <c r="E126">
        <v>8</v>
      </c>
      <c r="F126">
        <f>RANK(STAND_R[[#This Row],[R]],STAND_R[R],0)</f>
        <v>233</v>
      </c>
      <c r="G126">
        <f t="shared" si="1"/>
        <v>5</v>
      </c>
    </row>
    <row r="127" spans="1:7" x14ac:dyDescent="0.25">
      <c r="A127" t="s">
        <v>49</v>
      </c>
      <c r="B127" t="s">
        <v>100</v>
      </c>
      <c r="C127" t="s">
        <v>113</v>
      </c>
      <c r="D127">
        <v>833</v>
      </c>
      <c r="E127">
        <v>7</v>
      </c>
      <c r="F127">
        <f>RANK(STAND_R[[#This Row],[R]],STAND_R[R],0)</f>
        <v>250</v>
      </c>
      <c r="G127">
        <f t="shared" si="1"/>
        <v>6</v>
      </c>
    </row>
    <row r="128" spans="1:7" x14ac:dyDescent="0.25">
      <c r="A128" t="s">
        <v>49</v>
      </c>
      <c r="B128" t="s">
        <v>101</v>
      </c>
      <c r="C128" t="s">
        <v>113</v>
      </c>
      <c r="D128">
        <v>789</v>
      </c>
      <c r="E128">
        <v>6</v>
      </c>
      <c r="F128">
        <f>RANK(STAND_R[[#This Row],[R]],STAND_R[R],0)</f>
        <v>351</v>
      </c>
      <c r="G128">
        <f t="shared" si="1"/>
        <v>7</v>
      </c>
    </row>
    <row r="129" spans="1:7" x14ac:dyDescent="0.25">
      <c r="A129" t="s">
        <v>49</v>
      </c>
      <c r="B129" t="s">
        <v>104</v>
      </c>
      <c r="C129" t="s">
        <v>113</v>
      </c>
      <c r="D129">
        <v>766</v>
      </c>
      <c r="E129">
        <v>5</v>
      </c>
      <c r="F129">
        <f>RANK(STAND_R[[#This Row],[R]],STAND_R[R],0)</f>
        <v>391</v>
      </c>
      <c r="G129">
        <f t="shared" si="1"/>
        <v>8</v>
      </c>
    </row>
    <row r="130" spans="1:7" x14ac:dyDescent="0.25">
      <c r="A130" t="s">
        <v>49</v>
      </c>
      <c r="B130" t="s">
        <v>103</v>
      </c>
      <c r="C130" t="s">
        <v>113</v>
      </c>
      <c r="D130">
        <v>716</v>
      </c>
      <c r="E130">
        <v>4</v>
      </c>
      <c r="F130">
        <f>RANK(STAND_R[[#This Row],[R]],STAND_R[R],0)</f>
        <v>494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97</v>
      </c>
      <c r="C131" t="s">
        <v>113</v>
      </c>
      <c r="D131">
        <v>715</v>
      </c>
      <c r="E131">
        <v>3</v>
      </c>
      <c r="F131">
        <f>RANK(STAND_R[[#This Row],[R]],STAND_R[R],0)</f>
        <v>496</v>
      </c>
      <c r="G131">
        <f t="shared" si="2"/>
        <v>10</v>
      </c>
    </row>
    <row r="132" spans="1:7" x14ac:dyDescent="0.25">
      <c r="A132" t="s">
        <v>49</v>
      </c>
      <c r="B132" t="s">
        <v>105</v>
      </c>
      <c r="C132" t="s">
        <v>113</v>
      </c>
      <c r="D132">
        <v>698</v>
      </c>
      <c r="E132">
        <v>2</v>
      </c>
      <c r="F132">
        <f>RANK(STAND_R[[#This Row],[R]],STAND_R[R],0)</f>
        <v>526</v>
      </c>
      <c r="G132">
        <f t="shared" si="2"/>
        <v>11</v>
      </c>
    </row>
    <row r="133" spans="1:7" x14ac:dyDescent="0.25">
      <c r="A133" t="s">
        <v>49</v>
      </c>
      <c r="B133" t="s">
        <v>96</v>
      </c>
      <c r="C133" t="s">
        <v>113</v>
      </c>
      <c r="D133">
        <v>640</v>
      </c>
      <c r="E133">
        <v>1</v>
      </c>
      <c r="F133">
        <f>RANK(STAND_R[[#This Row],[R]],STAND_R[R],0)</f>
        <v>579</v>
      </c>
      <c r="G133">
        <f t="shared" si="2"/>
        <v>12</v>
      </c>
    </row>
    <row r="134" spans="1:7" x14ac:dyDescent="0.25">
      <c r="A134" t="s">
        <v>50</v>
      </c>
      <c r="B134" t="s">
        <v>94</v>
      </c>
      <c r="C134" t="s">
        <v>113</v>
      </c>
      <c r="D134">
        <v>871</v>
      </c>
      <c r="E134">
        <v>12</v>
      </c>
      <c r="F134">
        <f>RANK(STAND_R[[#This Row],[R]],STAND_R[R],0)</f>
        <v>156</v>
      </c>
      <c r="G134">
        <f t="shared" si="2"/>
        <v>1</v>
      </c>
    </row>
    <row r="135" spans="1:7" x14ac:dyDescent="0.25">
      <c r="A135" t="s">
        <v>50</v>
      </c>
      <c r="B135" t="s">
        <v>95</v>
      </c>
      <c r="C135" t="s">
        <v>113</v>
      </c>
      <c r="D135">
        <v>869</v>
      </c>
      <c r="E135">
        <v>11</v>
      </c>
      <c r="F135">
        <f>RANK(STAND_R[[#This Row],[R]],STAND_R[R],0)</f>
        <v>160</v>
      </c>
      <c r="G135">
        <f t="shared" si="2"/>
        <v>2</v>
      </c>
    </row>
    <row r="136" spans="1:7" x14ac:dyDescent="0.25">
      <c r="A136" t="s">
        <v>50</v>
      </c>
      <c r="B136" t="s">
        <v>103</v>
      </c>
      <c r="C136" t="s">
        <v>113</v>
      </c>
      <c r="D136">
        <v>835</v>
      </c>
      <c r="E136">
        <v>10</v>
      </c>
      <c r="F136">
        <f>RANK(STAND_R[[#This Row],[R]],STAND_R[R],0)</f>
        <v>243</v>
      </c>
      <c r="G136">
        <f t="shared" si="2"/>
        <v>3</v>
      </c>
    </row>
    <row r="137" spans="1:7" x14ac:dyDescent="0.25">
      <c r="A137" t="s">
        <v>50</v>
      </c>
      <c r="B137" t="s">
        <v>99</v>
      </c>
      <c r="C137" t="s">
        <v>113</v>
      </c>
      <c r="D137">
        <v>829</v>
      </c>
      <c r="E137">
        <v>9</v>
      </c>
      <c r="F137">
        <f>RANK(STAND_R[[#This Row],[R]],STAND_R[R],0)</f>
        <v>255</v>
      </c>
      <c r="G137">
        <f t="shared" si="2"/>
        <v>4</v>
      </c>
    </row>
    <row r="138" spans="1:7" x14ac:dyDescent="0.25">
      <c r="A138" t="s">
        <v>50</v>
      </c>
      <c r="B138" t="s">
        <v>100</v>
      </c>
      <c r="C138" t="s">
        <v>113</v>
      </c>
      <c r="D138">
        <v>828</v>
      </c>
      <c r="E138">
        <v>8</v>
      </c>
      <c r="F138">
        <f>RANK(STAND_R[[#This Row],[R]],STAND_R[R],0)</f>
        <v>261</v>
      </c>
      <c r="G138">
        <f t="shared" si="2"/>
        <v>5</v>
      </c>
    </row>
    <row r="139" spans="1:7" x14ac:dyDescent="0.25">
      <c r="A139" t="s">
        <v>50</v>
      </c>
      <c r="B139" t="s">
        <v>98</v>
      </c>
      <c r="C139" t="s">
        <v>113</v>
      </c>
      <c r="D139">
        <v>801</v>
      </c>
      <c r="E139">
        <v>7</v>
      </c>
      <c r="F139">
        <f>RANK(STAND_R[[#This Row],[R]],STAND_R[R],0)</f>
        <v>320</v>
      </c>
      <c r="G139">
        <f t="shared" si="2"/>
        <v>6</v>
      </c>
    </row>
    <row r="140" spans="1:7" x14ac:dyDescent="0.25">
      <c r="A140" t="s">
        <v>50</v>
      </c>
      <c r="B140" t="s">
        <v>96</v>
      </c>
      <c r="C140" t="s">
        <v>113</v>
      </c>
      <c r="D140">
        <v>783</v>
      </c>
      <c r="E140">
        <v>6</v>
      </c>
      <c r="F140">
        <f>RANK(STAND_R[[#This Row],[R]],STAND_R[R],0)</f>
        <v>361</v>
      </c>
      <c r="G140">
        <f t="shared" si="2"/>
        <v>7</v>
      </c>
    </row>
    <row r="141" spans="1:7" x14ac:dyDescent="0.25">
      <c r="A141" t="s">
        <v>50</v>
      </c>
      <c r="B141" t="s">
        <v>104</v>
      </c>
      <c r="C141" t="s">
        <v>113</v>
      </c>
      <c r="D141">
        <v>765</v>
      </c>
      <c r="E141">
        <v>5</v>
      </c>
      <c r="F141">
        <f>RANK(STAND_R[[#This Row],[R]],STAND_R[R],0)</f>
        <v>396</v>
      </c>
      <c r="G141">
        <f t="shared" si="2"/>
        <v>8</v>
      </c>
    </row>
    <row r="142" spans="1:7" x14ac:dyDescent="0.25">
      <c r="A142" t="s">
        <v>50</v>
      </c>
      <c r="B142" t="s">
        <v>102</v>
      </c>
      <c r="C142" t="s">
        <v>113</v>
      </c>
      <c r="D142">
        <v>719</v>
      </c>
      <c r="E142">
        <v>4</v>
      </c>
      <c r="F142">
        <f>RANK(STAND_R[[#This Row],[R]],STAND_R[R],0)</f>
        <v>489</v>
      </c>
      <c r="G142">
        <f t="shared" si="2"/>
        <v>9</v>
      </c>
    </row>
    <row r="143" spans="1:7" x14ac:dyDescent="0.25">
      <c r="A143" t="s">
        <v>50</v>
      </c>
      <c r="B143" t="s">
        <v>105</v>
      </c>
      <c r="C143" t="s">
        <v>113</v>
      </c>
      <c r="D143">
        <v>679</v>
      </c>
      <c r="E143">
        <v>3</v>
      </c>
      <c r="F143">
        <f>RANK(STAND_R[[#This Row],[R]],STAND_R[R],0)</f>
        <v>543</v>
      </c>
      <c r="G143">
        <f t="shared" si="2"/>
        <v>10</v>
      </c>
    </row>
    <row r="144" spans="1:7" x14ac:dyDescent="0.25">
      <c r="A144" t="s">
        <v>50</v>
      </c>
      <c r="B144" t="s">
        <v>97</v>
      </c>
      <c r="C144" t="s">
        <v>113</v>
      </c>
      <c r="D144">
        <v>578</v>
      </c>
      <c r="E144">
        <v>2</v>
      </c>
      <c r="F144">
        <f>RANK(STAND_R[[#This Row],[R]],STAND_R[R],0)</f>
        <v>618</v>
      </c>
      <c r="G144">
        <f t="shared" si="2"/>
        <v>11</v>
      </c>
    </row>
    <row r="145" spans="1:7" x14ac:dyDescent="0.25">
      <c r="A145" t="s">
        <v>50</v>
      </c>
      <c r="B145" t="s">
        <v>101</v>
      </c>
      <c r="C145" t="s">
        <v>113</v>
      </c>
      <c r="D145">
        <v>557</v>
      </c>
      <c r="E145">
        <v>1</v>
      </c>
      <c r="F145">
        <f>RANK(STAND_R[[#This Row],[R]],STAND_R[R],0)</f>
        <v>621</v>
      </c>
      <c r="G145">
        <f t="shared" si="2"/>
        <v>12</v>
      </c>
    </row>
    <row r="146" spans="1:7" x14ac:dyDescent="0.25">
      <c r="A146" t="s">
        <v>51</v>
      </c>
      <c r="B146" t="s">
        <v>94</v>
      </c>
      <c r="C146" t="s">
        <v>113</v>
      </c>
      <c r="D146">
        <v>945</v>
      </c>
      <c r="E146">
        <v>12</v>
      </c>
      <c r="F146">
        <f>RANK(STAND_R[[#This Row],[R]],STAND_R[R],0)</f>
        <v>36</v>
      </c>
      <c r="G146">
        <f t="shared" si="2"/>
        <v>1</v>
      </c>
    </row>
    <row r="147" spans="1:7" x14ac:dyDescent="0.25">
      <c r="A147" t="s">
        <v>51</v>
      </c>
      <c r="B147" t="s">
        <v>95</v>
      </c>
      <c r="C147" t="s">
        <v>113</v>
      </c>
      <c r="D147">
        <v>925</v>
      </c>
      <c r="E147">
        <v>11</v>
      </c>
      <c r="F147">
        <f>RANK(STAND_R[[#This Row],[R]],STAND_R[R],0)</f>
        <v>67</v>
      </c>
      <c r="G147">
        <f t="shared" si="2"/>
        <v>2</v>
      </c>
    </row>
    <row r="148" spans="1:7" x14ac:dyDescent="0.25">
      <c r="A148" t="s">
        <v>51</v>
      </c>
      <c r="B148" t="s">
        <v>100</v>
      </c>
      <c r="C148" t="s">
        <v>113</v>
      </c>
      <c r="D148">
        <v>886</v>
      </c>
      <c r="E148">
        <v>9.5</v>
      </c>
      <c r="F148">
        <f>RANK(STAND_R[[#This Row],[R]],STAND_R[R],0)</f>
        <v>123</v>
      </c>
      <c r="G148">
        <f t="shared" si="2"/>
        <v>3</v>
      </c>
    </row>
    <row r="149" spans="1:7" x14ac:dyDescent="0.25">
      <c r="A149" t="s">
        <v>51</v>
      </c>
      <c r="B149" t="s">
        <v>103</v>
      </c>
      <c r="C149" t="s">
        <v>113</v>
      </c>
      <c r="D149">
        <v>886</v>
      </c>
      <c r="E149">
        <v>9.5</v>
      </c>
      <c r="F149">
        <f>RANK(STAND_R[[#This Row],[R]],STAND_R[R],0)</f>
        <v>123</v>
      </c>
      <c r="G149">
        <f t="shared" si="2"/>
        <v>4</v>
      </c>
    </row>
    <row r="150" spans="1:7" x14ac:dyDescent="0.25">
      <c r="A150" t="s">
        <v>51</v>
      </c>
      <c r="B150" t="s">
        <v>101</v>
      </c>
      <c r="C150" t="s">
        <v>113</v>
      </c>
      <c r="D150">
        <v>885</v>
      </c>
      <c r="E150">
        <v>8</v>
      </c>
      <c r="F150">
        <f>RANK(STAND_R[[#This Row],[R]],STAND_R[R],0)</f>
        <v>125</v>
      </c>
      <c r="G150">
        <f t="shared" si="2"/>
        <v>5</v>
      </c>
    </row>
    <row r="151" spans="1:7" x14ac:dyDescent="0.25">
      <c r="A151" t="s">
        <v>51</v>
      </c>
      <c r="B151" t="s">
        <v>98</v>
      </c>
      <c r="C151" t="s">
        <v>113</v>
      </c>
      <c r="D151">
        <v>812</v>
      </c>
      <c r="E151">
        <v>7</v>
      </c>
      <c r="F151">
        <f>RANK(STAND_R[[#This Row],[R]],STAND_R[R],0)</f>
        <v>297</v>
      </c>
      <c r="G151">
        <f t="shared" si="2"/>
        <v>6</v>
      </c>
    </row>
    <row r="152" spans="1:7" x14ac:dyDescent="0.25">
      <c r="A152" t="s">
        <v>51</v>
      </c>
      <c r="B152" t="s">
        <v>99</v>
      </c>
      <c r="C152" t="s">
        <v>113</v>
      </c>
      <c r="D152">
        <v>762</v>
      </c>
      <c r="E152">
        <v>6</v>
      </c>
      <c r="F152">
        <f>RANK(STAND_R[[#This Row],[R]],STAND_R[R],0)</f>
        <v>401</v>
      </c>
      <c r="G152">
        <f t="shared" si="2"/>
        <v>7</v>
      </c>
    </row>
    <row r="153" spans="1:7" x14ac:dyDescent="0.25">
      <c r="A153" t="s">
        <v>51</v>
      </c>
      <c r="B153" t="s">
        <v>102</v>
      </c>
      <c r="C153" t="s">
        <v>113</v>
      </c>
      <c r="D153">
        <v>757</v>
      </c>
      <c r="E153">
        <v>5</v>
      </c>
      <c r="F153">
        <f>RANK(STAND_R[[#This Row],[R]],STAND_R[R],0)</f>
        <v>417</v>
      </c>
      <c r="G153">
        <f t="shared" si="2"/>
        <v>8</v>
      </c>
    </row>
    <row r="154" spans="1:7" x14ac:dyDescent="0.25">
      <c r="A154" t="s">
        <v>51</v>
      </c>
      <c r="B154" t="s">
        <v>96</v>
      </c>
      <c r="C154" t="s">
        <v>113</v>
      </c>
      <c r="D154">
        <v>726</v>
      </c>
      <c r="E154">
        <v>4</v>
      </c>
      <c r="F154">
        <f>RANK(STAND_R[[#This Row],[R]],STAND_R[R],0)</f>
        <v>478</v>
      </c>
      <c r="G154">
        <f t="shared" si="2"/>
        <v>9</v>
      </c>
    </row>
    <row r="155" spans="1:7" x14ac:dyDescent="0.25">
      <c r="A155" t="s">
        <v>51</v>
      </c>
      <c r="B155" t="s">
        <v>104</v>
      </c>
      <c r="C155" t="s">
        <v>113</v>
      </c>
      <c r="D155">
        <v>723</v>
      </c>
      <c r="E155">
        <v>3</v>
      </c>
      <c r="F155">
        <f>RANK(STAND_R[[#This Row],[R]],STAND_R[R],0)</f>
        <v>479</v>
      </c>
      <c r="G155">
        <f t="shared" si="2"/>
        <v>10</v>
      </c>
    </row>
    <row r="156" spans="1:7" x14ac:dyDescent="0.25">
      <c r="A156" t="s">
        <v>51</v>
      </c>
      <c r="B156" t="s">
        <v>97</v>
      </c>
      <c r="C156" t="s">
        <v>113</v>
      </c>
      <c r="D156">
        <v>721</v>
      </c>
      <c r="E156">
        <v>2</v>
      </c>
      <c r="F156">
        <f>RANK(STAND_R[[#This Row],[R]],STAND_R[R],0)</f>
        <v>484</v>
      </c>
      <c r="G156">
        <f t="shared" si="2"/>
        <v>11</v>
      </c>
    </row>
    <row r="157" spans="1:7" x14ac:dyDescent="0.25">
      <c r="A157" t="s">
        <v>51</v>
      </c>
      <c r="B157" t="s">
        <v>105</v>
      </c>
      <c r="C157" t="s">
        <v>113</v>
      </c>
      <c r="D157">
        <v>643</v>
      </c>
      <c r="E157">
        <v>1</v>
      </c>
      <c r="F157">
        <f>RANK(STAND_R[[#This Row],[R]],STAND_R[R],0)</f>
        <v>575</v>
      </c>
      <c r="G157">
        <f t="shared" si="2"/>
        <v>12</v>
      </c>
    </row>
    <row r="158" spans="1:7" x14ac:dyDescent="0.25">
      <c r="A158" t="s">
        <v>52</v>
      </c>
      <c r="B158" t="s">
        <v>95</v>
      </c>
      <c r="C158" t="s">
        <v>113</v>
      </c>
      <c r="D158">
        <v>938</v>
      </c>
      <c r="E158">
        <v>12</v>
      </c>
      <c r="F158">
        <f>RANK(STAND_R[[#This Row],[R]],STAND_R[R],0)</f>
        <v>45</v>
      </c>
      <c r="G158">
        <f t="shared" si="2"/>
        <v>1</v>
      </c>
    </row>
    <row r="159" spans="1:7" x14ac:dyDescent="0.25">
      <c r="A159" t="s">
        <v>52</v>
      </c>
      <c r="B159" t="s">
        <v>100</v>
      </c>
      <c r="C159" t="s">
        <v>113</v>
      </c>
      <c r="D159">
        <v>936</v>
      </c>
      <c r="E159">
        <v>11</v>
      </c>
      <c r="F159">
        <f>RANK(STAND_R[[#This Row],[R]],STAND_R[R],0)</f>
        <v>48</v>
      </c>
      <c r="G159">
        <f t="shared" si="2"/>
        <v>2</v>
      </c>
    </row>
    <row r="160" spans="1:7" x14ac:dyDescent="0.25">
      <c r="A160" t="s">
        <v>52</v>
      </c>
      <c r="B160" t="s">
        <v>98</v>
      </c>
      <c r="C160" t="s">
        <v>113</v>
      </c>
      <c r="D160">
        <v>844</v>
      </c>
      <c r="E160">
        <v>10</v>
      </c>
      <c r="F160">
        <f>RANK(STAND_R[[#This Row],[R]],STAND_R[R],0)</f>
        <v>214</v>
      </c>
      <c r="G160">
        <f t="shared" si="2"/>
        <v>3</v>
      </c>
    </row>
    <row r="161" spans="1:7" x14ac:dyDescent="0.25">
      <c r="A161" t="s">
        <v>52</v>
      </c>
      <c r="B161" t="s">
        <v>94</v>
      </c>
      <c r="C161" t="s">
        <v>113</v>
      </c>
      <c r="D161">
        <v>842</v>
      </c>
      <c r="E161">
        <v>9</v>
      </c>
      <c r="F161">
        <f>RANK(STAND_R[[#This Row],[R]],STAND_R[R],0)</f>
        <v>223</v>
      </c>
      <c r="G161">
        <f t="shared" si="2"/>
        <v>4</v>
      </c>
    </row>
    <row r="162" spans="1:7" x14ac:dyDescent="0.25">
      <c r="A162" t="s">
        <v>52</v>
      </c>
      <c r="B162" t="s">
        <v>99</v>
      </c>
      <c r="C162" t="s">
        <v>113</v>
      </c>
      <c r="D162">
        <v>837</v>
      </c>
      <c r="E162">
        <v>8</v>
      </c>
      <c r="F162">
        <f>RANK(STAND_R[[#This Row],[R]],STAND_R[R],0)</f>
        <v>240</v>
      </c>
      <c r="G162">
        <f t="shared" si="2"/>
        <v>5</v>
      </c>
    </row>
    <row r="163" spans="1:7" x14ac:dyDescent="0.25">
      <c r="A163" t="s">
        <v>52</v>
      </c>
      <c r="B163" t="s">
        <v>101</v>
      </c>
      <c r="C163" t="s">
        <v>113</v>
      </c>
      <c r="D163">
        <v>808</v>
      </c>
      <c r="E163">
        <v>7</v>
      </c>
      <c r="F163">
        <f>RANK(STAND_R[[#This Row],[R]],STAND_R[R],0)</f>
        <v>308</v>
      </c>
      <c r="G163">
        <f t="shared" si="2"/>
        <v>6</v>
      </c>
    </row>
    <row r="164" spans="1:7" x14ac:dyDescent="0.25">
      <c r="A164" t="s">
        <v>52</v>
      </c>
      <c r="B164" t="s">
        <v>105</v>
      </c>
      <c r="C164" t="s">
        <v>113</v>
      </c>
      <c r="D164">
        <v>791</v>
      </c>
      <c r="E164">
        <v>6</v>
      </c>
      <c r="F164">
        <f>RANK(STAND_R[[#This Row],[R]],STAND_R[R],0)</f>
        <v>345</v>
      </c>
      <c r="G164">
        <f t="shared" si="2"/>
        <v>7</v>
      </c>
    </row>
    <row r="165" spans="1:7" x14ac:dyDescent="0.25">
      <c r="A165" t="s">
        <v>52</v>
      </c>
      <c r="B165" t="s">
        <v>102</v>
      </c>
      <c r="C165" t="s">
        <v>113</v>
      </c>
      <c r="D165">
        <v>760</v>
      </c>
      <c r="E165">
        <v>5</v>
      </c>
      <c r="F165">
        <f>RANK(STAND_R[[#This Row],[R]],STAND_R[R],0)</f>
        <v>406</v>
      </c>
      <c r="G165">
        <f t="shared" si="2"/>
        <v>8</v>
      </c>
    </row>
    <row r="166" spans="1:7" x14ac:dyDescent="0.25">
      <c r="A166" t="s">
        <v>52</v>
      </c>
      <c r="B166" t="s">
        <v>103</v>
      </c>
      <c r="C166" t="s">
        <v>113</v>
      </c>
      <c r="D166">
        <v>742</v>
      </c>
      <c r="E166">
        <v>4</v>
      </c>
      <c r="F166">
        <f>RANK(STAND_R[[#This Row],[R]],STAND_R[R],0)</f>
        <v>450</v>
      </c>
      <c r="G166">
        <f t="shared" si="2"/>
        <v>9</v>
      </c>
    </row>
    <row r="167" spans="1:7" x14ac:dyDescent="0.25">
      <c r="A167" t="s">
        <v>52</v>
      </c>
      <c r="B167" t="s">
        <v>96</v>
      </c>
      <c r="C167" t="s">
        <v>113</v>
      </c>
      <c r="D167">
        <v>700</v>
      </c>
      <c r="E167">
        <v>3</v>
      </c>
      <c r="F167">
        <f>RANK(STAND_R[[#This Row],[R]],STAND_R[R],0)</f>
        <v>521</v>
      </c>
      <c r="G167">
        <f t="shared" si="2"/>
        <v>10</v>
      </c>
    </row>
    <row r="168" spans="1:7" x14ac:dyDescent="0.25">
      <c r="A168" t="s">
        <v>52</v>
      </c>
      <c r="B168" t="s">
        <v>104</v>
      </c>
      <c r="C168" t="s">
        <v>113</v>
      </c>
      <c r="D168">
        <v>687</v>
      </c>
      <c r="E168">
        <v>2</v>
      </c>
      <c r="F168">
        <f>RANK(STAND_R[[#This Row],[R]],STAND_R[R],0)</f>
        <v>536</v>
      </c>
      <c r="G168">
        <f t="shared" si="2"/>
        <v>11</v>
      </c>
    </row>
    <row r="169" spans="1:7" x14ac:dyDescent="0.25">
      <c r="A169" t="s">
        <v>52</v>
      </c>
      <c r="B169" t="s">
        <v>97</v>
      </c>
      <c r="C169" t="s">
        <v>113</v>
      </c>
      <c r="D169">
        <v>633</v>
      </c>
      <c r="E169">
        <v>1</v>
      </c>
      <c r="F169">
        <f>RANK(STAND_R[[#This Row],[R]],STAND_R[R],0)</f>
        <v>585</v>
      </c>
      <c r="G169">
        <f t="shared" si="2"/>
        <v>12</v>
      </c>
    </row>
    <row r="170" spans="1:7" x14ac:dyDescent="0.25">
      <c r="A170" t="s">
        <v>53</v>
      </c>
      <c r="B170" t="s">
        <v>104</v>
      </c>
      <c r="C170" t="s">
        <v>113</v>
      </c>
      <c r="D170">
        <v>935</v>
      </c>
      <c r="E170">
        <v>12</v>
      </c>
      <c r="F170">
        <f>RANK(STAND_R[[#This Row],[R]],STAND_R[R],0)</f>
        <v>53</v>
      </c>
      <c r="G170">
        <f t="shared" si="2"/>
        <v>1</v>
      </c>
    </row>
    <row r="171" spans="1:7" x14ac:dyDescent="0.25">
      <c r="A171" t="s">
        <v>53</v>
      </c>
      <c r="B171" t="s">
        <v>94</v>
      </c>
      <c r="C171" t="s">
        <v>113</v>
      </c>
      <c r="D171">
        <v>916</v>
      </c>
      <c r="E171">
        <v>11</v>
      </c>
      <c r="F171">
        <f>RANK(STAND_R[[#This Row],[R]],STAND_R[R],0)</f>
        <v>83</v>
      </c>
      <c r="G171">
        <f t="shared" si="2"/>
        <v>2</v>
      </c>
    </row>
    <row r="172" spans="1:7" x14ac:dyDescent="0.25">
      <c r="A172" t="s">
        <v>53</v>
      </c>
      <c r="B172" t="s">
        <v>99</v>
      </c>
      <c r="C172" t="s">
        <v>113</v>
      </c>
      <c r="D172">
        <v>898</v>
      </c>
      <c r="E172">
        <v>10</v>
      </c>
      <c r="F172">
        <f>RANK(STAND_R[[#This Row],[R]],STAND_R[R],0)</f>
        <v>110</v>
      </c>
      <c r="G172">
        <f t="shared" si="2"/>
        <v>3</v>
      </c>
    </row>
    <row r="173" spans="1:7" x14ac:dyDescent="0.25">
      <c r="A173" t="s">
        <v>53</v>
      </c>
      <c r="B173" t="s">
        <v>100</v>
      </c>
      <c r="C173" t="s">
        <v>113</v>
      </c>
      <c r="D173">
        <v>871</v>
      </c>
      <c r="E173">
        <v>9</v>
      </c>
      <c r="F173">
        <f>RANK(STAND_R[[#This Row],[R]],STAND_R[R],0)</f>
        <v>156</v>
      </c>
      <c r="G173">
        <f t="shared" si="2"/>
        <v>4</v>
      </c>
    </row>
    <row r="174" spans="1:7" x14ac:dyDescent="0.25">
      <c r="A174" t="s">
        <v>53</v>
      </c>
      <c r="B174" t="s">
        <v>102</v>
      </c>
      <c r="C174" t="s">
        <v>113</v>
      </c>
      <c r="D174">
        <v>795</v>
      </c>
      <c r="E174">
        <v>8</v>
      </c>
      <c r="F174">
        <f>RANK(STAND_R[[#This Row],[R]],STAND_R[R],0)</f>
        <v>335</v>
      </c>
      <c r="G174">
        <f t="shared" si="2"/>
        <v>5</v>
      </c>
    </row>
    <row r="175" spans="1:7" x14ac:dyDescent="0.25">
      <c r="A175" t="s">
        <v>53</v>
      </c>
      <c r="B175" t="s">
        <v>98</v>
      </c>
      <c r="C175" t="s">
        <v>113</v>
      </c>
      <c r="D175">
        <v>794</v>
      </c>
      <c r="E175">
        <v>7</v>
      </c>
      <c r="F175">
        <f>RANK(STAND_R[[#This Row],[R]],STAND_R[R],0)</f>
        <v>340</v>
      </c>
      <c r="G175">
        <f t="shared" si="2"/>
        <v>6</v>
      </c>
    </row>
    <row r="176" spans="1:7" x14ac:dyDescent="0.25">
      <c r="A176" t="s">
        <v>53</v>
      </c>
      <c r="B176" t="s">
        <v>101</v>
      </c>
      <c r="C176" t="s">
        <v>113</v>
      </c>
      <c r="D176">
        <v>781</v>
      </c>
      <c r="E176">
        <v>6</v>
      </c>
      <c r="F176">
        <f>RANK(STAND_R[[#This Row],[R]],STAND_R[R],0)</f>
        <v>363</v>
      </c>
      <c r="G176">
        <f t="shared" si="2"/>
        <v>7</v>
      </c>
    </row>
    <row r="177" spans="1:7" x14ac:dyDescent="0.25">
      <c r="A177" t="s">
        <v>53</v>
      </c>
      <c r="B177" t="s">
        <v>95</v>
      </c>
      <c r="C177" t="s">
        <v>113</v>
      </c>
      <c r="D177">
        <v>745</v>
      </c>
      <c r="E177">
        <v>5</v>
      </c>
      <c r="F177">
        <f>RANK(STAND_R[[#This Row],[R]],STAND_R[R],0)</f>
        <v>437</v>
      </c>
      <c r="G177">
        <f t="shared" si="2"/>
        <v>8</v>
      </c>
    </row>
    <row r="178" spans="1:7" x14ac:dyDescent="0.25">
      <c r="A178" t="s">
        <v>53</v>
      </c>
      <c r="B178" t="s">
        <v>97</v>
      </c>
      <c r="C178" t="s">
        <v>113</v>
      </c>
      <c r="D178">
        <v>735</v>
      </c>
      <c r="E178">
        <v>3.5</v>
      </c>
      <c r="F178">
        <f>RANK(STAND_R[[#This Row],[R]],STAND_R[R],0)</f>
        <v>462</v>
      </c>
      <c r="G178">
        <f t="shared" si="2"/>
        <v>9</v>
      </c>
    </row>
    <row r="179" spans="1:7" x14ac:dyDescent="0.25">
      <c r="A179" t="s">
        <v>53</v>
      </c>
      <c r="B179" t="s">
        <v>103</v>
      </c>
      <c r="C179" t="s">
        <v>113</v>
      </c>
      <c r="D179">
        <v>735</v>
      </c>
      <c r="E179">
        <v>3.5</v>
      </c>
      <c r="F179">
        <f>RANK(STAND_R[[#This Row],[R]],STAND_R[R],0)</f>
        <v>462</v>
      </c>
      <c r="G179">
        <f t="shared" si="2"/>
        <v>10</v>
      </c>
    </row>
    <row r="180" spans="1:7" x14ac:dyDescent="0.25">
      <c r="A180" t="s">
        <v>53</v>
      </c>
      <c r="B180" t="s">
        <v>96</v>
      </c>
      <c r="C180" t="s">
        <v>113</v>
      </c>
      <c r="D180">
        <v>695</v>
      </c>
      <c r="E180">
        <v>2</v>
      </c>
      <c r="F180">
        <f>RANK(STAND_R[[#This Row],[R]],STAND_R[R],0)</f>
        <v>528</v>
      </c>
      <c r="G180">
        <f t="shared" si="2"/>
        <v>11</v>
      </c>
    </row>
    <row r="181" spans="1:7" x14ac:dyDescent="0.25">
      <c r="A181" t="s">
        <v>53</v>
      </c>
      <c r="B181" t="s">
        <v>105</v>
      </c>
      <c r="C181" t="s">
        <v>113</v>
      </c>
      <c r="D181">
        <v>690</v>
      </c>
      <c r="E181">
        <v>1</v>
      </c>
      <c r="F181">
        <f>RANK(STAND_R[[#This Row],[R]],STAND_R[R],0)</f>
        <v>534</v>
      </c>
      <c r="G181">
        <f t="shared" si="2"/>
        <v>12</v>
      </c>
    </row>
    <row r="182" spans="1:7" x14ac:dyDescent="0.25">
      <c r="A182" t="s">
        <v>54</v>
      </c>
      <c r="B182" t="s">
        <v>98</v>
      </c>
      <c r="C182" t="s">
        <v>113</v>
      </c>
      <c r="D182">
        <v>987</v>
      </c>
      <c r="E182">
        <v>12</v>
      </c>
      <c r="F182">
        <f>RANK(STAND_R[[#This Row],[R]],STAND_R[R],0)</f>
        <v>11</v>
      </c>
      <c r="G182">
        <f t="shared" si="2"/>
        <v>1</v>
      </c>
    </row>
    <row r="183" spans="1:7" x14ac:dyDescent="0.25">
      <c r="A183" t="s">
        <v>54</v>
      </c>
      <c r="B183" t="s">
        <v>94</v>
      </c>
      <c r="C183" t="s">
        <v>113</v>
      </c>
      <c r="D183">
        <v>985</v>
      </c>
      <c r="E183">
        <v>11</v>
      </c>
      <c r="F183">
        <f>RANK(STAND_R[[#This Row],[R]],STAND_R[R],0)</f>
        <v>12</v>
      </c>
      <c r="G183">
        <f t="shared" si="2"/>
        <v>2</v>
      </c>
    </row>
    <row r="184" spans="1:7" x14ac:dyDescent="0.25">
      <c r="A184" t="s">
        <v>54</v>
      </c>
      <c r="B184" t="s">
        <v>99</v>
      </c>
      <c r="C184" t="s">
        <v>113</v>
      </c>
      <c r="D184">
        <v>943</v>
      </c>
      <c r="E184">
        <v>10</v>
      </c>
      <c r="F184">
        <f>RANK(STAND_R[[#This Row],[R]],STAND_R[R],0)</f>
        <v>39</v>
      </c>
      <c r="G184">
        <f t="shared" si="2"/>
        <v>3</v>
      </c>
    </row>
    <row r="185" spans="1:7" x14ac:dyDescent="0.25">
      <c r="A185" t="s">
        <v>54</v>
      </c>
      <c r="B185" t="s">
        <v>95</v>
      </c>
      <c r="C185" t="s">
        <v>113</v>
      </c>
      <c r="D185">
        <v>926</v>
      </c>
      <c r="E185">
        <v>9</v>
      </c>
      <c r="F185">
        <f>RANK(STAND_R[[#This Row],[R]],STAND_R[R],0)</f>
        <v>66</v>
      </c>
      <c r="G185">
        <f t="shared" si="2"/>
        <v>4</v>
      </c>
    </row>
    <row r="186" spans="1:7" x14ac:dyDescent="0.25">
      <c r="A186" t="s">
        <v>54</v>
      </c>
      <c r="B186" t="s">
        <v>101</v>
      </c>
      <c r="C186" t="s">
        <v>113</v>
      </c>
      <c r="D186">
        <v>827</v>
      </c>
      <c r="E186">
        <v>8</v>
      </c>
      <c r="F186">
        <f>RANK(STAND_R[[#This Row],[R]],STAND_R[R],0)</f>
        <v>265</v>
      </c>
      <c r="G186">
        <f t="shared" si="2"/>
        <v>5</v>
      </c>
    </row>
    <row r="187" spans="1:7" x14ac:dyDescent="0.25">
      <c r="A187" t="s">
        <v>54</v>
      </c>
      <c r="B187" t="s">
        <v>96</v>
      </c>
      <c r="C187" t="s">
        <v>113</v>
      </c>
      <c r="D187">
        <v>800</v>
      </c>
      <c r="E187">
        <v>7</v>
      </c>
      <c r="F187">
        <f>RANK(STAND_R[[#This Row],[R]],STAND_R[R],0)</f>
        <v>322</v>
      </c>
      <c r="G187">
        <f t="shared" si="2"/>
        <v>6</v>
      </c>
    </row>
    <row r="188" spans="1:7" x14ac:dyDescent="0.25">
      <c r="A188" t="s">
        <v>54</v>
      </c>
      <c r="B188" t="s">
        <v>102</v>
      </c>
      <c r="C188" t="s">
        <v>113</v>
      </c>
      <c r="D188">
        <v>774</v>
      </c>
      <c r="E188">
        <v>6</v>
      </c>
      <c r="F188">
        <f>RANK(STAND_R[[#This Row],[R]],STAND_R[R],0)</f>
        <v>371</v>
      </c>
      <c r="G188">
        <f t="shared" si="2"/>
        <v>7</v>
      </c>
    </row>
    <row r="189" spans="1:7" x14ac:dyDescent="0.25">
      <c r="A189" t="s">
        <v>54</v>
      </c>
      <c r="B189" t="s">
        <v>104</v>
      </c>
      <c r="C189" t="s">
        <v>113</v>
      </c>
      <c r="D189">
        <v>766</v>
      </c>
      <c r="E189">
        <v>5</v>
      </c>
      <c r="F189">
        <f>RANK(STAND_R[[#This Row],[R]],STAND_R[R],0)</f>
        <v>391</v>
      </c>
      <c r="G189">
        <f t="shared" si="2"/>
        <v>8</v>
      </c>
    </row>
    <row r="190" spans="1:7" x14ac:dyDescent="0.25">
      <c r="A190" t="s">
        <v>54</v>
      </c>
      <c r="B190" t="s">
        <v>100</v>
      </c>
      <c r="C190" t="s">
        <v>113</v>
      </c>
      <c r="D190">
        <v>753</v>
      </c>
      <c r="E190">
        <v>4</v>
      </c>
      <c r="F190">
        <f>RANK(STAND_R[[#This Row],[R]],STAND_R[R],0)</f>
        <v>423</v>
      </c>
      <c r="G190">
        <f t="shared" si="2"/>
        <v>9</v>
      </c>
    </row>
    <row r="191" spans="1:7" x14ac:dyDescent="0.25">
      <c r="A191" t="s">
        <v>54</v>
      </c>
      <c r="B191" t="s">
        <v>97</v>
      </c>
      <c r="C191" t="s">
        <v>113</v>
      </c>
      <c r="D191">
        <v>679</v>
      </c>
      <c r="E191">
        <v>3</v>
      </c>
      <c r="F191">
        <f>RANK(STAND_R[[#This Row],[R]],STAND_R[R],0)</f>
        <v>543</v>
      </c>
      <c r="G191">
        <f t="shared" si="2"/>
        <v>10</v>
      </c>
    </row>
    <row r="192" spans="1:7" x14ac:dyDescent="0.25">
      <c r="A192" t="s">
        <v>54</v>
      </c>
      <c r="B192" t="s">
        <v>103</v>
      </c>
      <c r="C192" t="s">
        <v>113</v>
      </c>
      <c r="D192">
        <v>671</v>
      </c>
      <c r="E192">
        <v>2</v>
      </c>
      <c r="F192">
        <f>RANK(STAND_R[[#This Row],[R]],STAND_R[R],0)</f>
        <v>553</v>
      </c>
      <c r="G192">
        <f t="shared" si="2"/>
        <v>11</v>
      </c>
    </row>
    <row r="193" spans="1:7" x14ac:dyDescent="0.25">
      <c r="A193" t="s">
        <v>54</v>
      </c>
      <c r="B193" t="s">
        <v>105</v>
      </c>
      <c r="C193" t="s">
        <v>113</v>
      </c>
      <c r="D193">
        <v>613</v>
      </c>
      <c r="E193">
        <v>1</v>
      </c>
      <c r="F193">
        <f>RANK(STAND_R[[#This Row],[R]],STAND_R[R],0)</f>
        <v>603</v>
      </c>
      <c r="G193">
        <f t="shared" si="2"/>
        <v>12</v>
      </c>
    </row>
    <row r="194" spans="1:7" x14ac:dyDescent="0.25">
      <c r="A194" t="s">
        <v>55</v>
      </c>
      <c r="B194" t="s">
        <v>94</v>
      </c>
      <c r="C194" t="s">
        <v>113</v>
      </c>
      <c r="D194">
        <v>916</v>
      </c>
      <c r="E194">
        <v>12</v>
      </c>
      <c r="F194">
        <f>RANK(STAND_R[[#This Row],[R]],STAND_R[R],0)</f>
        <v>83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98</v>
      </c>
      <c r="C195" t="s">
        <v>113</v>
      </c>
      <c r="D195">
        <v>875</v>
      </c>
      <c r="E195">
        <v>11</v>
      </c>
      <c r="F195">
        <f>RANK(STAND_R[[#This Row],[R]],STAND_R[R],0)</f>
        <v>147</v>
      </c>
      <c r="G195">
        <f t="shared" si="3"/>
        <v>2</v>
      </c>
    </row>
    <row r="196" spans="1:7" x14ac:dyDescent="0.25">
      <c r="A196" t="s">
        <v>55</v>
      </c>
      <c r="B196" t="s">
        <v>95</v>
      </c>
      <c r="C196" t="s">
        <v>113</v>
      </c>
      <c r="D196">
        <v>861</v>
      </c>
      <c r="E196">
        <v>10</v>
      </c>
      <c r="F196">
        <f>RANK(STAND_R[[#This Row],[R]],STAND_R[R],0)</f>
        <v>170</v>
      </c>
      <c r="G196">
        <f t="shared" si="3"/>
        <v>3</v>
      </c>
    </row>
    <row r="197" spans="1:7" x14ac:dyDescent="0.25">
      <c r="A197" t="s">
        <v>55</v>
      </c>
      <c r="B197" t="s">
        <v>101</v>
      </c>
      <c r="C197" t="s">
        <v>113</v>
      </c>
      <c r="D197">
        <v>853</v>
      </c>
      <c r="E197">
        <v>9</v>
      </c>
      <c r="F197">
        <f>RANK(STAND_R[[#This Row],[R]],STAND_R[R],0)</f>
        <v>194</v>
      </c>
      <c r="G197">
        <f t="shared" si="3"/>
        <v>4</v>
      </c>
    </row>
    <row r="198" spans="1:7" x14ac:dyDescent="0.25">
      <c r="A198" t="s">
        <v>55</v>
      </c>
      <c r="B198" t="s">
        <v>96</v>
      </c>
      <c r="C198" t="s">
        <v>113</v>
      </c>
      <c r="D198">
        <v>829</v>
      </c>
      <c r="E198">
        <v>8</v>
      </c>
      <c r="F198">
        <f>RANK(STAND_R[[#This Row],[R]],STAND_R[R],0)</f>
        <v>255</v>
      </c>
      <c r="G198">
        <f t="shared" si="3"/>
        <v>5</v>
      </c>
    </row>
    <row r="199" spans="1:7" x14ac:dyDescent="0.25">
      <c r="A199" t="s">
        <v>55</v>
      </c>
      <c r="B199" t="s">
        <v>103</v>
      </c>
      <c r="C199" t="s">
        <v>113</v>
      </c>
      <c r="D199">
        <v>795</v>
      </c>
      <c r="E199">
        <v>7</v>
      </c>
      <c r="F199">
        <f>RANK(STAND_R[[#This Row],[R]],STAND_R[R],0)</f>
        <v>335</v>
      </c>
      <c r="G199">
        <f t="shared" si="3"/>
        <v>6</v>
      </c>
    </row>
    <row r="200" spans="1:7" x14ac:dyDescent="0.25">
      <c r="A200" t="s">
        <v>55</v>
      </c>
      <c r="B200" t="s">
        <v>99</v>
      </c>
      <c r="C200" t="s">
        <v>113</v>
      </c>
      <c r="D200">
        <v>785</v>
      </c>
      <c r="E200">
        <v>6</v>
      </c>
      <c r="F200">
        <f>RANK(STAND_R[[#This Row],[R]],STAND_R[R],0)</f>
        <v>356</v>
      </c>
      <c r="G200">
        <f t="shared" si="3"/>
        <v>7</v>
      </c>
    </row>
    <row r="201" spans="1:7" x14ac:dyDescent="0.25">
      <c r="A201" t="s">
        <v>55</v>
      </c>
      <c r="B201" t="s">
        <v>100</v>
      </c>
      <c r="C201" t="s">
        <v>113</v>
      </c>
      <c r="D201">
        <v>759</v>
      </c>
      <c r="E201">
        <v>5</v>
      </c>
      <c r="F201">
        <f>RANK(STAND_R[[#This Row],[R]],STAND_R[R],0)</f>
        <v>410</v>
      </c>
      <c r="G201">
        <f t="shared" si="3"/>
        <v>8</v>
      </c>
    </row>
    <row r="202" spans="1:7" x14ac:dyDescent="0.25">
      <c r="A202" t="s">
        <v>55</v>
      </c>
      <c r="B202" t="s">
        <v>104</v>
      </c>
      <c r="C202" t="s">
        <v>113</v>
      </c>
      <c r="D202">
        <v>745</v>
      </c>
      <c r="E202">
        <v>4</v>
      </c>
      <c r="F202">
        <f>RANK(STAND_R[[#This Row],[R]],STAND_R[R],0)</f>
        <v>437</v>
      </c>
      <c r="G202">
        <f t="shared" si="3"/>
        <v>9</v>
      </c>
    </row>
    <row r="203" spans="1:7" x14ac:dyDescent="0.25">
      <c r="A203" t="s">
        <v>55</v>
      </c>
      <c r="B203" t="s">
        <v>102</v>
      </c>
      <c r="C203" t="s">
        <v>113</v>
      </c>
      <c r="D203">
        <v>732</v>
      </c>
      <c r="E203">
        <v>3</v>
      </c>
      <c r="F203">
        <f>RANK(STAND_R[[#This Row],[R]],STAND_R[R],0)</f>
        <v>470</v>
      </c>
      <c r="G203">
        <f t="shared" si="3"/>
        <v>10</v>
      </c>
    </row>
    <row r="204" spans="1:7" x14ac:dyDescent="0.25">
      <c r="A204" t="s">
        <v>55</v>
      </c>
      <c r="B204" t="s">
        <v>97</v>
      </c>
      <c r="C204" t="s">
        <v>113</v>
      </c>
      <c r="D204">
        <v>720</v>
      </c>
      <c r="E204">
        <v>2</v>
      </c>
      <c r="F204">
        <f>RANK(STAND_R[[#This Row],[R]],STAND_R[R],0)</f>
        <v>485</v>
      </c>
      <c r="G204">
        <f t="shared" si="3"/>
        <v>11</v>
      </c>
    </row>
    <row r="205" spans="1:7" x14ac:dyDescent="0.25">
      <c r="A205" t="s">
        <v>55</v>
      </c>
      <c r="B205" t="s">
        <v>105</v>
      </c>
      <c r="C205" t="s">
        <v>113</v>
      </c>
      <c r="D205">
        <v>675</v>
      </c>
      <c r="E205">
        <v>1</v>
      </c>
      <c r="F205">
        <f>RANK(STAND_R[[#This Row],[R]],STAND_R[R],0)</f>
        <v>549</v>
      </c>
      <c r="G205">
        <f t="shared" si="3"/>
        <v>12</v>
      </c>
    </row>
    <row r="206" spans="1:7" x14ac:dyDescent="0.25">
      <c r="A206" t="s">
        <v>56</v>
      </c>
      <c r="B206" t="s">
        <v>98</v>
      </c>
      <c r="C206" t="s">
        <v>113</v>
      </c>
      <c r="D206">
        <v>940</v>
      </c>
      <c r="E206">
        <v>12</v>
      </c>
      <c r="F206">
        <f>RANK(STAND_R[[#This Row],[R]],STAND_R[R],0)</f>
        <v>41</v>
      </c>
      <c r="G206">
        <f t="shared" si="3"/>
        <v>1</v>
      </c>
    </row>
    <row r="207" spans="1:7" x14ac:dyDescent="0.25">
      <c r="A207" t="s">
        <v>56</v>
      </c>
      <c r="B207" t="s">
        <v>95</v>
      </c>
      <c r="C207" t="s">
        <v>113</v>
      </c>
      <c r="D207">
        <v>939</v>
      </c>
      <c r="E207">
        <v>11</v>
      </c>
      <c r="F207">
        <f>RANK(STAND_R[[#This Row],[R]],STAND_R[R],0)</f>
        <v>42</v>
      </c>
      <c r="G207">
        <f t="shared" si="3"/>
        <v>2</v>
      </c>
    </row>
    <row r="208" spans="1:7" x14ac:dyDescent="0.25">
      <c r="A208" t="s">
        <v>56</v>
      </c>
      <c r="B208" t="s">
        <v>94</v>
      </c>
      <c r="C208" t="s">
        <v>113</v>
      </c>
      <c r="D208">
        <v>925</v>
      </c>
      <c r="E208">
        <v>9.5</v>
      </c>
      <c r="F208">
        <f>RANK(STAND_R[[#This Row],[R]],STAND_R[R],0)</f>
        <v>67</v>
      </c>
      <c r="G208">
        <f t="shared" si="3"/>
        <v>3</v>
      </c>
    </row>
    <row r="209" spans="1:7" x14ac:dyDescent="0.25">
      <c r="A209" t="s">
        <v>56</v>
      </c>
      <c r="B209" t="s">
        <v>99</v>
      </c>
      <c r="C209" t="s">
        <v>113</v>
      </c>
      <c r="D209">
        <v>925</v>
      </c>
      <c r="E209">
        <v>9.5</v>
      </c>
      <c r="F209">
        <f>RANK(STAND_R[[#This Row],[R]],STAND_R[R],0)</f>
        <v>67</v>
      </c>
      <c r="G209">
        <f t="shared" si="3"/>
        <v>4</v>
      </c>
    </row>
    <row r="210" spans="1:7" x14ac:dyDescent="0.25">
      <c r="A210" t="s">
        <v>56</v>
      </c>
      <c r="B210" t="s">
        <v>103</v>
      </c>
      <c r="C210" t="s">
        <v>113</v>
      </c>
      <c r="D210">
        <v>888</v>
      </c>
      <c r="E210">
        <v>8</v>
      </c>
      <c r="F210">
        <f>RANK(STAND_R[[#This Row],[R]],STAND_R[R],0)</f>
        <v>122</v>
      </c>
      <c r="G210">
        <f t="shared" si="3"/>
        <v>5</v>
      </c>
    </row>
    <row r="211" spans="1:7" x14ac:dyDescent="0.25">
      <c r="A211" t="s">
        <v>56</v>
      </c>
      <c r="B211" t="s">
        <v>104</v>
      </c>
      <c r="C211" t="s">
        <v>113</v>
      </c>
      <c r="D211">
        <v>826</v>
      </c>
      <c r="E211">
        <v>7</v>
      </c>
      <c r="F211">
        <f>RANK(STAND_R[[#This Row],[R]],STAND_R[R],0)</f>
        <v>270</v>
      </c>
      <c r="G211">
        <f t="shared" si="3"/>
        <v>6</v>
      </c>
    </row>
    <row r="212" spans="1:7" x14ac:dyDescent="0.25">
      <c r="A212" t="s">
        <v>56</v>
      </c>
      <c r="B212" t="s">
        <v>100</v>
      </c>
      <c r="C212" t="s">
        <v>113</v>
      </c>
      <c r="D212">
        <v>791</v>
      </c>
      <c r="E212">
        <v>6</v>
      </c>
      <c r="F212">
        <f>RANK(STAND_R[[#This Row],[R]],STAND_R[R],0)</f>
        <v>345</v>
      </c>
      <c r="G212">
        <f t="shared" si="3"/>
        <v>7</v>
      </c>
    </row>
    <row r="213" spans="1:7" x14ac:dyDescent="0.25">
      <c r="A213" t="s">
        <v>56</v>
      </c>
      <c r="B213" t="s">
        <v>102</v>
      </c>
      <c r="C213" t="s">
        <v>113</v>
      </c>
      <c r="D213">
        <v>764</v>
      </c>
      <c r="E213">
        <v>5</v>
      </c>
      <c r="F213">
        <f>RANK(STAND_R[[#This Row],[R]],STAND_R[R],0)</f>
        <v>398</v>
      </c>
      <c r="G213">
        <f t="shared" si="3"/>
        <v>8</v>
      </c>
    </row>
    <row r="214" spans="1:7" x14ac:dyDescent="0.25">
      <c r="A214" t="s">
        <v>56</v>
      </c>
      <c r="B214" t="s">
        <v>101</v>
      </c>
      <c r="C214" t="s">
        <v>113</v>
      </c>
      <c r="D214">
        <v>734</v>
      </c>
      <c r="E214">
        <v>4</v>
      </c>
      <c r="F214">
        <f>RANK(STAND_R[[#This Row],[R]],STAND_R[R],0)</f>
        <v>464</v>
      </c>
      <c r="G214">
        <f t="shared" si="3"/>
        <v>9</v>
      </c>
    </row>
    <row r="215" spans="1:7" x14ac:dyDescent="0.25">
      <c r="A215" t="s">
        <v>56</v>
      </c>
      <c r="B215" t="s">
        <v>105</v>
      </c>
      <c r="C215" t="s">
        <v>113</v>
      </c>
      <c r="D215">
        <v>678</v>
      </c>
      <c r="E215">
        <v>3</v>
      </c>
      <c r="F215">
        <f>RANK(STAND_R[[#This Row],[R]],STAND_R[R],0)</f>
        <v>545</v>
      </c>
      <c r="G215">
        <f t="shared" si="3"/>
        <v>10</v>
      </c>
    </row>
    <row r="216" spans="1:7" x14ac:dyDescent="0.25">
      <c r="A216" t="s">
        <v>56</v>
      </c>
      <c r="B216" t="s">
        <v>96</v>
      </c>
      <c r="C216" t="s">
        <v>113</v>
      </c>
      <c r="D216">
        <v>675</v>
      </c>
      <c r="E216">
        <v>2</v>
      </c>
      <c r="F216">
        <f>RANK(STAND_R[[#This Row],[R]],STAND_R[R],0)</f>
        <v>549</v>
      </c>
      <c r="G216">
        <f t="shared" si="3"/>
        <v>11</v>
      </c>
    </row>
    <row r="217" spans="1:7" x14ac:dyDescent="0.25">
      <c r="A217" t="s">
        <v>56</v>
      </c>
      <c r="B217" t="s">
        <v>97</v>
      </c>
      <c r="C217" t="s">
        <v>113</v>
      </c>
      <c r="D217">
        <v>527</v>
      </c>
      <c r="E217">
        <v>1</v>
      </c>
      <c r="F217">
        <f>RANK(STAND_R[[#This Row],[R]],STAND_R[R],0)</f>
        <v>626</v>
      </c>
      <c r="G217">
        <f t="shared" si="3"/>
        <v>12</v>
      </c>
    </row>
    <row r="218" spans="1:7" x14ac:dyDescent="0.25">
      <c r="A218" t="s">
        <v>57</v>
      </c>
      <c r="B218" t="s">
        <v>95</v>
      </c>
      <c r="C218" t="s">
        <v>114</v>
      </c>
      <c r="D218">
        <v>900</v>
      </c>
      <c r="E218">
        <v>12</v>
      </c>
      <c r="F218">
        <f>RANK(STAND_R[[#This Row],[R]],STAND_R[R],0)</f>
        <v>108</v>
      </c>
      <c r="G218">
        <f t="shared" si="3"/>
        <v>1</v>
      </c>
    </row>
    <row r="219" spans="1:7" x14ac:dyDescent="0.25">
      <c r="A219" t="s">
        <v>57</v>
      </c>
      <c r="B219" t="s">
        <v>98</v>
      </c>
      <c r="C219" t="s">
        <v>114</v>
      </c>
      <c r="D219">
        <v>893</v>
      </c>
      <c r="E219">
        <v>11</v>
      </c>
      <c r="F219">
        <f>RANK(STAND_R[[#This Row],[R]],STAND_R[R],0)</f>
        <v>117</v>
      </c>
      <c r="G219">
        <f t="shared" si="3"/>
        <v>2</v>
      </c>
    </row>
    <row r="220" spans="1:7" x14ac:dyDescent="0.25">
      <c r="A220" t="s">
        <v>57</v>
      </c>
      <c r="B220" t="s">
        <v>102</v>
      </c>
      <c r="C220" t="s">
        <v>114</v>
      </c>
      <c r="D220">
        <v>884</v>
      </c>
      <c r="E220">
        <v>10</v>
      </c>
      <c r="F220">
        <f>RANK(STAND_R[[#This Row],[R]],STAND_R[R],0)</f>
        <v>126</v>
      </c>
      <c r="G220">
        <f t="shared" si="3"/>
        <v>3</v>
      </c>
    </row>
    <row r="221" spans="1:7" x14ac:dyDescent="0.25">
      <c r="A221" t="s">
        <v>57</v>
      </c>
      <c r="B221" t="s">
        <v>99</v>
      </c>
      <c r="C221" t="s">
        <v>114</v>
      </c>
      <c r="D221">
        <v>881</v>
      </c>
      <c r="E221">
        <v>9</v>
      </c>
      <c r="F221">
        <f>RANK(STAND_R[[#This Row],[R]],STAND_R[R],0)</f>
        <v>136</v>
      </c>
      <c r="G221">
        <f t="shared" si="3"/>
        <v>4</v>
      </c>
    </row>
    <row r="222" spans="1:7" x14ac:dyDescent="0.25">
      <c r="A222" t="s">
        <v>57</v>
      </c>
      <c r="B222" t="s">
        <v>103</v>
      </c>
      <c r="C222" t="s">
        <v>114</v>
      </c>
      <c r="D222">
        <v>833</v>
      </c>
      <c r="E222">
        <v>8</v>
      </c>
      <c r="F222">
        <f>RANK(STAND_R[[#This Row],[R]],STAND_R[R],0)</f>
        <v>250</v>
      </c>
      <c r="G222">
        <f t="shared" si="3"/>
        <v>5</v>
      </c>
    </row>
    <row r="223" spans="1:7" x14ac:dyDescent="0.25">
      <c r="A223" t="s">
        <v>57</v>
      </c>
      <c r="B223" t="s">
        <v>100</v>
      </c>
      <c r="C223" t="s">
        <v>114</v>
      </c>
      <c r="D223">
        <v>828</v>
      </c>
      <c r="E223">
        <v>7</v>
      </c>
      <c r="F223">
        <f>RANK(STAND_R[[#This Row],[R]],STAND_R[R],0)</f>
        <v>261</v>
      </c>
      <c r="G223">
        <f t="shared" si="3"/>
        <v>6</v>
      </c>
    </row>
    <row r="224" spans="1:7" x14ac:dyDescent="0.25">
      <c r="A224" t="s">
        <v>57</v>
      </c>
      <c r="B224" t="s">
        <v>94</v>
      </c>
      <c r="C224" t="s">
        <v>114</v>
      </c>
      <c r="D224">
        <v>796</v>
      </c>
      <c r="E224">
        <v>6</v>
      </c>
      <c r="F224">
        <f>RANK(STAND_R[[#This Row],[R]],STAND_R[R],0)</f>
        <v>332</v>
      </c>
      <c r="G224">
        <f t="shared" si="3"/>
        <v>7</v>
      </c>
    </row>
    <row r="225" spans="1:7" x14ac:dyDescent="0.25">
      <c r="A225" t="s">
        <v>57</v>
      </c>
      <c r="B225" t="s">
        <v>105</v>
      </c>
      <c r="C225" t="s">
        <v>114</v>
      </c>
      <c r="D225">
        <v>789</v>
      </c>
      <c r="E225">
        <v>5</v>
      </c>
      <c r="F225">
        <f>RANK(STAND_R[[#This Row],[R]],STAND_R[R],0)</f>
        <v>351</v>
      </c>
      <c r="G225">
        <f t="shared" si="3"/>
        <v>8</v>
      </c>
    </row>
    <row r="226" spans="1:7" x14ac:dyDescent="0.25">
      <c r="A226" t="s">
        <v>57</v>
      </c>
      <c r="B226" t="s">
        <v>101</v>
      </c>
      <c r="C226" t="s">
        <v>114</v>
      </c>
      <c r="D226">
        <v>743</v>
      </c>
      <c r="E226">
        <v>4</v>
      </c>
      <c r="F226">
        <f>RANK(STAND_R[[#This Row],[R]],STAND_R[R],0)</f>
        <v>444</v>
      </c>
      <c r="G226">
        <f t="shared" si="3"/>
        <v>9</v>
      </c>
    </row>
    <row r="227" spans="1:7" x14ac:dyDescent="0.25">
      <c r="A227" t="s">
        <v>57</v>
      </c>
      <c r="B227" t="s">
        <v>104</v>
      </c>
      <c r="C227" t="s">
        <v>114</v>
      </c>
      <c r="D227">
        <v>685</v>
      </c>
      <c r="E227">
        <v>3</v>
      </c>
      <c r="F227">
        <f>RANK(STAND_R[[#This Row],[R]],STAND_R[R],0)</f>
        <v>539</v>
      </c>
      <c r="G227">
        <f t="shared" si="3"/>
        <v>10</v>
      </c>
    </row>
    <row r="228" spans="1:7" x14ac:dyDescent="0.25">
      <c r="A228" t="s">
        <v>57</v>
      </c>
      <c r="B228" t="s">
        <v>97</v>
      </c>
      <c r="C228" t="s">
        <v>114</v>
      </c>
      <c r="D228">
        <v>658</v>
      </c>
      <c r="E228">
        <v>2</v>
      </c>
      <c r="F228">
        <f>RANK(STAND_R[[#This Row],[R]],STAND_R[R],0)</f>
        <v>564</v>
      </c>
      <c r="G228">
        <f t="shared" si="3"/>
        <v>11</v>
      </c>
    </row>
    <row r="229" spans="1:7" x14ac:dyDescent="0.25">
      <c r="A229" t="s">
        <v>57</v>
      </c>
      <c r="B229" t="s">
        <v>96</v>
      </c>
      <c r="C229" t="s">
        <v>114</v>
      </c>
      <c r="D229">
        <v>615</v>
      </c>
      <c r="E229">
        <v>1</v>
      </c>
      <c r="F229">
        <f>RANK(STAND_R[[#This Row],[R]],STAND_R[R],0)</f>
        <v>601</v>
      </c>
      <c r="G229">
        <f t="shared" si="3"/>
        <v>12</v>
      </c>
    </row>
    <row r="230" spans="1:7" x14ac:dyDescent="0.25">
      <c r="A230" t="s">
        <v>58</v>
      </c>
      <c r="B230" t="s">
        <v>94</v>
      </c>
      <c r="C230" t="s">
        <v>114</v>
      </c>
      <c r="D230">
        <v>971</v>
      </c>
      <c r="E230">
        <v>12</v>
      </c>
      <c r="F230">
        <f>RANK(STAND_R[[#This Row],[R]],STAND_R[R],0)</f>
        <v>21</v>
      </c>
      <c r="G230">
        <f t="shared" si="3"/>
        <v>1</v>
      </c>
    </row>
    <row r="231" spans="1:7" x14ac:dyDescent="0.25">
      <c r="A231" t="s">
        <v>58</v>
      </c>
      <c r="B231" t="s">
        <v>100</v>
      </c>
      <c r="C231" t="s">
        <v>114</v>
      </c>
      <c r="D231">
        <v>859</v>
      </c>
      <c r="E231">
        <v>11</v>
      </c>
      <c r="F231">
        <f>RANK(STAND_R[[#This Row],[R]],STAND_R[R],0)</f>
        <v>177</v>
      </c>
      <c r="G231">
        <f t="shared" si="3"/>
        <v>2</v>
      </c>
    </row>
    <row r="232" spans="1:7" x14ac:dyDescent="0.25">
      <c r="A232" t="s">
        <v>58</v>
      </c>
      <c r="B232" t="s">
        <v>95</v>
      </c>
      <c r="C232" t="s">
        <v>114</v>
      </c>
      <c r="D232">
        <v>857</v>
      </c>
      <c r="E232">
        <v>10</v>
      </c>
      <c r="F232">
        <f>RANK(STAND_R[[#This Row],[R]],STAND_R[R],0)</f>
        <v>179</v>
      </c>
      <c r="G232">
        <f t="shared" si="3"/>
        <v>3</v>
      </c>
    </row>
    <row r="233" spans="1:7" x14ac:dyDescent="0.25">
      <c r="A233" t="s">
        <v>58</v>
      </c>
      <c r="B233" t="s">
        <v>99</v>
      </c>
      <c r="C233" t="s">
        <v>114</v>
      </c>
      <c r="D233">
        <v>849</v>
      </c>
      <c r="E233">
        <v>9</v>
      </c>
      <c r="F233">
        <f>RANK(STAND_R[[#This Row],[R]],STAND_R[R],0)</f>
        <v>203</v>
      </c>
      <c r="G233">
        <f t="shared" si="3"/>
        <v>4</v>
      </c>
    </row>
    <row r="234" spans="1:7" x14ac:dyDescent="0.25">
      <c r="A234" t="s">
        <v>58</v>
      </c>
      <c r="B234" t="s">
        <v>98</v>
      </c>
      <c r="C234" t="s">
        <v>114</v>
      </c>
      <c r="D234">
        <v>846</v>
      </c>
      <c r="E234">
        <v>8</v>
      </c>
      <c r="F234">
        <f>RANK(STAND_R[[#This Row],[R]],STAND_R[R],0)</f>
        <v>209</v>
      </c>
      <c r="G234">
        <f t="shared" si="3"/>
        <v>5</v>
      </c>
    </row>
    <row r="235" spans="1:7" x14ac:dyDescent="0.25">
      <c r="A235" t="s">
        <v>58</v>
      </c>
      <c r="B235" t="s">
        <v>102</v>
      </c>
      <c r="C235" t="s">
        <v>114</v>
      </c>
      <c r="D235">
        <v>827</v>
      </c>
      <c r="E235">
        <v>7</v>
      </c>
      <c r="F235">
        <f>RANK(STAND_R[[#This Row],[R]],STAND_R[R],0)</f>
        <v>265</v>
      </c>
      <c r="G235">
        <f t="shared" si="3"/>
        <v>6</v>
      </c>
    </row>
    <row r="236" spans="1:7" x14ac:dyDescent="0.25">
      <c r="A236" t="s">
        <v>58</v>
      </c>
      <c r="B236" t="s">
        <v>104</v>
      </c>
      <c r="C236" t="s">
        <v>114</v>
      </c>
      <c r="D236">
        <v>761</v>
      </c>
      <c r="E236">
        <v>6</v>
      </c>
      <c r="F236">
        <f>RANK(STAND_R[[#This Row],[R]],STAND_R[R],0)</f>
        <v>404</v>
      </c>
      <c r="G236">
        <f t="shared" si="3"/>
        <v>7</v>
      </c>
    </row>
    <row r="237" spans="1:7" x14ac:dyDescent="0.25">
      <c r="A237" t="s">
        <v>58</v>
      </c>
      <c r="B237" t="s">
        <v>103</v>
      </c>
      <c r="C237" t="s">
        <v>114</v>
      </c>
      <c r="D237">
        <v>743</v>
      </c>
      <c r="E237">
        <v>5</v>
      </c>
      <c r="F237">
        <f>RANK(STAND_R[[#This Row],[R]],STAND_R[R],0)</f>
        <v>444</v>
      </c>
      <c r="G237">
        <f t="shared" si="3"/>
        <v>8</v>
      </c>
    </row>
    <row r="238" spans="1:7" x14ac:dyDescent="0.25">
      <c r="A238" t="s">
        <v>58</v>
      </c>
      <c r="B238" t="s">
        <v>101</v>
      </c>
      <c r="C238" t="s">
        <v>114</v>
      </c>
      <c r="D238">
        <v>716</v>
      </c>
      <c r="E238">
        <v>4</v>
      </c>
      <c r="F238">
        <f>RANK(STAND_R[[#This Row],[R]],STAND_R[R],0)</f>
        <v>494</v>
      </c>
      <c r="G238">
        <f t="shared" si="3"/>
        <v>9</v>
      </c>
    </row>
    <row r="239" spans="1:7" x14ac:dyDescent="0.25">
      <c r="A239" t="s">
        <v>58</v>
      </c>
      <c r="B239" t="s">
        <v>105</v>
      </c>
      <c r="C239" t="s">
        <v>114</v>
      </c>
      <c r="D239">
        <v>631</v>
      </c>
      <c r="E239">
        <v>3</v>
      </c>
      <c r="F239">
        <f>RANK(STAND_R[[#This Row],[R]],STAND_R[R],0)</f>
        <v>589</v>
      </c>
      <c r="G239">
        <f t="shared" si="3"/>
        <v>10</v>
      </c>
    </row>
    <row r="240" spans="1:7" x14ac:dyDescent="0.25">
      <c r="A240" t="s">
        <v>58</v>
      </c>
      <c r="B240" t="s">
        <v>96</v>
      </c>
      <c r="C240" t="s">
        <v>114</v>
      </c>
      <c r="D240">
        <v>627</v>
      </c>
      <c r="E240">
        <v>2</v>
      </c>
      <c r="F240">
        <f>RANK(STAND_R[[#This Row],[R]],STAND_R[R],0)</f>
        <v>591</v>
      </c>
      <c r="G240">
        <f t="shared" si="3"/>
        <v>11</v>
      </c>
    </row>
    <row r="241" spans="1:7" x14ac:dyDescent="0.25">
      <c r="A241" t="s">
        <v>58</v>
      </c>
      <c r="B241" t="s">
        <v>97</v>
      </c>
      <c r="C241" t="s">
        <v>114</v>
      </c>
      <c r="D241">
        <v>604</v>
      </c>
      <c r="E241">
        <v>1</v>
      </c>
      <c r="F241">
        <f>RANK(STAND_R[[#This Row],[R]],STAND_R[R],0)</f>
        <v>607</v>
      </c>
      <c r="G241">
        <f t="shared" si="3"/>
        <v>12</v>
      </c>
    </row>
    <row r="242" spans="1:7" x14ac:dyDescent="0.25">
      <c r="A242" t="s">
        <v>59</v>
      </c>
      <c r="B242" t="s">
        <v>94</v>
      </c>
      <c r="C242" t="s">
        <v>113</v>
      </c>
      <c r="D242">
        <v>928</v>
      </c>
      <c r="E242">
        <v>12</v>
      </c>
      <c r="F242">
        <f>RANK(STAND_R[[#This Row],[R]],STAND_R[R],0)</f>
        <v>64</v>
      </c>
      <c r="G242">
        <f t="shared" si="3"/>
        <v>1</v>
      </c>
    </row>
    <row r="243" spans="1:7" x14ac:dyDescent="0.25">
      <c r="A243" t="s">
        <v>59</v>
      </c>
      <c r="B243" t="s">
        <v>99</v>
      </c>
      <c r="C243" t="s">
        <v>113</v>
      </c>
      <c r="D243">
        <v>905</v>
      </c>
      <c r="E243">
        <v>11</v>
      </c>
      <c r="F243">
        <f>RANK(STAND_R[[#This Row],[R]],STAND_R[R],0)</f>
        <v>99</v>
      </c>
      <c r="G243">
        <f t="shared" si="3"/>
        <v>2</v>
      </c>
    </row>
    <row r="244" spans="1:7" x14ac:dyDescent="0.25">
      <c r="A244" t="s">
        <v>59</v>
      </c>
      <c r="B244" t="s">
        <v>98</v>
      </c>
      <c r="C244" t="s">
        <v>113</v>
      </c>
      <c r="D244">
        <v>881</v>
      </c>
      <c r="E244">
        <v>10</v>
      </c>
      <c r="F244">
        <f>RANK(STAND_R[[#This Row],[R]],STAND_R[R],0)</f>
        <v>136</v>
      </c>
      <c r="G244">
        <f t="shared" si="3"/>
        <v>3</v>
      </c>
    </row>
    <row r="245" spans="1:7" x14ac:dyDescent="0.25">
      <c r="A245" t="s">
        <v>59</v>
      </c>
      <c r="B245" t="s">
        <v>103</v>
      </c>
      <c r="C245" t="s">
        <v>113</v>
      </c>
      <c r="D245">
        <v>867</v>
      </c>
      <c r="E245">
        <v>9</v>
      </c>
      <c r="F245">
        <f>RANK(STAND_R[[#This Row],[R]],STAND_R[R],0)</f>
        <v>164</v>
      </c>
      <c r="G245">
        <f t="shared" si="3"/>
        <v>4</v>
      </c>
    </row>
    <row r="246" spans="1:7" x14ac:dyDescent="0.25">
      <c r="A246" t="s">
        <v>59</v>
      </c>
      <c r="B246" t="s">
        <v>95</v>
      </c>
      <c r="C246" t="s">
        <v>113</v>
      </c>
      <c r="D246">
        <v>844</v>
      </c>
      <c r="E246">
        <v>8</v>
      </c>
      <c r="F246">
        <f>RANK(STAND_R[[#This Row],[R]],STAND_R[R],0)</f>
        <v>214</v>
      </c>
      <c r="G246">
        <f t="shared" si="3"/>
        <v>5</v>
      </c>
    </row>
    <row r="247" spans="1:7" x14ac:dyDescent="0.25">
      <c r="A247" t="s">
        <v>59</v>
      </c>
      <c r="B247" t="s">
        <v>104</v>
      </c>
      <c r="C247" t="s">
        <v>113</v>
      </c>
      <c r="D247">
        <v>839</v>
      </c>
      <c r="E247">
        <v>7</v>
      </c>
      <c r="F247">
        <f>RANK(STAND_R[[#This Row],[R]],STAND_R[R],0)</f>
        <v>233</v>
      </c>
      <c r="G247">
        <f t="shared" si="3"/>
        <v>6</v>
      </c>
    </row>
    <row r="248" spans="1:7" x14ac:dyDescent="0.25">
      <c r="A248" t="s">
        <v>59</v>
      </c>
      <c r="B248" t="s">
        <v>105</v>
      </c>
      <c r="C248" t="s">
        <v>113</v>
      </c>
      <c r="D248">
        <v>802</v>
      </c>
      <c r="E248">
        <v>6</v>
      </c>
      <c r="F248">
        <f>RANK(STAND_R[[#This Row],[R]],STAND_R[R],0)</f>
        <v>318</v>
      </c>
      <c r="G248">
        <f t="shared" si="3"/>
        <v>7</v>
      </c>
    </row>
    <row r="249" spans="1:7" x14ac:dyDescent="0.25">
      <c r="A249" t="s">
        <v>59</v>
      </c>
      <c r="B249" t="s">
        <v>101</v>
      </c>
      <c r="C249" t="s">
        <v>113</v>
      </c>
      <c r="D249">
        <v>779</v>
      </c>
      <c r="E249">
        <v>5</v>
      </c>
      <c r="F249">
        <f>RANK(STAND_R[[#This Row],[R]],STAND_R[R],0)</f>
        <v>366</v>
      </c>
      <c r="G249">
        <f t="shared" si="3"/>
        <v>8</v>
      </c>
    </row>
    <row r="250" spans="1:7" x14ac:dyDescent="0.25">
      <c r="A250" t="s">
        <v>59</v>
      </c>
      <c r="B250" t="s">
        <v>100</v>
      </c>
      <c r="C250" t="s">
        <v>113</v>
      </c>
      <c r="D250">
        <v>767</v>
      </c>
      <c r="E250">
        <v>4</v>
      </c>
      <c r="F250">
        <f>RANK(STAND_R[[#This Row],[R]],STAND_R[R],0)</f>
        <v>388</v>
      </c>
      <c r="G250">
        <f t="shared" si="3"/>
        <v>9</v>
      </c>
    </row>
    <row r="251" spans="1:7" x14ac:dyDescent="0.25">
      <c r="A251" t="s">
        <v>59</v>
      </c>
      <c r="B251" t="s">
        <v>102</v>
      </c>
      <c r="C251" t="s">
        <v>113</v>
      </c>
      <c r="D251">
        <v>743</v>
      </c>
      <c r="E251">
        <v>3</v>
      </c>
      <c r="F251">
        <f>RANK(STAND_R[[#This Row],[R]],STAND_R[R],0)</f>
        <v>444</v>
      </c>
      <c r="G251">
        <f t="shared" si="3"/>
        <v>10</v>
      </c>
    </row>
    <row r="252" spans="1:7" x14ac:dyDescent="0.25">
      <c r="A252" t="s">
        <v>59</v>
      </c>
      <c r="B252" t="s">
        <v>97</v>
      </c>
      <c r="C252" t="s">
        <v>113</v>
      </c>
      <c r="D252">
        <v>734</v>
      </c>
      <c r="E252">
        <v>2</v>
      </c>
      <c r="F252">
        <f>RANK(STAND_R[[#This Row],[R]],STAND_R[R],0)</f>
        <v>464</v>
      </c>
      <c r="G252">
        <f t="shared" si="3"/>
        <v>11</v>
      </c>
    </row>
    <row r="253" spans="1:7" x14ac:dyDescent="0.25">
      <c r="A253" t="s">
        <v>59</v>
      </c>
      <c r="B253" t="s">
        <v>96</v>
      </c>
      <c r="C253" t="s">
        <v>113</v>
      </c>
      <c r="D253">
        <v>639</v>
      </c>
      <c r="E253">
        <v>1</v>
      </c>
      <c r="F253">
        <f>RANK(STAND_R[[#This Row],[R]],STAND_R[R],0)</f>
        <v>581</v>
      </c>
      <c r="G253">
        <f t="shared" si="3"/>
        <v>12</v>
      </c>
    </row>
    <row r="254" spans="1:7" x14ac:dyDescent="0.25">
      <c r="A254" t="s">
        <v>60</v>
      </c>
      <c r="B254" t="s">
        <v>94</v>
      </c>
      <c r="C254" t="s">
        <v>114</v>
      </c>
      <c r="D254">
        <v>1007</v>
      </c>
      <c r="E254">
        <v>12</v>
      </c>
      <c r="F254">
        <f>RANK(STAND_R[[#This Row],[R]],STAND_R[R],0)</f>
        <v>4</v>
      </c>
      <c r="G254">
        <f t="shared" si="3"/>
        <v>1</v>
      </c>
    </row>
    <row r="255" spans="1:7" x14ac:dyDescent="0.25">
      <c r="A255" t="s">
        <v>60</v>
      </c>
      <c r="B255" t="s">
        <v>98</v>
      </c>
      <c r="C255" t="s">
        <v>114</v>
      </c>
      <c r="D255">
        <v>933</v>
      </c>
      <c r="E255">
        <v>11</v>
      </c>
      <c r="F255">
        <f>RANK(STAND_R[[#This Row],[R]],STAND_R[R],0)</f>
        <v>54</v>
      </c>
      <c r="G255">
        <f t="shared" si="3"/>
        <v>2</v>
      </c>
    </row>
    <row r="256" spans="1:7" x14ac:dyDescent="0.25">
      <c r="A256" t="s">
        <v>60</v>
      </c>
      <c r="B256" t="s">
        <v>95</v>
      </c>
      <c r="C256" t="s">
        <v>114</v>
      </c>
      <c r="D256">
        <v>850</v>
      </c>
      <c r="E256">
        <v>10</v>
      </c>
      <c r="F256">
        <f>RANK(STAND_R[[#This Row],[R]],STAND_R[R],0)</f>
        <v>202</v>
      </c>
      <c r="G256">
        <f t="shared" si="3"/>
        <v>3</v>
      </c>
    </row>
    <row r="257" spans="1:7" x14ac:dyDescent="0.25">
      <c r="A257" t="s">
        <v>60</v>
      </c>
      <c r="B257" t="s">
        <v>103</v>
      </c>
      <c r="C257" t="s">
        <v>114</v>
      </c>
      <c r="D257">
        <v>844</v>
      </c>
      <c r="E257">
        <v>9</v>
      </c>
      <c r="F257">
        <f>RANK(STAND_R[[#This Row],[R]],STAND_R[R],0)</f>
        <v>214</v>
      </c>
      <c r="G257">
        <f t="shared" si="3"/>
        <v>4</v>
      </c>
    </row>
    <row r="258" spans="1:7" x14ac:dyDescent="0.25">
      <c r="A258" t="s">
        <v>60</v>
      </c>
      <c r="B258" t="s">
        <v>101</v>
      </c>
      <c r="C258" t="s">
        <v>114</v>
      </c>
      <c r="D258">
        <v>769</v>
      </c>
      <c r="E258">
        <v>7.5</v>
      </c>
      <c r="F258">
        <f>RANK(STAND_R[[#This Row],[R]],STAND_R[R],0)</f>
        <v>384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104</v>
      </c>
      <c r="C259" t="s">
        <v>114</v>
      </c>
      <c r="D259">
        <v>769</v>
      </c>
      <c r="E259">
        <v>7.5</v>
      </c>
      <c r="F259">
        <f>RANK(STAND_R[[#This Row],[R]],STAND_R[R],0)</f>
        <v>384</v>
      </c>
      <c r="G259">
        <f t="shared" si="4"/>
        <v>6</v>
      </c>
    </row>
    <row r="260" spans="1:7" x14ac:dyDescent="0.25">
      <c r="A260" t="s">
        <v>60</v>
      </c>
      <c r="B260" t="s">
        <v>102</v>
      </c>
      <c r="C260" t="s">
        <v>114</v>
      </c>
      <c r="D260">
        <v>766</v>
      </c>
      <c r="E260">
        <v>6</v>
      </c>
      <c r="F260">
        <f>RANK(STAND_R[[#This Row],[R]],STAND_R[R],0)</f>
        <v>391</v>
      </c>
      <c r="G260">
        <f t="shared" si="4"/>
        <v>7</v>
      </c>
    </row>
    <row r="261" spans="1:7" x14ac:dyDescent="0.25">
      <c r="A261" t="s">
        <v>60</v>
      </c>
      <c r="B261" t="s">
        <v>100</v>
      </c>
      <c r="C261" t="s">
        <v>114</v>
      </c>
      <c r="D261">
        <v>706</v>
      </c>
      <c r="E261">
        <v>5</v>
      </c>
      <c r="F261">
        <f>RANK(STAND_R[[#This Row],[R]],STAND_R[R],0)</f>
        <v>510</v>
      </c>
      <c r="G261">
        <f t="shared" si="4"/>
        <v>8</v>
      </c>
    </row>
    <row r="262" spans="1:7" x14ac:dyDescent="0.25">
      <c r="A262" t="s">
        <v>60</v>
      </c>
      <c r="B262" t="s">
        <v>99</v>
      </c>
      <c r="C262" t="s">
        <v>114</v>
      </c>
      <c r="D262">
        <v>699</v>
      </c>
      <c r="E262">
        <v>4</v>
      </c>
      <c r="F262">
        <f>RANK(STAND_R[[#This Row],[R]],STAND_R[R],0)</f>
        <v>524</v>
      </c>
      <c r="G262">
        <f t="shared" si="4"/>
        <v>9</v>
      </c>
    </row>
    <row r="263" spans="1:7" x14ac:dyDescent="0.25">
      <c r="A263" t="s">
        <v>60</v>
      </c>
      <c r="B263" t="s">
        <v>105</v>
      </c>
      <c r="C263" t="s">
        <v>114</v>
      </c>
      <c r="D263">
        <v>684</v>
      </c>
      <c r="E263">
        <v>3</v>
      </c>
      <c r="F263">
        <f>RANK(STAND_R[[#This Row],[R]],STAND_R[R],0)</f>
        <v>541</v>
      </c>
      <c r="G263">
        <f t="shared" si="4"/>
        <v>10</v>
      </c>
    </row>
    <row r="264" spans="1:7" x14ac:dyDescent="0.25">
      <c r="A264" t="s">
        <v>60</v>
      </c>
      <c r="B264" t="s">
        <v>96</v>
      </c>
      <c r="C264" t="s">
        <v>114</v>
      </c>
      <c r="D264">
        <v>627</v>
      </c>
      <c r="E264">
        <v>2</v>
      </c>
      <c r="F264">
        <f>RANK(STAND_R[[#This Row],[R]],STAND_R[R],0)</f>
        <v>591</v>
      </c>
      <c r="G264">
        <f t="shared" si="4"/>
        <v>11</v>
      </c>
    </row>
    <row r="265" spans="1:7" x14ac:dyDescent="0.25">
      <c r="A265" t="s">
        <v>60</v>
      </c>
      <c r="B265" t="s">
        <v>97</v>
      </c>
      <c r="C265" t="s">
        <v>114</v>
      </c>
      <c r="D265">
        <v>581</v>
      </c>
      <c r="E265">
        <v>1</v>
      </c>
      <c r="F265">
        <f>RANK(STAND_R[[#This Row],[R]],STAND_R[R],0)</f>
        <v>617</v>
      </c>
      <c r="G265">
        <f t="shared" si="4"/>
        <v>12</v>
      </c>
    </row>
    <row r="266" spans="1:7" x14ac:dyDescent="0.25">
      <c r="A266" t="s">
        <v>61</v>
      </c>
      <c r="B266" t="s">
        <v>94</v>
      </c>
      <c r="C266" t="s">
        <v>113</v>
      </c>
      <c r="D266">
        <v>1016</v>
      </c>
      <c r="E266">
        <v>12</v>
      </c>
      <c r="F266">
        <f>RANK(STAND_R[[#This Row],[R]],STAND_R[R],0)</f>
        <v>3</v>
      </c>
      <c r="G266">
        <f t="shared" si="4"/>
        <v>1</v>
      </c>
    </row>
    <row r="267" spans="1:7" x14ac:dyDescent="0.25">
      <c r="A267" t="s">
        <v>61</v>
      </c>
      <c r="B267" t="s">
        <v>95</v>
      </c>
      <c r="C267" t="s">
        <v>113</v>
      </c>
      <c r="D267">
        <v>1000</v>
      </c>
      <c r="E267">
        <v>11</v>
      </c>
      <c r="F267">
        <f>RANK(STAND_R[[#This Row],[R]],STAND_R[R],0)</f>
        <v>7</v>
      </c>
      <c r="G267">
        <f t="shared" si="4"/>
        <v>2</v>
      </c>
    </row>
    <row r="268" spans="1:7" x14ac:dyDescent="0.25">
      <c r="A268" t="s">
        <v>61</v>
      </c>
      <c r="B268" t="s">
        <v>99</v>
      </c>
      <c r="C268" t="s">
        <v>113</v>
      </c>
      <c r="D268">
        <v>919</v>
      </c>
      <c r="E268">
        <v>10</v>
      </c>
      <c r="F268">
        <f>RANK(STAND_R[[#This Row],[R]],STAND_R[R],0)</f>
        <v>76</v>
      </c>
      <c r="G268">
        <f t="shared" si="4"/>
        <v>3</v>
      </c>
    </row>
    <row r="269" spans="1:7" x14ac:dyDescent="0.25">
      <c r="A269" t="s">
        <v>61</v>
      </c>
      <c r="B269" t="s">
        <v>100</v>
      </c>
      <c r="C269" t="s">
        <v>113</v>
      </c>
      <c r="D269">
        <v>900</v>
      </c>
      <c r="E269">
        <v>9</v>
      </c>
      <c r="F269">
        <f>RANK(STAND_R[[#This Row],[R]],STAND_R[R],0)</f>
        <v>108</v>
      </c>
      <c r="G269">
        <f t="shared" si="4"/>
        <v>4</v>
      </c>
    </row>
    <row r="270" spans="1:7" x14ac:dyDescent="0.25">
      <c r="A270" t="s">
        <v>61</v>
      </c>
      <c r="B270" t="s">
        <v>98</v>
      </c>
      <c r="C270" t="s">
        <v>113</v>
      </c>
      <c r="D270">
        <v>834</v>
      </c>
      <c r="E270">
        <v>8</v>
      </c>
      <c r="F270">
        <f>RANK(STAND_R[[#This Row],[R]],STAND_R[R],0)</f>
        <v>247</v>
      </c>
      <c r="G270">
        <f t="shared" si="4"/>
        <v>5</v>
      </c>
    </row>
    <row r="271" spans="1:7" x14ac:dyDescent="0.25">
      <c r="A271" t="s">
        <v>61</v>
      </c>
      <c r="B271" t="s">
        <v>101</v>
      </c>
      <c r="C271" t="s">
        <v>113</v>
      </c>
      <c r="D271">
        <v>780</v>
      </c>
      <c r="E271">
        <v>7</v>
      </c>
      <c r="F271">
        <f>RANK(STAND_R[[#This Row],[R]],STAND_R[R],0)</f>
        <v>365</v>
      </c>
      <c r="G271">
        <f t="shared" si="4"/>
        <v>6</v>
      </c>
    </row>
    <row r="272" spans="1:7" x14ac:dyDescent="0.25">
      <c r="A272" t="s">
        <v>61</v>
      </c>
      <c r="B272" t="s">
        <v>102</v>
      </c>
      <c r="C272" t="s">
        <v>113</v>
      </c>
      <c r="D272">
        <v>746</v>
      </c>
      <c r="E272">
        <v>6</v>
      </c>
      <c r="F272">
        <f>RANK(STAND_R[[#This Row],[R]],STAND_R[R],0)</f>
        <v>436</v>
      </c>
      <c r="G272">
        <f t="shared" si="4"/>
        <v>7</v>
      </c>
    </row>
    <row r="273" spans="1:7" x14ac:dyDescent="0.25">
      <c r="A273" t="s">
        <v>61</v>
      </c>
      <c r="B273" t="s">
        <v>104</v>
      </c>
      <c r="C273" t="s">
        <v>113</v>
      </c>
      <c r="D273">
        <v>731</v>
      </c>
      <c r="E273">
        <v>5</v>
      </c>
      <c r="F273">
        <f>RANK(STAND_R[[#This Row],[R]],STAND_R[R],0)</f>
        <v>472</v>
      </c>
      <c r="G273">
        <f t="shared" si="4"/>
        <v>8</v>
      </c>
    </row>
    <row r="274" spans="1:7" x14ac:dyDescent="0.25">
      <c r="A274" t="s">
        <v>61</v>
      </c>
      <c r="B274" t="s">
        <v>105</v>
      </c>
      <c r="C274" t="s">
        <v>113</v>
      </c>
      <c r="D274">
        <v>719</v>
      </c>
      <c r="E274">
        <v>4</v>
      </c>
      <c r="F274">
        <f>RANK(STAND_R[[#This Row],[R]],STAND_R[R],0)</f>
        <v>489</v>
      </c>
      <c r="G274">
        <f t="shared" si="4"/>
        <v>9</v>
      </c>
    </row>
    <row r="275" spans="1:7" x14ac:dyDescent="0.25">
      <c r="A275" t="s">
        <v>61</v>
      </c>
      <c r="B275" t="s">
        <v>103</v>
      </c>
      <c r="C275" t="s">
        <v>113</v>
      </c>
      <c r="D275">
        <v>664</v>
      </c>
      <c r="E275">
        <v>3</v>
      </c>
      <c r="F275">
        <f>RANK(STAND_R[[#This Row],[R]],STAND_R[R],0)</f>
        <v>560</v>
      </c>
      <c r="G275">
        <f t="shared" si="4"/>
        <v>10</v>
      </c>
    </row>
    <row r="276" spans="1:7" x14ac:dyDescent="0.25">
      <c r="A276" t="s">
        <v>61</v>
      </c>
      <c r="B276" t="s">
        <v>96</v>
      </c>
      <c r="C276" t="s">
        <v>113</v>
      </c>
      <c r="D276">
        <v>663</v>
      </c>
      <c r="E276">
        <v>2</v>
      </c>
      <c r="F276">
        <f>RANK(STAND_R[[#This Row],[R]],STAND_R[R],0)</f>
        <v>561</v>
      </c>
      <c r="G276">
        <f t="shared" si="4"/>
        <v>11</v>
      </c>
    </row>
    <row r="277" spans="1:7" x14ac:dyDescent="0.25">
      <c r="A277" t="s">
        <v>61</v>
      </c>
      <c r="B277" t="s">
        <v>97</v>
      </c>
      <c r="C277" t="s">
        <v>113</v>
      </c>
      <c r="D277">
        <v>591</v>
      </c>
      <c r="E277">
        <v>1</v>
      </c>
      <c r="F277">
        <f>RANK(STAND_R[[#This Row],[R]],STAND_R[R],0)</f>
        <v>611</v>
      </c>
      <c r="G277">
        <f t="shared" si="4"/>
        <v>12</v>
      </c>
    </row>
    <row r="278" spans="1:7" x14ac:dyDescent="0.25">
      <c r="A278" t="s">
        <v>62</v>
      </c>
      <c r="B278" t="s">
        <v>94</v>
      </c>
      <c r="C278" t="s">
        <v>113</v>
      </c>
      <c r="D278">
        <v>997</v>
      </c>
      <c r="E278">
        <v>12</v>
      </c>
      <c r="F278">
        <f>RANK(STAND_R[[#This Row],[R]],STAND_R[R],0)</f>
        <v>8</v>
      </c>
      <c r="G278">
        <f t="shared" si="4"/>
        <v>1</v>
      </c>
    </row>
    <row r="279" spans="1:7" x14ac:dyDescent="0.25">
      <c r="A279" t="s">
        <v>62</v>
      </c>
      <c r="B279" t="s">
        <v>95</v>
      </c>
      <c r="C279" t="s">
        <v>113</v>
      </c>
      <c r="D279">
        <v>946</v>
      </c>
      <c r="E279">
        <v>11</v>
      </c>
      <c r="F279">
        <f>RANK(STAND_R[[#This Row],[R]],STAND_R[R],0)</f>
        <v>33</v>
      </c>
      <c r="G279">
        <f t="shared" si="4"/>
        <v>2</v>
      </c>
    </row>
    <row r="280" spans="1:7" x14ac:dyDescent="0.25">
      <c r="A280" t="s">
        <v>62</v>
      </c>
      <c r="B280" t="s">
        <v>101</v>
      </c>
      <c r="C280" t="s">
        <v>113</v>
      </c>
      <c r="D280">
        <v>854</v>
      </c>
      <c r="E280">
        <v>10</v>
      </c>
      <c r="F280">
        <f>RANK(STAND_R[[#This Row],[R]],STAND_R[R],0)</f>
        <v>185</v>
      </c>
      <c r="G280">
        <f t="shared" si="4"/>
        <v>3</v>
      </c>
    </row>
    <row r="281" spans="1:7" x14ac:dyDescent="0.25">
      <c r="A281" t="s">
        <v>62</v>
      </c>
      <c r="B281" t="s">
        <v>103</v>
      </c>
      <c r="C281" t="s">
        <v>113</v>
      </c>
      <c r="D281">
        <v>829</v>
      </c>
      <c r="E281">
        <v>9</v>
      </c>
      <c r="F281">
        <f>RANK(STAND_R[[#This Row],[R]],STAND_R[R],0)</f>
        <v>255</v>
      </c>
      <c r="G281">
        <f t="shared" si="4"/>
        <v>4</v>
      </c>
    </row>
    <row r="282" spans="1:7" x14ac:dyDescent="0.25">
      <c r="A282" t="s">
        <v>62</v>
      </c>
      <c r="B282" t="s">
        <v>98</v>
      </c>
      <c r="C282" t="s">
        <v>113</v>
      </c>
      <c r="D282">
        <v>823</v>
      </c>
      <c r="E282">
        <v>8</v>
      </c>
      <c r="F282">
        <f>RANK(STAND_R[[#This Row],[R]],STAND_R[R],0)</f>
        <v>280</v>
      </c>
      <c r="G282">
        <f t="shared" si="4"/>
        <v>5</v>
      </c>
    </row>
    <row r="283" spans="1:7" x14ac:dyDescent="0.25">
      <c r="A283" t="s">
        <v>62</v>
      </c>
      <c r="B283" t="s">
        <v>100</v>
      </c>
      <c r="C283" t="s">
        <v>113</v>
      </c>
      <c r="D283">
        <v>793</v>
      </c>
      <c r="E283">
        <v>7</v>
      </c>
      <c r="F283">
        <f>RANK(STAND_R[[#This Row],[R]],STAND_R[R],0)</f>
        <v>341</v>
      </c>
      <c r="G283">
        <f t="shared" si="4"/>
        <v>6</v>
      </c>
    </row>
    <row r="284" spans="1:7" x14ac:dyDescent="0.25">
      <c r="A284" t="s">
        <v>62</v>
      </c>
      <c r="B284" t="s">
        <v>102</v>
      </c>
      <c r="C284" t="s">
        <v>113</v>
      </c>
      <c r="D284">
        <v>772</v>
      </c>
      <c r="E284">
        <v>6</v>
      </c>
      <c r="F284">
        <f>RANK(STAND_R[[#This Row],[R]],STAND_R[R],0)</f>
        <v>375</v>
      </c>
      <c r="G284">
        <f t="shared" si="4"/>
        <v>7</v>
      </c>
    </row>
    <row r="285" spans="1:7" x14ac:dyDescent="0.25">
      <c r="A285" t="s">
        <v>62</v>
      </c>
      <c r="B285" t="s">
        <v>99</v>
      </c>
      <c r="C285" t="s">
        <v>113</v>
      </c>
      <c r="D285">
        <v>760</v>
      </c>
      <c r="E285">
        <v>4.5</v>
      </c>
      <c r="F285">
        <f>RANK(STAND_R[[#This Row],[R]],STAND_R[R],0)</f>
        <v>406</v>
      </c>
      <c r="G285">
        <f t="shared" si="4"/>
        <v>8</v>
      </c>
    </row>
    <row r="286" spans="1:7" x14ac:dyDescent="0.25">
      <c r="A286" t="s">
        <v>62</v>
      </c>
      <c r="B286" t="s">
        <v>104</v>
      </c>
      <c r="C286" t="s">
        <v>113</v>
      </c>
      <c r="D286">
        <v>760</v>
      </c>
      <c r="E286">
        <v>4.5</v>
      </c>
      <c r="F286">
        <f>RANK(STAND_R[[#This Row],[R]],STAND_R[R],0)</f>
        <v>406</v>
      </c>
      <c r="G286">
        <f t="shared" si="4"/>
        <v>9</v>
      </c>
    </row>
    <row r="287" spans="1:7" x14ac:dyDescent="0.25">
      <c r="A287" t="s">
        <v>62</v>
      </c>
      <c r="B287" t="s">
        <v>97</v>
      </c>
      <c r="C287" t="s">
        <v>113</v>
      </c>
      <c r="D287">
        <v>717</v>
      </c>
      <c r="E287">
        <v>3</v>
      </c>
      <c r="F287">
        <f>RANK(STAND_R[[#This Row],[R]],STAND_R[R],0)</f>
        <v>493</v>
      </c>
      <c r="G287">
        <f t="shared" si="4"/>
        <v>10</v>
      </c>
    </row>
    <row r="288" spans="1:7" x14ac:dyDescent="0.25">
      <c r="A288" t="s">
        <v>62</v>
      </c>
      <c r="B288" t="s">
        <v>105</v>
      </c>
      <c r="C288" t="s">
        <v>113</v>
      </c>
      <c r="D288">
        <v>706</v>
      </c>
      <c r="E288">
        <v>2</v>
      </c>
      <c r="F288">
        <f>RANK(STAND_R[[#This Row],[R]],STAND_R[R],0)</f>
        <v>510</v>
      </c>
      <c r="G288">
        <f t="shared" si="4"/>
        <v>11</v>
      </c>
    </row>
    <row r="289" spans="1:7" x14ac:dyDescent="0.25">
      <c r="A289" t="s">
        <v>62</v>
      </c>
      <c r="B289" t="s">
        <v>96</v>
      </c>
      <c r="C289" t="s">
        <v>113</v>
      </c>
      <c r="D289">
        <v>689</v>
      </c>
      <c r="E289">
        <v>1</v>
      </c>
      <c r="F289">
        <f>RANK(STAND_R[[#This Row],[R]],STAND_R[R],0)</f>
        <v>535</v>
      </c>
      <c r="G289">
        <f t="shared" si="4"/>
        <v>12</v>
      </c>
    </row>
    <row r="290" spans="1:7" x14ac:dyDescent="0.25">
      <c r="A290" t="s">
        <v>63</v>
      </c>
      <c r="B290" t="s">
        <v>94</v>
      </c>
      <c r="C290" t="s">
        <v>114</v>
      </c>
      <c r="D290">
        <v>959</v>
      </c>
      <c r="E290">
        <v>12</v>
      </c>
      <c r="F290">
        <f>RANK(STAND_R[[#This Row],[R]],STAND_R[R],0)</f>
        <v>28</v>
      </c>
      <c r="G290">
        <f t="shared" si="4"/>
        <v>1</v>
      </c>
    </row>
    <row r="291" spans="1:7" x14ac:dyDescent="0.25">
      <c r="A291" t="s">
        <v>63</v>
      </c>
      <c r="B291" t="s">
        <v>95</v>
      </c>
      <c r="C291" t="s">
        <v>114</v>
      </c>
      <c r="D291">
        <v>952</v>
      </c>
      <c r="E291">
        <v>11</v>
      </c>
      <c r="F291">
        <f>RANK(STAND_R[[#This Row],[R]],STAND_R[R],0)</f>
        <v>31</v>
      </c>
      <c r="G291">
        <f t="shared" si="4"/>
        <v>2</v>
      </c>
    </row>
    <row r="292" spans="1:7" x14ac:dyDescent="0.25">
      <c r="A292" t="s">
        <v>63</v>
      </c>
      <c r="B292" t="s">
        <v>98</v>
      </c>
      <c r="C292" t="s">
        <v>114</v>
      </c>
      <c r="D292">
        <v>932</v>
      </c>
      <c r="E292">
        <v>10</v>
      </c>
      <c r="F292">
        <f>RANK(STAND_R[[#This Row],[R]],STAND_R[R],0)</f>
        <v>56</v>
      </c>
      <c r="G292">
        <f t="shared" si="4"/>
        <v>3</v>
      </c>
    </row>
    <row r="293" spans="1:7" x14ac:dyDescent="0.25">
      <c r="A293" t="s">
        <v>63</v>
      </c>
      <c r="B293" t="s">
        <v>99</v>
      </c>
      <c r="C293" t="s">
        <v>114</v>
      </c>
      <c r="D293">
        <v>884</v>
      </c>
      <c r="E293">
        <v>9</v>
      </c>
      <c r="F293">
        <f>RANK(STAND_R[[#This Row],[R]],STAND_R[R],0)</f>
        <v>126</v>
      </c>
      <c r="G293">
        <f t="shared" si="4"/>
        <v>4</v>
      </c>
    </row>
    <row r="294" spans="1:7" x14ac:dyDescent="0.25">
      <c r="A294" t="s">
        <v>63</v>
      </c>
      <c r="B294" t="s">
        <v>101</v>
      </c>
      <c r="C294" t="s">
        <v>114</v>
      </c>
      <c r="D294">
        <v>860</v>
      </c>
      <c r="E294">
        <v>8</v>
      </c>
      <c r="F294">
        <f>RANK(STAND_R[[#This Row],[R]],STAND_R[R],0)</f>
        <v>173</v>
      </c>
      <c r="G294">
        <f t="shared" si="4"/>
        <v>5</v>
      </c>
    </row>
    <row r="295" spans="1:7" x14ac:dyDescent="0.25">
      <c r="A295" t="s">
        <v>63</v>
      </c>
      <c r="B295" t="s">
        <v>103</v>
      </c>
      <c r="C295" t="s">
        <v>114</v>
      </c>
      <c r="D295">
        <v>854</v>
      </c>
      <c r="E295">
        <v>7</v>
      </c>
      <c r="F295">
        <f>RANK(STAND_R[[#This Row],[R]],STAND_R[R],0)</f>
        <v>185</v>
      </c>
      <c r="G295">
        <f t="shared" si="4"/>
        <v>6</v>
      </c>
    </row>
    <row r="296" spans="1:7" x14ac:dyDescent="0.25">
      <c r="A296" t="s">
        <v>63</v>
      </c>
      <c r="B296" t="s">
        <v>100</v>
      </c>
      <c r="C296" t="s">
        <v>114</v>
      </c>
      <c r="D296">
        <v>817</v>
      </c>
      <c r="E296">
        <v>6</v>
      </c>
      <c r="F296">
        <f>RANK(STAND_R[[#This Row],[R]],STAND_R[R],0)</f>
        <v>287</v>
      </c>
      <c r="G296">
        <f t="shared" si="4"/>
        <v>7</v>
      </c>
    </row>
    <row r="297" spans="1:7" x14ac:dyDescent="0.25">
      <c r="A297" t="s">
        <v>63</v>
      </c>
      <c r="B297" t="s">
        <v>96</v>
      </c>
      <c r="C297" t="s">
        <v>114</v>
      </c>
      <c r="D297">
        <v>809</v>
      </c>
      <c r="E297">
        <v>5</v>
      </c>
      <c r="F297">
        <f>RANK(STAND_R[[#This Row],[R]],STAND_R[R],0)</f>
        <v>302</v>
      </c>
      <c r="G297">
        <f t="shared" si="4"/>
        <v>8</v>
      </c>
    </row>
    <row r="298" spans="1:7" x14ac:dyDescent="0.25">
      <c r="A298" t="s">
        <v>63</v>
      </c>
      <c r="B298" t="s">
        <v>105</v>
      </c>
      <c r="C298" t="s">
        <v>114</v>
      </c>
      <c r="D298">
        <v>767</v>
      </c>
      <c r="E298">
        <v>4</v>
      </c>
      <c r="F298">
        <f>RANK(STAND_R[[#This Row],[R]],STAND_R[R],0)</f>
        <v>388</v>
      </c>
      <c r="G298">
        <f t="shared" si="4"/>
        <v>9</v>
      </c>
    </row>
    <row r="299" spans="1:7" x14ac:dyDescent="0.25">
      <c r="A299" t="s">
        <v>63</v>
      </c>
      <c r="B299" t="s">
        <v>97</v>
      </c>
      <c r="C299" t="s">
        <v>114</v>
      </c>
      <c r="D299">
        <v>30</v>
      </c>
      <c r="F299">
        <f>RANK(STAND_R[[#This Row],[R]],STAND_R[R],0)</f>
        <v>636</v>
      </c>
      <c r="G299">
        <f t="shared" si="4"/>
        <v>10</v>
      </c>
    </row>
    <row r="300" spans="1:7" x14ac:dyDescent="0.25">
      <c r="A300" t="s">
        <v>63</v>
      </c>
      <c r="B300" t="s">
        <v>102</v>
      </c>
      <c r="C300" t="s">
        <v>114</v>
      </c>
      <c r="D300">
        <v>3</v>
      </c>
      <c r="F300">
        <f>RANK(STAND_R[[#This Row],[R]],STAND_R[R],0)</f>
        <v>647</v>
      </c>
      <c r="G300">
        <f t="shared" si="4"/>
        <v>11</v>
      </c>
    </row>
    <row r="301" spans="1:7" x14ac:dyDescent="0.25">
      <c r="A301" t="s">
        <v>63</v>
      </c>
      <c r="B301" t="s">
        <v>104</v>
      </c>
      <c r="C301" t="s">
        <v>114</v>
      </c>
      <c r="D301">
        <v>1</v>
      </c>
      <c r="F301">
        <f>RANK(STAND_R[[#This Row],[R]],STAND_R[R],0)</f>
        <v>652</v>
      </c>
      <c r="G301">
        <f t="shared" si="4"/>
        <v>12</v>
      </c>
    </row>
    <row r="302" spans="1:7" x14ac:dyDescent="0.25">
      <c r="A302" t="s">
        <v>64</v>
      </c>
      <c r="B302" t="s">
        <v>94</v>
      </c>
      <c r="C302" t="s">
        <v>114</v>
      </c>
      <c r="D302">
        <v>963</v>
      </c>
      <c r="E302">
        <v>12</v>
      </c>
      <c r="F302">
        <f>RANK(STAND_R[[#This Row],[R]],STAND_R[R],0)</f>
        <v>27</v>
      </c>
      <c r="G302">
        <f t="shared" si="4"/>
        <v>1</v>
      </c>
    </row>
    <row r="303" spans="1:7" x14ac:dyDescent="0.25">
      <c r="A303" t="s">
        <v>64</v>
      </c>
      <c r="B303" t="s">
        <v>95</v>
      </c>
      <c r="C303" t="s">
        <v>114</v>
      </c>
      <c r="D303">
        <v>884</v>
      </c>
      <c r="E303">
        <v>11</v>
      </c>
      <c r="F303">
        <f>RANK(STAND_R[[#This Row],[R]],STAND_R[R],0)</f>
        <v>126</v>
      </c>
      <c r="G303">
        <f t="shared" si="4"/>
        <v>2</v>
      </c>
    </row>
    <row r="304" spans="1:7" x14ac:dyDescent="0.25">
      <c r="A304" t="s">
        <v>64</v>
      </c>
      <c r="B304" t="s">
        <v>101</v>
      </c>
      <c r="C304" t="s">
        <v>114</v>
      </c>
      <c r="D304">
        <v>864</v>
      </c>
      <c r="E304">
        <v>10</v>
      </c>
      <c r="F304">
        <f>RANK(STAND_R[[#This Row],[R]],STAND_R[R],0)</f>
        <v>167</v>
      </c>
      <c r="G304">
        <f t="shared" si="4"/>
        <v>3</v>
      </c>
    </row>
    <row r="305" spans="1:7" x14ac:dyDescent="0.25">
      <c r="A305" t="s">
        <v>64</v>
      </c>
      <c r="B305" t="s">
        <v>99</v>
      </c>
      <c r="C305" t="s">
        <v>114</v>
      </c>
      <c r="D305">
        <v>857</v>
      </c>
      <c r="E305">
        <v>9</v>
      </c>
      <c r="F305">
        <f>RANK(STAND_R[[#This Row],[R]],STAND_R[R],0)</f>
        <v>179</v>
      </c>
      <c r="G305">
        <f t="shared" si="4"/>
        <v>4</v>
      </c>
    </row>
    <row r="306" spans="1:7" x14ac:dyDescent="0.25">
      <c r="A306" t="s">
        <v>64</v>
      </c>
      <c r="B306" t="s">
        <v>98</v>
      </c>
      <c r="C306" t="s">
        <v>114</v>
      </c>
      <c r="D306">
        <v>814</v>
      </c>
      <c r="E306">
        <v>8</v>
      </c>
      <c r="F306">
        <f>RANK(STAND_R[[#This Row],[R]],STAND_R[R],0)</f>
        <v>294</v>
      </c>
      <c r="G306">
        <f t="shared" si="4"/>
        <v>5</v>
      </c>
    </row>
    <row r="307" spans="1:7" x14ac:dyDescent="0.25">
      <c r="A307" t="s">
        <v>64</v>
      </c>
      <c r="B307" t="s">
        <v>102</v>
      </c>
      <c r="C307" t="s">
        <v>114</v>
      </c>
      <c r="D307">
        <v>790</v>
      </c>
      <c r="E307">
        <v>7</v>
      </c>
      <c r="F307">
        <f>RANK(STAND_R[[#This Row],[R]],STAND_R[R],0)</f>
        <v>348</v>
      </c>
      <c r="G307">
        <f t="shared" si="4"/>
        <v>6</v>
      </c>
    </row>
    <row r="308" spans="1:7" x14ac:dyDescent="0.25">
      <c r="A308" t="s">
        <v>64</v>
      </c>
      <c r="B308" t="s">
        <v>100</v>
      </c>
      <c r="C308" t="s">
        <v>114</v>
      </c>
      <c r="D308">
        <v>775</v>
      </c>
      <c r="E308">
        <v>6</v>
      </c>
      <c r="F308">
        <f>RANK(STAND_R[[#This Row],[R]],STAND_R[R],0)</f>
        <v>370</v>
      </c>
      <c r="G308">
        <f t="shared" si="4"/>
        <v>7</v>
      </c>
    </row>
    <row r="309" spans="1:7" x14ac:dyDescent="0.25">
      <c r="A309" t="s">
        <v>64</v>
      </c>
      <c r="B309" t="s">
        <v>96</v>
      </c>
      <c r="C309" t="s">
        <v>114</v>
      </c>
      <c r="D309">
        <v>759</v>
      </c>
      <c r="E309">
        <v>5</v>
      </c>
      <c r="F309">
        <f>RANK(STAND_R[[#This Row],[R]],STAND_R[R],0)</f>
        <v>410</v>
      </c>
      <c r="G309">
        <f t="shared" si="4"/>
        <v>8</v>
      </c>
    </row>
    <row r="310" spans="1:7" x14ac:dyDescent="0.25">
      <c r="A310" t="s">
        <v>64</v>
      </c>
      <c r="B310" t="s">
        <v>103</v>
      </c>
      <c r="C310" t="s">
        <v>114</v>
      </c>
      <c r="D310">
        <v>731</v>
      </c>
      <c r="E310">
        <v>4</v>
      </c>
      <c r="F310">
        <f>RANK(STAND_R[[#This Row],[R]],STAND_R[R],0)</f>
        <v>472</v>
      </c>
      <c r="G310">
        <f t="shared" si="4"/>
        <v>9</v>
      </c>
    </row>
    <row r="311" spans="1:7" x14ac:dyDescent="0.25">
      <c r="A311" t="s">
        <v>64</v>
      </c>
      <c r="B311" t="s">
        <v>105</v>
      </c>
      <c r="C311" t="s">
        <v>114</v>
      </c>
      <c r="D311">
        <v>594</v>
      </c>
      <c r="E311">
        <v>3</v>
      </c>
      <c r="F311">
        <f>RANK(STAND_R[[#This Row],[R]],STAND_R[R],0)</f>
        <v>610</v>
      </c>
      <c r="G311">
        <f t="shared" si="4"/>
        <v>10</v>
      </c>
    </row>
    <row r="312" spans="1:7" x14ac:dyDescent="0.25">
      <c r="A312" t="s">
        <v>64</v>
      </c>
      <c r="B312" t="s">
        <v>104</v>
      </c>
      <c r="C312" t="s">
        <v>114</v>
      </c>
      <c r="D312">
        <v>525</v>
      </c>
      <c r="E312">
        <v>2</v>
      </c>
      <c r="F312">
        <f>RANK(STAND_R[[#This Row],[R]],STAND_R[R],0)</f>
        <v>627</v>
      </c>
      <c r="G312">
        <f t="shared" si="4"/>
        <v>11</v>
      </c>
    </row>
    <row r="313" spans="1:7" x14ac:dyDescent="0.25">
      <c r="A313" t="s">
        <v>64</v>
      </c>
      <c r="B313" t="s">
        <v>97</v>
      </c>
      <c r="C313" t="s">
        <v>114</v>
      </c>
      <c r="D313">
        <v>504</v>
      </c>
      <c r="E313">
        <v>1</v>
      </c>
      <c r="F313">
        <f>RANK(STAND_R[[#This Row],[R]],STAND_R[R],0)</f>
        <v>629</v>
      </c>
      <c r="G313">
        <f t="shared" si="4"/>
        <v>12</v>
      </c>
    </row>
    <row r="314" spans="1:7" x14ac:dyDescent="0.25">
      <c r="A314" t="s">
        <v>65</v>
      </c>
      <c r="B314" t="s">
        <v>94</v>
      </c>
      <c r="C314" t="s">
        <v>114</v>
      </c>
      <c r="D314">
        <v>971</v>
      </c>
      <c r="E314">
        <v>12</v>
      </c>
      <c r="F314">
        <f>RANK(STAND_R[[#This Row],[R]],STAND_R[R],0)</f>
        <v>21</v>
      </c>
      <c r="G314">
        <f t="shared" si="4"/>
        <v>1</v>
      </c>
    </row>
    <row r="315" spans="1:7" x14ac:dyDescent="0.25">
      <c r="A315" t="s">
        <v>65</v>
      </c>
      <c r="B315" t="s">
        <v>95</v>
      </c>
      <c r="C315" t="s">
        <v>114</v>
      </c>
      <c r="D315">
        <v>857</v>
      </c>
      <c r="E315">
        <v>10</v>
      </c>
      <c r="F315">
        <f>RANK(STAND_R[[#This Row],[R]],STAND_R[R],0)</f>
        <v>179</v>
      </c>
      <c r="G315">
        <f t="shared" si="4"/>
        <v>2</v>
      </c>
    </row>
    <row r="316" spans="1:7" x14ac:dyDescent="0.25">
      <c r="A316" t="s">
        <v>65</v>
      </c>
      <c r="B316" t="s">
        <v>99</v>
      </c>
      <c r="C316" t="s">
        <v>114</v>
      </c>
      <c r="D316">
        <v>849</v>
      </c>
      <c r="E316">
        <v>9</v>
      </c>
      <c r="F316">
        <f>RANK(STAND_R[[#This Row],[R]],STAND_R[R],0)</f>
        <v>203</v>
      </c>
      <c r="G316">
        <f t="shared" si="4"/>
        <v>3</v>
      </c>
    </row>
    <row r="317" spans="1:7" x14ac:dyDescent="0.25">
      <c r="A317" t="s">
        <v>65</v>
      </c>
      <c r="B317" t="s">
        <v>98</v>
      </c>
      <c r="C317" t="s">
        <v>114</v>
      </c>
      <c r="D317">
        <v>846</v>
      </c>
      <c r="E317">
        <v>8</v>
      </c>
      <c r="F317">
        <f>RANK(STAND_R[[#This Row],[R]],STAND_R[R],0)</f>
        <v>209</v>
      </c>
      <c r="G317">
        <f t="shared" si="4"/>
        <v>4</v>
      </c>
    </row>
    <row r="318" spans="1:7" x14ac:dyDescent="0.25">
      <c r="A318" t="s">
        <v>65</v>
      </c>
      <c r="B318" t="s">
        <v>102</v>
      </c>
      <c r="C318" t="s">
        <v>114</v>
      </c>
      <c r="D318">
        <v>827</v>
      </c>
      <c r="E318">
        <v>7</v>
      </c>
      <c r="F318">
        <f>RANK(STAND_R[[#This Row],[R]],STAND_R[R],0)</f>
        <v>265</v>
      </c>
      <c r="G318">
        <f t="shared" si="4"/>
        <v>5</v>
      </c>
    </row>
    <row r="319" spans="1:7" x14ac:dyDescent="0.25">
      <c r="A319" t="s">
        <v>65</v>
      </c>
      <c r="B319" t="s">
        <v>104</v>
      </c>
      <c r="C319" t="s">
        <v>114</v>
      </c>
      <c r="D319">
        <v>761</v>
      </c>
      <c r="E319">
        <v>6</v>
      </c>
      <c r="F319">
        <f>RANK(STAND_R[[#This Row],[R]],STAND_R[R],0)</f>
        <v>404</v>
      </c>
      <c r="G319">
        <f t="shared" si="4"/>
        <v>6</v>
      </c>
    </row>
    <row r="320" spans="1:7" x14ac:dyDescent="0.25">
      <c r="A320" t="s">
        <v>65</v>
      </c>
      <c r="B320" t="s">
        <v>103</v>
      </c>
      <c r="C320" t="s">
        <v>114</v>
      </c>
      <c r="D320">
        <v>743</v>
      </c>
      <c r="E320">
        <v>5</v>
      </c>
      <c r="F320">
        <f>RANK(STAND_R[[#This Row],[R]],STAND_R[R],0)</f>
        <v>444</v>
      </c>
      <c r="G320">
        <f t="shared" si="4"/>
        <v>7</v>
      </c>
    </row>
    <row r="321" spans="1:7" x14ac:dyDescent="0.25">
      <c r="A321" t="s">
        <v>65</v>
      </c>
      <c r="B321" t="s">
        <v>101</v>
      </c>
      <c r="C321" t="s">
        <v>114</v>
      </c>
      <c r="D321">
        <v>42</v>
      </c>
      <c r="F321">
        <f>RANK(STAND_R[[#This Row],[R]],STAND_R[R],0)</f>
        <v>633</v>
      </c>
      <c r="G321">
        <f t="shared" si="4"/>
        <v>8</v>
      </c>
    </row>
    <row r="322" spans="1:7" x14ac:dyDescent="0.25">
      <c r="A322" t="s">
        <v>65</v>
      </c>
      <c r="B322" t="s">
        <v>97</v>
      </c>
      <c r="C322" t="s">
        <v>114</v>
      </c>
      <c r="D322">
        <v>11</v>
      </c>
      <c r="F322">
        <f>RANK(STAND_R[[#This Row],[R]],STAND_R[R],0)</f>
        <v>637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100</v>
      </c>
      <c r="C323" t="s">
        <v>114</v>
      </c>
      <c r="D323">
        <v>7</v>
      </c>
      <c r="F323">
        <f>RANK(STAND_R[[#This Row],[R]],STAND_R[R],0)</f>
        <v>639</v>
      </c>
      <c r="G323">
        <f t="shared" si="5"/>
        <v>10</v>
      </c>
    </row>
    <row r="324" spans="1:7" x14ac:dyDescent="0.25">
      <c r="A324" t="s">
        <v>65</v>
      </c>
      <c r="B324" t="s">
        <v>96</v>
      </c>
      <c r="C324" t="s">
        <v>114</v>
      </c>
      <c r="D324">
        <v>5</v>
      </c>
      <c r="F324">
        <f>RANK(STAND_R[[#This Row],[R]],STAND_R[R],0)</f>
        <v>640</v>
      </c>
      <c r="G324">
        <f t="shared" si="5"/>
        <v>11</v>
      </c>
    </row>
    <row r="325" spans="1:7" x14ac:dyDescent="0.25">
      <c r="A325" t="s">
        <v>65</v>
      </c>
      <c r="B325" t="s">
        <v>105</v>
      </c>
      <c r="C325" t="s">
        <v>114</v>
      </c>
      <c r="D325">
        <v>3</v>
      </c>
      <c r="F325">
        <f>RANK(STAND_R[[#This Row],[R]],STAND_R[R],0)</f>
        <v>647</v>
      </c>
      <c r="G325">
        <f t="shared" si="5"/>
        <v>12</v>
      </c>
    </row>
    <row r="326" spans="1:7" x14ac:dyDescent="0.25">
      <c r="A326" t="s">
        <v>66</v>
      </c>
      <c r="B326" t="s">
        <v>94</v>
      </c>
      <c r="C326" t="s">
        <v>114</v>
      </c>
      <c r="D326">
        <v>977</v>
      </c>
      <c r="E326">
        <v>12</v>
      </c>
      <c r="F326">
        <f>RANK(STAND_R[[#This Row],[R]],STAND_R[R],0)</f>
        <v>16</v>
      </c>
      <c r="G326">
        <f t="shared" si="5"/>
        <v>1</v>
      </c>
    </row>
    <row r="327" spans="1:7" x14ac:dyDescent="0.25">
      <c r="A327" t="s">
        <v>66</v>
      </c>
      <c r="B327" t="s">
        <v>95</v>
      </c>
      <c r="C327" t="s">
        <v>114</v>
      </c>
      <c r="D327">
        <v>918</v>
      </c>
      <c r="E327">
        <v>11</v>
      </c>
      <c r="F327">
        <f>RANK(STAND_R[[#This Row],[R]],STAND_R[R],0)</f>
        <v>78</v>
      </c>
      <c r="G327">
        <f t="shared" si="5"/>
        <v>2</v>
      </c>
    </row>
    <row r="328" spans="1:7" x14ac:dyDescent="0.25">
      <c r="A328" t="s">
        <v>66</v>
      </c>
      <c r="B328" t="s">
        <v>99</v>
      </c>
      <c r="C328" t="s">
        <v>114</v>
      </c>
      <c r="D328">
        <v>913</v>
      </c>
      <c r="E328">
        <v>10</v>
      </c>
      <c r="F328">
        <f>RANK(STAND_R[[#This Row],[R]],STAND_R[R],0)</f>
        <v>87</v>
      </c>
      <c r="G328">
        <f t="shared" si="5"/>
        <v>3</v>
      </c>
    </row>
    <row r="329" spans="1:7" x14ac:dyDescent="0.25">
      <c r="A329" t="s">
        <v>66</v>
      </c>
      <c r="B329" t="s">
        <v>98</v>
      </c>
      <c r="C329" t="s">
        <v>114</v>
      </c>
      <c r="D329">
        <v>905</v>
      </c>
      <c r="E329">
        <v>9</v>
      </c>
      <c r="F329">
        <f>RANK(STAND_R[[#This Row],[R]],STAND_R[R],0)</f>
        <v>99</v>
      </c>
      <c r="G329">
        <f t="shared" si="5"/>
        <v>4</v>
      </c>
    </row>
    <row r="330" spans="1:7" x14ac:dyDescent="0.25">
      <c r="A330" t="s">
        <v>66</v>
      </c>
      <c r="B330" t="s">
        <v>102</v>
      </c>
      <c r="C330" t="s">
        <v>114</v>
      </c>
      <c r="D330">
        <v>882</v>
      </c>
      <c r="E330">
        <v>8</v>
      </c>
      <c r="F330">
        <f>RANK(STAND_R[[#This Row],[R]],STAND_R[R],0)</f>
        <v>130</v>
      </c>
      <c r="G330">
        <f t="shared" si="5"/>
        <v>5</v>
      </c>
    </row>
    <row r="331" spans="1:7" x14ac:dyDescent="0.25">
      <c r="A331" t="s">
        <v>66</v>
      </c>
      <c r="B331" t="s">
        <v>101</v>
      </c>
      <c r="C331" t="s">
        <v>114</v>
      </c>
      <c r="D331">
        <v>759</v>
      </c>
      <c r="E331">
        <v>7</v>
      </c>
      <c r="F331">
        <f>RANK(STAND_R[[#This Row],[R]],STAND_R[R],0)</f>
        <v>410</v>
      </c>
      <c r="G331">
        <f t="shared" si="5"/>
        <v>6</v>
      </c>
    </row>
    <row r="332" spans="1:7" x14ac:dyDescent="0.25">
      <c r="A332" t="s">
        <v>66</v>
      </c>
      <c r="B332" t="s">
        <v>100</v>
      </c>
      <c r="C332" t="s">
        <v>114</v>
      </c>
      <c r="D332">
        <v>742</v>
      </c>
      <c r="E332">
        <v>6</v>
      </c>
      <c r="F332">
        <f>RANK(STAND_R[[#This Row],[R]],STAND_R[R],0)</f>
        <v>450</v>
      </c>
      <c r="G332">
        <f t="shared" si="5"/>
        <v>7</v>
      </c>
    </row>
    <row r="333" spans="1:7" x14ac:dyDescent="0.25">
      <c r="A333" t="s">
        <v>66</v>
      </c>
      <c r="B333" t="s">
        <v>103</v>
      </c>
      <c r="C333" t="s">
        <v>114</v>
      </c>
      <c r="D333">
        <v>734</v>
      </c>
      <c r="E333">
        <v>5</v>
      </c>
      <c r="F333">
        <f>RANK(STAND_R[[#This Row],[R]],STAND_R[R],0)</f>
        <v>464</v>
      </c>
      <c r="G333">
        <f t="shared" si="5"/>
        <v>8</v>
      </c>
    </row>
    <row r="334" spans="1:7" x14ac:dyDescent="0.25">
      <c r="A334" t="s">
        <v>66</v>
      </c>
      <c r="B334" t="s">
        <v>105</v>
      </c>
      <c r="C334" t="s">
        <v>114</v>
      </c>
      <c r="D334">
        <v>731</v>
      </c>
      <c r="E334">
        <v>4</v>
      </c>
      <c r="F334">
        <f>RANK(STAND_R[[#This Row],[R]],STAND_R[R],0)</f>
        <v>472</v>
      </c>
      <c r="G334">
        <f t="shared" si="5"/>
        <v>9</v>
      </c>
    </row>
    <row r="335" spans="1:7" x14ac:dyDescent="0.25">
      <c r="A335" t="s">
        <v>66</v>
      </c>
      <c r="B335" t="s">
        <v>104</v>
      </c>
      <c r="C335" t="s">
        <v>114</v>
      </c>
      <c r="D335">
        <v>722</v>
      </c>
      <c r="E335">
        <v>3</v>
      </c>
      <c r="F335">
        <f>RANK(STAND_R[[#This Row],[R]],STAND_R[R],0)</f>
        <v>481</v>
      </c>
      <c r="G335">
        <f t="shared" si="5"/>
        <v>10</v>
      </c>
    </row>
    <row r="336" spans="1:7" x14ac:dyDescent="0.25">
      <c r="A336" t="s">
        <v>66</v>
      </c>
      <c r="B336" t="s">
        <v>97</v>
      </c>
      <c r="C336" t="s">
        <v>114</v>
      </c>
      <c r="D336">
        <v>671</v>
      </c>
      <c r="E336">
        <v>2</v>
      </c>
      <c r="F336">
        <f>RANK(STAND_R[[#This Row],[R]],STAND_R[R],0)</f>
        <v>553</v>
      </c>
      <c r="G336">
        <f t="shared" si="5"/>
        <v>11</v>
      </c>
    </row>
    <row r="337" spans="1:7" x14ac:dyDescent="0.25">
      <c r="A337" t="s">
        <v>66</v>
      </c>
      <c r="B337" t="s">
        <v>96</v>
      </c>
      <c r="C337" t="s">
        <v>114</v>
      </c>
      <c r="D337">
        <v>617</v>
      </c>
      <c r="E337">
        <v>1</v>
      </c>
      <c r="F337">
        <f>RANK(STAND_R[[#This Row],[R]],STAND_R[R],0)</f>
        <v>597</v>
      </c>
      <c r="G337">
        <f t="shared" si="5"/>
        <v>12</v>
      </c>
    </row>
    <row r="338" spans="1:7" x14ac:dyDescent="0.25">
      <c r="A338" t="s">
        <v>67</v>
      </c>
      <c r="B338" t="s">
        <v>99</v>
      </c>
      <c r="C338" t="s">
        <v>113</v>
      </c>
      <c r="D338">
        <v>936</v>
      </c>
      <c r="E338">
        <v>12</v>
      </c>
      <c r="F338">
        <f>RANK(STAND_R[[#This Row],[R]],STAND_R[R],0)</f>
        <v>48</v>
      </c>
      <c r="G338">
        <f t="shared" si="5"/>
        <v>1</v>
      </c>
    </row>
    <row r="339" spans="1:7" x14ac:dyDescent="0.25">
      <c r="A339" t="s">
        <v>67</v>
      </c>
      <c r="B339" t="s">
        <v>94</v>
      </c>
      <c r="C339" t="s">
        <v>113</v>
      </c>
      <c r="D339">
        <v>908</v>
      </c>
      <c r="E339">
        <v>11</v>
      </c>
      <c r="F339">
        <f>RANK(STAND_R[[#This Row],[R]],STAND_R[R],0)</f>
        <v>95</v>
      </c>
      <c r="G339">
        <f t="shared" si="5"/>
        <v>2</v>
      </c>
    </row>
    <row r="340" spans="1:7" x14ac:dyDescent="0.25">
      <c r="A340" t="s">
        <v>67</v>
      </c>
      <c r="B340" t="s">
        <v>101</v>
      </c>
      <c r="C340" t="s">
        <v>113</v>
      </c>
      <c r="D340">
        <v>879</v>
      </c>
      <c r="E340">
        <v>10</v>
      </c>
      <c r="F340">
        <f>RANK(STAND_R[[#This Row],[R]],STAND_R[R],0)</f>
        <v>141</v>
      </c>
      <c r="G340">
        <f t="shared" si="5"/>
        <v>3</v>
      </c>
    </row>
    <row r="341" spans="1:7" x14ac:dyDescent="0.25">
      <c r="A341" t="s">
        <v>67</v>
      </c>
      <c r="B341" t="s">
        <v>103</v>
      </c>
      <c r="C341" t="s">
        <v>113</v>
      </c>
      <c r="D341">
        <v>826</v>
      </c>
      <c r="E341">
        <v>9</v>
      </c>
      <c r="F341">
        <f>RANK(STAND_R[[#This Row],[R]],STAND_R[R],0)</f>
        <v>270</v>
      </c>
      <c r="G341">
        <f t="shared" si="5"/>
        <v>4</v>
      </c>
    </row>
    <row r="342" spans="1:7" x14ac:dyDescent="0.25">
      <c r="A342" t="s">
        <v>67</v>
      </c>
      <c r="B342" t="s">
        <v>95</v>
      </c>
      <c r="C342" t="s">
        <v>113</v>
      </c>
      <c r="D342">
        <v>811</v>
      </c>
      <c r="E342">
        <v>7.5</v>
      </c>
      <c r="F342">
        <f>RANK(STAND_R[[#This Row],[R]],STAND_R[R],0)</f>
        <v>298</v>
      </c>
      <c r="G342">
        <f t="shared" si="5"/>
        <v>5</v>
      </c>
    </row>
    <row r="343" spans="1:7" x14ac:dyDescent="0.25">
      <c r="A343" t="s">
        <v>67</v>
      </c>
      <c r="B343" t="s">
        <v>98</v>
      </c>
      <c r="C343" t="s">
        <v>113</v>
      </c>
      <c r="D343">
        <v>811</v>
      </c>
      <c r="E343">
        <v>7.5</v>
      </c>
      <c r="F343">
        <f>RANK(STAND_R[[#This Row],[R]],STAND_R[R],0)</f>
        <v>298</v>
      </c>
      <c r="G343">
        <f t="shared" si="5"/>
        <v>6</v>
      </c>
    </row>
    <row r="344" spans="1:7" x14ac:dyDescent="0.25">
      <c r="A344" t="s">
        <v>67</v>
      </c>
      <c r="B344" t="s">
        <v>102</v>
      </c>
      <c r="C344" t="s">
        <v>113</v>
      </c>
      <c r="D344">
        <v>798</v>
      </c>
      <c r="E344">
        <v>6</v>
      </c>
      <c r="F344">
        <f>RANK(STAND_R[[#This Row],[R]],STAND_R[R],0)</f>
        <v>328</v>
      </c>
      <c r="G344">
        <f t="shared" si="5"/>
        <v>7</v>
      </c>
    </row>
    <row r="345" spans="1:7" x14ac:dyDescent="0.25">
      <c r="A345" t="s">
        <v>67</v>
      </c>
      <c r="B345" t="s">
        <v>100</v>
      </c>
      <c r="C345" t="s">
        <v>113</v>
      </c>
      <c r="D345">
        <v>772</v>
      </c>
      <c r="E345">
        <v>5</v>
      </c>
      <c r="F345">
        <f>RANK(STAND_R[[#This Row],[R]],STAND_R[R],0)</f>
        <v>375</v>
      </c>
      <c r="G345">
        <f t="shared" si="5"/>
        <v>8</v>
      </c>
    </row>
    <row r="346" spans="1:7" x14ac:dyDescent="0.25">
      <c r="A346" t="s">
        <v>67</v>
      </c>
      <c r="B346" t="s">
        <v>104</v>
      </c>
      <c r="C346" t="s">
        <v>113</v>
      </c>
      <c r="D346">
        <v>756</v>
      </c>
      <c r="E346">
        <v>4</v>
      </c>
      <c r="F346">
        <f>RANK(STAND_R[[#This Row],[R]],STAND_R[R],0)</f>
        <v>418</v>
      </c>
      <c r="G346">
        <f t="shared" si="5"/>
        <v>9</v>
      </c>
    </row>
    <row r="347" spans="1:7" x14ac:dyDescent="0.25">
      <c r="A347" t="s">
        <v>67</v>
      </c>
      <c r="B347" t="s">
        <v>96</v>
      </c>
      <c r="C347" t="s">
        <v>113</v>
      </c>
      <c r="D347">
        <v>720</v>
      </c>
      <c r="E347">
        <v>3</v>
      </c>
      <c r="F347">
        <f>RANK(STAND_R[[#This Row],[R]],STAND_R[R],0)</f>
        <v>485</v>
      </c>
      <c r="G347">
        <f t="shared" si="5"/>
        <v>10</v>
      </c>
    </row>
    <row r="348" spans="1:7" x14ac:dyDescent="0.25">
      <c r="A348" t="s">
        <v>67</v>
      </c>
      <c r="B348" t="s">
        <v>97</v>
      </c>
      <c r="C348" t="s">
        <v>113</v>
      </c>
      <c r="D348">
        <v>709</v>
      </c>
      <c r="E348">
        <v>2</v>
      </c>
      <c r="F348">
        <f>RANK(STAND_R[[#This Row],[R]],STAND_R[R],0)</f>
        <v>503</v>
      </c>
      <c r="G348">
        <f t="shared" si="5"/>
        <v>11</v>
      </c>
    </row>
    <row r="349" spans="1:7" x14ac:dyDescent="0.25">
      <c r="A349" t="s">
        <v>67</v>
      </c>
      <c r="B349" t="s">
        <v>105</v>
      </c>
      <c r="C349" t="s">
        <v>113</v>
      </c>
      <c r="D349">
        <v>702</v>
      </c>
      <c r="E349">
        <v>1</v>
      </c>
      <c r="F349">
        <f>RANK(STAND_R[[#This Row],[R]],STAND_R[R],0)</f>
        <v>519</v>
      </c>
      <c r="G349">
        <f t="shared" si="5"/>
        <v>12</v>
      </c>
    </row>
    <row r="350" spans="1:7" x14ac:dyDescent="0.25">
      <c r="A350" t="s">
        <v>68</v>
      </c>
      <c r="B350" t="s">
        <v>94</v>
      </c>
      <c r="C350" t="s">
        <v>113</v>
      </c>
      <c r="D350">
        <v>1035</v>
      </c>
      <c r="E350">
        <v>12</v>
      </c>
      <c r="F350">
        <f>RANK(STAND_R[[#This Row],[R]],STAND_R[R],0)</f>
        <v>1</v>
      </c>
      <c r="G350">
        <f t="shared" si="5"/>
        <v>1</v>
      </c>
    </row>
    <row r="351" spans="1:7" x14ac:dyDescent="0.25">
      <c r="A351" t="s">
        <v>68</v>
      </c>
      <c r="B351" t="s">
        <v>100</v>
      </c>
      <c r="C351" t="s">
        <v>113</v>
      </c>
      <c r="D351">
        <v>829</v>
      </c>
      <c r="E351">
        <v>11</v>
      </c>
      <c r="F351">
        <f>RANK(STAND_R[[#This Row],[R]],STAND_R[R],0)</f>
        <v>255</v>
      </c>
      <c r="G351">
        <f t="shared" si="5"/>
        <v>2</v>
      </c>
    </row>
    <row r="352" spans="1:7" x14ac:dyDescent="0.25">
      <c r="A352" t="s">
        <v>68</v>
      </c>
      <c r="B352" t="s">
        <v>102</v>
      </c>
      <c r="C352" t="s">
        <v>113</v>
      </c>
      <c r="D352">
        <v>816</v>
      </c>
      <c r="E352">
        <v>10</v>
      </c>
      <c r="F352">
        <f>RANK(STAND_R[[#This Row],[R]],STAND_R[R],0)</f>
        <v>290</v>
      </c>
      <c r="G352">
        <f t="shared" si="5"/>
        <v>3</v>
      </c>
    </row>
    <row r="353" spans="1:7" x14ac:dyDescent="0.25">
      <c r="A353" t="s">
        <v>68</v>
      </c>
      <c r="B353" t="s">
        <v>103</v>
      </c>
      <c r="C353" t="s">
        <v>113</v>
      </c>
      <c r="D353">
        <v>815</v>
      </c>
      <c r="E353">
        <v>9</v>
      </c>
      <c r="F353">
        <f>RANK(STAND_R[[#This Row],[R]],STAND_R[R],0)</f>
        <v>293</v>
      </c>
      <c r="G353">
        <f t="shared" si="5"/>
        <v>4</v>
      </c>
    </row>
    <row r="354" spans="1:7" x14ac:dyDescent="0.25">
      <c r="A354" t="s">
        <v>68</v>
      </c>
      <c r="B354" t="s">
        <v>104</v>
      </c>
      <c r="C354" t="s">
        <v>113</v>
      </c>
      <c r="D354">
        <v>813</v>
      </c>
      <c r="E354">
        <v>8</v>
      </c>
      <c r="F354">
        <f>RANK(STAND_R[[#This Row],[R]],STAND_R[R],0)</f>
        <v>295</v>
      </c>
      <c r="G354">
        <f t="shared" si="5"/>
        <v>5</v>
      </c>
    </row>
    <row r="355" spans="1:7" x14ac:dyDescent="0.25">
      <c r="A355" t="s">
        <v>68</v>
      </c>
      <c r="B355" t="s">
        <v>99</v>
      </c>
      <c r="C355" t="s">
        <v>113</v>
      </c>
      <c r="D355">
        <v>810</v>
      </c>
      <c r="E355">
        <v>7</v>
      </c>
      <c r="F355">
        <f>RANK(STAND_R[[#This Row],[R]],STAND_R[R],0)</f>
        <v>301</v>
      </c>
      <c r="G355">
        <f t="shared" si="5"/>
        <v>6</v>
      </c>
    </row>
    <row r="356" spans="1:7" x14ac:dyDescent="0.25">
      <c r="A356" t="s">
        <v>68</v>
      </c>
      <c r="B356" t="s">
        <v>95</v>
      </c>
      <c r="C356" t="s">
        <v>113</v>
      </c>
      <c r="D356">
        <v>792</v>
      </c>
      <c r="E356">
        <v>5.5</v>
      </c>
      <c r="F356">
        <f>RANK(STAND_R[[#This Row],[R]],STAND_R[R],0)</f>
        <v>343</v>
      </c>
      <c r="G356">
        <f t="shared" si="5"/>
        <v>7</v>
      </c>
    </row>
    <row r="357" spans="1:7" x14ac:dyDescent="0.25">
      <c r="A357" t="s">
        <v>68</v>
      </c>
      <c r="B357" t="s">
        <v>98</v>
      </c>
      <c r="C357" t="s">
        <v>113</v>
      </c>
      <c r="D357">
        <v>792</v>
      </c>
      <c r="E357">
        <v>5.5</v>
      </c>
      <c r="F357">
        <f>RANK(STAND_R[[#This Row],[R]],STAND_R[R],0)</f>
        <v>343</v>
      </c>
      <c r="G357">
        <f t="shared" si="5"/>
        <v>8</v>
      </c>
    </row>
    <row r="358" spans="1:7" x14ac:dyDescent="0.25">
      <c r="A358" t="s">
        <v>68</v>
      </c>
      <c r="B358" t="s">
        <v>105</v>
      </c>
      <c r="C358" t="s">
        <v>113</v>
      </c>
      <c r="D358">
        <v>758</v>
      </c>
      <c r="E358">
        <v>4</v>
      </c>
      <c r="F358">
        <f>RANK(STAND_R[[#This Row],[R]],STAND_R[R],0)</f>
        <v>415</v>
      </c>
      <c r="G358">
        <f t="shared" si="5"/>
        <v>9</v>
      </c>
    </row>
    <row r="359" spans="1:7" x14ac:dyDescent="0.25">
      <c r="A359" t="s">
        <v>68</v>
      </c>
      <c r="B359" t="s">
        <v>101</v>
      </c>
      <c r="C359" t="s">
        <v>113</v>
      </c>
      <c r="D359">
        <v>733</v>
      </c>
      <c r="E359">
        <v>3</v>
      </c>
      <c r="F359">
        <f>RANK(STAND_R[[#This Row],[R]],STAND_R[R],0)</f>
        <v>468</v>
      </c>
      <c r="G359">
        <f t="shared" si="5"/>
        <v>10</v>
      </c>
    </row>
    <row r="360" spans="1:7" x14ac:dyDescent="0.25">
      <c r="A360" t="s">
        <v>68</v>
      </c>
      <c r="B360" t="s">
        <v>96</v>
      </c>
      <c r="C360" t="s">
        <v>113</v>
      </c>
      <c r="D360">
        <v>644</v>
      </c>
      <c r="E360">
        <v>2</v>
      </c>
      <c r="F360">
        <f>RANK(STAND_R[[#This Row],[R]],STAND_R[R],0)</f>
        <v>573</v>
      </c>
      <c r="G360">
        <f t="shared" si="5"/>
        <v>11</v>
      </c>
    </row>
    <row r="361" spans="1:7" x14ac:dyDescent="0.25">
      <c r="A361" t="s">
        <v>68</v>
      </c>
      <c r="B361" t="s">
        <v>97</v>
      </c>
      <c r="C361" t="s">
        <v>113</v>
      </c>
      <c r="D361">
        <v>617</v>
      </c>
      <c r="E361">
        <v>1</v>
      </c>
      <c r="F361">
        <f>RANK(STAND_R[[#This Row],[R]],STAND_R[R],0)</f>
        <v>597</v>
      </c>
      <c r="G361">
        <f t="shared" si="5"/>
        <v>12</v>
      </c>
    </row>
    <row r="362" spans="1:7" x14ac:dyDescent="0.25">
      <c r="A362" t="s">
        <v>69</v>
      </c>
      <c r="B362" t="s">
        <v>94</v>
      </c>
      <c r="C362" t="s">
        <v>114</v>
      </c>
      <c r="D362">
        <v>979</v>
      </c>
      <c r="E362">
        <v>12</v>
      </c>
      <c r="F362">
        <f>RANK(STAND_R[[#This Row],[R]],STAND_R[R],0)</f>
        <v>13</v>
      </c>
      <c r="G362">
        <f t="shared" si="5"/>
        <v>1</v>
      </c>
    </row>
    <row r="363" spans="1:7" x14ac:dyDescent="0.25">
      <c r="A363" t="s">
        <v>69</v>
      </c>
      <c r="B363" t="s">
        <v>101</v>
      </c>
      <c r="C363" t="s">
        <v>114</v>
      </c>
      <c r="D363">
        <v>877</v>
      </c>
      <c r="E363">
        <v>10.5</v>
      </c>
      <c r="F363">
        <f>RANK(STAND_R[[#This Row],[R]],STAND_R[R],0)</f>
        <v>143</v>
      </c>
      <c r="G363">
        <f t="shared" si="5"/>
        <v>2</v>
      </c>
    </row>
    <row r="364" spans="1:7" x14ac:dyDescent="0.25">
      <c r="A364" t="s">
        <v>69</v>
      </c>
      <c r="B364" t="s">
        <v>102</v>
      </c>
      <c r="C364" t="s">
        <v>114</v>
      </c>
      <c r="D364">
        <v>854</v>
      </c>
      <c r="E364">
        <v>9</v>
      </c>
      <c r="F364">
        <f>RANK(STAND_R[[#This Row],[R]],STAND_R[R],0)</f>
        <v>185</v>
      </c>
      <c r="G364">
        <f t="shared" si="5"/>
        <v>3</v>
      </c>
    </row>
    <row r="365" spans="1:7" x14ac:dyDescent="0.25">
      <c r="A365" t="s">
        <v>69</v>
      </c>
      <c r="B365" t="s">
        <v>99</v>
      </c>
      <c r="C365" t="s">
        <v>114</v>
      </c>
      <c r="D365">
        <v>844</v>
      </c>
      <c r="E365">
        <v>7</v>
      </c>
      <c r="F365">
        <f>RANK(STAND_R[[#This Row],[R]],STAND_R[R],0)</f>
        <v>214</v>
      </c>
      <c r="G365">
        <f t="shared" si="5"/>
        <v>4</v>
      </c>
    </row>
    <row r="366" spans="1:7" x14ac:dyDescent="0.25">
      <c r="A366" t="s">
        <v>69</v>
      </c>
      <c r="B366" t="s">
        <v>95</v>
      </c>
      <c r="C366" t="s">
        <v>114</v>
      </c>
      <c r="D366">
        <v>838</v>
      </c>
      <c r="E366">
        <v>6</v>
      </c>
      <c r="F366">
        <f>RANK(STAND_R[[#This Row],[R]],STAND_R[R],0)</f>
        <v>237</v>
      </c>
      <c r="G366">
        <f t="shared" si="5"/>
        <v>5</v>
      </c>
    </row>
    <row r="367" spans="1:7" x14ac:dyDescent="0.25">
      <c r="A367" t="s">
        <v>69</v>
      </c>
      <c r="B367" t="s">
        <v>104</v>
      </c>
      <c r="C367" t="s">
        <v>114</v>
      </c>
      <c r="D367">
        <v>34</v>
      </c>
      <c r="F367">
        <f>RANK(STAND_R[[#This Row],[R]],STAND_R[R],0)</f>
        <v>634</v>
      </c>
      <c r="G367">
        <f t="shared" si="5"/>
        <v>6</v>
      </c>
    </row>
    <row r="368" spans="1:7" x14ac:dyDescent="0.25">
      <c r="A368" t="s">
        <v>69</v>
      </c>
      <c r="B368" t="s">
        <v>96</v>
      </c>
      <c r="C368" t="s">
        <v>114</v>
      </c>
      <c r="D368">
        <v>5</v>
      </c>
      <c r="F368">
        <f>RANK(STAND_R[[#This Row],[R]],STAND_R[R],0)</f>
        <v>640</v>
      </c>
      <c r="G368">
        <f t="shared" si="5"/>
        <v>7</v>
      </c>
    </row>
    <row r="369" spans="1:7" x14ac:dyDescent="0.25">
      <c r="A369" t="s">
        <v>69</v>
      </c>
      <c r="B369" t="s">
        <v>100</v>
      </c>
      <c r="C369" t="s">
        <v>114</v>
      </c>
      <c r="D369">
        <v>5</v>
      </c>
      <c r="F369">
        <f>RANK(STAND_R[[#This Row],[R]],STAND_R[R],0)</f>
        <v>640</v>
      </c>
      <c r="G369">
        <f t="shared" si="5"/>
        <v>8</v>
      </c>
    </row>
    <row r="370" spans="1:7" x14ac:dyDescent="0.25">
      <c r="A370" t="s">
        <v>69</v>
      </c>
      <c r="B370" t="s">
        <v>97</v>
      </c>
      <c r="C370" t="s">
        <v>114</v>
      </c>
      <c r="D370">
        <v>2</v>
      </c>
      <c r="F370">
        <f>RANK(STAND_R[[#This Row],[R]],STAND_R[R],0)</f>
        <v>649</v>
      </c>
      <c r="G370">
        <f t="shared" si="5"/>
        <v>9</v>
      </c>
    </row>
    <row r="371" spans="1:7" x14ac:dyDescent="0.25">
      <c r="A371" t="s">
        <v>69</v>
      </c>
      <c r="B371" t="s">
        <v>103</v>
      </c>
      <c r="C371" t="s">
        <v>114</v>
      </c>
      <c r="D371">
        <v>2</v>
      </c>
      <c r="F371">
        <f>RANK(STAND_R[[#This Row],[R]],STAND_R[R],0)</f>
        <v>649</v>
      </c>
      <c r="G371">
        <f t="shared" si="5"/>
        <v>10</v>
      </c>
    </row>
    <row r="372" spans="1:7" x14ac:dyDescent="0.25">
      <c r="A372" t="s">
        <v>69</v>
      </c>
      <c r="B372" t="s">
        <v>98</v>
      </c>
      <c r="C372" t="s">
        <v>114</v>
      </c>
      <c r="D372">
        <v>1</v>
      </c>
      <c r="F372">
        <f>RANK(STAND_R[[#This Row],[R]],STAND_R[R],0)</f>
        <v>652</v>
      </c>
      <c r="G372">
        <f t="shared" si="5"/>
        <v>11</v>
      </c>
    </row>
    <row r="373" spans="1:7" x14ac:dyDescent="0.25">
      <c r="A373" t="s">
        <v>69</v>
      </c>
      <c r="B373" t="s">
        <v>105</v>
      </c>
      <c r="C373" t="s">
        <v>114</v>
      </c>
      <c r="D373">
        <v>0</v>
      </c>
      <c r="F373">
        <f>RANK(STAND_R[[#This Row],[R]],STAND_R[R],0)</f>
        <v>656</v>
      </c>
      <c r="G373">
        <f t="shared" si="5"/>
        <v>12</v>
      </c>
    </row>
    <row r="374" spans="1:7" x14ac:dyDescent="0.25">
      <c r="A374" t="s">
        <v>70</v>
      </c>
      <c r="B374" t="s">
        <v>98</v>
      </c>
      <c r="C374" t="s">
        <v>113</v>
      </c>
      <c r="D374">
        <v>953</v>
      </c>
      <c r="E374">
        <v>12</v>
      </c>
      <c r="F374">
        <f>RANK(STAND_R[[#This Row],[R]],STAND_R[R],0)</f>
        <v>29</v>
      </c>
      <c r="G374">
        <f t="shared" si="5"/>
        <v>1</v>
      </c>
    </row>
    <row r="375" spans="1:7" x14ac:dyDescent="0.25">
      <c r="A375" t="s">
        <v>70</v>
      </c>
      <c r="B375" t="s">
        <v>94</v>
      </c>
      <c r="C375" t="s">
        <v>113</v>
      </c>
      <c r="D375">
        <v>928</v>
      </c>
      <c r="E375">
        <v>11</v>
      </c>
      <c r="F375">
        <f>RANK(STAND_R[[#This Row],[R]],STAND_R[R],0)</f>
        <v>64</v>
      </c>
      <c r="G375">
        <f t="shared" si="5"/>
        <v>2</v>
      </c>
    </row>
    <row r="376" spans="1:7" x14ac:dyDescent="0.25">
      <c r="A376" t="s">
        <v>70</v>
      </c>
      <c r="B376" t="s">
        <v>99</v>
      </c>
      <c r="C376" t="s">
        <v>113</v>
      </c>
      <c r="D376">
        <v>890</v>
      </c>
      <c r="E376">
        <v>10</v>
      </c>
      <c r="F376">
        <f>RANK(STAND_R[[#This Row],[R]],STAND_R[R],0)</f>
        <v>119</v>
      </c>
      <c r="G376">
        <f t="shared" si="5"/>
        <v>3</v>
      </c>
    </row>
    <row r="377" spans="1:7" x14ac:dyDescent="0.25">
      <c r="A377" t="s">
        <v>70</v>
      </c>
      <c r="B377" t="s">
        <v>102</v>
      </c>
      <c r="C377" t="s">
        <v>113</v>
      </c>
      <c r="D377">
        <v>861</v>
      </c>
      <c r="E377">
        <v>9</v>
      </c>
      <c r="F377">
        <f>RANK(STAND_R[[#This Row],[R]],STAND_R[R],0)</f>
        <v>170</v>
      </c>
      <c r="G377">
        <f t="shared" si="5"/>
        <v>4</v>
      </c>
    </row>
    <row r="378" spans="1:7" x14ac:dyDescent="0.25">
      <c r="A378" t="s">
        <v>70</v>
      </c>
      <c r="B378" t="s">
        <v>103</v>
      </c>
      <c r="C378" t="s">
        <v>113</v>
      </c>
      <c r="D378">
        <v>825</v>
      </c>
      <c r="E378">
        <v>8</v>
      </c>
      <c r="F378">
        <f>RANK(STAND_R[[#This Row],[R]],STAND_R[R],0)</f>
        <v>273</v>
      </c>
      <c r="G378">
        <f t="shared" si="5"/>
        <v>5</v>
      </c>
    </row>
    <row r="379" spans="1:7" x14ac:dyDescent="0.25">
      <c r="A379" t="s">
        <v>70</v>
      </c>
      <c r="B379" t="s">
        <v>100</v>
      </c>
      <c r="C379" t="s">
        <v>113</v>
      </c>
      <c r="D379">
        <v>802</v>
      </c>
      <c r="E379">
        <v>7</v>
      </c>
      <c r="F379">
        <f>RANK(STAND_R[[#This Row],[R]],STAND_R[R],0)</f>
        <v>318</v>
      </c>
      <c r="G379">
        <f t="shared" si="5"/>
        <v>6</v>
      </c>
    </row>
    <row r="380" spans="1:7" x14ac:dyDescent="0.25">
      <c r="A380" t="s">
        <v>70</v>
      </c>
      <c r="B380" t="s">
        <v>95</v>
      </c>
      <c r="C380" t="s">
        <v>113</v>
      </c>
      <c r="D380">
        <v>748</v>
      </c>
      <c r="E380">
        <v>6</v>
      </c>
      <c r="F380">
        <f>RANK(STAND_R[[#This Row],[R]],STAND_R[R],0)</f>
        <v>430</v>
      </c>
      <c r="G380">
        <f t="shared" si="5"/>
        <v>7</v>
      </c>
    </row>
    <row r="381" spans="1:7" x14ac:dyDescent="0.25">
      <c r="A381" t="s">
        <v>70</v>
      </c>
      <c r="B381" t="s">
        <v>101</v>
      </c>
      <c r="C381" t="s">
        <v>113</v>
      </c>
      <c r="D381">
        <v>709</v>
      </c>
      <c r="E381">
        <v>5</v>
      </c>
      <c r="F381">
        <f>RANK(STAND_R[[#This Row],[R]],STAND_R[R],0)</f>
        <v>503</v>
      </c>
      <c r="G381">
        <f t="shared" si="5"/>
        <v>8</v>
      </c>
    </row>
    <row r="382" spans="1:7" x14ac:dyDescent="0.25">
      <c r="A382" t="s">
        <v>70</v>
      </c>
      <c r="B382" t="s">
        <v>105</v>
      </c>
      <c r="C382" t="s">
        <v>113</v>
      </c>
      <c r="D382">
        <v>703</v>
      </c>
      <c r="E382">
        <v>4</v>
      </c>
      <c r="F382">
        <f>RANK(STAND_R[[#This Row],[R]],STAND_R[R],0)</f>
        <v>515</v>
      </c>
      <c r="G382">
        <f t="shared" si="5"/>
        <v>9</v>
      </c>
    </row>
    <row r="383" spans="1:7" x14ac:dyDescent="0.25">
      <c r="A383" t="s">
        <v>70</v>
      </c>
      <c r="B383" t="s">
        <v>104</v>
      </c>
      <c r="C383" t="s">
        <v>113</v>
      </c>
      <c r="D383">
        <v>697</v>
      </c>
      <c r="E383">
        <v>3</v>
      </c>
      <c r="F383">
        <f>RANK(STAND_R[[#This Row],[R]],STAND_R[R],0)</f>
        <v>527</v>
      </c>
      <c r="G383">
        <f t="shared" si="5"/>
        <v>10</v>
      </c>
    </row>
    <row r="384" spans="1:7" x14ac:dyDescent="0.25">
      <c r="A384" t="s">
        <v>70</v>
      </c>
      <c r="B384" t="s">
        <v>97</v>
      </c>
      <c r="C384" t="s">
        <v>113</v>
      </c>
      <c r="D384">
        <v>648</v>
      </c>
      <c r="E384">
        <v>2</v>
      </c>
      <c r="F384">
        <f>RANK(STAND_R[[#This Row],[R]],STAND_R[R],0)</f>
        <v>572</v>
      </c>
      <c r="G384">
        <f t="shared" si="5"/>
        <v>11</v>
      </c>
    </row>
    <row r="385" spans="1:7" x14ac:dyDescent="0.25">
      <c r="A385" t="s">
        <v>70</v>
      </c>
      <c r="B385" t="s">
        <v>96</v>
      </c>
      <c r="C385" t="s">
        <v>113</v>
      </c>
      <c r="D385">
        <v>633</v>
      </c>
      <c r="E385">
        <v>1</v>
      </c>
      <c r="F385">
        <f>RANK(STAND_R[[#This Row],[R]],STAND_R[R],0)</f>
        <v>585</v>
      </c>
      <c r="G385">
        <f t="shared" si="5"/>
        <v>12</v>
      </c>
    </row>
    <row r="386" spans="1:7" x14ac:dyDescent="0.25">
      <c r="A386" t="s">
        <v>71</v>
      </c>
      <c r="B386" t="s">
        <v>95</v>
      </c>
      <c r="C386" t="s">
        <v>113</v>
      </c>
      <c r="D386">
        <v>972</v>
      </c>
      <c r="E386">
        <v>12</v>
      </c>
      <c r="F386">
        <f>RANK(STAND_R[[#This Row],[R]],STAND_R[R],0)</f>
        <v>20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98</v>
      </c>
      <c r="C387" t="s">
        <v>113</v>
      </c>
      <c r="D387">
        <v>945</v>
      </c>
      <c r="E387">
        <v>11</v>
      </c>
      <c r="F387">
        <f>RANK(STAND_R[[#This Row],[R]],STAND_R[R],0)</f>
        <v>36</v>
      </c>
      <c r="G387">
        <f t="shared" si="6"/>
        <v>2</v>
      </c>
    </row>
    <row r="388" spans="1:7" x14ac:dyDescent="0.25">
      <c r="A388" t="s">
        <v>71</v>
      </c>
      <c r="B388" t="s">
        <v>100</v>
      </c>
      <c r="C388" t="s">
        <v>113</v>
      </c>
      <c r="D388">
        <v>932</v>
      </c>
      <c r="E388">
        <v>10</v>
      </c>
      <c r="F388">
        <f>RANK(STAND_R[[#This Row],[R]],STAND_R[R],0)</f>
        <v>56</v>
      </c>
      <c r="G388">
        <f t="shared" si="6"/>
        <v>3</v>
      </c>
    </row>
    <row r="389" spans="1:7" x14ac:dyDescent="0.25">
      <c r="A389" t="s">
        <v>71</v>
      </c>
      <c r="B389" t="s">
        <v>102</v>
      </c>
      <c r="C389" t="s">
        <v>113</v>
      </c>
      <c r="D389">
        <v>912</v>
      </c>
      <c r="E389">
        <v>9</v>
      </c>
      <c r="F389">
        <f>RANK(STAND_R[[#This Row],[R]],STAND_R[R],0)</f>
        <v>89</v>
      </c>
      <c r="G389">
        <f t="shared" si="6"/>
        <v>4</v>
      </c>
    </row>
    <row r="390" spans="1:7" x14ac:dyDescent="0.25">
      <c r="A390" t="s">
        <v>71</v>
      </c>
      <c r="B390" t="s">
        <v>103</v>
      </c>
      <c r="C390" t="s">
        <v>113</v>
      </c>
      <c r="D390">
        <v>909</v>
      </c>
      <c r="E390">
        <v>8</v>
      </c>
      <c r="F390">
        <f>RANK(STAND_R[[#This Row],[R]],STAND_R[R],0)</f>
        <v>93</v>
      </c>
      <c r="G390">
        <f t="shared" si="6"/>
        <v>5</v>
      </c>
    </row>
    <row r="391" spans="1:7" x14ac:dyDescent="0.25">
      <c r="A391" t="s">
        <v>71</v>
      </c>
      <c r="B391" t="s">
        <v>99</v>
      </c>
      <c r="C391" t="s">
        <v>113</v>
      </c>
      <c r="D391">
        <v>804</v>
      </c>
      <c r="E391">
        <v>7</v>
      </c>
      <c r="F391">
        <f>RANK(STAND_R[[#This Row],[R]],STAND_R[R],0)</f>
        <v>312</v>
      </c>
      <c r="G391">
        <f t="shared" si="6"/>
        <v>6</v>
      </c>
    </row>
    <row r="392" spans="1:7" x14ac:dyDescent="0.25">
      <c r="A392" t="s">
        <v>71</v>
      </c>
      <c r="B392" t="s">
        <v>94</v>
      </c>
      <c r="C392" t="s">
        <v>113</v>
      </c>
      <c r="D392">
        <v>800</v>
      </c>
      <c r="E392">
        <v>6</v>
      </c>
      <c r="F392">
        <f>RANK(STAND_R[[#This Row],[R]],STAND_R[R],0)</f>
        <v>322</v>
      </c>
      <c r="G392">
        <f t="shared" si="6"/>
        <v>7</v>
      </c>
    </row>
    <row r="393" spans="1:7" x14ac:dyDescent="0.25">
      <c r="A393" t="s">
        <v>71</v>
      </c>
      <c r="B393" t="s">
        <v>105</v>
      </c>
      <c r="C393" t="s">
        <v>113</v>
      </c>
      <c r="D393">
        <v>766</v>
      </c>
      <c r="E393">
        <v>5</v>
      </c>
      <c r="F393">
        <f>RANK(STAND_R[[#This Row],[R]],STAND_R[R],0)</f>
        <v>391</v>
      </c>
      <c r="G393">
        <f t="shared" si="6"/>
        <v>8</v>
      </c>
    </row>
    <row r="394" spans="1:7" x14ac:dyDescent="0.25">
      <c r="A394" t="s">
        <v>71</v>
      </c>
      <c r="B394" t="s">
        <v>101</v>
      </c>
      <c r="C394" t="s">
        <v>113</v>
      </c>
      <c r="D394">
        <v>764</v>
      </c>
      <c r="E394">
        <v>4</v>
      </c>
      <c r="F394">
        <f>RANK(STAND_R[[#This Row],[R]],STAND_R[R],0)</f>
        <v>398</v>
      </c>
      <c r="G394">
        <f t="shared" si="6"/>
        <v>9</v>
      </c>
    </row>
    <row r="395" spans="1:7" x14ac:dyDescent="0.25">
      <c r="A395" t="s">
        <v>71</v>
      </c>
      <c r="B395" t="s">
        <v>97</v>
      </c>
      <c r="C395" t="s">
        <v>113</v>
      </c>
      <c r="D395">
        <v>597</v>
      </c>
      <c r="E395">
        <v>3</v>
      </c>
      <c r="F395">
        <f>RANK(STAND_R[[#This Row],[R]],STAND_R[R],0)</f>
        <v>609</v>
      </c>
      <c r="G395">
        <f t="shared" si="6"/>
        <v>10</v>
      </c>
    </row>
    <row r="396" spans="1:7" x14ac:dyDescent="0.25">
      <c r="A396" t="s">
        <v>71</v>
      </c>
      <c r="B396" t="s">
        <v>104</v>
      </c>
      <c r="C396" t="s">
        <v>113</v>
      </c>
      <c r="D396">
        <v>555</v>
      </c>
      <c r="E396">
        <v>2</v>
      </c>
      <c r="F396">
        <f>RANK(STAND_R[[#This Row],[R]],STAND_R[R],0)</f>
        <v>622</v>
      </c>
      <c r="G396">
        <f t="shared" si="6"/>
        <v>11</v>
      </c>
    </row>
    <row r="397" spans="1:7" x14ac:dyDescent="0.25">
      <c r="A397" t="s">
        <v>71</v>
      </c>
      <c r="B397" t="s">
        <v>96</v>
      </c>
      <c r="C397" t="s">
        <v>113</v>
      </c>
      <c r="D397">
        <v>514</v>
      </c>
      <c r="E397">
        <v>1</v>
      </c>
      <c r="F397">
        <f>RANK(STAND_R[[#This Row],[R]],STAND_R[R],0)</f>
        <v>628</v>
      </c>
      <c r="G397">
        <f t="shared" si="6"/>
        <v>12</v>
      </c>
    </row>
    <row r="398" spans="1:7" x14ac:dyDescent="0.25">
      <c r="A398" t="s">
        <v>72</v>
      </c>
      <c r="B398" t="s">
        <v>102</v>
      </c>
      <c r="C398" t="s">
        <v>113</v>
      </c>
      <c r="D398">
        <v>942</v>
      </c>
      <c r="E398">
        <v>12</v>
      </c>
      <c r="F398">
        <f>RANK(STAND_R[[#This Row],[R]],STAND_R[R],0)</f>
        <v>40</v>
      </c>
      <c r="G398">
        <f t="shared" si="6"/>
        <v>1</v>
      </c>
    </row>
    <row r="399" spans="1:7" x14ac:dyDescent="0.25">
      <c r="A399" t="s">
        <v>72</v>
      </c>
      <c r="B399" t="s">
        <v>101</v>
      </c>
      <c r="C399" t="s">
        <v>113</v>
      </c>
      <c r="D399">
        <v>929</v>
      </c>
      <c r="E399">
        <v>11</v>
      </c>
      <c r="F399">
        <f>RANK(STAND_R[[#This Row],[R]],STAND_R[R],0)</f>
        <v>61</v>
      </c>
      <c r="G399">
        <f t="shared" si="6"/>
        <v>2</v>
      </c>
    </row>
    <row r="400" spans="1:7" x14ac:dyDescent="0.25">
      <c r="A400" t="s">
        <v>72</v>
      </c>
      <c r="B400" t="s">
        <v>94</v>
      </c>
      <c r="C400" t="s">
        <v>113</v>
      </c>
      <c r="D400">
        <v>880</v>
      </c>
      <c r="E400">
        <v>10</v>
      </c>
      <c r="F400">
        <f>RANK(STAND_R[[#This Row],[R]],STAND_R[R],0)</f>
        <v>139</v>
      </c>
      <c r="G400">
        <f t="shared" si="6"/>
        <v>3</v>
      </c>
    </row>
    <row r="401" spans="1:7" x14ac:dyDescent="0.25">
      <c r="A401" t="s">
        <v>72</v>
      </c>
      <c r="B401" t="s">
        <v>95</v>
      </c>
      <c r="C401" t="s">
        <v>113</v>
      </c>
      <c r="D401">
        <v>854</v>
      </c>
      <c r="E401">
        <v>9</v>
      </c>
      <c r="F401">
        <f>RANK(STAND_R[[#This Row],[R]],STAND_R[R],0)</f>
        <v>185</v>
      </c>
      <c r="G401">
        <f t="shared" si="6"/>
        <v>4</v>
      </c>
    </row>
    <row r="402" spans="1:7" x14ac:dyDescent="0.25">
      <c r="A402" t="s">
        <v>72</v>
      </c>
      <c r="B402" t="s">
        <v>98</v>
      </c>
      <c r="C402" t="s">
        <v>113</v>
      </c>
      <c r="D402">
        <v>840</v>
      </c>
      <c r="E402">
        <v>8</v>
      </c>
      <c r="F402">
        <f>RANK(STAND_R[[#This Row],[R]],STAND_R[R],0)</f>
        <v>231</v>
      </c>
      <c r="G402">
        <f t="shared" si="6"/>
        <v>5</v>
      </c>
    </row>
    <row r="403" spans="1:7" x14ac:dyDescent="0.25">
      <c r="A403" t="s">
        <v>72</v>
      </c>
      <c r="B403" t="s">
        <v>100</v>
      </c>
      <c r="C403" t="s">
        <v>113</v>
      </c>
      <c r="D403">
        <v>808</v>
      </c>
      <c r="E403">
        <v>7</v>
      </c>
      <c r="F403">
        <f>RANK(STAND_R[[#This Row],[R]],STAND_R[R],0)</f>
        <v>308</v>
      </c>
      <c r="G403">
        <f t="shared" si="6"/>
        <v>6</v>
      </c>
    </row>
    <row r="404" spans="1:7" x14ac:dyDescent="0.25">
      <c r="A404" t="s">
        <v>72</v>
      </c>
      <c r="B404" t="s">
        <v>99</v>
      </c>
      <c r="C404" t="s">
        <v>113</v>
      </c>
      <c r="D404">
        <v>799</v>
      </c>
      <c r="E404">
        <v>6</v>
      </c>
      <c r="F404">
        <f>RANK(STAND_R[[#This Row],[R]],STAND_R[R],0)</f>
        <v>326</v>
      </c>
      <c r="G404">
        <f t="shared" si="6"/>
        <v>7</v>
      </c>
    </row>
    <row r="405" spans="1:7" x14ac:dyDescent="0.25">
      <c r="A405" t="s">
        <v>72</v>
      </c>
      <c r="B405" t="s">
        <v>104</v>
      </c>
      <c r="C405" t="s">
        <v>113</v>
      </c>
      <c r="D405">
        <v>790</v>
      </c>
      <c r="E405">
        <v>5</v>
      </c>
      <c r="F405">
        <f>RANK(STAND_R[[#This Row],[R]],STAND_R[R],0)</f>
        <v>348</v>
      </c>
      <c r="G405">
        <f t="shared" si="6"/>
        <v>8</v>
      </c>
    </row>
    <row r="406" spans="1:7" x14ac:dyDescent="0.25">
      <c r="A406" t="s">
        <v>72</v>
      </c>
      <c r="B406" t="s">
        <v>103</v>
      </c>
      <c r="C406" t="s">
        <v>113</v>
      </c>
      <c r="D406">
        <v>758</v>
      </c>
      <c r="E406">
        <v>4</v>
      </c>
      <c r="F406">
        <f>RANK(STAND_R[[#This Row],[R]],STAND_R[R],0)</f>
        <v>415</v>
      </c>
      <c r="G406">
        <f t="shared" si="6"/>
        <v>9</v>
      </c>
    </row>
    <row r="407" spans="1:7" x14ac:dyDescent="0.25">
      <c r="A407" t="s">
        <v>72</v>
      </c>
      <c r="B407" t="s">
        <v>97</v>
      </c>
      <c r="C407" t="s">
        <v>113</v>
      </c>
      <c r="D407">
        <v>723</v>
      </c>
      <c r="E407">
        <v>3</v>
      </c>
      <c r="F407">
        <f>RANK(STAND_R[[#This Row],[R]],STAND_R[R],0)</f>
        <v>479</v>
      </c>
      <c r="G407">
        <f t="shared" si="6"/>
        <v>10</v>
      </c>
    </row>
    <row r="408" spans="1:7" x14ac:dyDescent="0.25">
      <c r="A408" t="s">
        <v>72</v>
      </c>
      <c r="B408" t="s">
        <v>105</v>
      </c>
      <c r="C408" t="s">
        <v>113</v>
      </c>
      <c r="D408">
        <v>712</v>
      </c>
      <c r="E408">
        <v>2</v>
      </c>
      <c r="F408">
        <f>RANK(STAND_R[[#This Row],[R]],STAND_R[R],0)</f>
        <v>501</v>
      </c>
      <c r="G408">
        <f t="shared" si="6"/>
        <v>11</v>
      </c>
    </row>
    <row r="409" spans="1:7" x14ac:dyDescent="0.25">
      <c r="A409" t="s">
        <v>72</v>
      </c>
      <c r="B409" t="s">
        <v>96</v>
      </c>
      <c r="C409" t="s">
        <v>113</v>
      </c>
      <c r="D409">
        <v>625</v>
      </c>
      <c r="E409">
        <v>1</v>
      </c>
      <c r="F409">
        <f>RANK(STAND_R[[#This Row],[R]],STAND_R[R],0)</f>
        <v>594</v>
      </c>
      <c r="G409">
        <f t="shared" si="6"/>
        <v>12</v>
      </c>
    </row>
    <row r="410" spans="1:7" x14ac:dyDescent="0.25">
      <c r="A410" t="s">
        <v>73</v>
      </c>
      <c r="B410" t="s">
        <v>94</v>
      </c>
      <c r="C410" t="s">
        <v>113</v>
      </c>
      <c r="D410">
        <v>966</v>
      </c>
      <c r="E410">
        <v>12</v>
      </c>
      <c r="F410">
        <f>RANK(STAND_R[[#This Row],[R]],STAND_R[R],0)</f>
        <v>25</v>
      </c>
      <c r="G410">
        <f t="shared" si="6"/>
        <v>1</v>
      </c>
    </row>
    <row r="411" spans="1:7" x14ac:dyDescent="0.25">
      <c r="A411" t="s">
        <v>73</v>
      </c>
      <c r="B411" t="s">
        <v>95</v>
      </c>
      <c r="C411" t="s">
        <v>113</v>
      </c>
      <c r="D411">
        <v>905</v>
      </c>
      <c r="E411">
        <v>11</v>
      </c>
      <c r="F411">
        <f>RANK(STAND_R[[#This Row],[R]],STAND_R[R],0)</f>
        <v>99</v>
      </c>
      <c r="G411">
        <f t="shared" si="6"/>
        <v>2</v>
      </c>
    </row>
    <row r="412" spans="1:7" x14ac:dyDescent="0.25">
      <c r="A412" t="s">
        <v>73</v>
      </c>
      <c r="B412" t="s">
        <v>98</v>
      </c>
      <c r="C412" t="s">
        <v>113</v>
      </c>
      <c r="D412">
        <v>884</v>
      </c>
      <c r="E412">
        <v>10</v>
      </c>
      <c r="F412">
        <f>RANK(STAND_R[[#This Row],[R]],STAND_R[R],0)</f>
        <v>126</v>
      </c>
      <c r="G412">
        <f t="shared" si="6"/>
        <v>3</v>
      </c>
    </row>
    <row r="413" spans="1:7" x14ac:dyDescent="0.25">
      <c r="A413" t="s">
        <v>73</v>
      </c>
      <c r="B413" t="s">
        <v>99</v>
      </c>
      <c r="C413" t="s">
        <v>113</v>
      </c>
      <c r="D413">
        <v>868</v>
      </c>
      <c r="E413">
        <v>9</v>
      </c>
      <c r="F413">
        <f>RANK(STAND_R[[#This Row],[R]],STAND_R[R],0)</f>
        <v>163</v>
      </c>
      <c r="G413">
        <f t="shared" si="6"/>
        <v>4</v>
      </c>
    </row>
    <row r="414" spans="1:7" x14ac:dyDescent="0.25">
      <c r="A414" t="s">
        <v>73</v>
      </c>
      <c r="B414" t="s">
        <v>100</v>
      </c>
      <c r="C414" t="s">
        <v>113</v>
      </c>
      <c r="D414">
        <v>847</v>
      </c>
      <c r="E414">
        <v>8</v>
      </c>
      <c r="F414">
        <f>RANK(STAND_R[[#This Row],[R]],STAND_R[R],0)</f>
        <v>207</v>
      </c>
      <c r="G414">
        <f t="shared" si="6"/>
        <v>5</v>
      </c>
    </row>
    <row r="415" spans="1:7" x14ac:dyDescent="0.25">
      <c r="A415" t="s">
        <v>73</v>
      </c>
      <c r="B415" t="s">
        <v>101</v>
      </c>
      <c r="C415" t="s">
        <v>113</v>
      </c>
      <c r="D415">
        <v>824</v>
      </c>
      <c r="E415">
        <v>7</v>
      </c>
      <c r="F415">
        <f>RANK(STAND_R[[#This Row],[R]],STAND_R[R],0)</f>
        <v>277</v>
      </c>
      <c r="G415">
        <f t="shared" si="6"/>
        <v>6</v>
      </c>
    </row>
    <row r="416" spans="1:7" x14ac:dyDescent="0.25">
      <c r="A416" t="s">
        <v>73</v>
      </c>
      <c r="B416" t="s">
        <v>96</v>
      </c>
      <c r="C416" t="s">
        <v>113</v>
      </c>
      <c r="D416">
        <v>800</v>
      </c>
      <c r="E416">
        <v>6</v>
      </c>
      <c r="F416">
        <f>RANK(STAND_R[[#This Row],[R]],STAND_R[R],0)</f>
        <v>322</v>
      </c>
      <c r="G416">
        <f t="shared" si="6"/>
        <v>7</v>
      </c>
    </row>
    <row r="417" spans="1:7" x14ac:dyDescent="0.25">
      <c r="A417" t="s">
        <v>73</v>
      </c>
      <c r="B417" t="s">
        <v>104</v>
      </c>
      <c r="C417" t="s">
        <v>113</v>
      </c>
      <c r="D417">
        <v>773</v>
      </c>
      <c r="E417">
        <v>5</v>
      </c>
      <c r="F417">
        <f>RANK(STAND_R[[#This Row],[R]],STAND_R[R],0)</f>
        <v>374</v>
      </c>
      <c r="G417">
        <f t="shared" si="6"/>
        <v>8</v>
      </c>
    </row>
    <row r="418" spans="1:7" x14ac:dyDescent="0.25">
      <c r="A418" t="s">
        <v>73</v>
      </c>
      <c r="B418" t="s">
        <v>102</v>
      </c>
      <c r="C418" t="s">
        <v>113</v>
      </c>
      <c r="D418">
        <v>769</v>
      </c>
      <c r="E418">
        <v>4</v>
      </c>
      <c r="F418">
        <f>RANK(STAND_R[[#This Row],[R]],STAND_R[R],0)</f>
        <v>384</v>
      </c>
      <c r="G418">
        <f t="shared" si="6"/>
        <v>9</v>
      </c>
    </row>
    <row r="419" spans="1:7" x14ac:dyDescent="0.25">
      <c r="A419" t="s">
        <v>73</v>
      </c>
      <c r="B419" t="s">
        <v>103</v>
      </c>
      <c r="C419" t="s">
        <v>113</v>
      </c>
      <c r="D419">
        <v>745</v>
      </c>
      <c r="E419">
        <v>3</v>
      </c>
      <c r="F419">
        <f>RANK(STAND_R[[#This Row],[R]],STAND_R[R],0)</f>
        <v>437</v>
      </c>
      <c r="G419">
        <f t="shared" si="6"/>
        <v>10</v>
      </c>
    </row>
    <row r="420" spans="1:7" x14ac:dyDescent="0.25">
      <c r="A420" t="s">
        <v>73</v>
      </c>
      <c r="B420" t="s">
        <v>105</v>
      </c>
      <c r="C420" t="s">
        <v>113</v>
      </c>
      <c r="D420">
        <v>736</v>
      </c>
      <c r="E420">
        <v>2</v>
      </c>
      <c r="F420">
        <f>RANK(STAND_R[[#This Row],[R]],STAND_R[R],0)</f>
        <v>459</v>
      </c>
      <c r="G420">
        <f t="shared" si="6"/>
        <v>11</v>
      </c>
    </row>
    <row r="421" spans="1:7" x14ac:dyDescent="0.25">
      <c r="A421" t="s">
        <v>73</v>
      </c>
      <c r="B421" t="s">
        <v>97</v>
      </c>
      <c r="C421" t="s">
        <v>113</v>
      </c>
      <c r="D421">
        <v>531</v>
      </c>
      <c r="E421">
        <v>1</v>
      </c>
      <c r="F421">
        <f>RANK(STAND_R[[#This Row],[R]],STAND_R[R],0)</f>
        <v>625</v>
      </c>
      <c r="G421">
        <f t="shared" si="6"/>
        <v>12</v>
      </c>
    </row>
    <row r="422" spans="1:7" x14ac:dyDescent="0.25">
      <c r="A422" t="s">
        <v>74</v>
      </c>
      <c r="B422" t="s">
        <v>100</v>
      </c>
      <c r="C422" t="s">
        <v>113</v>
      </c>
      <c r="D422">
        <v>898</v>
      </c>
      <c r="E422">
        <v>12</v>
      </c>
      <c r="F422">
        <f>RANK(STAND_R[[#This Row],[R]],STAND_R[R],0)</f>
        <v>110</v>
      </c>
      <c r="G422">
        <f t="shared" si="6"/>
        <v>1</v>
      </c>
    </row>
    <row r="423" spans="1:7" x14ac:dyDescent="0.25">
      <c r="A423" t="s">
        <v>74</v>
      </c>
      <c r="B423" t="s">
        <v>95</v>
      </c>
      <c r="C423" t="s">
        <v>113</v>
      </c>
      <c r="D423">
        <v>895</v>
      </c>
      <c r="E423">
        <v>11</v>
      </c>
      <c r="F423">
        <f>RANK(STAND_R[[#This Row],[R]],STAND_R[R],0)</f>
        <v>113</v>
      </c>
      <c r="G423">
        <f t="shared" si="6"/>
        <v>2</v>
      </c>
    </row>
    <row r="424" spans="1:7" x14ac:dyDescent="0.25">
      <c r="A424" t="s">
        <v>74</v>
      </c>
      <c r="B424" t="s">
        <v>99</v>
      </c>
      <c r="C424" t="s">
        <v>113</v>
      </c>
      <c r="D424">
        <v>874</v>
      </c>
      <c r="E424">
        <v>10</v>
      </c>
      <c r="F424">
        <f>RANK(STAND_R[[#This Row],[R]],STAND_R[R],0)</f>
        <v>152</v>
      </c>
      <c r="G424">
        <f t="shared" si="6"/>
        <v>3</v>
      </c>
    </row>
    <row r="425" spans="1:7" x14ac:dyDescent="0.25">
      <c r="A425" t="s">
        <v>74</v>
      </c>
      <c r="B425" t="s">
        <v>98</v>
      </c>
      <c r="C425" t="s">
        <v>113</v>
      </c>
      <c r="D425">
        <v>863</v>
      </c>
      <c r="E425">
        <v>9</v>
      </c>
      <c r="F425">
        <f>RANK(STAND_R[[#This Row],[R]],STAND_R[R],0)</f>
        <v>169</v>
      </c>
      <c r="G425">
        <f t="shared" si="6"/>
        <v>4</v>
      </c>
    </row>
    <row r="426" spans="1:7" x14ac:dyDescent="0.25">
      <c r="A426" t="s">
        <v>74</v>
      </c>
      <c r="B426" t="s">
        <v>94</v>
      </c>
      <c r="C426" t="s">
        <v>113</v>
      </c>
      <c r="D426">
        <v>816</v>
      </c>
      <c r="E426">
        <v>8</v>
      </c>
      <c r="F426">
        <f>RANK(STAND_R[[#This Row],[R]],STAND_R[R],0)</f>
        <v>290</v>
      </c>
      <c r="G426">
        <f t="shared" si="6"/>
        <v>5</v>
      </c>
    </row>
    <row r="427" spans="1:7" x14ac:dyDescent="0.25">
      <c r="A427" t="s">
        <v>74</v>
      </c>
      <c r="B427" t="s">
        <v>101</v>
      </c>
      <c r="C427" t="s">
        <v>113</v>
      </c>
      <c r="D427">
        <v>809</v>
      </c>
      <c r="E427">
        <v>7</v>
      </c>
      <c r="F427">
        <f>RANK(STAND_R[[#This Row],[R]],STAND_R[R],0)</f>
        <v>302</v>
      </c>
      <c r="G427">
        <f t="shared" si="6"/>
        <v>6</v>
      </c>
    </row>
    <row r="428" spans="1:7" x14ac:dyDescent="0.25">
      <c r="A428" t="s">
        <v>74</v>
      </c>
      <c r="B428" t="s">
        <v>103</v>
      </c>
      <c r="C428" t="s">
        <v>113</v>
      </c>
      <c r="D428">
        <v>783</v>
      </c>
      <c r="E428">
        <v>6</v>
      </c>
      <c r="F428">
        <f>RANK(STAND_R[[#This Row],[R]],STAND_R[R],0)</f>
        <v>361</v>
      </c>
      <c r="G428">
        <f t="shared" si="6"/>
        <v>7</v>
      </c>
    </row>
    <row r="429" spans="1:7" x14ac:dyDescent="0.25">
      <c r="A429" t="s">
        <v>74</v>
      </c>
      <c r="B429" t="s">
        <v>104</v>
      </c>
      <c r="C429" t="s">
        <v>113</v>
      </c>
      <c r="D429">
        <v>770</v>
      </c>
      <c r="E429">
        <v>5</v>
      </c>
      <c r="F429">
        <f>RANK(STAND_R[[#This Row],[R]],STAND_R[R],0)</f>
        <v>379</v>
      </c>
      <c r="G429">
        <f t="shared" si="6"/>
        <v>8</v>
      </c>
    </row>
    <row r="430" spans="1:7" x14ac:dyDescent="0.25">
      <c r="A430" t="s">
        <v>74</v>
      </c>
      <c r="B430" t="s">
        <v>96</v>
      </c>
      <c r="C430" t="s">
        <v>113</v>
      </c>
      <c r="D430">
        <v>754</v>
      </c>
      <c r="E430">
        <v>4</v>
      </c>
      <c r="F430">
        <f>RANK(STAND_R[[#This Row],[R]],STAND_R[R],0)</f>
        <v>422</v>
      </c>
      <c r="G430">
        <f t="shared" si="6"/>
        <v>9</v>
      </c>
    </row>
    <row r="431" spans="1:7" x14ac:dyDescent="0.25">
      <c r="A431" t="s">
        <v>74</v>
      </c>
      <c r="B431" t="s">
        <v>105</v>
      </c>
      <c r="C431" t="s">
        <v>113</v>
      </c>
      <c r="D431">
        <v>722</v>
      </c>
      <c r="E431">
        <v>3</v>
      </c>
      <c r="F431">
        <f>RANK(STAND_R[[#This Row],[R]],STAND_R[R],0)</f>
        <v>481</v>
      </c>
      <c r="G431">
        <f t="shared" si="6"/>
        <v>10</v>
      </c>
    </row>
    <row r="432" spans="1:7" x14ac:dyDescent="0.25">
      <c r="A432" t="s">
        <v>74</v>
      </c>
      <c r="B432" t="s">
        <v>102</v>
      </c>
      <c r="C432" t="s">
        <v>113</v>
      </c>
      <c r="D432">
        <v>676</v>
      </c>
      <c r="E432">
        <v>2</v>
      </c>
      <c r="F432">
        <f>RANK(STAND_R[[#This Row],[R]],STAND_R[R],0)</f>
        <v>546</v>
      </c>
      <c r="G432">
        <f t="shared" si="6"/>
        <v>11</v>
      </c>
    </row>
    <row r="433" spans="1:7" x14ac:dyDescent="0.25">
      <c r="A433" t="s">
        <v>74</v>
      </c>
      <c r="B433" t="s">
        <v>97</v>
      </c>
      <c r="C433" t="s">
        <v>113</v>
      </c>
      <c r="D433">
        <v>546</v>
      </c>
      <c r="E433">
        <v>1</v>
      </c>
      <c r="F433">
        <f>RANK(STAND_R[[#This Row],[R]],STAND_R[R],0)</f>
        <v>624</v>
      </c>
      <c r="G433">
        <f t="shared" si="6"/>
        <v>12</v>
      </c>
    </row>
    <row r="434" spans="1:7" x14ac:dyDescent="0.25">
      <c r="A434" t="s">
        <v>75</v>
      </c>
      <c r="B434" t="s">
        <v>94</v>
      </c>
      <c r="C434" t="s">
        <v>113</v>
      </c>
      <c r="D434">
        <v>975</v>
      </c>
      <c r="E434">
        <v>12</v>
      </c>
      <c r="F434">
        <f>RANK(STAND_R[[#This Row],[R]],STAND_R[R],0)</f>
        <v>18</v>
      </c>
      <c r="G434">
        <f t="shared" si="6"/>
        <v>1</v>
      </c>
    </row>
    <row r="435" spans="1:7" x14ac:dyDescent="0.25">
      <c r="A435" t="s">
        <v>75</v>
      </c>
      <c r="B435" t="s">
        <v>95</v>
      </c>
      <c r="C435" t="s">
        <v>113</v>
      </c>
      <c r="D435">
        <v>952</v>
      </c>
      <c r="E435">
        <v>11</v>
      </c>
      <c r="F435">
        <f>RANK(STAND_R[[#This Row],[R]],STAND_R[R],0)</f>
        <v>31</v>
      </c>
      <c r="G435">
        <f t="shared" si="6"/>
        <v>2</v>
      </c>
    </row>
    <row r="436" spans="1:7" x14ac:dyDescent="0.25">
      <c r="A436" t="s">
        <v>75</v>
      </c>
      <c r="B436" t="s">
        <v>100</v>
      </c>
      <c r="C436" t="s">
        <v>113</v>
      </c>
      <c r="D436">
        <v>937</v>
      </c>
      <c r="E436">
        <v>10</v>
      </c>
      <c r="F436">
        <f>RANK(STAND_R[[#This Row],[R]],STAND_R[R],0)</f>
        <v>47</v>
      </c>
      <c r="G436">
        <f t="shared" si="6"/>
        <v>3</v>
      </c>
    </row>
    <row r="437" spans="1:7" x14ac:dyDescent="0.25">
      <c r="A437" t="s">
        <v>75</v>
      </c>
      <c r="B437" t="s">
        <v>99</v>
      </c>
      <c r="C437" t="s">
        <v>113</v>
      </c>
      <c r="D437">
        <v>889</v>
      </c>
      <c r="E437">
        <v>9</v>
      </c>
      <c r="F437">
        <f>RANK(STAND_R[[#This Row],[R]],STAND_R[R],0)</f>
        <v>121</v>
      </c>
      <c r="G437">
        <f t="shared" si="6"/>
        <v>4</v>
      </c>
    </row>
    <row r="438" spans="1:7" x14ac:dyDescent="0.25">
      <c r="A438" t="s">
        <v>75</v>
      </c>
      <c r="B438" t="s">
        <v>98</v>
      </c>
      <c r="C438" t="s">
        <v>113</v>
      </c>
      <c r="D438">
        <v>872</v>
      </c>
      <c r="E438">
        <v>8</v>
      </c>
      <c r="F438">
        <f>RANK(STAND_R[[#This Row],[R]],STAND_R[R],0)</f>
        <v>154</v>
      </c>
      <c r="G438">
        <f t="shared" si="6"/>
        <v>5</v>
      </c>
    </row>
    <row r="439" spans="1:7" x14ac:dyDescent="0.25">
      <c r="A439" t="s">
        <v>75</v>
      </c>
      <c r="B439" t="s">
        <v>101</v>
      </c>
      <c r="C439" t="s">
        <v>113</v>
      </c>
      <c r="D439">
        <v>854</v>
      </c>
      <c r="E439">
        <v>7</v>
      </c>
      <c r="F439">
        <f>RANK(STAND_R[[#This Row],[R]],STAND_R[R],0)</f>
        <v>185</v>
      </c>
      <c r="G439">
        <f t="shared" si="6"/>
        <v>6</v>
      </c>
    </row>
    <row r="440" spans="1:7" x14ac:dyDescent="0.25">
      <c r="A440" t="s">
        <v>75</v>
      </c>
      <c r="B440" t="s">
        <v>103</v>
      </c>
      <c r="C440" t="s">
        <v>113</v>
      </c>
      <c r="D440">
        <v>774</v>
      </c>
      <c r="E440">
        <v>6</v>
      </c>
      <c r="F440">
        <f>RANK(STAND_R[[#This Row],[R]],STAND_R[R],0)</f>
        <v>371</v>
      </c>
      <c r="G440">
        <f t="shared" si="6"/>
        <v>7</v>
      </c>
    </row>
    <row r="441" spans="1:7" x14ac:dyDescent="0.25">
      <c r="A441" t="s">
        <v>75</v>
      </c>
      <c r="B441" t="s">
        <v>102</v>
      </c>
      <c r="C441" t="s">
        <v>113</v>
      </c>
      <c r="D441">
        <v>752</v>
      </c>
      <c r="E441">
        <v>5</v>
      </c>
      <c r="F441">
        <f>RANK(STAND_R[[#This Row],[R]],STAND_R[R],0)</f>
        <v>426</v>
      </c>
      <c r="G441">
        <f t="shared" si="6"/>
        <v>8</v>
      </c>
    </row>
    <row r="442" spans="1:7" x14ac:dyDescent="0.25">
      <c r="A442" t="s">
        <v>75</v>
      </c>
      <c r="B442" t="s">
        <v>105</v>
      </c>
      <c r="C442" t="s">
        <v>113</v>
      </c>
      <c r="D442">
        <v>699</v>
      </c>
      <c r="E442">
        <v>4</v>
      </c>
      <c r="F442">
        <f>RANK(STAND_R[[#This Row],[R]],STAND_R[R],0)</f>
        <v>524</v>
      </c>
      <c r="G442">
        <f t="shared" si="6"/>
        <v>9</v>
      </c>
    </row>
    <row r="443" spans="1:7" x14ac:dyDescent="0.25">
      <c r="A443" t="s">
        <v>75</v>
      </c>
      <c r="B443" t="s">
        <v>96</v>
      </c>
      <c r="C443" t="s">
        <v>113</v>
      </c>
      <c r="D443">
        <v>666</v>
      </c>
      <c r="E443">
        <v>3</v>
      </c>
      <c r="F443">
        <f>RANK(STAND_R[[#This Row],[R]],STAND_R[R],0)</f>
        <v>559</v>
      </c>
      <c r="G443">
        <f t="shared" si="6"/>
        <v>10</v>
      </c>
    </row>
    <row r="444" spans="1:7" x14ac:dyDescent="0.25">
      <c r="A444" t="s">
        <v>75</v>
      </c>
      <c r="B444" t="s">
        <v>104</v>
      </c>
      <c r="C444" t="s">
        <v>113</v>
      </c>
      <c r="D444">
        <v>644</v>
      </c>
      <c r="E444">
        <v>2</v>
      </c>
      <c r="F444">
        <f>RANK(STAND_R[[#This Row],[R]],STAND_R[R],0)</f>
        <v>573</v>
      </c>
      <c r="G444">
        <f t="shared" si="6"/>
        <v>11</v>
      </c>
    </row>
    <row r="445" spans="1:7" x14ac:dyDescent="0.25">
      <c r="A445" t="s">
        <v>75</v>
      </c>
      <c r="B445" t="s">
        <v>97</v>
      </c>
      <c r="C445" t="s">
        <v>113</v>
      </c>
      <c r="D445">
        <v>612</v>
      </c>
      <c r="E445">
        <v>1</v>
      </c>
      <c r="F445">
        <f>RANK(STAND_R[[#This Row],[R]],STAND_R[R],0)</f>
        <v>604</v>
      </c>
      <c r="G445">
        <f t="shared" si="6"/>
        <v>12</v>
      </c>
    </row>
    <row r="446" spans="1:7" x14ac:dyDescent="0.25">
      <c r="A446" t="s">
        <v>76</v>
      </c>
      <c r="B446" t="s">
        <v>95</v>
      </c>
      <c r="C446" t="s">
        <v>113</v>
      </c>
      <c r="D446">
        <v>992</v>
      </c>
      <c r="E446">
        <v>12</v>
      </c>
      <c r="F446">
        <f>RANK(STAND_R[[#This Row],[R]],STAND_R[R],0)</f>
        <v>9</v>
      </c>
      <c r="G446">
        <f t="shared" si="6"/>
        <v>1</v>
      </c>
    </row>
    <row r="447" spans="1:7" x14ac:dyDescent="0.25">
      <c r="A447" t="s">
        <v>76</v>
      </c>
      <c r="B447" t="s">
        <v>94</v>
      </c>
      <c r="C447" t="s">
        <v>113</v>
      </c>
      <c r="D447">
        <v>974</v>
      </c>
      <c r="E447">
        <v>11</v>
      </c>
      <c r="F447">
        <f>RANK(STAND_R[[#This Row],[R]],STAND_R[R],0)</f>
        <v>19</v>
      </c>
      <c r="G447">
        <f t="shared" si="6"/>
        <v>2</v>
      </c>
    </row>
    <row r="448" spans="1:7" x14ac:dyDescent="0.25">
      <c r="A448" t="s">
        <v>76</v>
      </c>
      <c r="B448" t="s">
        <v>98</v>
      </c>
      <c r="C448" t="s">
        <v>113</v>
      </c>
      <c r="D448">
        <v>953</v>
      </c>
      <c r="E448">
        <v>10</v>
      </c>
      <c r="F448">
        <f>RANK(STAND_R[[#This Row],[R]],STAND_R[R],0)</f>
        <v>29</v>
      </c>
      <c r="G448">
        <f t="shared" si="6"/>
        <v>3</v>
      </c>
    </row>
    <row r="449" spans="1:7" x14ac:dyDescent="0.25">
      <c r="A449" t="s">
        <v>76</v>
      </c>
      <c r="B449" t="s">
        <v>101</v>
      </c>
      <c r="C449" t="s">
        <v>113</v>
      </c>
      <c r="D449">
        <v>936</v>
      </c>
      <c r="E449">
        <v>9</v>
      </c>
      <c r="F449">
        <f>RANK(STAND_R[[#This Row],[R]],STAND_R[R],0)</f>
        <v>48</v>
      </c>
      <c r="G449">
        <f t="shared" si="6"/>
        <v>4</v>
      </c>
    </row>
    <row r="450" spans="1:7" x14ac:dyDescent="0.25">
      <c r="A450" t="s">
        <v>76</v>
      </c>
      <c r="B450" t="s">
        <v>99</v>
      </c>
      <c r="C450" t="s">
        <v>113</v>
      </c>
      <c r="D450">
        <v>835</v>
      </c>
      <c r="E450">
        <v>8</v>
      </c>
      <c r="F450">
        <f>RANK(STAND_R[[#This Row],[R]],STAND_R[R],0)</f>
        <v>243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103</v>
      </c>
      <c r="C451" t="s">
        <v>113</v>
      </c>
      <c r="D451">
        <v>788</v>
      </c>
      <c r="E451">
        <v>7</v>
      </c>
      <c r="F451">
        <f>RANK(STAND_R[[#This Row],[R]],STAND_R[R],0)</f>
        <v>353</v>
      </c>
      <c r="G451">
        <f t="shared" si="7"/>
        <v>6</v>
      </c>
    </row>
    <row r="452" spans="1:7" x14ac:dyDescent="0.25">
      <c r="A452" t="s">
        <v>76</v>
      </c>
      <c r="B452" t="s">
        <v>102</v>
      </c>
      <c r="C452" t="s">
        <v>113</v>
      </c>
      <c r="D452">
        <v>766</v>
      </c>
      <c r="E452">
        <v>6</v>
      </c>
      <c r="F452">
        <f>RANK(STAND_R[[#This Row],[R]],STAND_R[R],0)</f>
        <v>391</v>
      </c>
      <c r="G452">
        <f t="shared" si="7"/>
        <v>7</v>
      </c>
    </row>
    <row r="453" spans="1:7" x14ac:dyDescent="0.25">
      <c r="A453" t="s">
        <v>76</v>
      </c>
      <c r="B453" t="s">
        <v>104</v>
      </c>
      <c r="C453" t="s">
        <v>113</v>
      </c>
      <c r="D453">
        <v>762</v>
      </c>
      <c r="E453">
        <v>5</v>
      </c>
      <c r="F453">
        <f>RANK(STAND_R[[#This Row],[R]],STAND_R[R],0)</f>
        <v>401</v>
      </c>
      <c r="G453">
        <f t="shared" si="7"/>
        <v>8</v>
      </c>
    </row>
    <row r="454" spans="1:7" x14ac:dyDescent="0.25">
      <c r="A454" t="s">
        <v>76</v>
      </c>
      <c r="B454" t="s">
        <v>105</v>
      </c>
      <c r="C454" t="s">
        <v>113</v>
      </c>
      <c r="D454">
        <v>694</v>
      </c>
      <c r="E454">
        <v>4</v>
      </c>
      <c r="F454">
        <f>RANK(STAND_R[[#This Row],[R]],STAND_R[R],0)</f>
        <v>529</v>
      </c>
      <c r="G454">
        <f t="shared" si="7"/>
        <v>9</v>
      </c>
    </row>
    <row r="455" spans="1:7" x14ac:dyDescent="0.25">
      <c r="A455" t="s">
        <v>76</v>
      </c>
      <c r="B455" t="s">
        <v>100</v>
      </c>
      <c r="C455" t="s">
        <v>113</v>
      </c>
      <c r="D455">
        <v>692</v>
      </c>
      <c r="E455">
        <v>3</v>
      </c>
      <c r="F455">
        <f>RANK(STAND_R[[#This Row],[R]],STAND_R[R],0)</f>
        <v>531</v>
      </c>
      <c r="G455">
        <f t="shared" si="7"/>
        <v>10</v>
      </c>
    </row>
    <row r="456" spans="1:7" x14ac:dyDescent="0.25">
      <c r="A456" t="s">
        <v>76</v>
      </c>
      <c r="B456" t="s">
        <v>96</v>
      </c>
      <c r="C456" t="s">
        <v>113</v>
      </c>
      <c r="D456">
        <v>620</v>
      </c>
      <c r="E456">
        <v>2</v>
      </c>
      <c r="F456">
        <f>RANK(STAND_R[[#This Row],[R]],STAND_R[R],0)</f>
        <v>595</v>
      </c>
      <c r="G456">
        <f t="shared" si="7"/>
        <v>11</v>
      </c>
    </row>
    <row r="457" spans="1:7" x14ac:dyDescent="0.25">
      <c r="A457" t="s">
        <v>76</v>
      </c>
      <c r="B457" t="s">
        <v>97</v>
      </c>
      <c r="C457" t="s">
        <v>113</v>
      </c>
      <c r="D457">
        <v>611</v>
      </c>
      <c r="E457">
        <v>1</v>
      </c>
      <c r="F457">
        <f>RANK(STAND_R[[#This Row],[R]],STAND_R[R],0)</f>
        <v>605</v>
      </c>
      <c r="G457">
        <f t="shared" si="7"/>
        <v>12</v>
      </c>
    </row>
    <row r="458" spans="1:7" x14ac:dyDescent="0.25">
      <c r="A458" t="s">
        <v>77</v>
      </c>
      <c r="B458" t="s">
        <v>94</v>
      </c>
      <c r="C458" t="s">
        <v>113</v>
      </c>
      <c r="D458">
        <v>902</v>
      </c>
      <c r="E458">
        <v>12</v>
      </c>
      <c r="F458">
        <f>RANK(STAND_R[[#This Row],[R]],STAND_R[R],0)</f>
        <v>106</v>
      </c>
      <c r="G458">
        <f t="shared" si="7"/>
        <v>1</v>
      </c>
    </row>
    <row r="459" spans="1:7" x14ac:dyDescent="0.25">
      <c r="A459" t="s">
        <v>77</v>
      </c>
      <c r="B459" t="s">
        <v>101</v>
      </c>
      <c r="C459" t="s">
        <v>113</v>
      </c>
      <c r="D459">
        <v>857</v>
      </c>
      <c r="E459">
        <v>11</v>
      </c>
      <c r="F459">
        <f>RANK(STAND_R[[#This Row],[R]],STAND_R[R],0)</f>
        <v>179</v>
      </c>
      <c r="G459">
        <f t="shared" si="7"/>
        <v>2</v>
      </c>
    </row>
    <row r="460" spans="1:7" x14ac:dyDescent="0.25">
      <c r="A460" t="s">
        <v>77</v>
      </c>
      <c r="B460" t="s">
        <v>105</v>
      </c>
      <c r="C460" t="s">
        <v>113</v>
      </c>
      <c r="D460">
        <v>847</v>
      </c>
      <c r="E460">
        <v>10</v>
      </c>
      <c r="F460">
        <f>RANK(STAND_R[[#This Row],[R]],STAND_R[R],0)</f>
        <v>207</v>
      </c>
      <c r="G460">
        <f t="shared" si="7"/>
        <v>3</v>
      </c>
    </row>
    <row r="461" spans="1:7" x14ac:dyDescent="0.25">
      <c r="A461" t="s">
        <v>77</v>
      </c>
      <c r="B461" t="s">
        <v>95</v>
      </c>
      <c r="C461" t="s">
        <v>113</v>
      </c>
      <c r="D461">
        <v>844</v>
      </c>
      <c r="E461">
        <v>9</v>
      </c>
      <c r="F461">
        <f>RANK(STAND_R[[#This Row],[R]],STAND_R[R],0)</f>
        <v>214</v>
      </c>
      <c r="G461">
        <f t="shared" si="7"/>
        <v>4</v>
      </c>
    </row>
    <row r="462" spans="1:7" x14ac:dyDescent="0.25">
      <c r="A462" t="s">
        <v>77</v>
      </c>
      <c r="B462" t="s">
        <v>98</v>
      </c>
      <c r="C462" t="s">
        <v>113</v>
      </c>
      <c r="D462">
        <v>817</v>
      </c>
      <c r="E462">
        <v>8</v>
      </c>
      <c r="F462">
        <f>RANK(STAND_R[[#This Row],[R]],STAND_R[R],0)</f>
        <v>287</v>
      </c>
      <c r="G462">
        <f t="shared" si="7"/>
        <v>5</v>
      </c>
    </row>
    <row r="463" spans="1:7" x14ac:dyDescent="0.25">
      <c r="A463" t="s">
        <v>77</v>
      </c>
      <c r="B463" t="s">
        <v>96</v>
      </c>
      <c r="C463" t="s">
        <v>113</v>
      </c>
      <c r="D463">
        <v>803</v>
      </c>
      <c r="E463">
        <v>7</v>
      </c>
      <c r="F463">
        <f>RANK(STAND_R[[#This Row],[R]],STAND_R[R],0)</f>
        <v>314</v>
      </c>
      <c r="G463">
        <f t="shared" si="7"/>
        <v>6</v>
      </c>
    </row>
    <row r="464" spans="1:7" x14ac:dyDescent="0.25">
      <c r="A464" t="s">
        <v>77</v>
      </c>
      <c r="B464" t="s">
        <v>103</v>
      </c>
      <c r="C464" t="s">
        <v>113</v>
      </c>
      <c r="D464">
        <v>778</v>
      </c>
      <c r="E464">
        <v>6</v>
      </c>
      <c r="F464">
        <f>RANK(STAND_R[[#This Row],[R]],STAND_R[R],0)</f>
        <v>367</v>
      </c>
      <c r="G464">
        <f t="shared" si="7"/>
        <v>7</v>
      </c>
    </row>
    <row r="465" spans="1:7" x14ac:dyDescent="0.25">
      <c r="A465" t="s">
        <v>77</v>
      </c>
      <c r="B465" t="s">
        <v>100</v>
      </c>
      <c r="C465" t="s">
        <v>113</v>
      </c>
      <c r="D465">
        <v>747</v>
      </c>
      <c r="E465">
        <v>5</v>
      </c>
      <c r="F465">
        <f>RANK(STAND_R[[#This Row],[R]],STAND_R[R],0)</f>
        <v>431</v>
      </c>
      <c r="G465">
        <f t="shared" si="7"/>
        <v>8</v>
      </c>
    </row>
    <row r="466" spans="1:7" x14ac:dyDescent="0.25">
      <c r="A466" t="s">
        <v>77</v>
      </c>
      <c r="B466" t="s">
        <v>102</v>
      </c>
      <c r="C466" t="s">
        <v>113</v>
      </c>
      <c r="D466">
        <v>745</v>
      </c>
      <c r="E466">
        <v>4</v>
      </c>
      <c r="F466">
        <f>RANK(STAND_R[[#This Row],[R]],STAND_R[R],0)</f>
        <v>437</v>
      </c>
      <c r="G466">
        <f t="shared" si="7"/>
        <v>9</v>
      </c>
    </row>
    <row r="467" spans="1:7" x14ac:dyDescent="0.25">
      <c r="A467" t="s">
        <v>77</v>
      </c>
      <c r="B467" t="s">
        <v>104</v>
      </c>
      <c r="C467" t="s">
        <v>113</v>
      </c>
      <c r="D467">
        <v>709</v>
      </c>
      <c r="E467">
        <v>3</v>
      </c>
      <c r="F467">
        <f>RANK(STAND_R[[#This Row],[R]],STAND_R[R],0)</f>
        <v>503</v>
      </c>
      <c r="G467">
        <f t="shared" si="7"/>
        <v>10</v>
      </c>
    </row>
    <row r="468" spans="1:7" x14ac:dyDescent="0.25">
      <c r="A468" t="s">
        <v>77</v>
      </c>
      <c r="B468" t="s">
        <v>97</v>
      </c>
      <c r="C468" t="s">
        <v>113</v>
      </c>
      <c r="D468">
        <v>693</v>
      </c>
      <c r="E468">
        <v>2</v>
      </c>
      <c r="F468">
        <f>RANK(STAND_R[[#This Row],[R]],STAND_R[R],0)</f>
        <v>530</v>
      </c>
      <c r="G468">
        <f t="shared" si="7"/>
        <v>11</v>
      </c>
    </row>
    <row r="469" spans="1:7" x14ac:dyDescent="0.25">
      <c r="A469" t="s">
        <v>77</v>
      </c>
      <c r="B469" t="s">
        <v>99</v>
      </c>
      <c r="C469" t="s">
        <v>113</v>
      </c>
      <c r="D469">
        <v>662</v>
      </c>
      <c r="E469">
        <v>1</v>
      </c>
      <c r="F469">
        <f>RANK(STAND_R[[#This Row],[R]],STAND_R[R],0)</f>
        <v>562</v>
      </c>
      <c r="G469">
        <f t="shared" si="7"/>
        <v>12</v>
      </c>
    </row>
    <row r="470" spans="1:7" x14ac:dyDescent="0.25">
      <c r="A470" t="s">
        <v>78</v>
      </c>
      <c r="B470" t="s">
        <v>100</v>
      </c>
      <c r="C470" t="s">
        <v>113</v>
      </c>
      <c r="D470">
        <v>911</v>
      </c>
      <c r="E470">
        <v>12</v>
      </c>
      <c r="F470">
        <f>RANK(STAND_R[[#This Row],[R]],STAND_R[R],0)</f>
        <v>92</v>
      </c>
      <c r="G470">
        <f t="shared" si="7"/>
        <v>1</v>
      </c>
    </row>
    <row r="471" spans="1:7" x14ac:dyDescent="0.25">
      <c r="A471" t="s">
        <v>78</v>
      </c>
      <c r="B471" t="s">
        <v>104</v>
      </c>
      <c r="C471" t="s">
        <v>113</v>
      </c>
      <c r="D471">
        <v>870</v>
      </c>
      <c r="E471">
        <v>11</v>
      </c>
      <c r="F471">
        <f>RANK(STAND_R[[#This Row],[R]],STAND_R[R],0)</f>
        <v>158</v>
      </c>
      <c r="G471">
        <f t="shared" si="7"/>
        <v>2</v>
      </c>
    </row>
    <row r="472" spans="1:7" x14ac:dyDescent="0.25">
      <c r="A472" t="s">
        <v>78</v>
      </c>
      <c r="B472" t="s">
        <v>94</v>
      </c>
      <c r="C472" t="s">
        <v>113</v>
      </c>
      <c r="D472">
        <v>860</v>
      </c>
      <c r="E472">
        <v>10</v>
      </c>
      <c r="F472">
        <f>RANK(STAND_R[[#This Row],[R]],STAND_R[R],0)</f>
        <v>173</v>
      </c>
      <c r="G472">
        <f t="shared" si="7"/>
        <v>3</v>
      </c>
    </row>
    <row r="473" spans="1:7" x14ac:dyDescent="0.25">
      <c r="A473" t="s">
        <v>78</v>
      </c>
      <c r="B473" t="s">
        <v>101</v>
      </c>
      <c r="C473" t="s">
        <v>113</v>
      </c>
      <c r="D473">
        <v>841</v>
      </c>
      <c r="E473">
        <v>9</v>
      </c>
      <c r="F473">
        <f>RANK(STAND_R[[#This Row],[R]],STAND_R[R],0)</f>
        <v>228</v>
      </c>
      <c r="G473">
        <f t="shared" si="7"/>
        <v>4</v>
      </c>
    </row>
    <row r="474" spans="1:7" x14ac:dyDescent="0.25">
      <c r="A474" t="s">
        <v>78</v>
      </c>
      <c r="B474" t="s">
        <v>99</v>
      </c>
      <c r="C474" t="s">
        <v>113</v>
      </c>
      <c r="D474">
        <v>839</v>
      </c>
      <c r="E474">
        <v>8</v>
      </c>
      <c r="F474">
        <f>RANK(STAND_R[[#This Row],[R]],STAND_R[R],0)</f>
        <v>233</v>
      </c>
      <c r="G474">
        <f t="shared" si="7"/>
        <v>5</v>
      </c>
    </row>
    <row r="475" spans="1:7" x14ac:dyDescent="0.25">
      <c r="A475" t="s">
        <v>78</v>
      </c>
      <c r="B475" t="s">
        <v>98</v>
      </c>
      <c r="C475" t="s">
        <v>113</v>
      </c>
      <c r="D475">
        <v>830</v>
      </c>
      <c r="E475">
        <v>7</v>
      </c>
      <c r="F475">
        <f>RANK(STAND_R[[#This Row],[R]],STAND_R[R],0)</f>
        <v>253</v>
      </c>
      <c r="G475">
        <f t="shared" si="7"/>
        <v>6</v>
      </c>
    </row>
    <row r="476" spans="1:7" x14ac:dyDescent="0.25">
      <c r="A476" t="s">
        <v>78</v>
      </c>
      <c r="B476" t="s">
        <v>95</v>
      </c>
      <c r="C476" t="s">
        <v>113</v>
      </c>
      <c r="D476">
        <v>827</v>
      </c>
      <c r="E476">
        <v>6</v>
      </c>
      <c r="F476">
        <f>RANK(STAND_R[[#This Row],[R]],STAND_R[R],0)</f>
        <v>265</v>
      </c>
      <c r="G476">
        <f t="shared" si="7"/>
        <v>7</v>
      </c>
    </row>
    <row r="477" spans="1:7" x14ac:dyDescent="0.25">
      <c r="A477" t="s">
        <v>78</v>
      </c>
      <c r="B477" t="s">
        <v>102</v>
      </c>
      <c r="C477" t="s">
        <v>113</v>
      </c>
      <c r="D477">
        <v>820</v>
      </c>
      <c r="E477">
        <v>5</v>
      </c>
      <c r="F477">
        <f>RANK(STAND_R[[#This Row],[R]],STAND_R[R],0)</f>
        <v>283</v>
      </c>
      <c r="G477">
        <f t="shared" si="7"/>
        <v>8</v>
      </c>
    </row>
    <row r="478" spans="1:7" x14ac:dyDescent="0.25">
      <c r="A478" t="s">
        <v>78</v>
      </c>
      <c r="B478" t="s">
        <v>96</v>
      </c>
      <c r="C478" t="s">
        <v>113</v>
      </c>
      <c r="D478">
        <v>750</v>
      </c>
      <c r="E478">
        <v>4</v>
      </c>
      <c r="F478">
        <f>RANK(STAND_R[[#This Row],[R]],STAND_R[R],0)</f>
        <v>429</v>
      </c>
      <c r="G478">
        <f t="shared" si="7"/>
        <v>9</v>
      </c>
    </row>
    <row r="479" spans="1:7" x14ac:dyDescent="0.25">
      <c r="A479" t="s">
        <v>78</v>
      </c>
      <c r="B479" t="s">
        <v>105</v>
      </c>
      <c r="C479" t="s">
        <v>113</v>
      </c>
      <c r="D479">
        <v>733</v>
      </c>
      <c r="E479">
        <v>3</v>
      </c>
      <c r="F479">
        <f>RANK(STAND_R[[#This Row],[R]],STAND_R[R],0)</f>
        <v>468</v>
      </c>
      <c r="G479">
        <f t="shared" si="7"/>
        <v>10</v>
      </c>
    </row>
    <row r="480" spans="1:7" x14ac:dyDescent="0.25">
      <c r="A480" t="s">
        <v>78</v>
      </c>
      <c r="B480" t="s">
        <v>103</v>
      </c>
      <c r="C480" t="s">
        <v>113</v>
      </c>
      <c r="D480">
        <v>676</v>
      </c>
      <c r="E480">
        <v>2</v>
      </c>
      <c r="F480">
        <f>RANK(STAND_R[[#This Row],[R]],STAND_R[R],0)</f>
        <v>546</v>
      </c>
      <c r="G480">
        <f t="shared" si="7"/>
        <v>11</v>
      </c>
    </row>
    <row r="481" spans="1:7" x14ac:dyDescent="0.25">
      <c r="A481" t="s">
        <v>78</v>
      </c>
      <c r="B481" t="s">
        <v>97</v>
      </c>
      <c r="C481" t="s">
        <v>113</v>
      </c>
      <c r="D481">
        <v>672</v>
      </c>
      <c r="E481">
        <v>1</v>
      </c>
      <c r="F481">
        <f>RANK(STAND_R[[#This Row],[R]],STAND_R[R],0)</f>
        <v>552</v>
      </c>
      <c r="G481">
        <f t="shared" si="7"/>
        <v>12</v>
      </c>
    </row>
    <row r="482" spans="1:7" x14ac:dyDescent="0.25">
      <c r="A482" t="s">
        <v>79</v>
      </c>
      <c r="B482" t="s">
        <v>95</v>
      </c>
      <c r="C482" t="s">
        <v>114</v>
      </c>
      <c r="D482">
        <v>938</v>
      </c>
      <c r="E482">
        <v>12</v>
      </c>
      <c r="F482">
        <f>RANK(STAND_R[[#This Row],[R]],STAND_R[R],0)</f>
        <v>45</v>
      </c>
      <c r="G482">
        <f t="shared" si="7"/>
        <v>1</v>
      </c>
    </row>
    <row r="483" spans="1:7" x14ac:dyDescent="0.25">
      <c r="A483" t="s">
        <v>79</v>
      </c>
      <c r="B483" t="s">
        <v>100</v>
      </c>
      <c r="C483" t="s">
        <v>114</v>
      </c>
      <c r="D483">
        <v>936</v>
      </c>
      <c r="E483">
        <v>11</v>
      </c>
      <c r="F483">
        <f>RANK(STAND_R[[#This Row],[R]],STAND_R[R],0)</f>
        <v>48</v>
      </c>
      <c r="G483">
        <f t="shared" si="7"/>
        <v>2</v>
      </c>
    </row>
    <row r="484" spans="1:7" x14ac:dyDescent="0.25">
      <c r="A484" t="s">
        <v>79</v>
      </c>
      <c r="B484" t="s">
        <v>98</v>
      </c>
      <c r="C484" t="s">
        <v>114</v>
      </c>
      <c r="D484">
        <v>844</v>
      </c>
      <c r="E484">
        <v>10</v>
      </c>
      <c r="F484">
        <f>RANK(STAND_R[[#This Row],[R]],STAND_R[R],0)</f>
        <v>214</v>
      </c>
      <c r="G484">
        <f t="shared" si="7"/>
        <v>3</v>
      </c>
    </row>
    <row r="485" spans="1:7" x14ac:dyDescent="0.25">
      <c r="A485" t="s">
        <v>79</v>
      </c>
      <c r="B485" t="s">
        <v>94</v>
      </c>
      <c r="C485" t="s">
        <v>114</v>
      </c>
      <c r="D485">
        <v>842</v>
      </c>
      <c r="E485">
        <v>9</v>
      </c>
      <c r="F485">
        <f>RANK(STAND_R[[#This Row],[R]],STAND_R[R],0)</f>
        <v>223</v>
      </c>
      <c r="G485">
        <f t="shared" si="7"/>
        <v>4</v>
      </c>
    </row>
    <row r="486" spans="1:7" x14ac:dyDescent="0.25">
      <c r="A486" t="s">
        <v>79</v>
      </c>
      <c r="B486" t="s">
        <v>99</v>
      </c>
      <c r="C486" t="s">
        <v>114</v>
      </c>
      <c r="D486">
        <v>837</v>
      </c>
      <c r="E486">
        <v>8</v>
      </c>
      <c r="F486">
        <f>RANK(STAND_R[[#This Row],[R]],STAND_R[R],0)</f>
        <v>240</v>
      </c>
      <c r="G486">
        <f t="shared" si="7"/>
        <v>5</v>
      </c>
    </row>
    <row r="487" spans="1:7" x14ac:dyDescent="0.25">
      <c r="A487" t="s">
        <v>79</v>
      </c>
      <c r="B487" t="s">
        <v>101</v>
      </c>
      <c r="C487" t="s">
        <v>114</v>
      </c>
      <c r="D487">
        <v>808</v>
      </c>
      <c r="E487">
        <v>7</v>
      </c>
      <c r="F487">
        <f>RANK(STAND_R[[#This Row],[R]],STAND_R[R],0)</f>
        <v>308</v>
      </c>
      <c r="G487">
        <f t="shared" si="7"/>
        <v>6</v>
      </c>
    </row>
    <row r="488" spans="1:7" x14ac:dyDescent="0.25">
      <c r="A488" t="s">
        <v>79</v>
      </c>
      <c r="B488" t="s">
        <v>105</v>
      </c>
      <c r="C488" t="s">
        <v>114</v>
      </c>
      <c r="D488">
        <v>791</v>
      </c>
      <c r="E488">
        <v>6</v>
      </c>
      <c r="F488">
        <f>RANK(STAND_R[[#This Row],[R]],STAND_R[R],0)</f>
        <v>345</v>
      </c>
      <c r="G488">
        <f t="shared" si="7"/>
        <v>7</v>
      </c>
    </row>
    <row r="489" spans="1:7" x14ac:dyDescent="0.25">
      <c r="A489" t="s">
        <v>79</v>
      </c>
      <c r="B489" t="s">
        <v>102</v>
      </c>
      <c r="C489" t="s">
        <v>114</v>
      </c>
      <c r="D489">
        <v>760</v>
      </c>
      <c r="E489">
        <v>5</v>
      </c>
      <c r="F489">
        <f>RANK(STAND_R[[#This Row],[R]],STAND_R[R],0)</f>
        <v>406</v>
      </c>
      <c r="G489">
        <f t="shared" si="7"/>
        <v>8</v>
      </c>
    </row>
    <row r="490" spans="1:7" x14ac:dyDescent="0.25">
      <c r="A490" t="s">
        <v>79</v>
      </c>
      <c r="B490" t="s">
        <v>103</v>
      </c>
      <c r="C490" t="s">
        <v>114</v>
      </c>
      <c r="D490">
        <v>742</v>
      </c>
      <c r="E490">
        <v>4</v>
      </c>
      <c r="F490">
        <f>RANK(STAND_R[[#This Row],[R]],STAND_R[R],0)</f>
        <v>450</v>
      </c>
      <c r="G490">
        <f t="shared" si="7"/>
        <v>9</v>
      </c>
    </row>
    <row r="491" spans="1:7" x14ac:dyDescent="0.25">
      <c r="A491" t="s">
        <v>79</v>
      </c>
      <c r="B491" t="s">
        <v>96</v>
      </c>
      <c r="C491" t="s">
        <v>114</v>
      </c>
      <c r="D491">
        <v>700</v>
      </c>
      <c r="E491">
        <v>3</v>
      </c>
      <c r="F491">
        <f>RANK(STAND_R[[#This Row],[R]],STAND_R[R],0)</f>
        <v>521</v>
      </c>
      <c r="G491">
        <f t="shared" si="7"/>
        <v>10</v>
      </c>
    </row>
    <row r="492" spans="1:7" x14ac:dyDescent="0.25">
      <c r="A492" t="s">
        <v>79</v>
      </c>
      <c r="B492" t="s">
        <v>104</v>
      </c>
      <c r="C492" t="s">
        <v>114</v>
      </c>
      <c r="D492">
        <v>687</v>
      </c>
      <c r="E492">
        <v>2</v>
      </c>
      <c r="F492">
        <f>RANK(STAND_R[[#This Row],[R]],STAND_R[R],0)</f>
        <v>536</v>
      </c>
      <c r="G492">
        <f t="shared" si="7"/>
        <v>11</v>
      </c>
    </row>
    <row r="493" spans="1:7" x14ac:dyDescent="0.25">
      <c r="A493" t="s">
        <v>79</v>
      </c>
      <c r="B493" t="s">
        <v>97</v>
      </c>
      <c r="C493" t="s">
        <v>114</v>
      </c>
      <c r="D493">
        <v>633</v>
      </c>
      <c r="E493">
        <v>1</v>
      </c>
      <c r="F493">
        <f>RANK(STAND_R[[#This Row],[R]],STAND_R[R],0)</f>
        <v>585</v>
      </c>
      <c r="G493">
        <f t="shared" si="7"/>
        <v>12</v>
      </c>
    </row>
    <row r="494" spans="1:7" x14ac:dyDescent="0.25">
      <c r="A494" t="s">
        <v>80</v>
      </c>
      <c r="B494" t="s">
        <v>95</v>
      </c>
      <c r="C494" t="s">
        <v>113</v>
      </c>
      <c r="D494">
        <v>929</v>
      </c>
      <c r="E494">
        <v>12</v>
      </c>
      <c r="F494">
        <f>RANK(STAND_R[[#This Row],[R]],STAND_R[R],0)</f>
        <v>61</v>
      </c>
      <c r="G494">
        <f t="shared" si="7"/>
        <v>1</v>
      </c>
    </row>
    <row r="495" spans="1:7" x14ac:dyDescent="0.25">
      <c r="A495" t="s">
        <v>80</v>
      </c>
      <c r="B495" t="s">
        <v>99</v>
      </c>
      <c r="C495" t="s">
        <v>113</v>
      </c>
      <c r="D495">
        <v>890</v>
      </c>
      <c r="E495">
        <v>11</v>
      </c>
      <c r="F495">
        <f>RANK(STAND_R[[#This Row],[R]],STAND_R[R],0)</f>
        <v>119</v>
      </c>
      <c r="G495">
        <f t="shared" si="7"/>
        <v>2</v>
      </c>
    </row>
    <row r="496" spans="1:7" x14ac:dyDescent="0.25">
      <c r="A496" t="s">
        <v>80</v>
      </c>
      <c r="B496" t="s">
        <v>100</v>
      </c>
      <c r="C496" t="s">
        <v>113</v>
      </c>
      <c r="D496">
        <v>870</v>
      </c>
      <c r="E496">
        <v>10</v>
      </c>
      <c r="F496">
        <f>RANK(STAND_R[[#This Row],[R]],STAND_R[R],0)</f>
        <v>158</v>
      </c>
      <c r="G496">
        <f t="shared" si="7"/>
        <v>3</v>
      </c>
    </row>
    <row r="497" spans="1:7" x14ac:dyDescent="0.25">
      <c r="A497" t="s">
        <v>80</v>
      </c>
      <c r="B497" t="s">
        <v>98</v>
      </c>
      <c r="C497" t="s">
        <v>113</v>
      </c>
      <c r="D497">
        <v>869</v>
      </c>
      <c r="E497">
        <v>9</v>
      </c>
      <c r="F497">
        <f>RANK(STAND_R[[#This Row],[R]],STAND_R[R],0)</f>
        <v>160</v>
      </c>
      <c r="G497">
        <f t="shared" si="7"/>
        <v>4</v>
      </c>
    </row>
    <row r="498" spans="1:7" x14ac:dyDescent="0.25">
      <c r="A498" t="s">
        <v>80</v>
      </c>
      <c r="B498" t="s">
        <v>94</v>
      </c>
      <c r="C498" t="s">
        <v>113</v>
      </c>
      <c r="D498">
        <v>867</v>
      </c>
      <c r="E498">
        <v>8</v>
      </c>
      <c r="F498">
        <f>RANK(STAND_R[[#This Row],[R]],STAND_R[R],0)</f>
        <v>164</v>
      </c>
      <c r="G498">
        <f t="shared" si="7"/>
        <v>5</v>
      </c>
    </row>
    <row r="499" spans="1:7" x14ac:dyDescent="0.25">
      <c r="A499" t="s">
        <v>80</v>
      </c>
      <c r="B499" t="s">
        <v>101</v>
      </c>
      <c r="C499" t="s">
        <v>113</v>
      </c>
      <c r="D499">
        <v>822</v>
      </c>
      <c r="E499">
        <v>7</v>
      </c>
      <c r="F499">
        <f>RANK(STAND_R[[#This Row],[R]],STAND_R[R],0)</f>
        <v>282</v>
      </c>
      <c r="G499">
        <f t="shared" si="7"/>
        <v>6</v>
      </c>
    </row>
    <row r="500" spans="1:7" x14ac:dyDescent="0.25">
      <c r="A500" t="s">
        <v>80</v>
      </c>
      <c r="B500" t="s">
        <v>102</v>
      </c>
      <c r="C500" t="s">
        <v>113</v>
      </c>
      <c r="D500">
        <v>816</v>
      </c>
      <c r="E500">
        <v>6</v>
      </c>
      <c r="F500">
        <f>RANK(STAND_R[[#This Row],[R]],STAND_R[R],0)</f>
        <v>290</v>
      </c>
      <c r="G500">
        <f t="shared" si="7"/>
        <v>7</v>
      </c>
    </row>
    <row r="501" spans="1:7" x14ac:dyDescent="0.25">
      <c r="A501" t="s">
        <v>80</v>
      </c>
      <c r="B501" t="s">
        <v>103</v>
      </c>
      <c r="C501" t="s">
        <v>113</v>
      </c>
      <c r="D501">
        <v>743</v>
      </c>
      <c r="E501">
        <v>5</v>
      </c>
      <c r="F501">
        <f>RANK(STAND_R[[#This Row],[R]],STAND_R[R],0)</f>
        <v>444</v>
      </c>
      <c r="G501">
        <f t="shared" si="7"/>
        <v>8</v>
      </c>
    </row>
    <row r="502" spans="1:7" x14ac:dyDescent="0.25">
      <c r="A502" t="s">
        <v>80</v>
      </c>
      <c r="B502" t="s">
        <v>104</v>
      </c>
      <c r="C502" t="s">
        <v>113</v>
      </c>
      <c r="D502">
        <v>719</v>
      </c>
      <c r="E502">
        <v>4</v>
      </c>
      <c r="F502">
        <f>RANK(STAND_R[[#This Row],[R]],STAND_R[R],0)</f>
        <v>489</v>
      </c>
      <c r="G502">
        <f t="shared" si="7"/>
        <v>9</v>
      </c>
    </row>
    <row r="503" spans="1:7" x14ac:dyDescent="0.25">
      <c r="A503" t="s">
        <v>80</v>
      </c>
      <c r="B503" t="s">
        <v>105</v>
      </c>
      <c r="C503" t="s">
        <v>113</v>
      </c>
      <c r="D503">
        <v>686</v>
      </c>
      <c r="E503">
        <v>3</v>
      </c>
      <c r="F503">
        <f>RANK(STAND_R[[#This Row],[R]],STAND_R[R],0)</f>
        <v>538</v>
      </c>
      <c r="G503">
        <f t="shared" si="7"/>
        <v>10</v>
      </c>
    </row>
    <row r="504" spans="1:7" x14ac:dyDescent="0.25">
      <c r="A504" t="s">
        <v>80</v>
      </c>
      <c r="B504" t="s">
        <v>96</v>
      </c>
      <c r="C504" t="s">
        <v>113</v>
      </c>
      <c r="D504">
        <v>641</v>
      </c>
      <c r="E504">
        <v>2</v>
      </c>
      <c r="F504">
        <f>RANK(STAND_R[[#This Row],[R]],STAND_R[R],0)</f>
        <v>576</v>
      </c>
      <c r="G504">
        <f t="shared" si="7"/>
        <v>11</v>
      </c>
    </row>
    <row r="505" spans="1:7" x14ac:dyDescent="0.25">
      <c r="A505" t="s">
        <v>80</v>
      </c>
      <c r="B505" t="s">
        <v>97</v>
      </c>
      <c r="C505" t="s">
        <v>113</v>
      </c>
      <c r="D505">
        <v>640</v>
      </c>
      <c r="E505">
        <v>1</v>
      </c>
      <c r="F505">
        <f>RANK(STAND_R[[#This Row],[R]],STAND_R[R],0)</f>
        <v>579</v>
      </c>
      <c r="G505">
        <f t="shared" si="7"/>
        <v>12</v>
      </c>
    </row>
    <row r="506" spans="1:7" x14ac:dyDescent="0.25">
      <c r="A506" t="s">
        <v>81</v>
      </c>
      <c r="B506" t="s">
        <v>94</v>
      </c>
      <c r="C506" t="s">
        <v>114</v>
      </c>
      <c r="D506">
        <v>979</v>
      </c>
      <c r="E506">
        <v>12</v>
      </c>
      <c r="F506">
        <f>RANK(STAND_R[[#This Row],[R]],STAND_R[R],0)</f>
        <v>13</v>
      </c>
      <c r="G506">
        <f t="shared" si="7"/>
        <v>1</v>
      </c>
    </row>
    <row r="507" spans="1:7" x14ac:dyDescent="0.25">
      <c r="A507" t="s">
        <v>81</v>
      </c>
      <c r="B507" t="s">
        <v>101</v>
      </c>
      <c r="C507" t="s">
        <v>114</v>
      </c>
      <c r="D507">
        <v>877</v>
      </c>
      <c r="E507">
        <v>10.5</v>
      </c>
      <c r="F507">
        <f>RANK(STAND_R[[#This Row],[R]],STAND_R[R],0)</f>
        <v>143</v>
      </c>
      <c r="G507">
        <f t="shared" si="7"/>
        <v>2</v>
      </c>
    </row>
    <row r="508" spans="1:7" x14ac:dyDescent="0.25">
      <c r="A508" t="s">
        <v>81</v>
      </c>
      <c r="B508" t="s">
        <v>102</v>
      </c>
      <c r="C508" t="s">
        <v>114</v>
      </c>
      <c r="D508">
        <v>854</v>
      </c>
      <c r="E508">
        <v>9</v>
      </c>
      <c r="F508">
        <f>RANK(STAND_R[[#This Row],[R]],STAND_R[R],0)</f>
        <v>185</v>
      </c>
      <c r="G508">
        <f t="shared" si="7"/>
        <v>3</v>
      </c>
    </row>
    <row r="509" spans="1:7" x14ac:dyDescent="0.25">
      <c r="A509" t="s">
        <v>81</v>
      </c>
      <c r="B509" t="s">
        <v>99</v>
      </c>
      <c r="C509" t="s">
        <v>114</v>
      </c>
      <c r="D509">
        <v>844</v>
      </c>
      <c r="E509">
        <v>7</v>
      </c>
      <c r="F509">
        <f>RANK(STAND_R[[#This Row],[R]],STAND_R[R],0)</f>
        <v>214</v>
      </c>
      <c r="G509">
        <f t="shared" si="7"/>
        <v>4</v>
      </c>
    </row>
    <row r="510" spans="1:7" x14ac:dyDescent="0.25">
      <c r="A510" t="s">
        <v>81</v>
      </c>
      <c r="B510" t="s">
        <v>95</v>
      </c>
      <c r="C510" t="s">
        <v>114</v>
      </c>
      <c r="D510">
        <v>838</v>
      </c>
      <c r="E510">
        <v>6</v>
      </c>
      <c r="F510">
        <f>RANK(STAND_R[[#This Row],[R]],STAND_R[R],0)</f>
        <v>237</v>
      </c>
      <c r="G510">
        <f t="shared" si="7"/>
        <v>5</v>
      </c>
    </row>
    <row r="511" spans="1:7" x14ac:dyDescent="0.25">
      <c r="A511" t="s">
        <v>81</v>
      </c>
      <c r="B511" t="s">
        <v>103</v>
      </c>
      <c r="C511" t="s">
        <v>114</v>
      </c>
      <c r="D511">
        <v>736</v>
      </c>
      <c r="E511">
        <v>4</v>
      </c>
      <c r="F511">
        <f>RANK(STAND_R[[#This Row],[R]],STAND_R[R],0)</f>
        <v>459</v>
      </c>
      <c r="G511">
        <f t="shared" si="7"/>
        <v>6</v>
      </c>
    </row>
    <row r="512" spans="1:7" x14ac:dyDescent="0.25">
      <c r="A512" t="s">
        <v>81</v>
      </c>
      <c r="B512" t="s">
        <v>104</v>
      </c>
      <c r="C512" t="s">
        <v>114</v>
      </c>
      <c r="D512">
        <v>34</v>
      </c>
      <c r="F512">
        <f>RANK(STAND_R[[#This Row],[R]],STAND_R[R],0)</f>
        <v>634</v>
      </c>
      <c r="G512">
        <f t="shared" si="7"/>
        <v>7</v>
      </c>
    </row>
    <row r="513" spans="1:7" x14ac:dyDescent="0.25">
      <c r="A513" t="s">
        <v>81</v>
      </c>
      <c r="B513" t="s">
        <v>96</v>
      </c>
      <c r="C513" t="s">
        <v>114</v>
      </c>
      <c r="D513">
        <v>5</v>
      </c>
      <c r="F513">
        <f>RANK(STAND_R[[#This Row],[R]],STAND_R[R],0)</f>
        <v>640</v>
      </c>
      <c r="G513">
        <f t="shared" si="7"/>
        <v>8</v>
      </c>
    </row>
    <row r="514" spans="1:7" x14ac:dyDescent="0.25">
      <c r="A514" t="s">
        <v>81</v>
      </c>
      <c r="B514" t="s">
        <v>100</v>
      </c>
      <c r="C514" t="s">
        <v>114</v>
      </c>
      <c r="D514">
        <v>5</v>
      </c>
      <c r="F514">
        <f>RANK(STAND_R[[#This Row],[R]],STAND_R[R],0)</f>
        <v>640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97</v>
      </c>
      <c r="C515" t="s">
        <v>114</v>
      </c>
      <c r="D515">
        <v>1</v>
      </c>
      <c r="F515">
        <f>RANK(STAND_R[[#This Row],[R]],STAND_R[R],0)</f>
        <v>652</v>
      </c>
      <c r="G515">
        <f t="shared" si="8"/>
        <v>10</v>
      </c>
    </row>
    <row r="516" spans="1:7" x14ac:dyDescent="0.25">
      <c r="A516" t="s">
        <v>81</v>
      </c>
      <c r="B516" t="s">
        <v>98</v>
      </c>
      <c r="C516" t="s">
        <v>114</v>
      </c>
      <c r="D516">
        <v>1</v>
      </c>
      <c r="F516">
        <f>RANK(STAND_R[[#This Row],[R]],STAND_R[R],0)</f>
        <v>652</v>
      </c>
      <c r="G516">
        <f t="shared" si="8"/>
        <v>11</v>
      </c>
    </row>
    <row r="517" spans="1:7" x14ac:dyDescent="0.25">
      <c r="A517" t="s">
        <v>81</v>
      </c>
      <c r="B517" t="s">
        <v>105</v>
      </c>
      <c r="C517" t="s">
        <v>114</v>
      </c>
      <c r="D517">
        <v>0</v>
      </c>
      <c r="F517">
        <f>RANK(STAND_R[[#This Row],[R]],STAND_R[R],0)</f>
        <v>656</v>
      </c>
      <c r="G517">
        <f t="shared" si="8"/>
        <v>12</v>
      </c>
    </row>
    <row r="518" spans="1:7" x14ac:dyDescent="0.25">
      <c r="A518" t="s">
        <v>82</v>
      </c>
      <c r="B518" t="s">
        <v>98</v>
      </c>
      <c r="C518" t="s">
        <v>113</v>
      </c>
      <c r="D518">
        <v>925</v>
      </c>
      <c r="E518">
        <v>12</v>
      </c>
      <c r="F518">
        <f>RANK(STAND_R[[#This Row],[R]],STAND_R[R],0)</f>
        <v>67</v>
      </c>
      <c r="G518">
        <f t="shared" si="8"/>
        <v>1</v>
      </c>
    </row>
    <row r="519" spans="1:7" x14ac:dyDescent="0.25">
      <c r="A519" t="s">
        <v>82</v>
      </c>
      <c r="B519" t="s">
        <v>94</v>
      </c>
      <c r="C519" t="s">
        <v>113</v>
      </c>
      <c r="D519">
        <v>918</v>
      </c>
      <c r="E519">
        <v>11</v>
      </c>
      <c r="F519">
        <f>RANK(STAND_R[[#This Row],[R]],STAND_R[R],0)</f>
        <v>78</v>
      </c>
      <c r="G519">
        <f t="shared" si="8"/>
        <v>2</v>
      </c>
    </row>
    <row r="520" spans="1:7" x14ac:dyDescent="0.25">
      <c r="A520" t="s">
        <v>82</v>
      </c>
      <c r="B520" t="s">
        <v>99</v>
      </c>
      <c r="C520" t="s">
        <v>113</v>
      </c>
      <c r="D520">
        <v>882</v>
      </c>
      <c r="E520">
        <v>10</v>
      </c>
      <c r="F520">
        <f>RANK(STAND_R[[#This Row],[R]],STAND_R[R],0)</f>
        <v>130</v>
      </c>
      <c r="G520">
        <f t="shared" si="8"/>
        <v>3</v>
      </c>
    </row>
    <row r="521" spans="1:7" x14ac:dyDescent="0.25">
      <c r="A521" t="s">
        <v>82</v>
      </c>
      <c r="B521" t="s">
        <v>100</v>
      </c>
      <c r="C521" t="s">
        <v>113</v>
      </c>
      <c r="D521">
        <v>875</v>
      </c>
      <c r="E521">
        <v>9</v>
      </c>
      <c r="F521">
        <f>RANK(STAND_R[[#This Row],[R]],STAND_R[R],0)</f>
        <v>147</v>
      </c>
      <c r="G521">
        <f t="shared" si="8"/>
        <v>4</v>
      </c>
    </row>
    <row r="522" spans="1:7" x14ac:dyDescent="0.25">
      <c r="A522" t="s">
        <v>82</v>
      </c>
      <c r="B522" t="s">
        <v>95</v>
      </c>
      <c r="C522" t="s">
        <v>113</v>
      </c>
      <c r="D522">
        <v>852</v>
      </c>
      <c r="E522">
        <v>8</v>
      </c>
      <c r="F522">
        <f>RANK(STAND_R[[#This Row],[R]],STAND_R[R],0)</f>
        <v>196</v>
      </c>
      <c r="G522">
        <f t="shared" si="8"/>
        <v>5</v>
      </c>
    </row>
    <row r="523" spans="1:7" x14ac:dyDescent="0.25">
      <c r="A523" t="s">
        <v>82</v>
      </c>
      <c r="B523" t="s">
        <v>97</v>
      </c>
      <c r="C523" t="s">
        <v>113</v>
      </c>
      <c r="D523">
        <v>842</v>
      </c>
      <c r="E523">
        <v>7</v>
      </c>
      <c r="F523">
        <f>RANK(STAND_R[[#This Row],[R]],STAND_R[R],0)</f>
        <v>223</v>
      </c>
      <c r="G523">
        <f t="shared" si="8"/>
        <v>6</v>
      </c>
    </row>
    <row r="524" spans="1:7" x14ac:dyDescent="0.25">
      <c r="A524" t="s">
        <v>82</v>
      </c>
      <c r="B524" t="s">
        <v>105</v>
      </c>
      <c r="C524" t="s">
        <v>113</v>
      </c>
      <c r="D524">
        <v>803</v>
      </c>
      <c r="E524">
        <v>6</v>
      </c>
      <c r="F524">
        <f>RANK(STAND_R[[#This Row],[R]],STAND_R[R],0)</f>
        <v>314</v>
      </c>
      <c r="G524">
        <f t="shared" si="8"/>
        <v>7</v>
      </c>
    </row>
    <row r="525" spans="1:7" x14ac:dyDescent="0.25">
      <c r="A525" t="s">
        <v>82</v>
      </c>
      <c r="B525" t="s">
        <v>103</v>
      </c>
      <c r="C525" t="s">
        <v>113</v>
      </c>
      <c r="D525">
        <v>747</v>
      </c>
      <c r="E525">
        <v>5</v>
      </c>
      <c r="F525">
        <f>RANK(STAND_R[[#This Row],[R]],STAND_R[R],0)</f>
        <v>431</v>
      </c>
      <c r="G525">
        <f t="shared" si="8"/>
        <v>8</v>
      </c>
    </row>
    <row r="526" spans="1:7" x14ac:dyDescent="0.25">
      <c r="A526" t="s">
        <v>82</v>
      </c>
      <c r="B526" t="s">
        <v>101</v>
      </c>
      <c r="C526" t="s">
        <v>113</v>
      </c>
      <c r="D526">
        <v>714</v>
      </c>
      <c r="E526">
        <v>4</v>
      </c>
      <c r="F526">
        <f>RANK(STAND_R[[#This Row],[R]],STAND_R[R],0)</f>
        <v>497</v>
      </c>
      <c r="G526">
        <f t="shared" si="8"/>
        <v>9</v>
      </c>
    </row>
    <row r="527" spans="1:7" x14ac:dyDescent="0.25">
      <c r="A527" t="s">
        <v>82</v>
      </c>
      <c r="B527" t="s">
        <v>104</v>
      </c>
      <c r="C527" t="s">
        <v>113</v>
      </c>
      <c r="D527">
        <v>708</v>
      </c>
      <c r="E527">
        <v>3</v>
      </c>
      <c r="F527">
        <f>RANK(STAND_R[[#This Row],[R]],STAND_R[R],0)</f>
        <v>507</v>
      </c>
      <c r="G527">
        <f t="shared" si="8"/>
        <v>10</v>
      </c>
    </row>
    <row r="528" spans="1:7" x14ac:dyDescent="0.25">
      <c r="A528" t="s">
        <v>82</v>
      </c>
      <c r="B528" t="s">
        <v>96</v>
      </c>
      <c r="C528" t="s">
        <v>113</v>
      </c>
      <c r="D528">
        <v>704</v>
      </c>
      <c r="E528">
        <v>2</v>
      </c>
      <c r="F528">
        <f>RANK(STAND_R[[#This Row],[R]],STAND_R[R],0)</f>
        <v>512</v>
      </c>
      <c r="G528">
        <f t="shared" si="8"/>
        <v>11</v>
      </c>
    </row>
    <row r="529" spans="1:7" x14ac:dyDescent="0.25">
      <c r="A529" t="s">
        <v>82</v>
      </c>
      <c r="B529" t="s">
        <v>102</v>
      </c>
      <c r="C529" t="s">
        <v>113</v>
      </c>
      <c r="D529">
        <v>654</v>
      </c>
      <c r="E529">
        <v>1</v>
      </c>
      <c r="F529">
        <f>RANK(STAND_R[[#This Row],[R]],STAND_R[R],0)</f>
        <v>567</v>
      </c>
      <c r="G529">
        <f t="shared" si="8"/>
        <v>12</v>
      </c>
    </row>
    <row r="530" spans="1:7" x14ac:dyDescent="0.25">
      <c r="A530" t="s">
        <v>83</v>
      </c>
      <c r="B530" t="s">
        <v>98</v>
      </c>
      <c r="C530" t="s">
        <v>113</v>
      </c>
      <c r="D530">
        <v>931</v>
      </c>
      <c r="E530">
        <v>12</v>
      </c>
      <c r="F530">
        <f>RANK(STAND_R[[#This Row],[R]],STAND_R[R],0)</f>
        <v>59</v>
      </c>
      <c r="G530">
        <f t="shared" si="8"/>
        <v>1</v>
      </c>
    </row>
    <row r="531" spans="1:7" x14ac:dyDescent="0.25">
      <c r="A531" t="s">
        <v>83</v>
      </c>
      <c r="B531" t="s">
        <v>101</v>
      </c>
      <c r="C531" t="s">
        <v>113</v>
      </c>
      <c r="D531">
        <v>930</v>
      </c>
      <c r="E531">
        <v>11</v>
      </c>
      <c r="F531">
        <f>RANK(STAND_R[[#This Row],[R]],STAND_R[R],0)</f>
        <v>60</v>
      </c>
      <c r="G531">
        <f t="shared" si="8"/>
        <v>2</v>
      </c>
    </row>
    <row r="532" spans="1:7" x14ac:dyDescent="0.25">
      <c r="A532" t="s">
        <v>83</v>
      </c>
      <c r="B532" t="s">
        <v>94</v>
      </c>
      <c r="C532" t="s">
        <v>113</v>
      </c>
      <c r="D532">
        <v>919</v>
      </c>
      <c r="E532">
        <v>10</v>
      </c>
      <c r="F532">
        <f>RANK(STAND_R[[#This Row],[R]],STAND_R[R],0)</f>
        <v>76</v>
      </c>
      <c r="G532">
        <f t="shared" si="8"/>
        <v>3</v>
      </c>
    </row>
    <row r="533" spans="1:7" x14ac:dyDescent="0.25">
      <c r="A533" t="s">
        <v>83</v>
      </c>
      <c r="B533" t="s">
        <v>102</v>
      </c>
      <c r="C533" t="s">
        <v>113</v>
      </c>
      <c r="D533">
        <v>798</v>
      </c>
      <c r="E533">
        <v>9</v>
      </c>
      <c r="F533">
        <f>RANK(STAND_R[[#This Row],[R]],STAND_R[R],0)</f>
        <v>328</v>
      </c>
      <c r="G533">
        <f t="shared" si="8"/>
        <v>4</v>
      </c>
    </row>
    <row r="534" spans="1:7" x14ac:dyDescent="0.25">
      <c r="A534" t="s">
        <v>83</v>
      </c>
      <c r="B534" t="s">
        <v>100</v>
      </c>
      <c r="C534" t="s">
        <v>113</v>
      </c>
      <c r="D534">
        <v>795</v>
      </c>
      <c r="E534">
        <v>8</v>
      </c>
      <c r="F534">
        <f>RANK(STAND_R[[#This Row],[R]],STAND_R[R],0)</f>
        <v>335</v>
      </c>
      <c r="G534">
        <f t="shared" si="8"/>
        <v>5</v>
      </c>
    </row>
    <row r="535" spans="1:7" x14ac:dyDescent="0.25">
      <c r="A535" t="s">
        <v>83</v>
      </c>
      <c r="B535" t="s">
        <v>99</v>
      </c>
      <c r="C535" t="s">
        <v>113</v>
      </c>
      <c r="D535">
        <v>787</v>
      </c>
      <c r="E535">
        <v>7</v>
      </c>
      <c r="F535">
        <f>RANK(STAND_R[[#This Row],[R]],STAND_R[R],0)</f>
        <v>355</v>
      </c>
      <c r="G535">
        <f t="shared" si="8"/>
        <v>6</v>
      </c>
    </row>
    <row r="536" spans="1:7" x14ac:dyDescent="0.25">
      <c r="A536" t="s">
        <v>83</v>
      </c>
      <c r="B536" t="s">
        <v>103</v>
      </c>
      <c r="C536" t="s">
        <v>113</v>
      </c>
      <c r="D536">
        <v>763</v>
      </c>
      <c r="E536">
        <v>6</v>
      </c>
      <c r="F536">
        <f>RANK(STAND_R[[#This Row],[R]],STAND_R[R],0)</f>
        <v>400</v>
      </c>
      <c r="G536">
        <f t="shared" si="8"/>
        <v>7</v>
      </c>
    </row>
    <row r="537" spans="1:7" x14ac:dyDescent="0.25">
      <c r="A537" t="s">
        <v>83</v>
      </c>
      <c r="B537" t="s">
        <v>95</v>
      </c>
      <c r="C537" t="s">
        <v>113</v>
      </c>
      <c r="D537">
        <v>751</v>
      </c>
      <c r="E537">
        <v>5</v>
      </c>
      <c r="F537">
        <f>RANK(STAND_R[[#This Row],[R]],STAND_R[R],0)</f>
        <v>427</v>
      </c>
      <c r="G537">
        <f t="shared" si="8"/>
        <v>8</v>
      </c>
    </row>
    <row r="538" spans="1:7" x14ac:dyDescent="0.25">
      <c r="A538" t="s">
        <v>83</v>
      </c>
      <c r="B538" t="s">
        <v>104</v>
      </c>
      <c r="C538" t="s">
        <v>113</v>
      </c>
      <c r="D538">
        <v>747</v>
      </c>
      <c r="E538">
        <v>4</v>
      </c>
      <c r="F538">
        <f>RANK(STAND_R[[#This Row],[R]],STAND_R[R],0)</f>
        <v>431</v>
      </c>
      <c r="G538">
        <f t="shared" si="8"/>
        <v>9</v>
      </c>
    </row>
    <row r="539" spans="1:7" x14ac:dyDescent="0.25">
      <c r="A539" t="s">
        <v>83</v>
      </c>
      <c r="B539" t="s">
        <v>105</v>
      </c>
      <c r="C539" t="s">
        <v>113</v>
      </c>
      <c r="D539">
        <v>676</v>
      </c>
      <c r="E539">
        <v>3</v>
      </c>
      <c r="F539">
        <f>RANK(STAND_R[[#This Row],[R]],STAND_R[R],0)</f>
        <v>546</v>
      </c>
      <c r="G539">
        <f t="shared" si="8"/>
        <v>10</v>
      </c>
    </row>
    <row r="540" spans="1:7" x14ac:dyDescent="0.25">
      <c r="A540" t="s">
        <v>83</v>
      </c>
      <c r="B540" t="s">
        <v>96</v>
      </c>
      <c r="C540" t="s">
        <v>113</v>
      </c>
      <c r="D540">
        <v>618</v>
      </c>
      <c r="E540">
        <v>2</v>
      </c>
      <c r="F540">
        <f>RANK(STAND_R[[#This Row],[R]],STAND_R[R],0)</f>
        <v>596</v>
      </c>
      <c r="G540">
        <f t="shared" si="8"/>
        <v>11</v>
      </c>
    </row>
    <row r="541" spans="1:7" x14ac:dyDescent="0.25">
      <c r="A541" t="s">
        <v>83</v>
      </c>
      <c r="B541" t="s">
        <v>97</v>
      </c>
      <c r="C541" t="s">
        <v>113</v>
      </c>
      <c r="D541">
        <v>584</v>
      </c>
      <c r="E541">
        <v>1</v>
      </c>
      <c r="F541">
        <f>RANK(STAND_R[[#This Row],[R]],STAND_R[R],0)</f>
        <v>616</v>
      </c>
      <c r="G541">
        <f t="shared" si="8"/>
        <v>12</v>
      </c>
    </row>
    <row r="542" spans="1:7" x14ac:dyDescent="0.25">
      <c r="A542" t="s">
        <v>84</v>
      </c>
      <c r="B542" t="s">
        <v>94</v>
      </c>
      <c r="C542" t="s">
        <v>113</v>
      </c>
      <c r="D542">
        <v>970</v>
      </c>
      <c r="E542">
        <v>12</v>
      </c>
      <c r="F542">
        <f>RANK(STAND_R[[#This Row],[R]],STAND_R[R],0)</f>
        <v>23</v>
      </c>
      <c r="G542">
        <f t="shared" si="8"/>
        <v>1</v>
      </c>
    </row>
    <row r="543" spans="1:7" x14ac:dyDescent="0.25">
      <c r="A543" t="s">
        <v>84</v>
      </c>
      <c r="B543" t="s">
        <v>99</v>
      </c>
      <c r="C543" t="s">
        <v>113</v>
      </c>
      <c r="D543">
        <v>939</v>
      </c>
      <c r="E543">
        <v>11</v>
      </c>
      <c r="F543">
        <f>RANK(STAND_R[[#This Row],[R]],STAND_R[R],0)</f>
        <v>42</v>
      </c>
      <c r="G543">
        <f t="shared" si="8"/>
        <v>2</v>
      </c>
    </row>
    <row r="544" spans="1:7" x14ac:dyDescent="0.25">
      <c r="A544" t="s">
        <v>84</v>
      </c>
      <c r="B544" t="s">
        <v>95</v>
      </c>
      <c r="C544" t="s">
        <v>113</v>
      </c>
      <c r="D544">
        <v>880</v>
      </c>
      <c r="E544">
        <v>10</v>
      </c>
      <c r="F544">
        <f>RANK(STAND_R[[#This Row],[R]],STAND_R[R],0)</f>
        <v>139</v>
      </c>
      <c r="G544">
        <f t="shared" si="8"/>
        <v>3</v>
      </c>
    </row>
    <row r="545" spans="1:7" x14ac:dyDescent="0.25">
      <c r="A545" t="s">
        <v>84</v>
      </c>
      <c r="B545" t="s">
        <v>103</v>
      </c>
      <c r="C545" t="s">
        <v>113</v>
      </c>
      <c r="D545">
        <v>865</v>
      </c>
      <c r="E545">
        <v>9</v>
      </c>
      <c r="F545">
        <f>RANK(STAND_R[[#This Row],[R]],STAND_R[R],0)</f>
        <v>166</v>
      </c>
      <c r="G545">
        <f t="shared" si="8"/>
        <v>4</v>
      </c>
    </row>
    <row r="546" spans="1:7" x14ac:dyDescent="0.25">
      <c r="A546" t="s">
        <v>84</v>
      </c>
      <c r="B546" t="s">
        <v>100</v>
      </c>
      <c r="C546" t="s">
        <v>113</v>
      </c>
      <c r="D546">
        <v>859</v>
      </c>
      <c r="E546">
        <v>8</v>
      </c>
      <c r="F546">
        <f>RANK(STAND_R[[#This Row],[R]],STAND_R[R],0)</f>
        <v>177</v>
      </c>
      <c r="G546">
        <f t="shared" si="8"/>
        <v>5</v>
      </c>
    </row>
    <row r="547" spans="1:7" x14ac:dyDescent="0.25">
      <c r="A547" t="s">
        <v>84</v>
      </c>
      <c r="B547" t="s">
        <v>102</v>
      </c>
      <c r="C547" t="s">
        <v>113</v>
      </c>
      <c r="D547">
        <v>834</v>
      </c>
      <c r="E547">
        <v>7</v>
      </c>
      <c r="F547">
        <f>RANK(STAND_R[[#This Row],[R]],STAND_R[R],0)</f>
        <v>247</v>
      </c>
      <c r="G547">
        <f t="shared" si="8"/>
        <v>6</v>
      </c>
    </row>
    <row r="548" spans="1:7" x14ac:dyDescent="0.25">
      <c r="A548" t="s">
        <v>84</v>
      </c>
      <c r="B548" t="s">
        <v>98</v>
      </c>
      <c r="C548" t="s">
        <v>113</v>
      </c>
      <c r="D548">
        <v>820</v>
      </c>
      <c r="E548">
        <v>6</v>
      </c>
      <c r="F548">
        <f>RANK(STAND_R[[#This Row],[R]],STAND_R[R],0)</f>
        <v>283</v>
      </c>
      <c r="G548">
        <f t="shared" si="8"/>
        <v>7</v>
      </c>
    </row>
    <row r="549" spans="1:7" x14ac:dyDescent="0.25">
      <c r="A549" t="s">
        <v>84</v>
      </c>
      <c r="B549" t="s">
        <v>101</v>
      </c>
      <c r="C549" t="s">
        <v>113</v>
      </c>
      <c r="D549">
        <v>807</v>
      </c>
      <c r="E549">
        <v>5</v>
      </c>
      <c r="F549">
        <f>RANK(STAND_R[[#This Row],[R]],STAND_R[R],0)</f>
        <v>311</v>
      </c>
      <c r="G549">
        <f t="shared" si="8"/>
        <v>8</v>
      </c>
    </row>
    <row r="550" spans="1:7" x14ac:dyDescent="0.25">
      <c r="A550" t="s">
        <v>84</v>
      </c>
      <c r="B550" t="s">
        <v>97</v>
      </c>
      <c r="C550" t="s">
        <v>113</v>
      </c>
      <c r="D550">
        <v>753</v>
      </c>
      <c r="E550">
        <v>4</v>
      </c>
      <c r="F550">
        <f>RANK(STAND_R[[#This Row],[R]],STAND_R[R],0)</f>
        <v>423</v>
      </c>
      <c r="G550">
        <f t="shared" si="8"/>
        <v>9</v>
      </c>
    </row>
    <row r="551" spans="1:7" x14ac:dyDescent="0.25">
      <c r="A551" t="s">
        <v>84</v>
      </c>
      <c r="B551" t="s">
        <v>96</v>
      </c>
      <c r="C551" t="s">
        <v>113</v>
      </c>
      <c r="D551">
        <v>681</v>
      </c>
      <c r="E551">
        <v>3</v>
      </c>
      <c r="F551">
        <f>RANK(STAND_R[[#This Row],[R]],STAND_R[R],0)</f>
        <v>542</v>
      </c>
      <c r="G551">
        <f t="shared" si="8"/>
        <v>10</v>
      </c>
    </row>
    <row r="552" spans="1:7" x14ac:dyDescent="0.25">
      <c r="A552" t="s">
        <v>84</v>
      </c>
      <c r="B552" t="s">
        <v>104</v>
      </c>
      <c r="C552" t="s">
        <v>113</v>
      </c>
      <c r="D552">
        <v>641</v>
      </c>
      <c r="E552">
        <v>2</v>
      </c>
      <c r="F552">
        <f>RANK(STAND_R[[#This Row],[R]],STAND_R[R],0)</f>
        <v>576</v>
      </c>
      <c r="G552">
        <f t="shared" si="8"/>
        <v>11</v>
      </c>
    </row>
    <row r="553" spans="1:7" x14ac:dyDescent="0.25">
      <c r="A553" t="s">
        <v>84</v>
      </c>
      <c r="B553" t="s">
        <v>105</v>
      </c>
      <c r="C553" t="s">
        <v>113</v>
      </c>
      <c r="D553">
        <v>598</v>
      </c>
      <c r="E553">
        <v>1</v>
      </c>
      <c r="F553">
        <f>RANK(STAND_R[[#This Row],[R]],STAND_R[R],0)</f>
        <v>608</v>
      </c>
      <c r="G553">
        <f t="shared" si="8"/>
        <v>12</v>
      </c>
    </row>
    <row r="554" spans="1:7" x14ac:dyDescent="0.25">
      <c r="A554" t="s">
        <v>85</v>
      </c>
      <c r="B554" t="s">
        <v>98</v>
      </c>
      <c r="C554" t="s">
        <v>114</v>
      </c>
      <c r="D554">
        <v>925</v>
      </c>
      <c r="E554">
        <v>12</v>
      </c>
      <c r="F554">
        <f>RANK(STAND_R[[#This Row],[R]],STAND_R[R],0)</f>
        <v>67</v>
      </c>
      <c r="G554">
        <f t="shared" si="8"/>
        <v>1</v>
      </c>
    </row>
    <row r="555" spans="1:7" x14ac:dyDescent="0.25">
      <c r="A555" t="s">
        <v>85</v>
      </c>
      <c r="B555" t="s">
        <v>94</v>
      </c>
      <c r="C555" t="s">
        <v>114</v>
      </c>
      <c r="D555">
        <v>918</v>
      </c>
      <c r="E555">
        <v>11</v>
      </c>
      <c r="F555">
        <f>RANK(STAND_R[[#This Row],[R]],STAND_R[R],0)</f>
        <v>78</v>
      </c>
      <c r="G555">
        <f t="shared" si="8"/>
        <v>2</v>
      </c>
    </row>
    <row r="556" spans="1:7" x14ac:dyDescent="0.25">
      <c r="A556" t="s">
        <v>85</v>
      </c>
      <c r="B556" t="s">
        <v>99</v>
      </c>
      <c r="C556" t="s">
        <v>114</v>
      </c>
      <c r="D556">
        <v>882</v>
      </c>
      <c r="E556">
        <v>10</v>
      </c>
      <c r="F556">
        <f>RANK(STAND_R[[#This Row],[R]],STAND_R[R],0)</f>
        <v>130</v>
      </c>
      <c r="G556">
        <f t="shared" si="8"/>
        <v>3</v>
      </c>
    </row>
    <row r="557" spans="1:7" x14ac:dyDescent="0.25">
      <c r="A557" t="s">
        <v>85</v>
      </c>
      <c r="B557" t="s">
        <v>100</v>
      </c>
      <c r="C557" t="s">
        <v>114</v>
      </c>
      <c r="D557">
        <v>875</v>
      </c>
      <c r="E557">
        <v>9</v>
      </c>
      <c r="F557">
        <f>RANK(STAND_R[[#This Row],[R]],STAND_R[R],0)</f>
        <v>147</v>
      </c>
      <c r="G557">
        <f t="shared" si="8"/>
        <v>4</v>
      </c>
    </row>
    <row r="558" spans="1:7" x14ac:dyDescent="0.25">
      <c r="A558" t="s">
        <v>85</v>
      </c>
      <c r="B558" t="s">
        <v>95</v>
      </c>
      <c r="C558" t="s">
        <v>114</v>
      </c>
      <c r="D558">
        <v>852</v>
      </c>
      <c r="E558">
        <v>8</v>
      </c>
      <c r="F558">
        <f>RANK(STAND_R[[#This Row],[R]],STAND_R[R],0)</f>
        <v>196</v>
      </c>
      <c r="G558">
        <f t="shared" si="8"/>
        <v>5</v>
      </c>
    </row>
    <row r="559" spans="1:7" x14ac:dyDescent="0.25">
      <c r="A559" t="s">
        <v>85</v>
      </c>
      <c r="B559" t="s">
        <v>97</v>
      </c>
      <c r="C559" t="s">
        <v>114</v>
      </c>
      <c r="D559">
        <v>842</v>
      </c>
      <c r="E559">
        <v>7</v>
      </c>
      <c r="F559">
        <f>RANK(STAND_R[[#This Row],[R]],STAND_R[R],0)</f>
        <v>223</v>
      </c>
      <c r="G559">
        <f t="shared" si="8"/>
        <v>6</v>
      </c>
    </row>
    <row r="560" spans="1:7" x14ac:dyDescent="0.25">
      <c r="A560" t="s">
        <v>85</v>
      </c>
      <c r="B560" t="s">
        <v>105</v>
      </c>
      <c r="C560" t="s">
        <v>114</v>
      </c>
      <c r="D560">
        <v>803</v>
      </c>
      <c r="E560">
        <v>6</v>
      </c>
      <c r="F560">
        <f>RANK(STAND_R[[#This Row],[R]],STAND_R[R],0)</f>
        <v>314</v>
      </c>
      <c r="G560">
        <f t="shared" si="8"/>
        <v>7</v>
      </c>
    </row>
    <row r="561" spans="1:7" x14ac:dyDescent="0.25">
      <c r="A561" t="s">
        <v>85</v>
      </c>
      <c r="B561" t="s">
        <v>103</v>
      </c>
      <c r="C561" t="s">
        <v>114</v>
      </c>
      <c r="D561">
        <v>747</v>
      </c>
      <c r="E561">
        <v>5</v>
      </c>
      <c r="F561">
        <f>RANK(STAND_R[[#This Row],[R]],STAND_R[R],0)</f>
        <v>431</v>
      </c>
      <c r="G561">
        <f t="shared" si="8"/>
        <v>8</v>
      </c>
    </row>
    <row r="562" spans="1:7" x14ac:dyDescent="0.25">
      <c r="A562" t="s">
        <v>85</v>
      </c>
      <c r="B562" t="s">
        <v>101</v>
      </c>
      <c r="C562" t="s">
        <v>114</v>
      </c>
      <c r="D562">
        <v>714</v>
      </c>
      <c r="E562">
        <v>4</v>
      </c>
      <c r="F562">
        <f>RANK(STAND_R[[#This Row],[R]],STAND_R[R],0)</f>
        <v>497</v>
      </c>
      <c r="G562">
        <f t="shared" si="8"/>
        <v>9</v>
      </c>
    </row>
    <row r="563" spans="1:7" x14ac:dyDescent="0.25">
      <c r="A563" t="s">
        <v>85</v>
      </c>
      <c r="B563" t="s">
        <v>104</v>
      </c>
      <c r="C563" t="s">
        <v>114</v>
      </c>
      <c r="D563">
        <v>708</v>
      </c>
      <c r="E563">
        <v>3</v>
      </c>
      <c r="F563">
        <f>RANK(STAND_R[[#This Row],[R]],STAND_R[R],0)</f>
        <v>507</v>
      </c>
      <c r="G563">
        <f t="shared" si="8"/>
        <v>10</v>
      </c>
    </row>
    <row r="564" spans="1:7" x14ac:dyDescent="0.25">
      <c r="A564" t="s">
        <v>85</v>
      </c>
      <c r="B564" t="s">
        <v>96</v>
      </c>
      <c r="C564" t="s">
        <v>114</v>
      </c>
      <c r="D564">
        <v>704</v>
      </c>
      <c r="E564">
        <v>2</v>
      </c>
      <c r="F564">
        <f>RANK(STAND_R[[#This Row],[R]],STAND_R[R],0)</f>
        <v>512</v>
      </c>
      <c r="G564">
        <f t="shared" si="8"/>
        <v>11</v>
      </c>
    </row>
    <row r="565" spans="1:7" x14ac:dyDescent="0.25">
      <c r="A565" t="s">
        <v>85</v>
      </c>
      <c r="B565" t="s">
        <v>102</v>
      </c>
      <c r="C565" t="s">
        <v>114</v>
      </c>
      <c r="D565">
        <v>654</v>
      </c>
      <c r="E565">
        <v>1</v>
      </c>
      <c r="F565">
        <f>RANK(STAND_R[[#This Row],[R]],STAND_R[R],0)</f>
        <v>567</v>
      </c>
      <c r="G565">
        <f t="shared" si="8"/>
        <v>12</v>
      </c>
    </row>
    <row r="566" spans="1:7" x14ac:dyDescent="0.25">
      <c r="A566" t="s">
        <v>86</v>
      </c>
      <c r="B566" t="s">
        <v>94</v>
      </c>
      <c r="C566" t="s">
        <v>113</v>
      </c>
      <c r="D566">
        <v>1007</v>
      </c>
      <c r="E566">
        <v>12</v>
      </c>
      <c r="F566">
        <f>RANK(STAND_R[[#This Row],[R]],STAND_R[R],0)</f>
        <v>4</v>
      </c>
      <c r="G566">
        <f t="shared" si="8"/>
        <v>1</v>
      </c>
    </row>
    <row r="567" spans="1:7" x14ac:dyDescent="0.25">
      <c r="A567" t="s">
        <v>86</v>
      </c>
      <c r="B567" t="s">
        <v>95</v>
      </c>
      <c r="C567" t="s">
        <v>113</v>
      </c>
      <c r="D567">
        <v>1005</v>
      </c>
      <c r="E567">
        <v>11</v>
      </c>
      <c r="F567">
        <f>RANK(STAND_R[[#This Row],[R]],STAND_R[R],0)</f>
        <v>6</v>
      </c>
      <c r="G567">
        <f t="shared" si="8"/>
        <v>2</v>
      </c>
    </row>
    <row r="568" spans="1:7" x14ac:dyDescent="0.25">
      <c r="A568" t="s">
        <v>86</v>
      </c>
      <c r="B568" t="s">
        <v>98</v>
      </c>
      <c r="C568" t="s">
        <v>113</v>
      </c>
      <c r="D568">
        <v>902</v>
      </c>
      <c r="E568">
        <v>10</v>
      </c>
      <c r="F568">
        <f>RANK(STAND_R[[#This Row],[R]],STAND_R[R],0)</f>
        <v>106</v>
      </c>
      <c r="G568">
        <f t="shared" si="8"/>
        <v>3</v>
      </c>
    </row>
    <row r="569" spans="1:7" x14ac:dyDescent="0.25">
      <c r="A569" t="s">
        <v>86</v>
      </c>
      <c r="B569" t="s">
        <v>100</v>
      </c>
      <c r="C569" t="s">
        <v>113</v>
      </c>
      <c r="D569">
        <v>835</v>
      </c>
      <c r="E569">
        <v>9</v>
      </c>
      <c r="F569">
        <f>RANK(STAND_R[[#This Row],[R]],STAND_R[R],0)</f>
        <v>243</v>
      </c>
      <c r="G569">
        <f t="shared" si="8"/>
        <v>4</v>
      </c>
    </row>
    <row r="570" spans="1:7" x14ac:dyDescent="0.25">
      <c r="A570" t="s">
        <v>86</v>
      </c>
      <c r="B570" t="s">
        <v>104</v>
      </c>
      <c r="C570" t="s">
        <v>113</v>
      </c>
      <c r="D570">
        <v>825</v>
      </c>
      <c r="E570">
        <v>8</v>
      </c>
      <c r="F570">
        <f>RANK(STAND_R[[#This Row],[R]],STAND_R[R],0)</f>
        <v>273</v>
      </c>
      <c r="G570">
        <f t="shared" si="8"/>
        <v>5</v>
      </c>
    </row>
    <row r="571" spans="1:7" x14ac:dyDescent="0.25">
      <c r="A571" t="s">
        <v>86</v>
      </c>
      <c r="B571" t="s">
        <v>101</v>
      </c>
      <c r="C571" t="s">
        <v>113</v>
      </c>
      <c r="D571">
        <v>809</v>
      </c>
      <c r="E571">
        <v>7</v>
      </c>
      <c r="F571">
        <f>RANK(STAND_R[[#This Row],[R]],STAND_R[R],0)</f>
        <v>302</v>
      </c>
      <c r="G571">
        <f t="shared" si="8"/>
        <v>6</v>
      </c>
    </row>
    <row r="572" spans="1:7" x14ac:dyDescent="0.25">
      <c r="A572" t="s">
        <v>86</v>
      </c>
      <c r="B572" t="s">
        <v>99</v>
      </c>
      <c r="C572" t="s">
        <v>113</v>
      </c>
      <c r="D572">
        <v>767</v>
      </c>
      <c r="E572">
        <v>6</v>
      </c>
      <c r="F572">
        <f>RANK(STAND_R[[#This Row],[R]],STAND_R[R],0)</f>
        <v>388</v>
      </c>
      <c r="G572">
        <f t="shared" si="8"/>
        <v>7</v>
      </c>
    </row>
    <row r="573" spans="1:7" x14ac:dyDescent="0.25">
      <c r="A573" t="s">
        <v>86</v>
      </c>
      <c r="B573" t="s">
        <v>103</v>
      </c>
      <c r="C573" t="s">
        <v>113</v>
      </c>
      <c r="D573">
        <v>755</v>
      </c>
      <c r="E573">
        <v>5</v>
      </c>
      <c r="F573">
        <f>RANK(STAND_R[[#This Row],[R]],STAND_R[R],0)</f>
        <v>421</v>
      </c>
      <c r="G573">
        <f t="shared" si="8"/>
        <v>8</v>
      </c>
    </row>
    <row r="574" spans="1:7" x14ac:dyDescent="0.25">
      <c r="A574" t="s">
        <v>86</v>
      </c>
      <c r="B574" t="s">
        <v>105</v>
      </c>
      <c r="C574" t="s">
        <v>113</v>
      </c>
      <c r="D574">
        <v>751</v>
      </c>
      <c r="E574">
        <v>4</v>
      </c>
      <c r="F574">
        <f>RANK(STAND_R[[#This Row],[R]],STAND_R[R],0)</f>
        <v>427</v>
      </c>
      <c r="G574">
        <f t="shared" si="8"/>
        <v>9</v>
      </c>
    </row>
    <row r="575" spans="1:7" x14ac:dyDescent="0.25">
      <c r="A575" t="s">
        <v>86</v>
      </c>
      <c r="B575" t="s">
        <v>96</v>
      </c>
      <c r="C575" t="s">
        <v>113</v>
      </c>
      <c r="D575">
        <v>711</v>
      </c>
      <c r="E575">
        <v>3</v>
      </c>
      <c r="F575">
        <f>RANK(STAND_R[[#This Row],[R]],STAND_R[R],0)</f>
        <v>502</v>
      </c>
      <c r="G575">
        <f t="shared" si="8"/>
        <v>10</v>
      </c>
    </row>
    <row r="576" spans="1:7" x14ac:dyDescent="0.25">
      <c r="A576" t="s">
        <v>86</v>
      </c>
      <c r="B576" t="s">
        <v>97</v>
      </c>
      <c r="C576" t="s">
        <v>113</v>
      </c>
      <c r="D576">
        <v>669</v>
      </c>
      <c r="E576">
        <v>2</v>
      </c>
      <c r="F576">
        <f>RANK(STAND_R[[#This Row],[R]],STAND_R[R],0)</f>
        <v>558</v>
      </c>
      <c r="G576">
        <f t="shared" si="8"/>
        <v>11</v>
      </c>
    </row>
    <row r="577" spans="1:7" x14ac:dyDescent="0.25">
      <c r="A577" t="s">
        <v>86</v>
      </c>
      <c r="B577" t="s">
        <v>102</v>
      </c>
      <c r="C577" t="s">
        <v>113</v>
      </c>
      <c r="D577">
        <v>655</v>
      </c>
      <c r="E577">
        <v>1</v>
      </c>
      <c r="F577">
        <f>RANK(STAND_R[[#This Row],[R]],STAND_R[R],0)</f>
        <v>565</v>
      </c>
      <c r="G577">
        <f t="shared" si="8"/>
        <v>12</v>
      </c>
    </row>
    <row r="578" spans="1:7" x14ac:dyDescent="0.25">
      <c r="A578" t="s">
        <v>87</v>
      </c>
      <c r="B578" t="s">
        <v>94</v>
      </c>
      <c r="C578" t="s">
        <v>113</v>
      </c>
      <c r="D578">
        <v>990</v>
      </c>
      <c r="E578">
        <v>12</v>
      </c>
      <c r="F578">
        <f>RANK(STAND_R[[#This Row],[R]],STAND_R[R],0)</f>
        <v>10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98</v>
      </c>
      <c r="C579" t="s">
        <v>113</v>
      </c>
      <c r="D579">
        <v>903</v>
      </c>
      <c r="E579">
        <v>11</v>
      </c>
      <c r="F579">
        <f>RANK(STAND_R[[#This Row],[R]],STAND_R[R],0)</f>
        <v>103</v>
      </c>
      <c r="G579">
        <f t="shared" si="9"/>
        <v>2</v>
      </c>
    </row>
    <row r="580" spans="1:7" x14ac:dyDescent="0.25">
      <c r="A580" t="s">
        <v>87</v>
      </c>
      <c r="B580" t="s">
        <v>95</v>
      </c>
      <c r="C580" t="s">
        <v>113</v>
      </c>
      <c r="D580">
        <v>898</v>
      </c>
      <c r="E580">
        <v>10</v>
      </c>
      <c r="F580">
        <f>RANK(STAND_R[[#This Row],[R]],STAND_R[R],0)</f>
        <v>110</v>
      </c>
      <c r="G580">
        <f t="shared" si="9"/>
        <v>3</v>
      </c>
    </row>
    <row r="581" spans="1:7" x14ac:dyDescent="0.25">
      <c r="A581" t="s">
        <v>87</v>
      </c>
      <c r="B581" t="s">
        <v>99</v>
      </c>
      <c r="C581" t="s">
        <v>113</v>
      </c>
      <c r="D581">
        <v>872</v>
      </c>
      <c r="E581">
        <v>9</v>
      </c>
      <c r="F581">
        <f>RANK(STAND_R[[#This Row],[R]],STAND_R[R],0)</f>
        <v>154</v>
      </c>
      <c r="G581">
        <f t="shared" si="9"/>
        <v>4</v>
      </c>
    </row>
    <row r="582" spans="1:7" x14ac:dyDescent="0.25">
      <c r="A582" t="s">
        <v>87</v>
      </c>
      <c r="B582" t="s">
        <v>97</v>
      </c>
      <c r="C582" t="s">
        <v>113</v>
      </c>
      <c r="D582">
        <v>829</v>
      </c>
      <c r="E582">
        <v>8</v>
      </c>
      <c r="F582">
        <f>RANK(STAND_R[[#This Row],[R]],STAND_R[R],0)</f>
        <v>255</v>
      </c>
      <c r="G582">
        <f t="shared" si="9"/>
        <v>5</v>
      </c>
    </row>
    <row r="583" spans="1:7" x14ac:dyDescent="0.25">
      <c r="A583" t="s">
        <v>87</v>
      </c>
      <c r="B583" t="s">
        <v>100</v>
      </c>
      <c r="C583" t="s">
        <v>113</v>
      </c>
      <c r="D583">
        <v>824</v>
      </c>
      <c r="E583">
        <v>7</v>
      </c>
      <c r="F583">
        <f>RANK(STAND_R[[#This Row],[R]],STAND_R[R],0)</f>
        <v>277</v>
      </c>
      <c r="G583">
        <f t="shared" si="9"/>
        <v>6</v>
      </c>
    </row>
    <row r="584" spans="1:7" x14ac:dyDescent="0.25">
      <c r="A584" t="s">
        <v>87</v>
      </c>
      <c r="B584" t="s">
        <v>101</v>
      </c>
      <c r="C584" t="s">
        <v>113</v>
      </c>
      <c r="D584">
        <v>813</v>
      </c>
      <c r="E584">
        <v>6</v>
      </c>
      <c r="F584">
        <f>RANK(STAND_R[[#This Row],[R]],STAND_R[R],0)</f>
        <v>295</v>
      </c>
      <c r="G584">
        <f t="shared" si="9"/>
        <v>7</v>
      </c>
    </row>
    <row r="585" spans="1:7" x14ac:dyDescent="0.25">
      <c r="A585" t="s">
        <v>87</v>
      </c>
      <c r="B585" t="s">
        <v>102</v>
      </c>
      <c r="C585" t="s">
        <v>113</v>
      </c>
      <c r="D585">
        <v>784</v>
      </c>
      <c r="E585">
        <v>5</v>
      </c>
      <c r="F585">
        <f>RANK(STAND_R[[#This Row],[R]],STAND_R[R],0)</f>
        <v>359</v>
      </c>
      <c r="G585">
        <f t="shared" si="9"/>
        <v>8</v>
      </c>
    </row>
    <row r="586" spans="1:7" x14ac:dyDescent="0.25">
      <c r="A586" t="s">
        <v>87</v>
      </c>
      <c r="B586" t="s">
        <v>105</v>
      </c>
      <c r="C586" t="s">
        <v>113</v>
      </c>
      <c r="D586">
        <v>778</v>
      </c>
      <c r="E586">
        <v>4</v>
      </c>
      <c r="F586">
        <f>RANK(STAND_R[[#This Row],[R]],STAND_R[R],0)</f>
        <v>367</v>
      </c>
      <c r="G586">
        <f t="shared" si="9"/>
        <v>9</v>
      </c>
    </row>
    <row r="587" spans="1:7" x14ac:dyDescent="0.25">
      <c r="A587" t="s">
        <v>87</v>
      </c>
      <c r="B587" t="s">
        <v>104</v>
      </c>
      <c r="C587" t="s">
        <v>113</v>
      </c>
      <c r="D587">
        <v>774</v>
      </c>
      <c r="E587">
        <v>3</v>
      </c>
      <c r="F587">
        <f>RANK(STAND_R[[#This Row],[R]],STAND_R[R],0)</f>
        <v>371</v>
      </c>
      <c r="G587">
        <f t="shared" si="9"/>
        <v>10</v>
      </c>
    </row>
    <row r="588" spans="1:7" x14ac:dyDescent="0.25">
      <c r="A588" t="s">
        <v>87</v>
      </c>
      <c r="B588" t="s">
        <v>96</v>
      </c>
      <c r="C588" t="s">
        <v>113</v>
      </c>
      <c r="D588">
        <v>731</v>
      </c>
      <c r="E588">
        <v>2</v>
      </c>
      <c r="F588">
        <f>RANK(STAND_R[[#This Row],[R]],STAND_R[R],0)</f>
        <v>472</v>
      </c>
      <c r="G588">
        <f t="shared" si="9"/>
        <v>11</v>
      </c>
    </row>
    <row r="589" spans="1:7" x14ac:dyDescent="0.25">
      <c r="A589" t="s">
        <v>87</v>
      </c>
      <c r="B589" t="s">
        <v>103</v>
      </c>
      <c r="C589" t="s">
        <v>113</v>
      </c>
      <c r="D589">
        <v>605</v>
      </c>
      <c r="E589">
        <v>1</v>
      </c>
      <c r="F589">
        <f>RANK(STAND_R[[#This Row],[R]],STAND_R[R],0)</f>
        <v>606</v>
      </c>
      <c r="G589">
        <f t="shared" si="9"/>
        <v>12</v>
      </c>
    </row>
    <row r="590" spans="1:7" x14ac:dyDescent="0.25">
      <c r="A590" t="s">
        <v>88</v>
      </c>
      <c r="B590" t="s">
        <v>101</v>
      </c>
      <c r="C590" t="s">
        <v>113</v>
      </c>
      <c r="D590">
        <v>864</v>
      </c>
      <c r="E590">
        <v>12</v>
      </c>
      <c r="F590">
        <f>RANK(STAND_R[[#This Row],[R]],STAND_R[R],0)</f>
        <v>167</v>
      </c>
      <c r="G590">
        <f t="shared" si="9"/>
        <v>1</v>
      </c>
    </row>
    <row r="591" spans="1:7" x14ac:dyDescent="0.25">
      <c r="A591" t="s">
        <v>88</v>
      </c>
      <c r="B591" t="s">
        <v>94</v>
      </c>
      <c r="C591" t="s">
        <v>113</v>
      </c>
      <c r="D591">
        <v>836</v>
      </c>
      <c r="E591">
        <v>11</v>
      </c>
      <c r="F591">
        <f>RANK(STAND_R[[#This Row],[R]],STAND_R[R],0)</f>
        <v>242</v>
      </c>
      <c r="G591">
        <f t="shared" si="9"/>
        <v>2</v>
      </c>
    </row>
    <row r="592" spans="1:7" x14ac:dyDescent="0.25">
      <c r="A592" t="s">
        <v>88</v>
      </c>
      <c r="B592" t="s">
        <v>95</v>
      </c>
      <c r="C592" t="s">
        <v>113</v>
      </c>
      <c r="D592">
        <v>834</v>
      </c>
      <c r="E592">
        <v>10</v>
      </c>
      <c r="F592">
        <f>RANK(STAND_R[[#This Row],[R]],STAND_R[R],0)</f>
        <v>247</v>
      </c>
      <c r="G592">
        <f t="shared" si="9"/>
        <v>3</v>
      </c>
    </row>
    <row r="593" spans="1:7" x14ac:dyDescent="0.25">
      <c r="A593" t="s">
        <v>88</v>
      </c>
      <c r="B593" t="s">
        <v>98</v>
      </c>
      <c r="C593" t="s">
        <v>113</v>
      </c>
      <c r="D593">
        <v>819</v>
      </c>
      <c r="E593">
        <v>8.5</v>
      </c>
      <c r="F593">
        <f>RANK(STAND_R[[#This Row],[R]],STAND_R[R],0)</f>
        <v>285</v>
      </c>
      <c r="G593">
        <f t="shared" si="9"/>
        <v>4</v>
      </c>
    </row>
    <row r="594" spans="1:7" x14ac:dyDescent="0.25">
      <c r="A594" t="s">
        <v>88</v>
      </c>
      <c r="B594" t="s">
        <v>105</v>
      </c>
      <c r="C594" t="s">
        <v>113</v>
      </c>
      <c r="D594">
        <v>819</v>
      </c>
      <c r="E594">
        <v>8.5</v>
      </c>
      <c r="F594">
        <f>RANK(STAND_R[[#This Row],[R]],STAND_R[R],0)</f>
        <v>285</v>
      </c>
      <c r="G594">
        <f t="shared" si="9"/>
        <v>5</v>
      </c>
    </row>
    <row r="595" spans="1:7" x14ac:dyDescent="0.25">
      <c r="A595" t="s">
        <v>88</v>
      </c>
      <c r="B595" t="s">
        <v>99</v>
      </c>
      <c r="C595" t="s">
        <v>113</v>
      </c>
      <c r="D595">
        <v>798</v>
      </c>
      <c r="E595">
        <v>7</v>
      </c>
      <c r="F595">
        <f>RANK(STAND_R[[#This Row],[R]],STAND_R[R],0)</f>
        <v>328</v>
      </c>
      <c r="G595">
        <f t="shared" si="9"/>
        <v>6</v>
      </c>
    </row>
    <row r="596" spans="1:7" x14ac:dyDescent="0.25">
      <c r="A596" t="s">
        <v>88</v>
      </c>
      <c r="B596" t="s">
        <v>102</v>
      </c>
      <c r="C596" t="s">
        <v>113</v>
      </c>
      <c r="D596">
        <v>796</v>
      </c>
      <c r="E596">
        <v>6</v>
      </c>
      <c r="F596">
        <f>RANK(STAND_R[[#This Row],[R]],STAND_R[R],0)</f>
        <v>332</v>
      </c>
      <c r="G596">
        <f t="shared" si="9"/>
        <v>7</v>
      </c>
    </row>
    <row r="597" spans="1:7" x14ac:dyDescent="0.25">
      <c r="A597" t="s">
        <v>88</v>
      </c>
      <c r="B597" t="s">
        <v>100</v>
      </c>
      <c r="C597" t="s">
        <v>113</v>
      </c>
      <c r="D597">
        <v>784</v>
      </c>
      <c r="E597">
        <v>5</v>
      </c>
      <c r="F597">
        <f>RANK(STAND_R[[#This Row],[R]],STAND_R[R],0)</f>
        <v>359</v>
      </c>
      <c r="G597">
        <f t="shared" si="9"/>
        <v>8</v>
      </c>
    </row>
    <row r="598" spans="1:7" x14ac:dyDescent="0.25">
      <c r="A598" t="s">
        <v>88</v>
      </c>
      <c r="B598" t="s">
        <v>96</v>
      </c>
      <c r="C598" t="s">
        <v>113</v>
      </c>
      <c r="D598">
        <v>777</v>
      </c>
      <c r="E598">
        <v>4</v>
      </c>
      <c r="F598">
        <f>RANK(STAND_R[[#This Row],[R]],STAND_R[R],0)</f>
        <v>369</v>
      </c>
      <c r="G598">
        <f t="shared" si="9"/>
        <v>9</v>
      </c>
    </row>
    <row r="599" spans="1:7" x14ac:dyDescent="0.25">
      <c r="A599" t="s">
        <v>88</v>
      </c>
      <c r="B599" t="s">
        <v>104</v>
      </c>
      <c r="C599" t="s">
        <v>113</v>
      </c>
      <c r="D599">
        <v>756</v>
      </c>
      <c r="E599">
        <v>3</v>
      </c>
      <c r="F599">
        <f>RANK(STAND_R[[#This Row],[R]],STAND_R[R],0)</f>
        <v>418</v>
      </c>
      <c r="G599">
        <f t="shared" si="9"/>
        <v>10</v>
      </c>
    </row>
    <row r="600" spans="1:7" x14ac:dyDescent="0.25">
      <c r="A600" t="s">
        <v>88</v>
      </c>
      <c r="B600" t="s">
        <v>103</v>
      </c>
      <c r="C600" t="s">
        <v>113</v>
      </c>
      <c r="D600">
        <v>753</v>
      </c>
      <c r="E600">
        <v>2</v>
      </c>
      <c r="F600">
        <f>RANK(STAND_R[[#This Row],[R]],STAND_R[R],0)</f>
        <v>423</v>
      </c>
      <c r="G600">
        <f t="shared" si="9"/>
        <v>11</v>
      </c>
    </row>
    <row r="601" spans="1:7" x14ac:dyDescent="0.25">
      <c r="A601" t="s">
        <v>88</v>
      </c>
      <c r="B601" t="s">
        <v>97</v>
      </c>
      <c r="C601" t="s">
        <v>113</v>
      </c>
      <c r="D601">
        <v>709</v>
      </c>
      <c r="E601">
        <v>1</v>
      </c>
      <c r="F601">
        <f>RANK(STAND_R[[#This Row],[R]],STAND_R[R],0)</f>
        <v>503</v>
      </c>
      <c r="G601">
        <f t="shared" si="9"/>
        <v>12</v>
      </c>
    </row>
    <row r="602" spans="1:7" x14ac:dyDescent="0.25">
      <c r="A602" t="s">
        <v>89</v>
      </c>
      <c r="B602" t="s">
        <v>95</v>
      </c>
      <c r="C602" t="s">
        <v>113</v>
      </c>
      <c r="D602">
        <v>1017</v>
      </c>
      <c r="E602">
        <v>12</v>
      </c>
      <c r="F602">
        <f>RANK(STAND_R[[#This Row],[R]],STAND_R[R],0)</f>
        <v>2</v>
      </c>
      <c r="G602">
        <f t="shared" si="9"/>
        <v>1</v>
      </c>
    </row>
    <row r="603" spans="1:7" x14ac:dyDescent="0.25">
      <c r="A603" t="s">
        <v>89</v>
      </c>
      <c r="B603" t="s">
        <v>94</v>
      </c>
      <c r="C603" t="s">
        <v>113</v>
      </c>
      <c r="D603">
        <v>925</v>
      </c>
      <c r="E603">
        <v>11</v>
      </c>
      <c r="F603">
        <f>RANK(STAND_R[[#This Row],[R]],STAND_R[R],0)</f>
        <v>67</v>
      </c>
      <c r="G603">
        <f t="shared" si="9"/>
        <v>2</v>
      </c>
    </row>
    <row r="604" spans="1:7" x14ac:dyDescent="0.25">
      <c r="A604" t="s">
        <v>89</v>
      </c>
      <c r="B604" t="s">
        <v>101</v>
      </c>
      <c r="C604" t="s">
        <v>113</v>
      </c>
      <c r="D604">
        <v>892</v>
      </c>
      <c r="E604">
        <v>10</v>
      </c>
      <c r="F604">
        <f>RANK(STAND_R[[#This Row],[R]],STAND_R[R],0)</f>
        <v>118</v>
      </c>
      <c r="G604">
        <f t="shared" si="9"/>
        <v>3</v>
      </c>
    </row>
    <row r="605" spans="1:7" x14ac:dyDescent="0.25">
      <c r="A605" t="s">
        <v>89</v>
      </c>
      <c r="B605" t="s">
        <v>102</v>
      </c>
      <c r="C605" t="s">
        <v>113</v>
      </c>
      <c r="D605">
        <v>881</v>
      </c>
      <c r="E605">
        <v>9</v>
      </c>
      <c r="F605">
        <f>RANK(STAND_R[[#This Row],[R]],STAND_R[R],0)</f>
        <v>136</v>
      </c>
      <c r="G605">
        <f t="shared" si="9"/>
        <v>4</v>
      </c>
    </row>
    <row r="606" spans="1:7" x14ac:dyDescent="0.25">
      <c r="A606" t="s">
        <v>89</v>
      </c>
      <c r="B606" t="s">
        <v>98</v>
      </c>
      <c r="C606" t="s">
        <v>113</v>
      </c>
      <c r="D606">
        <v>852</v>
      </c>
      <c r="E606">
        <v>8</v>
      </c>
      <c r="F606">
        <f>RANK(STAND_R[[#This Row],[R]],STAND_R[R],0)</f>
        <v>196</v>
      </c>
      <c r="G606">
        <f t="shared" si="9"/>
        <v>5</v>
      </c>
    </row>
    <row r="607" spans="1:7" x14ac:dyDescent="0.25">
      <c r="A607" t="s">
        <v>89</v>
      </c>
      <c r="B607" t="s">
        <v>100</v>
      </c>
      <c r="C607" t="s">
        <v>113</v>
      </c>
      <c r="D607">
        <v>830</v>
      </c>
      <c r="E607">
        <v>7</v>
      </c>
      <c r="F607">
        <f>RANK(STAND_R[[#This Row],[R]],STAND_R[R],0)</f>
        <v>253</v>
      </c>
      <c r="G607">
        <f t="shared" si="9"/>
        <v>6</v>
      </c>
    </row>
    <row r="608" spans="1:7" x14ac:dyDescent="0.25">
      <c r="A608" t="s">
        <v>89</v>
      </c>
      <c r="B608" t="s">
        <v>99</v>
      </c>
      <c r="C608" t="s">
        <v>113</v>
      </c>
      <c r="D608">
        <v>781</v>
      </c>
      <c r="E608">
        <v>6</v>
      </c>
      <c r="F608">
        <f>RANK(STAND_R[[#This Row],[R]],STAND_R[R],0)</f>
        <v>363</v>
      </c>
      <c r="G608">
        <f t="shared" si="9"/>
        <v>7</v>
      </c>
    </row>
    <row r="609" spans="1:7" x14ac:dyDescent="0.25">
      <c r="A609" t="s">
        <v>89</v>
      </c>
      <c r="B609" t="s">
        <v>105</v>
      </c>
      <c r="C609" t="s">
        <v>113</v>
      </c>
      <c r="D609">
        <v>703</v>
      </c>
      <c r="E609">
        <v>5</v>
      </c>
      <c r="F609">
        <f>RANK(STAND_R[[#This Row],[R]],STAND_R[R],0)</f>
        <v>515</v>
      </c>
      <c r="G609">
        <f t="shared" si="9"/>
        <v>8</v>
      </c>
    </row>
    <row r="610" spans="1:7" x14ac:dyDescent="0.25">
      <c r="A610" t="s">
        <v>89</v>
      </c>
      <c r="B610" t="s">
        <v>104</v>
      </c>
      <c r="C610" t="s">
        <v>113</v>
      </c>
      <c r="D610">
        <v>670</v>
      </c>
      <c r="E610">
        <v>4</v>
      </c>
      <c r="F610">
        <f>RANK(STAND_R[[#This Row],[R]],STAND_R[R],0)</f>
        <v>556</v>
      </c>
      <c r="G610">
        <f t="shared" si="9"/>
        <v>9</v>
      </c>
    </row>
    <row r="611" spans="1:7" x14ac:dyDescent="0.25">
      <c r="A611" t="s">
        <v>89</v>
      </c>
      <c r="B611" t="s">
        <v>103</v>
      </c>
      <c r="C611" t="s">
        <v>113</v>
      </c>
      <c r="D611">
        <v>650</v>
      </c>
      <c r="E611">
        <v>3</v>
      </c>
      <c r="F611">
        <f>RANK(STAND_R[[#This Row],[R]],STAND_R[R],0)</f>
        <v>571</v>
      </c>
      <c r="G611">
        <f t="shared" si="9"/>
        <v>10</v>
      </c>
    </row>
    <row r="612" spans="1:7" x14ac:dyDescent="0.25">
      <c r="A612" t="s">
        <v>89</v>
      </c>
      <c r="B612" t="s">
        <v>97</v>
      </c>
      <c r="C612" t="s">
        <v>113</v>
      </c>
      <c r="D612">
        <v>590</v>
      </c>
      <c r="E612">
        <v>2</v>
      </c>
      <c r="F612">
        <f>RANK(STAND_R[[#This Row],[R]],STAND_R[R],0)</f>
        <v>612</v>
      </c>
      <c r="G612">
        <f t="shared" si="9"/>
        <v>11</v>
      </c>
    </row>
    <row r="613" spans="1:7" x14ac:dyDescent="0.25">
      <c r="A613" t="s">
        <v>89</v>
      </c>
      <c r="B613" t="s">
        <v>96</v>
      </c>
      <c r="C613" t="s">
        <v>113</v>
      </c>
      <c r="D613">
        <v>573</v>
      </c>
      <c r="E613">
        <v>1</v>
      </c>
      <c r="F613">
        <f>RANK(STAND_R[[#This Row],[R]],STAND_R[R],0)</f>
        <v>620</v>
      </c>
      <c r="G613">
        <f t="shared" si="9"/>
        <v>12</v>
      </c>
    </row>
    <row r="614" spans="1:7" x14ac:dyDescent="0.25">
      <c r="A614" t="s">
        <v>90</v>
      </c>
      <c r="B614" t="s">
        <v>94</v>
      </c>
      <c r="C614" t="s">
        <v>114</v>
      </c>
      <c r="D614">
        <v>912</v>
      </c>
      <c r="E614">
        <v>12</v>
      </c>
      <c r="F614">
        <f>RANK(STAND_R[[#This Row],[R]],STAND_R[R],0)</f>
        <v>89</v>
      </c>
      <c r="G614">
        <f t="shared" si="9"/>
        <v>1</v>
      </c>
    </row>
    <row r="615" spans="1:7" x14ac:dyDescent="0.25">
      <c r="A615" t="s">
        <v>90</v>
      </c>
      <c r="B615" t="s">
        <v>102</v>
      </c>
      <c r="C615" t="s">
        <v>114</v>
      </c>
      <c r="D615">
        <v>860</v>
      </c>
      <c r="E615">
        <v>11</v>
      </c>
      <c r="F615">
        <f>RANK(STAND_R[[#This Row],[R]],STAND_R[R],0)</f>
        <v>173</v>
      </c>
      <c r="G615">
        <f t="shared" si="9"/>
        <v>2</v>
      </c>
    </row>
    <row r="616" spans="1:7" x14ac:dyDescent="0.25">
      <c r="A616" t="s">
        <v>90</v>
      </c>
      <c r="B616" t="s">
        <v>95</v>
      </c>
      <c r="C616" t="s">
        <v>114</v>
      </c>
      <c r="D616">
        <v>854</v>
      </c>
      <c r="E616">
        <v>10</v>
      </c>
      <c r="F616">
        <f>RANK(STAND_R[[#This Row],[R]],STAND_R[R],0)</f>
        <v>185</v>
      </c>
      <c r="G616">
        <f t="shared" si="9"/>
        <v>3</v>
      </c>
    </row>
    <row r="617" spans="1:7" x14ac:dyDescent="0.25">
      <c r="A617" t="s">
        <v>90</v>
      </c>
      <c r="B617" t="s">
        <v>100</v>
      </c>
      <c r="C617" t="s">
        <v>114</v>
      </c>
      <c r="D617">
        <v>845</v>
      </c>
      <c r="E617">
        <v>9</v>
      </c>
      <c r="F617">
        <f>RANK(STAND_R[[#This Row],[R]],STAND_R[R],0)</f>
        <v>212</v>
      </c>
      <c r="G617">
        <f t="shared" si="9"/>
        <v>4</v>
      </c>
    </row>
    <row r="618" spans="1:7" x14ac:dyDescent="0.25">
      <c r="A618" t="s">
        <v>90</v>
      </c>
      <c r="B618" t="s">
        <v>99</v>
      </c>
      <c r="C618" t="s">
        <v>114</v>
      </c>
      <c r="D618">
        <v>770</v>
      </c>
      <c r="E618">
        <v>7</v>
      </c>
      <c r="F618">
        <f>RANK(STAND_R[[#This Row],[R]],STAND_R[R],0)</f>
        <v>379</v>
      </c>
      <c r="G618">
        <f t="shared" si="9"/>
        <v>5</v>
      </c>
    </row>
    <row r="619" spans="1:7" x14ac:dyDescent="0.25">
      <c r="A619" t="s">
        <v>90</v>
      </c>
      <c r="B619" t="s">
        <v>104</v>
      </c>
      <c r="C619" t="s">
        <v>114</v>
      </c>
      <c r="D619">
        <v>738</v>
      </c>
      <c r="E619">
        <v>5</v>
      </c>
      <c r="F619">
        <f>RANK(STAND_R[[#This Row],[R]],STAND_R[R],0)</f>
        <v>456</v>
      </c>
      <c r="G619">
        <f t="shared" si="9"/>
        <v>6</v>
      </c>
    </row>
    <row r="620" spans="1:7" x14ac:dyDescent="0.25">
      <c r="A620" t="s">
        <v>90</v>
      </c>
      <c r="B620" t="s">
        <v>103</v>
      </c>
      <c r="C620" t="s">
        <v>114</v>
      </c>
      <c r="D620">
        <v>489</v>
      </c>
      <c r="E620">
        <v>1</v>
      </c>
      <c r="F620">
        <f>RANK(STAND_R[[#This Row],[R]],STAND_R[R],0)</f>
        <v>630</v>
      </c>
      <c r="G620">
        <f t="shared" si="9"/>
        <v>7</v>
      </c>
    </row>
    <row r="621" spans="1:7" x14ac:dyDescent="0.25">
      <c r="A621" t="s">
        <v>90</v>
      </c>
      <c r="B621" t="s">
        <v>105</v>
      </c>
      <c r="C621" t="s">
        <v>114</v>
      </c>
      <c r="D621">
        <v>43.5</v>
      </c>
      <c r="F621">
        <f>RANK(STAND_R[[#This Row],[R]],STAND_R[R],0)</f>
        <v>632</v>
      </c>
      <c r="G621">
        <f t="shared" si="9"/>
        <v>8</v>
      </c>
    </row>
    <row r="622" spans="1:7" x14ac:dyDescent="0.25">
      <c r="A622" t="s">
        <v>90</v>
      </c>
      <c r="B622" t="s">
        <v>98</v>
      </c>
      <c r="C622" t="s">
        <v>114</v>
      </c>
      <c r="D622">
        <v>8</v>
      </c>
      <c r="F622">
        <f>RANK(STAND_R[[#This Row],[R]],STAND_R[R],0)</f>
        <v>638</v>
      </c>
      <c r="G622">
        <f t="shared" si="9"/>
        <v>9</v>
      </c>
    </row>
    <row r="623" spans="1:7" x14ac:dyDescent="0.25">
      <c r="A623" t="s">
        <v>90</v>
      </c>
      <c r="B623" t="s">
        <v>97</v>
      </c>
      <c r="C623" t="s">
        <v>114</v>
      </c>
      <c r="D623">
        <v>5</v>
      </c>
      <c r="F623">
        <f>RANK(STAND_R[[#This Row],[R]],STAND_R[R],0)</f>
        <v>640</v>
      </c>
      <c r="G623">
        <f t="shared" si="9"/>
        <v>10</v>
      </c>
    </row>
    <row r="624" spans="1:7" x14ac:dyDescent="0.25">
      <c r="A624" t="s">
        <v>90</v>
      </c>
      <c r="B624" t="s">
        <v>101</v>
      </c>
      <c r="C624" t="s">
        <v>114</v>
      </c>
      <c r="D624">
        <v>4</v>
      </c>
      <c r="F624">
        <f>RANK(STAND_R[[#This Row],[R]],STAND_R[R],0)</f>
        <v>646</v>
      </c>
      <c r="G624">
        <f t="shared" si="9"/>
        <v>11</v>
      </c>
    </row>
    <row r="625" spans="1:7" x14ac:dyDescent="0.25">
      <c r="A625" t="s">
        <v>90</v>
      </c>
      <c r="B625" t="s">
        <v>96</v>
      </c>
      <c r="C625" t="s">
        <v>114</v>
      </c>
      <c r="D625">
        <v>2</v>
      </c>
      <c r="F625">
        <f>RANK(STAND_R[[#This Row],[R]],STAND_R[R],0)</f>
        <v>649</v>
      </c>
      <c r="G625">
        <f t="shared" si="9"/>
        <v>12</v>
      </c>
    </row>
    <row r="626" spans="1:7" x14ac:dyDescent="0.25">
      <c r="A626" t="s">
        <v>91</v>
      </c>
      <c r="B626" t="s">
        <v>94</v>
      </c>
      <c r="C626" t="s">
        <v>114</v>
      </c>
      <c r="D626">
        <v>932</v>
      </c>
      <c r="E626">
        <v>12</v>
      </c>
      <c r="F626">
        <f>RANK(STAND_R[[#This Row],[R]],STAND_R[R],0)</f>
        <v>56</v>
      </c>
      <c r="G626">
        <f t="shared" si="9"/>
        <v>1</v>
      </c>
    </row>
    <row r="627" spans="1:7" x14ac:dyDescent="0.25">
      <c r="A627" t="s">
        <v>91</v>
      </c>
      <c r="B627" t="s">
        <v>98</v>
      </c>
      <c r="C627" t="s">
        <v>114</v>
      </c>
      <c r="D627">
        <v>923</v>
      </c>
      <c r="E627">
        <v>11</v>
      </c>
      <c r="F627">
        <f>RANK(STAND_R[[#This Row],[R]],STAND_R[R],0)</f>
        <v>75</v>
      </c>
      <c r="G627">
        <f t="shared" si="9"/>
        <v>2</v>
      </c>
    </row>
    <row r="628" spans="1:7" x14ac:dyDescent="0.25">
      <c r="A628" t="s">
        <v>91</v>
      </c>
      <c r="B628" t="s">
        <v>101</v>
      </c>
      <c r="C628" t="s">
        <v>114</v>
      </c>
      <c r="D628">
        <v>903</v>
      </c>
      <c r="E628">
        <v>10</v>
      </c>
      <c r="F628">
        <f>RANK(STAND_R[[#This Row],[R]],STAND_R[R],0)</f>
        <v>103</v>
      </c>
      <c r="G628">
        <f t="shared" si="9"/>
        <v>3</v>
      </c>
    </row>
    <row r="629" spans="1:7" x14ac:dyDescent="0.25">
      <c r="A629" t="s">
        <v>91</v>
      </c>
      <c r="B629" t="s">
        <v>95</v>
      </c>
      <c r="C629" t="s">
        <v>114</v>
      </c>
      <c r="D629">
        <v>849</v>
      </c>
      <c r="E629">
        <v>9</v>
      </c>
      <c r="F629">
        <f>RANK(STAND_R[[#This Row],[R]],STAND_R[R],0)</f>
        <v>203</v>
      </c>
      <c r="G629">
        <f t="shared" si="9"/>
        <v>4</v>
      </c>
    </row>
    <row r="630" spans="1:7" x14ac:dyDescent="0.25">
      <c r="A630" t="s">
        <v>91</v>
      </c>
      <c r="B630" t="s">
        <v>99</v>
      </c>
      <c r="C630" t="s">
        <v>114</v>
      </c>
      <c r="D630">
        <v>841</v>
      </c>
      <c r="E630">
        <v>8</v>
      </c>
      <c r="F630">
        <f>RANK(STAND_R[[#This Row],[R]],STAND_R[R],0)</f>
        <v>228</v>
      </c>
      <c r="G630">
        <f t="shared" si="9"/>
        <v>5</v>
      </c>
    </row>
    <row r="631" spans="1:7" x14ac:dyDescent="0.25">
      <c r="A631" t="s">
        <v>91</v>
      </c>
      <c r="B631" t="s">
        <v>100</v>
      </c>
      <c r="C631" t="s">
        <v>114</v>
      </c>
      <c r="D631">
        <v>831</v>
      </c>
      <c r="E631">
        <v>7</v>
      </c>
      <c r="F631">
        <f>RANK(STAND_R[[#This Row],[R]],STAND_R[R],0)</f>
        <v>252</v>
      </c>
      <c r="G631">
        <f t="shared" si="9"/>
        <v>6</v>
      </c>
    </row>
    <row r="632" spans="1:7" x14ac:dyDescent="0.25">
      <c r="A632" t="s">
        <v>91</v>
      </c>
      <c r="B632" t="s">
        <v>104</v>
      </c>
      <c r="C632" t="s">
        <v>114</v>
      </c>
      <c r="D632">
        <v>799</v>
      </c>
      <c r="E632">
        <v>6</v>
      </c>
      <c r="F632">
        <f>RANK(STAND_R[[#This Row],[R]],STAND_R[R],0)</f>
        <v>326</v>
      </c>
      <c r="G632">
        <f t="shared" si="9"/>
        <v>7</v>
      </c>
    </row>
    <row r="633" spans="1:7" x14ac:dyDescent="0.25">
      <c r="A633" t="s">
        <v>91</v>
      </c>
      <c r="B633" t="s">
        <v>102</v>
      </c>
      <c r="C633" t="s">
        <v>114</v>
      </c>
      <c r="D633">
        <v>790</v>
      </c>
      <c r="E633">
        <v>5</v>
      </c>
      <c r="F633">
        <f>RANK(STAND_R[[#This Row],[R]],STAND_R[R],0)</f>
        <v>348</v>
      </c>
      <c r="G633">
        <f t="shared" si="9"/>
        <v>8</v>
      </c>
    </row>
    <row r="634" spans="1:7" x14ac:dyDescent="0.25">
      <c r="A634" t="s">
        <v>91</v>
      </c>
      <c r="B634" t="s">
        <v>103</v>
      </c>
      <c r="C634" t="s">
        <v>114</v>
      </c>
      <c r="D634">
        <v>762</v>
      </c>
      <c r="E634">
        <v>4</v>
      </c>
      <c r="F634">
        <f>RANK(STAND_R[[#This Row],[R]],STAND_R[R],0)</f>
        <v>401</v>
      </c>
      <c r="G634">
        <f t="shared" si="9"/>
        <v>9</v>
      </c>
    </row>
    <row r="635" spans="1:7" x14ac:dyDescent="0.25">
      <c r="A635" t="s">
        <v>91</v>
      </c>
      <c r="B635" t="s">
        <v>96</v>
      </c>
      <c r="C635" t="s">
        <v>114</v>
      </c>
      <c r="D635">
        <v>703</v>
      </c>
      <c r="E635">
        <v>3</v>
      </c>
      <c r="F635">
        <f>RANK(STAND_R[[#This Row],[R]],STAND_R[R],0)</f>
        <v>515</v>
      </c>
      <c r="G635">
        <f t="shared" si="9"/>
        <v>10</v>
      </c>
    </row>
    <row r="636" spans="1:7" x14ac:dyDescent="0.25">
      <c r="A636" t="s">
        <v>91</v>
      </c>
      <c r="B636" t="s">
        <v>97</v>
      </c>
      <c r="C636" t="s">
        <v>114</v>
      </c>
      <c r="D636">
        <v>639</v>
      </c>
      <c r="E636">
        <v>2</v>
      </c>
      <c r="F636">
        <f>RANK(STAND_R[[#This Row],[R]],STAND_R[R],0)</f>
        <v>581</v>
      </c>
      <c r="G636">
        <f t="shared" si="9"/>
        <v>11</v>
      </c>
    </row>
    <row r="637" spans="1:7" x14ac:dyDescent="0.25">
      <c r="A637" t="s">
        <v>91</v>
      </c>
      <c r="B637" t="s">
        <v>105</v>
      </c>
      <c r="C637" t="s">
        <v>114</v>
      </c>
      <c r="D637">
        <v>631</v>
      </c>
      <c r="E637">
        <v>1</v>
      </c>
      <c r="F637">
        <f>RANK(STAND_R[[#This Row],[R]],STAND_R[R],0)</f>
        <v>589</v>
      </c>
      <c r="G637">
        <f t="shared" si="9"/>
        <v>12</v>
      </c>
    </row>
    <row r="638" spans="1:7" x14ac:dyDescent="0.25">
      <c r="A638" t="s">
        <v>92</v>
      </c>
      <c r="B638" t="s">
        <v>100</v>
      </c>
      <c r="C638" t="s">
        <v>113</v>
      </c>
      <c r="D638">
        <v>964</v>
      </c>
      <c r="E638">
        <v>12</v>
      </c>
      <c r="F638">
        <f>RANK(STAND_R[[#This Row],[R]],STAND_R[R],0)</f>
        <v>26</v>
      </c>
      <c r="G638">
        <f t="shared" si="9"/>
        <v>1</v>
      </c>
    </row>
    <row r="639" spans="1:7" x14ac:dyDescent="0.25">
      <c r="A639" t="s">
        <v>92</v>
      </c>
      <c r="B639" t="s">
        <v>99</v>
      </c>
      <c r="C639" t="s">
        <v>113</v>
      </c>
      <c r="D639">
        <v>933</v>
      </c>
      <c r="E639">
        <v>11</v>
      </c>
      <c r="F639">
        <f>RANK(STAND_R[[#This Row],[R]],STAND_R[R],0)</f>
        <v>54</v>
      </c>
      <c r="G639">
        <f t="shared" si="9"/>
        <v>2</v>
      </c>
    </row>
    <row r="640" spans="1:7" x14ac:dyDescent="0.25">
      <c r="A640" t="s">
        <v>92</v>
      </c>
      <c r="B640" t="s">
        <v>98</v>
      </c>
      <c r="C640" t="s">
        <v>113</v>
      </c>
      <c r="D640">
        <v>909</v>
      </c>
      <c r="E640">
        <v>10</v>
      </c>
      <c r="F640">
        <f>RANK(STAND_R[[#This Row],[R]],STAND_R[R],0)</f>
        <v>93</v>
      </c>
      <c r="G640">
        <f t="shared" si="9"/>
        <v>3</v>
      </c>
    </row>
    <row r="641" spans="1:7" x14ac:dyDescent="0.25">
      <c r="A641" t="s">
        <v>92</v>
      </c>
      <c r="B641" t="s">
        <v>94</v>
      </c>
      <c r="C641" t="s">
        <v>113</v>
      </c>
      <c r="D641">
        <v>903</v>
      </c>
      <c r="E641">
        <v>9</v>
      </c>
      <c r="F641">
        <f>RANK(STAND_R[[#This Row],[R]],STAND_R[R],0)</f>
        <v>103</v>
      </c>
      <c r="G641">
        <f t="shared" si="9"/>
        <v>4</v>
      </c>
    </row>
    <row r="642" spans="1:7" x14ac:dyDescent="0.25">
      <c r="A642" t="s">
        <v>92</v>
      </c>
      <c r="B642" t="s">
        <v>101</v>
      </c>
      <c r="C642" t="s">
        <v>113</v>
      </c>
      <c r="D642">
        <v>869</v>
      </c>
      <c r="E642">
        <v>8</v>
      </c>
      <c r="F642">
        <f>RANK(STAND_R[[#This Row],[R]],STAND_R[R],0)</f>
        <v>160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95</v>
      </c>
      <c r="C643" t="s">
        <v>113</v>
      </c>
      <c r="D643">
        <v>835</v>
      </c>
      <c r="E643">
        <v>7</v>
      </c>
      <c r="F643">
        <f>RANK(STAND_R[[#This Row],[R]],STAND_R[R],0)</f>
        <v>243</v>
      </c>
      <c r="G643">
        <f t="shared" si="10"/>
        <v>6</v>
      </c>
    </row>
    <row r="644" spans="1:7" x14ac:dyDescent="0.25">
      <c r="A644" t="s">
        <v>92</v>
      </c>
      <c r="B644" t="s">
        <v>104</v>
      </c>
      <c r="C644" t="s">
        <v>113</v>
      </c>
      <c r="D644">
        <v>770</v>
      </c>
      <c r="E644">
        <v>6</v>
      </c>
      <c r="F644">
        <f>RANK(STAND_R[[#This Row],[R]],STAND_R[R],0)</f>
        <v>379</v>
      </c>
      <c r="G644">
        <f t="shared" si="10"/>
        <v>7</v>
      </c>
    </row>
    <row r="645" spans="1:7" x14ac:dyDescent="0.25">
      <c r="A645" t="s">
        <v>92</v>
      </c>
      <c r="B645" t="s">
        <v>102</v>
      </c>
      <c r="C645" t="s">
        <v>113</v>
      </c>
      <c r="D645">
        <v>742</v>
      </c>
      <c r="E645">
        <v>5</v>
      </c>
      <c r="F645">
        <f>RANK(STAND_R[[#This Row],[R]],STAND_R[R],0)</f>
        <v>450</v>
      </c>
      <c r="G645">
        <f t="shared" si="10"/>
        <v>8</v>
      </c>
    </row>
    <row r="646" spans="1:7" x14ac:dyDescent="0.25">
      <c r="A646" t="s">
        <v>92</v>
      </c>
      <c r="B646" t="s">
        <v>105</v>
      </c>
      <c r="C646" t="s">
        <v>113</v>
      </c>
      <c r="D646">
        <v>737</v>
      </c>
      <c r="E646">
        <v>4</v>
      </c>
      <c r="F646">
        <f>RANK(STAND_R[[#This Row],[R]],STAND_R[R],0)</f>
        <v>458</v>
      </c>
      <c r="G646">
        <f t="shared" si="10"/>
        <v>9</v>
      </c>
    </row>
    <row r="647" spans="1:7" x14ac:dyDescent="0.25">
      <c r="A647" t="s">
        <v>92</v>
      </c>
      <c r="B647" t="s">
        <v>96</v>
      </c>
      <c r="C647" t="s">
        <v>113</v>
      </c>
      <c r="D647">
        <v>627</v>
      </c>
      <c r="E647">
        <v>3</v>
      </c>
      <c r="F647">
        <f>RANK(STAND_R[[#This Row],[R]],STAND_R[R],0)</f>
        <v>591</v>
      </c>
      <c r="G647">
        <f t="shared" si="10"/>
        <v>10</v>
      </c>
    </row>
    <row r="648" spans="1:7" x14ac:dyDescent="0.25">
      <c r="A648" t="s">
        <v>92</v>
      </c>
      <c r="B648" t="s">
        <v>103</v>
      </c>
      <c r="C648" t="s">
        <v>113</v>
      </c>
      <c r="D648">
        <v>590</v>
      </c>
      <c r="E648">
        <v>2</v>
      </c>
      <c r="F648">
        <f>RANK(STAND_R[[#This Row],[R]],STAND_R[R],0)</f>
        <v>612</v>
      </c>
      <c r="G648">
        <f t="shared" si="10"/>
        <v>11</v>
      </c>
    </row>
    <row r="649" spans="1:7" x14ac:dyDescent="0.25">
      <c r="A649" t="s">
        <v>92</v>
      </c>
      <c r="B649" t="s">
        <v>97</v>
      </c>
      <c r="C649" t="s">
        <v>113</v>
      </c>
      <c r="D649">
        <v>585</v>
      </c>
      <c r="E649">
        <v>1</v>
      </c>
      <c r="F649">
        <f>RANK(STAND_R[[#This Row],[R]],STAND_R[R],0)</f>
        <v>615</v>
      </c>
      <c r="G649">
        <f t="shared" si="10"/>
        <v>12</v>
      </c>
    </row>
    <row r="650" spans="1:7" x14ac:dyDescent="0.25">
      <c r="A650" t="s">
        <v>93</v>
      </c>
      <c r="B650" t="s">
        <v>94</v>
      </c>
      <c r="C650" t="s">
        <v>113</v>
      </c>
      <c r="D650">
        <v>979</v>
      </c>
      <c r="E650">
        <v>12</v>
      </c>
      <c r="F650">
        <f>RANK(STAND_R[[#This Row],[R]],STAND_R[R],0)</f>
        <v>13</v>
      </c>
      <c r="G650">
        <f t="shared" si="10"/>
        <v>1</v>
      </c>
    </row>
    <row r="651" spans="1:7" x14ac:dyDescent="0.25">
      <c r="A651" t="s">
        <v>93</v>
      </c>
      <c r="B651" t="s">
        <v>98</v>
      </c>
      <c r="C651" t="s">
        <v>113</v>
      </c>
      <c r="D651">
        <v>877</v>
      </c>
      <c r="E651">
        <v>10.5</v>
      </c>
      <c r="F651">
        <f>RANK(STAND_R[[#This Row],[R]],STAND_R[R],0)</f>
        <v>143</v>
      </c>
      <c r="G651">
        <f t="shared" si="10"/>
        <v>2</v>
      </c>
    </row>
    <row r="652" spans="1:7" x14ac:dyDescent="0.25">
      <c r="A652" t="s">
        <v>93</v>
      </c>
      <c r="B652" t="s">
        <v>101</v>
      </c>
      <c r="C652" t="s">
        <v>113</v>
      </c>
      <c r="D652">
        <v>877</v>
      </c>
      <c r="E652">
        <v>10.5</v>
      </c>
      <c r="F652">
        <f>RANK(STAND_R[[#This Row],[R]],STAND_R[R],0)</f>
        <v>143</v>
      </c>
      <c r="G652">
        <f t="shared" si="10"/>
        <v>3</v>
      </c>
    </row>
    <row r="653" spans="1:7" x14ac:dyDescent="0.25">
      <c r="A653" t="s">
        <v>93</v>
      </c>
      <c r="B653" t="s">
        <v>102</v>
      </c>
      <c r="C653" t="s">
        <v>113</v>
      </c>
      <c r="D653">
        <v>854</v>
      </c>
      <c r="E653">
        <v>9</v>
      </c>
      <c r="F653">
        <f>RANK(STAND_R[[#This Row],[R]],STAND_R[R],0)</f>
        <v>185</v>
      </c>
      <c r="G653">
        <f t="shared" si="10"/>
        <v>4</v>
      </c>
    </row>
    <row r="654" spans="1:7" x14ac:dyDescent="0.25">
      <c r="A654" t="s">
        <v>93</v>
      </c>
      <c r="B654" t="s">
        <v>100</v>
      </c>
      <c r="C654" t="s">
        <v>113</v>
      </c>
      <c r="D654">
        <v>848</v>
      </c>
      <c r="E654">
        <v>8</v>
      </c>
      <c r="F654">
        <f>RANK(STAND_R[[#This Row],[R]],STAND_R[R],0)</f>
        <v>206</v>
      </c>
      <c r="G654">
        <f t="shared" si="10"/>
        <v>5</v>
      </c>
    </row>
    <row r="655" spans="1:7" x14ac:dyDescent="0.25">
      <c r="A655" t="s">
        <v>93</v>
      </c>
      <c r="B655" t="s">
        <v>99</v>
      </c>
      <c r="C655" t="s">
        <v>113</v>
      </c>
      <c r="D655">
        <v>844</v>
      </c>
      <c r="E655">
        <v>7</v>
      </c>
      <c r="F655">
        <f>RANK(STAND_R[[#This Row],[R]],STAND_R[R],0)</f>
        <v>214</v>
      </c>
      <c r="G655">
        <f t="shared" si="10"/>
        <v>6</v>
      </c>
    </row>
    <row r="656" spans="1:7" x14ac:dyDescent="0.25">
      <c r="A656" t="s">
        <v>93</v>
      </c>
      <c r="B656" t="s">
        <v>95</v>
      </c>
      <c r="C656" t="s">
        <v>113</v>
      </c>
      <c r="D656">
        <v>838</v>
      </c>
      <c r="E656">
        <v>6</v>
      </c>
      <c r="F656">
        <f>RANK(STAND_R[[#This Row],[R]],STAND_R[R],0)</f>
        <v>237</v>
      </c>
      <c r="G656">
        <f t="shared" si="10"/>
        <v>7</v>
      </c>
    </row>
    <row r="657" spans="1:7" x14ac:dyDescent="0.25">
      <c r="A657" t="s">
        <v>93</v>
      </c>
      <c r="B657" t="s">
        <v>104</v>
      </c>
      <c r="C657" t="s">
        <v>113</v>
      </c>
      <c r="D657">
        <v>800</v>
      </c>
      <c r="E657">
        <v>5</v>
      </c>
      <c r="F657">
        <f>RANK(STAND_R[[#This Row],[R]],STAND_R[R],0)</f>
        <v>322</v>
      </c>
      <c r="G657">
        <f t="shared" si="10"/>
        <v>8</v>
      </c>
    </row>
    <row r="658" spans="1:7" x14ac:dyDescent="0.25">
      <c r="A658" t="s">
        <v>93</v>
      </c>
      <c r="B658" t="s">
        <v>103</v>
      </c>
      <c r="C658" t="s">
        <v>113</v>
      </c>
      <c r="D658">
        <v>736</v>
      </c>
      <c r="E658">
        <v>4</v>
      </c>
      <c r="F658">
        <f>RANK(STAND_R[[#This Row],[R]],STAND_R[R],0)</f>
        <v>459</v>
      </c>
      <c r="G658">
        <f t="shared" si="10"/>
        <v>9</v>
      </c>
    </row>
    <row r="659" spans="1:7" x14ac:dyDescent="0.25">
      <c r="A659" t="s">
        <v>93</v>
      </c>
      <c r="B659" t="s">
        <v>105</v>
      </c>
      <c r="C659" t="s">
        <v>113</v>
      </c>
      <c r="D659">
        <v>691</v>
      </c>
      <c r="E659">
        <v>3</v>
      </c>
      <c r="F659">
        <f>RANK(STAND_R[[#This Row],[R]],STAND_R[R],0)</f>
        <v>532</v>
      </c>
      <c r="G659">
        <f t="shared" si="10"/>
        <v>10</v>
      </c>
    </row>
    <row r="660" spans="1:7" x14ac:dyDescent="0.25">
      <c r="A660" t="s">
        <v>93</v>
      </c>
      <c r="B660" t="s">
        <v>96</v>
      </c>
      <c r="C660" t="s">
        <v>113</v>
      </c>
      <c r="D660">
        <v>641</v>
      </c>
      <c r="E660">
        <v>2</v>
      </c>
      <c r="F660">
        <f>RANK(STAND_R[[#This Row],[R]],STAND_R[R],0)</f>
        <v>576</v>
      </c>
      <c r="G660">
        <f t="shared" si="10"/>
        <v>11</v>
      </c>
    </row>
    <row r="661" spans="1:7" x14ac:dyDescent="0.25">
      <c r="A661" t="s">
        <v>93</v>
      </c>
      <c r="B661" t="s">
        <v>97</v>
      </c>
      <c r="C661" t="s">
        <v>113</v>
      </c>
      <c r="D661">
        <v>586</v>
      </c>
      <c r="E661">
        <v>1</v>
      </c>
      <c r="F661">
        <f>RANK(STAND_R[[#This Row],[R]],STAND_R[R],0)</f>
        <v>614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C9" sqref="C9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  <col min="4" max="4" width="9.28515625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119</v>
      </c>
      <c r="E1" t="s">
        <v>4</v>
      </c>
      <c r="F1" t="s">
        <v>115</v>
      </c>
      <c r="G1" t="s">
        <v>116</v>
      </c>
    </row>
    <row r="2" spans="1:7" x14ac:dyDescent="0.25">
      <c r="A2" t="s">
        <v>39</v>
      </c>
      <c r="B2" t="s">
        <v>98</v>
      </c>
      <c r="C2" t="s">
        <v>113</v>
      </c>
      <c r="D2">
        <v>243</v>
      </c>
      <c r="E2">
        <v>12</v>
      </c>
      <c r="F2">
        <f>RANK(STAND_HR[[#This Row],[HR]],STAND_HR[HR],0)</f>
        <v>74</v>
      </c>
      <c r="G2">
        <f t="shared" ref="G2:G65" si="0">IF(A2=A1,G1+1,1)</f>
        <v>1</v>
      </c>
    </row>
    <row r="3" spans="1:7" x14ac:dyDescent="0.25">
      <c r="A3" t="s">
        <v>39</v>
      </c>
      <c r="B3" t="s">
        <v>101</v>
      </c>
      <c r="C3" t="s">
        <v>113</v>
      </c>
      <c r="D3">
        <v>241</v>
      </c>
      <c r="E3">
        <v>11</v>
      </c>
      <c r="F3">
        <f>RANK(STAND_HR[[#This Row],[HR]],STAND_HR[HR],0)</f>
        <v>89</v>
      </c>
      <c r="G3">
        <f t="shared" si="0"/>
        <v>2</v>
      </c>
    </row>
    <row r="4" spans="1:7" x14ac:dyDescent="0.25">
      <c r="A4" t="s">
        <v>39</v>
      </c>
      <c r="B4" t="s">
        <v>94</v>
      </c>
      <c r="C4" t="s">
        <v>113</v>
      </c>
      <c r="D4">
        <v>222</v>
      </c>
      <c r="E4">
        <v>10</v>
      </c>
      <c r="F4">
        <f>RANK(STAND_HR[[#This Row],[HR]],STAND_HR[HR],0)</f>
        <v>196</v>
      </c>
      <c r="G4">
        <f t="shared" si="0"/>
        <v>3</v>
      </c>
    </row>
    <row r="5" spans="1:7" x14ac:dyDescent="0.25">
      <c r="A5" t="s">
        <v>39</v>
      </c>
      <c r="B5" t="s">
        <v>102</v>
      </c>
      <c r="C5" t="s">
        <v>113</v>
      </c>
      <c r="D5">
        <v>212</v>
      </c>
      <c r="E5">
        <v>9</v>
      </c>
      <c r="F5">
        <f>RANK(STAND_HR[[#This Row],[HR]],STAND_HR[HR],0)</f>
        <v>252</v>
      </c>
      <c r="G5">
        <f t="shared" si="0"/>
        <v>4</v>
      </c>
    </row>
    <row r="6" spans="1:7" x14ac:dyDescent="0.25">
      <c r="A6" t="s">
        <v>39</v>
      </c>
      <c r="B6" t="s">
        <v>95</v>
      </c>
      <c r="C6" t="s">
        <v>113</v>
      </c>
      <c r="D6">
        <v>208</v>
      </c>
      <c r="E6">
        <v>8</v>
      </c>
      <c r="F6">
        <f>RANK(STAND_HR[[#This Row],[HR]],STAND_HR[HR],0)</f>
        <v>282</v>
      </c>
      <c r="G6">
        <f t="shared" si="0"/>
        <v>5</v>
      </c>
    </row>
    <row r="7" spans="1:7" x14ac:dyDescent="0.25">
      <c r="A7" t="s">
        <v>39</v>
      </c>
      <c r="B7" t="s">
        <v>100</v>
      </c>
      <c r="C7" t="s">
        <v>113</v>
      </c>
      <c r="D7">
        <v>205</v>
      </c>
      <c r="E7">
        <v>7</v>
      </c>
      <c r="F7">
        <f>RANK(STAND_HR[[#This Row],[HR]],STAND_HR[HR],0)</f>
        <v>295</v>
      </c>
      <c r="G7">
        <f t="shared" si="0"/>
        <v>6</v>
      </c>
    </row>
    <row r="8" spans="1:7" x14ac:dyDescent="0.25">
      <c r="A8" t="s">
        <v>39</v>
      </c>
      <c r="B8" t="s">
        <v>99</v>
      </c>
      <c r="C8" t="s">
        <v>113</v>
      </c>
      <c r="D8">
        <v>203</v>
      </c>
      <c r="E8">
        <v>6</v>
      </c>
      <c r="F8">
        <f>RANK(STAND_HR[[#This Row],[HR]],STAND_HR[HR],0)</f>
        <v>310</v>
      </c>
      <c r="G8">
        <f t="shared" si="0"/>
        <v>7</v>
      </c>
    </row>
    <row r="9" spans="1:7" x14ac:dyDescent="0.25">
      <c r="A9" t="s">
        <v>39</v>
      </c>
      <c r="B9" t="s">
        <v>105</v>
      </c>
      <c r="C9" t="s">
        <v>113</v>
      </c>
      <c r="D9">
        <v>187</v>
      </c>
      <c r="E9">
        <v>5</v>
      </c>
      <c r="F9">
        <f>RANK(STAND_HR[[#This Row],[HR]],STAND_HR[HR],0)</f>
        <v>437</v>
      </c>
      <c r="G9">
        <f t="shared" si="0"/>
        <v>8</v>
      </c>
    </row>
    <row r="10" spans="1:7" x14ac:dyDescent="0.25">
      <c r="A10" t="s">
        <v>39</v>
      </c>
      <c r="B10" t="s">
        <v>96</v>
      </c>
      <c r="C10" t="s">
        <v>113</v>
      </c>
      <c r="D10">
        <v>182</v>
      </c>
      <c r="E10">
        <v>4</v>
      </c>
      <c r="F10">
        <f>RANK(STAND_HR[[#This Row],[HR]],STAND_HR[HR],0)</f>
        <v>473</v>
      </c>
      <c r="G10">
        <f t="shared" si="0"/>
        <v>9</v>
      </c>
    </row>
    <row r="11" spans="1:7" x14ac:dyDescent="0.25">
      <c r="A11" t="s">
        <v>39</v>
      </c>
      <c r="B11" t="s">
        <v>97</v>
      </c>
      <c r="C11" t="s">
        <v>113</v>
      </c>
      <c r="D11">
        <v>174</v>
      </c>
      <c r="E11">
        <v>3</v>
      </c>
      <c r="F11">
        <f>RANK(STAND_HR[[#This Row],[HR]],STAND_HR[HR],0)</f>
        <v>522</v>
      </c>
      <c r="G11">
        <f t="shared" si="0"/>
        <v>10</v>
      </c>
    </row>
    <row r="12" spans="1:7" x14ac:dyDescent="0.25">
      <c r="A12" t="s">
        <v>39</v>
      </c>
      <c r="B12" t="s">
        <v>103</v>
      </c>
      <c r="C12" t="s">
        <v>113</v>
      </c>
      <c r="D12">
        <v>162</v>
      </c>
      <c r="E12">
        <v>2</v>
      </c>
      <c r="F12">
        <f>RANK(STAND_HR[[#This Row],[HR]],STAND_HR[HR],0)</f>
        <v>572</v>
      </c>
      <c r="G12">
        <f t="shared" si="0"/>
        <v>11</v>
      </c>
    </row>
    <row r="13" spans="1:7" x14ac:dyDescent="0.25">
      <c r="A13" t="s">
        <v>39</v>
      </c>
      <c r="B13" t="s">
        <v>104</v>
      </c>
      <c r="C13" t="s">
        <v>113</v>
      </c>
      <c r="D13">
        <v>141</v>
      </c>
      <c r="E13">
        <v>1</v>
      </c>
      <c r="F13">
        <f>RANK(STAND_HR[[#This Row],[HR]],STAND_HR[HR],0)</f>
        <v>624</v>
      </c>
      <c r="G13">
        <f t="shared" si="0"/>
        <v>12</v>
      </c>
    </row>
    <row r="14" spans="1:7" x14ac:dyDescent="0.25">
      <c r="A14" t="s">
        <v>40</v>
      </c>
      <c r="B14" t="s">
        <v>99</v>
      </c>
      <c r="C14" t="s">
        <v>114</v>
      </c>
      <c r="D14">
        <v>263</v>
      </c>
      <c r="E14">
        <v>12</v>
      </c>
      <c r="F14">
        <f>RANK(STAND_HR[[#This Row],[HR]],STAND_HR[HR],0)</f>
        <v>23</v>
      </c>
      <c r="G14">
        <f t="shared" si="0"/>
        <v>1</v>
      </c>
    </row>
    <row r="15" spans="1:7" x14ac:dyDescent="0.25">
      <c r="A15" t="s">
        <v>40</v>
      </c>
      <c r="B15" t="s">
        <v>94</v>
      </c>
      <c r="C15" t="s">
        <v>114</v>
      </c>
      <c r="D15">
        <v>256</v>
      </c>
      <c r="E15">
        <v>11</v>
      </c>
      <c r="F15">
        <f>RANK(STAND_HR[[#This Row],[HR]],STAND_HR[HR],0)</f>
        <v>37</v>
      </c>
      <c r="G15">
        <f t="shared" si="0"/>
        <v>2</v>
      </c>
    </row>
    <row r="16" spans="1:7" x14ac:dyDescent="0.25">
      <c r="A16" t="s">
        <v>40</v>
      </c>
      <c r="B16" t="s">
        <v>102</v>
      </c>
      <c r="C16" t="s">
        <v>114</v>
      </c>
      <c r="D16">
        <v>219</v>
      </c>
      <c r="E16">
        <v>10</v>
      </c>
      <c r="F16">
        <f>RANK(STAND_HR[[#This Row],[HR]],STAND_HR[HR],0)</f>
        <v>211</v>
      </c>
      <c r="G16">
        <f t="shared" si="0"/>
        <v>3</v>
      </c>
    </row>
    <row r="17" spans="1:7" x14ac:dyDescent="0.25">
      <c r="A17" t="s">
        <v>40</v>
      </c>
      <c r="B17" t="s">
        <v>105</v>
      </c>
      <c r="C17" t="s">
        <v>114</v>
      </c>
      <c r="D17">
        <v>218</v>
      </c>
      <c r="E17">
        <v>9</v>
      </c>
      <c r="F17">
        <f>RANK(STAND_HR[[#This Row],[HR]],STAND_HR[HR],0)</f>
        <v>218</v>
      </c>
      <c r="G17">
        <f t="shared" si="0"/>
        <v>4</v>
      </c>
    </row>
    <row r="18" spans="1:7" x14ac:dyDescent="0.25">
      <c r="A18" t="s">
        <v>40</v>
      </c>
      <c r="B18" t="s">
        <v>101</v>
      </c>
      <c r="C18" t="s">
        <v>114</v>
      </c>
      <c r="D18">
        <v>212</v>
      </c>
      <c r="E18">
        <v>8</v>
      </c>
      <c r="F18">
        <f>RANK(STAND_HR[[#This Row],[HR]],STAND_HR[HR],0)</f>
        <v>252</v>
      </c>
      <c r="G18">
        <f t="shared" si="0"/>
        <v>5</v>
      </c>
    </row>
    <row r="19" spans="1:7" x14ac:dyDescent="0.25">
      <c r="A19" t="s">
        <v>40</v>
      </c>
      <c r="B19" t="s">
        <v>104</v>
      </c>
      <c r="C19" t="s">
        <v>114</v>
      </c>
      <c r="D19">
        <v>195</v>
      </c>
      <c r="E19">
        <v>6</v>
      </c>
      <c r="F19">
        <f>RANK(STAND_HR[[#This Row],[HR]],STAND_HR[HR],0)</f>
        <v>374</v>
      </c>
      <c r="G19">
        <f t="shared" si="0"/>
        <v>6</v>
      </c>
    </row>
    <row r="20" spans="1:7" x14ac:dyDescent="0.25">
      <c r="A20" t="s">
        <v>40</v>
      </c>
      <c r="B20" t="s">
        <v>103</v>
      </c>
      <c r="C20" t="s">
        <v>114</v>
      </c>
      <c r="D20">
        <v>180</v>
      </c>
      <c r="E20">
        <v>4</v>
      </c>
      <c r="F20">
        <f>RANK(STAND_HR[[#This Row],[HR]],STAND_HR[HR],0)</f>
        <v>484</v>
      </c>
      <c r="G20">
        <f t="shared" si="0"/>
        <v>7</v>
      </c>
    </row>
    <row r="21" spans="1:7" x14ac:dyDescent="0.25">
      <c r="A21" t="s">
        <v>40</v>
      </c>
      <c r="B21" t="s">
        <v>97</v>
      </c>
      <c r="C21" t="s">
        <v>114</v>
      </c>
      <c r="D21">
        <v>178</v>
      </c>
      <c r="E21">
        <v>3</v>
      </c>
      <c r="F21">
        <f>RANK(STAND_HR[[#This Row],[HR]],STAND_HR[HR],0)</f>
        <v>499</v>
      </c>
      <c r="G21">
        <f t="shared" si="0"/>
        <v>8</v>
      </c>
    </row>
    <row r="22" spans="1:7" x14ac:dyDescent="0.25">
      <c r="A22" t="s">
        <v>40</v>
      </c>
      <c r="B22" t="s">
        <v>96</v>
      </c>
      <c r="C22" t="s">
        <v>114</v>
      </c>
      <c r="D22">
        <v>171</v>
      </c>
      <c r="E22">
        <v>2</v>
      </c>
      <c r="F22">
        <f>RANK(STAND_HR[[#This Row],[HR]],STAND_HR[HR],0)</f>
        <v>534</v>
      </c>
      <c r="G22">
        <f t="shared" si="0"/>
        <v>9</v>
      </c>
    </row>
    <row r="23" spans="1:7" x14ac:dyDescent="0.25">
      <c r="A23" t="s">
        <v>40</v>
      </c>
      <c r="B23" t="s">
        <v>98</v>
      </c>
      <c r="C23" t="s">
        <v>114</v>
      </c>
      <c r="D23">
        <v>37.5</v>
      </c>
      <c r="F23">
        <f>RANK(STAND_HR[[#This Row],[HR]],STAND_HR[HR],0)</f>
        <v>658</v>
      </c>
      <c r="G23">
        <f t="shared" si="0"/>
        <v>10</v>
      </c>
    </row>
    <row r="24" spans="1:7" x14ac:dyDescent="0.25">
      <c r="A24" t="s">
        <v>40</v>
      </c>
      <c r="B24" t="s">
        <v>100</v>
      </c>
      <c r="C24" t="s">
        <v>114</v>
      </c>
      <c r="D24">
        <v>2</v>
      </c>
      <c r="F24">
        <f>RANK(STAND_HR[[#This Row],[HR]],STAND_HR[HR],0)</f>
        <v>659</v>
      </c>
      <c r="G24">
        <f t="shared" si="0"/>
        <v>11</v>
      </c>
    </row>
    <row r="25" spans="1:7" x14ac:dyDescent="0.25">
      <c r="A25" t="s">
        <v>40</v>
      </c>
      <c r="B25" t="s">
        <v>95</v>
      </c>
      <c r="C25" t="s">
        <v>114</v>
      </c>
      <c r="D25">
        <v>0</v>
      </c>
      <c r="F25">
        <f>RANK(STAND_HR[[#This Row],[HR]],STAND_HR[HR],0)</f>
        <v>660</v>
      </c>
      <c r="G25">
        <f t="shared" si="0"/>
        <v>12</v>
      </c>
    </row>
    <row r="26" spans="1:7" x14ac:dyDescent="0.25">
      <c r="A26" t="s">
        <v>41</v>
      </c>
      <c r="B26" t="s">
        <v>100</v>
      </c>
      <c r="C26" t="s">
        <v>113</v>
      </c>
      <c r="D26">
        <v>250</v>
      </c>
      <c r="E26">
        <v>12</v>
      </c>
      <c r="F26">
        <f>RANK(STAND_HR[[#This Row],[HR]],STAND_HR[HR],0)</f>
        <v>50</v>
      </c>
      <c r="G26">
        <f t="shared" si="0"/>
        <v>1</v>
      </c>
    </row>
    <row r="27" spans="1:7" x14ac:dyDescent="0.25">
      <c r="A27" t="s">
        <v>41</v>
      </c>
      <c r="B27" t="s">
        <v>95</v>
      </c>
      <c r="C27" t="s">
        <v>113</v>
      </c>
      <c r="D27">
        <v>244</v>
      </c>
      <c r="E27">
        <v>11</v>
      </c>
      <c r="F27">
        <f>RANK(STAND_HR[[#This Row],[HR]],STAND_HR[HR],0)</f>
        <v>72</v>
      </c>
      <c r="G27">
        <f t="shared" si="0"/>
        <v>2</v>
      </c>
    </row>
    <row r="28" spans="1:7" x14ac:dyDescent="0.25">
      <c r="A28" t="s">
        <v>41</v>
      </c>
      <c r="B28" t="s">
        <v>94</v>
      </c>
      <c r="C28" t="s">
        <v>113</v>
      </c>
      <c r="D28">
        <v>228</v>
      </c>
      <c r="E28">
        <v>9.5</v>
      </c>
      <c r="F28">
        <f>RANK(STAND_HR[[#This Row],[HR]],STAND_HR[HR],0)</f>
        <v>158</v>
      </c>
      <c r="G28">
        <f t="shared" si="0"/>
        <v>3</v>
      </c>
    </row>
    <row r="29" spans="1:7" x14ac:dyDescent="0.25">
      <c r="A29" t="s">
        <v>41</v>
      </c>
      <c r="B29" t="s">
        <v>99</v>
      </c>
      <c r="C29" t="s">
        <v>113</v>
      </c>
      <c r="D29">
        <v>228</v>
      </c>
      <c r="E29">
        <v>9.5</v>
      </c>
      <c r="F29">
        <f>RANK(STAND_HR[[#This Row],[HR]],STAND_HR[HR],0)</f>
        <v>158</v>
      </c>
      <c r="G29">
        <f t="shared" si="0"/>
        <v>4</v>
      </c>
    </row>
    <row r="30" spans="1:7" x14ac:dyDescent="0.25">
      <c r="A30" t="s">
        <v>41</v>
      </c>
      <c r="B30" t="s">
        <v>102</v>
      </c>
      <c r="C30" t="s">
        <v>113</v>
      </c>
      <c r="D30">
        <v>214</v>
      </c>
      <c r="E30">
        <v>8</v>
      </c>
      <c r="F30">
        <f>RANK(STAND_HR[[#This Row],[HR]],STAND_HR[HR],0)</f>
        <v>235</v>
      </c>
      <c r="G30">
        <f t="shared" si="0"/>
        <v>5</v>
      </c>
    </row>
    <row r="31" spans="1:7" x14ac:dyDescent="0.25">
      <c r="A31" t="s">
        <v>41</v>
      </c>
      <c r="B31" t="s">
        <v>105</v>
      </c>
      <c r="C31" t="s">
        <v>113</v>
      </c>
      <c r="D31">
        <v>205</v>
      </c>
      <c r="E31">
        <v>7</v>
      </c>
      <c r="F31">
        <f>RANK(STAND_HR[[#This Row],[HR]],STAND_HR[HR],0)</f>
        <v>295</v>
      </c>
      <c r="G31">
        <f t="shared" si="0"/>
        <v>6</v>
      </c>
    </row>
    <row r="32" spans="1:7" x14ac:dyDescent="0.25">
      <c r="A32" t="s">
        <v>41</v>
      </c>
      <c r="B32" t="s">
        <v>98</v>
      </c>
      <c r="C32" t="s">
        <v>113</v>
      </c>
      <c r="D32">
        <v>204</v>
      </c>
      <c r="E32">
        <v>6</v>
      </c>
      <c r="F32">
        <f>RANK(STAND_HR[[#This Row],[HR]],STAND_HR[HR],0)</f>
        <v>302</v>
      </c>
      <c r="G32">
        <f t="shared" si="0"/>
        <v>7</v>
      </c>
    </row>
    <row r="33" spans="1:7" x14ac:dyDescent="0.25">
      <c r="A33" t="s">
        <v>41</v>
      </c>
      <c r="B33" t="s">
        <v>104</v>
      </c>
      <c r="C33" t="s">
        <v>113</v>
      </c>
      <c r="D33">
        <v>203</v>
      </c>
      <c r="E33">
        <v>5</v>
      </c>
      <c r="F33">
        <f>RANK(STAND_HR[[#This Row],[HR]],STAND_HR[HR],0)</f>
        <v>310</v>
      </c>
      <c r="G33">
        <f t="shared" si="0"/>
        <v>8</v>
      </c>
    </row>
    <row r="34" spans="1:7" x14ac:dyDescent="0.25">
      <c r="A34" t="s">
        <v>41</v>
      </c>
      <c r="B34" t="s">
        <v>101</v>
      </c>
      <c r="C34" t="s">
        <v>113</v>
      </c>
      <c r="D34">
        <v>195</v>
      </c>
      <c r="E34">
        <v>4</v>
      </c>
      <c r="F34">
        <f>RANK(STAND_HR[[#This Row],[HR]],STAND_HR[HR],0)</f>
        <v>374</v>
      </c>
      <c r="G34">
        <f t="shared" si="0"/>
        <v>9</v>
      </c>
    </row>
    <row r="35" spans="1:7" x14ac:dyDescent="0.25">
      <c r="A35" t="s">
        <v>41</v>
      </c>
      <c r="B35" t="s">
        <v>103</v>
      </c>
      <c r="C35" t="s">
        <v>113</v>
      </c>
      <c r="D35">
        <v>186</v>
      </c>
      <c r="E35">
        <v>3</v>
      </c>
      <c r="F35">
        <f>RANK(STAND_HR[[#This Row],[HR]],STAND_HR[HR],0)</f>
        <v>447</v>
      </c>
      <c r="G35">
        <f t="shared" si="0"/>
        <v>10</v>
      </c>
    </row>
    <row r="36" spans="1:7" x14ac:dyDescent="0.25">
      <c r="A36" t="s">
        <v>41</v>
      </c>
      <c r="B36" t="s">
        <v>97</v>
      </c>
      <c r="C36" t="s">
        <v>113</v>
      </c>
      <c r="D36">
        <v>173</v>
      </c>
      <c r="E36">
        <v>2</v>
      </c>
      <c r="F36">
        <f>RANK(STAND_HR[[#This Row],[HR]],STAND_HR[HR],0)</f>
        <v>526</v>
      </c>
      <c r="G36">
        <f t="shared" si="0"/>
        <v>11</v>
      </c>
    </row>
    <row r="37" spans="1:7" x14ac:dyDescent="0.25">
      <c r="A37" t="s">
        <v>41</v>
      </c>
      <c r="B37" t="s">
        <v>96</v>
      </c>
      <c r="C37" t="s">
        <v>113</v>
      </c>
      <c r="D37">
        <v>155</v>
      </c>
      <c r="E37">
        <v>1</v>
      </c>
      <c r="F37">
        <f>RANK(STAND_HR[[#This Row],[HR]],STAND_HR[HR],0)</f>
        <v>600</v>
      </c>
      <c r="G37">
        <f t="shared" si="0"/>
        <v>12</v>
      </c>
    </row>
    <row r="38" spans="1:7" x14ac:dyDescent="0.25">
      <c r="A38" t="s">
        <v>42</v>
      </c>
      <c r="B38" t="s">
        <v>100</v>
      </c>
      <c r="C38" t="s">
        <v>113</v>
      </c>
      <c r="D38">
        <v>297</v>
      </c>
      <c r="E38">
        <v>12</v>
      </c>
      <c r="F38">
        <f>RANK(STAND_HR[[#This Row],[HR]],STAND_HR[HR],0)</f>
        <v>1</v>
      </c>
      <c r="G38">
        <f t="shared" si="0"/>
        <v>1</v>
      </c>
    </row>
    <row r="39" spans="1:7" x14ac:dyDescent="0.25">
      <c r="A39" t="s">
        <v>42</v>
      </c>
      <c r="B39" t="s">
        <v>94</v>
      </c>
      <c r="C39" t="s">
        <v>113</v>
      </c>
      <c r="D39">
        <v>260</v>
      </c>
      <c r="E39">
        <v>11</v>
      </c>
      <c r="F39">
        <f>RANK(STAND_HR[[#This Row],[HR]],STAND_HR[HR],0)</f>
        <v>30</v>
      </c>
      <c r="G39">
        <f t="shared" si="0"/>
        <v>2</v>
      </c>
    </row>
    <row r="40" spans="1:7" x14ac:dyDescent="0.25">
      <c r="A40" t="s">
        <v>42</v>
      </c>
      <c r="B40" t="s">
        <v>98</v>
      </c>
      <c r="C40" t="s">
        <v>113</v>
      </c>
      <c r="D40">
        <v>237</v>
      </c>
      <c r="E40">
        <v>10</v>
      </c>
      <c r="F40">
        <f>RANK(STAND_HR[[#This Row],[HR]],STAND_HR[HR],0)</f>
        <v>106</v>
      </c>
      <c r="G40">
        <f t="shared" si="0"/>
        <v>3</v>
      </c>
    </row>
    <row r="41" spans="1:7" x14ac:dyDescent="0.25">
      <c r="A41" t="s">
        <v>42</v>
      </c>
      <c r="B41" t="s">
        <v>102</v>
      </c>
      <c r="C41" t="s">
        <v>113</v>
      </c>
      <c r="D41">
        <v>205</v>
      </c>
      <c r="E41">
        <v>9</v>
      </c>
      <c r="F41">
        <f>RANK(STAND_HR[[#This Row],[HR]],STAND_HR[HR],0)</f>
        <v>295</v>
      </c>
      <c r="G41">
        <f t="shared" si="0"/>
        <v>4</v>
      </c>
    </row>
    <row r="42" spans="1:7" x14ac:dyDescent="0.25">
      <c r="A42" t="s">
        <v>42</v>
      </c>
      <c r="B42" t="s">
        <v>101</v>
      </c>
      <c r="C42" t="s">
        <v>113</v>
      </c>
      <c r="D42">
        <v>198</v>
      </c>
      <c r="E42">
        <v>8</v>
      </c>
      <c r="F42">
        <f>RANK(STAND_HR[[#This Row],[HR]],STAND_HR[HR],0)</f>
        <v>347</v>
      </c>
      <c r="G42">
        <f t="shared" si="0"/>
        <v>5</v>
      </c>
    </row>
    <row r="43" spans="1:7" x14ac:dyDescent="0.25">
      <c r="A43" t="s">
        <v>42</v>
      </c>
      <c r="B43" t="s">
        <v>99</v>
      </c>
      <c r="C43" t="s">
        <v>113</v>
      </c>
      <c r="D43">
        <v>197</v>
      </c>
      <c r="E43">
        <v>7</v>
      </c>
      <c r="F43">
        <f>RANK(STAND_HR[[#This Row],[HR]],STAND_HR[HR],0)</f>
        <v>361</v>
      </c>
      <c r="G43">
        <f t="shared" si="0"/>
        <v>6</v>
      </c>
    </row>
    <row r="44" spans="1:7" x14ac:dyDescent="0.25">
      <c r="A44" t="s">
        <v>42</v>
      </c>
      <c r="B44" t="s">
        <v>104</v>
      </c>
      <c r="C44" t="s">
        <v>113</v>
      </c>
      <c r="D44">
        <v>192</v>
      </c>
      <c r="E44">
        <v>6</v>
      </c>
      <c r="F44">
        <f>RANK(STAND_HR[[#This Row],[HR]],STAND_HR[HR],0)</f>
        <v>395</v>
      </c>
      <c r="G44">
        <f t="shared" si="0"/>
        <v>7</v>
      </c>
    </row>
    <row r="45" spans="1:7" x14ac:dyDescent="0.25">
      <c r="A45" t="s">
        <v>42</v>
      </c>
      <c r="B45" t="s">
        <v>105</v>
      </c>
      <c r="C45" t="s">
        <v>113</v>
      </c>
      <c r="D45">
        <v>191</v>
      </c>
      <c r="E45">
        <v>5</v>
      </c>
      <c r="F45">
        <f>RANK(STAND_HR[[#This Row],[HR]],STAND_HR[HR],0)</f>
        <v>406</v>
      </c>
      <c r="G45">
        <f t="shared" si="0"/>
        <v>8</v>
      </c>
    </row>
    <row r="46" spans="1:7" x14ac:dyDescent="0.25">
      <c r="A46" t="s">
        <v>42</v>
      </c>
      <c r="B46" t="s">
        <v>103</v>
      </c>
      <c r="C46" t="s">
        <v>113</v>
      </c>
      <c r="D46">
        <v>180</v>
      </c>
      <c r="E46">
        <v>4</v>
      </c>
      <c r="F46">
        <f>RANK(STAND_HR[[#This Row],[HR]],STAND_HR[HR],0)</f>
        <v>484</v>
      </c>
      <c r="G46">
        <f t="shared" si="0"/>
        <v>9</v>
      </c>
    </row>
    <row r="47" spans="1:7" x14ac:dyDescent="0.25">
      <c r="A47" t="s">
        <v>42</v>
      </c>
      <c r="B47" t="s">
        <v>96</v>
      </c>
      <c r="C47" t="s">
        <v>113</v>
      </c>
      <c r="D47">
        <v>174</v>
      </c>
      <c r="E47">
        <v>3</v>
      </c>
      <c r="F47">
        <f>RANK(STAND_HR[[#This Row],[HR]],STAND_HR[HR],0)</f>
        <v>522</v>
      </c>
      <c r="G47">
        <f t="shared" si="0"/>
        <v>10</v>
      </c>
    </row>
    <row r="48" spans="1:7" x14ac:dyDescent="0.25">
      <c r="A48" t="s">
        <v>42</v>
      </c>
      <c r="B48" t="s">
        <v>95</v>
      </c>
      <c r="C48" t="s">
        <v>113</v>
      </c>
      <c r="D48">
        <v>161</v>
      </c>
      <c r="E48">
        <v>2</v>
      </c>
      <c r="F48">
        <f>RANK(STAND_HR[[#This Row],[HR]],STAND_HR[HR],0)</f>
        <v>579</v>
      </c>
      <c r="G48">
        <f t="shared" si="0"/>
        <v>11</v>
      </c>
    </row>
    <row r="49" spans="1:7" x14ac:dyDescent="0.25">
      <c r="A49" t="s">
        <v>42</v>
      </c>
      <c r="B49" t="s">
        <v>97</v>
      </c>
      <c r="C49" t="s">
        <v>113</v>
      </c>
      <c r="D49">
        <v>130</v>
      </c>
      <c r="E49">
        <v>1</v>
      </c>
      <c r="F49">
        <f>RANK(STAND_HR[[#This Row],[HR]],STAND_HR[HR],0)</f>
        <v>642</v>
      </c>
      <c r="G49">
        <f t="shared" si="0"/>
        <v>12</v>
      </c>
    </row>
    <row r="50" spans="1:7" x14ac:dyDescent="0.25">
      <c r="A50" t="s">
        <v>43</v>
      </c>
      <c r="B50" t="s">
        <v>105</v>
      </c>
      <c r="C50" t="s">
        <v>114</v>
      </c>
      <c r="D50">
        <v>262</v>
      </c>
      <c r="E50">
        <v>12</v>
      </c>
      <c r="F50">
        <f>RANK(STAND_HR[[#This Row],[HR]],STAND_HR[HR],0)</f>
        <v>26</v>
      </c>
      <c r="G50">
        <f t="shared" si="0"/>
        <v>1</v>
      </c>
    </row>
    <row r="51" spans="1:7" x14ac:dyDescent="0.25">
      <c r="A51" t="s">
        <v>43</v>
      </c>
      <c r="B51" t="s">
        <v>94</v>
      </c>
      <c r="C51" t="s">
        <v>114</v>
      </c>
      <c r="D51">
        <v>256</v>
      </c>
      <c r="E51">
        <v>11</v>
      </c>
      <c r="F51">
        <f>RANK(STAND_HR[[#This Row],[HR]],STAND_HR[HR],0)</f>
        <v>37</v>
      </c>
      <c r="G51">
        <f t="shared" si="0"/>
        <v>2</v>
      </c>
    </row>
    <row r="52" spans="1:7" x14ac:dyDescent="0.25">
      <c r="A52" t="s">
        <v>43</v>
      </c>
      <c r="B52" t="s">
        <v>95</v>
      </c>
      <c r="C52" t="s">
        <v>114</v>
      </c>
      <c r="D52">
        <v>237</v>
      </c>
      <c r="E52">
        <v>10</v>
      </c>
      <c r="F52">
        <f>RANK(STAND_HR[[#This Row],[HR]],STAND_HR[HR],0)</f>
        <v>106</v>
      </c>
      <c r="G52">
        <f t="shared" si="0"/>
        <v>3</v>
      </c>
    </row>
    <row r="53" spans="1:7" x14ac:dyDescent="0.25">
      <c r="A53" t="s">
        <v>43</v>
      </c>
      <c r="B53" t="s">
        <v>101</v>
      </c>
      <c r="C53" t="s">
        <v>114</v>
      </c>
      <c r="D53">
        <v>226</v>
      </c>
      <c r="E53">
        <v>9</v>
      </c>
      <c r="F53">
        <f>RANK(STAND_HR[[#This Row],[HR]],STAND_HR[HR],0)</f>
        <v>171</v>
      </c>
      <c r="G53">
        <f t="shared" si="0"/>
        <v>4</v>
      </c>
    </row>
    <row r="54" spans="1:7" x14ac:dyDescent="0.25">
      <c r="A54" t="s">
        <v>43</v>
      </c>
      <c r="B54" t="s">
        <v>100</v>
      </c>
      <c r="C54" t="s">
        <v>114</v>
      </c>
      <c r="D54">
        <v>202</v>
      </c>
      <c r="E54">
        <v>8</v>
      </c>
      <c r="F54">
        <f>RANK(STAND_HR[[#This Row],[HR]],STAND_HR[HR],0)</f>
        <v>321</v>
      </c>
      <c r="G54">
        <f t="shared" si="0"/>
        <v>5</v>
      </c>
    </row>
    <row r="55" spans="1:7" x14ac:dyDescent="0.25">
      <c r="A55" t="s">
        <v>43</v>
      </c>
      <c r="B55" t="s">
        <v>102</v>
      </c>
      <c r="C55" t="s">
        <v>114</v>
      </c>
      <c r="D55">
        <v>190</v>
      </c>
      <c r="E55">
        <v>7</v>
      </c>
      <c r="F55">
        <f>RANK(STAND_HR[[#This Row],[HR]],STAND_HR[HR],0)</f>
        <v>413</v>
      </c>
      <c r="G55">
        <f t="shared" si="0"/>
        <v>6</v>
      </c>
    </row>
    <row r="56" spans="1:7" x14ac:dyDescent="0.25">
      <c r="A56" t="s">
        <v>43</v>
      </c>
      <c r="B56" t="s">
        <v>96</v>
      </c>
      <c r="C56" t="s">
        <v>114</v>
      </c>
      <c r="D56">
        <v>186</v>
      </c>
      <c r="E56">
        <v>6</v>
      </c>
      <c r="F56">
        <f>RANK(STAND_HR[[#This Row],[HR]],STAND_HR[HR],0)</f>
        <v>447</v>
      </c>
      <c r="G56">
        <f t="shared" si="0"/>
        <v>7</v>
      </c>
    </row>
    <row r="57" spans="1:7" x14ac:dyDescent="0.25">
      <c r="A57" t="s">
        <v>43</v>
      </c>
      <c r="B57" t="s">
        <v>98</v>
      </c>
      <c r="C57" t="s">
        <v>114</v>
      </c>
      <c r="D57">
        <v>178</v>
      </c>
      <c r="E57">
        <v>5</v>
      </c>
      <c r="F57">
        <f>RANK(STAND_HR[[#This Row],[HR]],STAND_HR[HR],0)</f>
        <v>499</v>
      </c>
      <c r="G57">
        <f t="shared" si="0"/>
        <v>8</v>
      </c>
    </row>
    <row r="58" spans="1:7" x14ac:dyDescent="0.25">
      <c r="A58" t="s">
        <v>43</v>
      </c>
      <c r="B58" t="s">
        <v>104</v>
      </c>
      <c r="C58" t="s">
        <v>114</v>
      </c>
      <c r="D58">
        <v>168</v>
      </c>
      <c r="E58">
        <v>4</v>
      </c>
      <c r="F58">
        <f>RANK(STAND_HR[[#This Row],[HR]],STAND_HR[HR],0)</f>
        <v>550</v>
      </c>
      <c r="G58">
        <f t="shared" si="0"/>
        <v>9</v>
      </c>
    </row>
    <row r="59" spans="1:7" x14ac:dyDescent="0.25">
      <c r="A59" t="s">
        <v>43</v>
      </c>
      <c r="B59" t="s">
        <v>99</v>
      </c>
      <c r="C59" t="s">
        <v>114</v>
      </c>
      <c r="D59">
        <v>162</v>
      </c>
      <c r="E59">
        <v>3</v>
      </c>
      <c r="F59">
        <f>RANK(STAND_HR[[#This Row],[HR]],STAND_HR[HR],0)</f>
        <v>572</v>
      </c>
      <c r="G59">
        <f t="shared" si="0"/>
        <v>10</v>
      </c>
    </row>
    <row r="60" spans="1:7" x14ac:dyDescent="0.25">
      <c r="A60" t="s">
        <v>43</v>
      </c>
      <c r="B60" t="s">
        <v>97</v>
      </c>
      <c r="C60" t="s">
        <v>114</v>
      </c>
      <c r="D60">
        <v>139</v>
      </c>
      <c r="E60">
        <v>2</v>
      </c>
      <c r="F60">
        <f>RANK(STAND_HR[[#This Row],[HR]],STAND_HR[HR],0)</f>
        <v>630</v>
      </c>
      <c r="G60">
        <f t="shared" si="0"/>
        <v>11</v>
      </c>
    </row>
    <row r="61" spans="1:7" x14ac:dyDescent="0.25">
      <c r="A61" t="s">
        <v>43</v>
      </c>
      <c r="B61" t="s">
        <v>103</v>
      </c>
      <c r="C61" t="s">
        <v>114</v>
      </c>
      <c r="D61">
        <v>117</v>
      </c>
      <c r="E61">
        <v>1</v>
      </c>
      <c r="F61">
        <f>RANK(STAND_HR[[#This Row],[HR]],STAND_HR[HR],0)</f>
        <v>651</v>
      </c>
      <c r="G61">
        <f t="shared" si="0"/>
        <v>12</v>
      </c>
    </row>
    <row r="62" spans="1:7" x14ac:dyDescent="0.25">
      <c r="A62" t="s">
        <v>44</v>
      </c>
      <c r="B62" t="s">
        <v>95</v>
      </c>
      <c r="C62" t="s">
        <v>114</v>
      </c>
      <c r="D62">
        <v>250</v>
      </c>
      <c r="E62">
        <v>12</v>
      </c>
      <c r="F62">
        <f>RANK(STAND_HR[[#This Row],[HR]],STAND_HR[HR],0)</f>
        <v>50</v>
      </c>
      <c r="G62">
        <f t="shared" si="0"/>
        <v>1</v>
      </c>
    </row>
    <row r="63" spans="1:7" x14ac:dyDescent="0.25">
      <c r="A63" t="s">
        <v>44</v>
      </c>
      <c r="B63" t="s">
        <v>101</v>
      </c>
      <c r="C63" t="s">
        <v>114</v>
      </c>
      <c r="D63">
        <v>241</v>
      </c>
      <c r="E63">
        <v>11</v>
      </c>
      <c r="F63">
        <f>RANK(STAND_HR[[#This Row],[HR]],STAND_HR[HR],0)</f>
        <v>89</v>
      </c>
      <c r="G63">
        <f t="shared" si="0"/>
        <v>2</v>
      </c>
    </row>
    <row r="64" spans="1:7" x14ac:dyDescent="0.25">
      <c r="A64" t="s">
        <v>44</v>
      </c>
      <c r="B64" t="s">
        <v>98</v>
      </c>
      <c r="C64" t="s">
        <v>114</v>
      </c>
      <c r="D64">
        <v>238</v>
      </c>
      <c r="E64">
        <v>10</v>
      </c>
      <c r="F64">
        <f>RANK(STAND_HR[[#This Row],[HR]],STAND_HR[HR],0)</f>
        <v>102</v>
      </c>
      <c r="G64">
        <f t="shared" si="0"/>
        <v>3</v>
      </c>
    </row>
    <row r="65" spans="1:7" x14ac:dyDescent="0.25">
      <c r="A65" t="s">
        <v>44</v>
      </c>
      <c r="B65" t="s">
        <v>102</v>
      </c>
      <c r="C65" t="s">
        <v>114</v>
      </c>
      <c r="D65">
        <v>228</v>
      </c>
      <c r="E65">
        <v>9</v>
      </c>
      <c r="F65">
        <f>RANK(STAND_HR[[#This Row],[HR]],STAND_HR[HR],0)</f>
        <v>158</v>
      </c>
      <c r="G65">
        <f t="shared" si="0"/>
        <v>4</v>
      </c>
    </row>
    <row r="66" spans="1:7" x14ac:dyDescent="0.25">
      <c r="A66" t="s">
        <v>44</v>
      </c>
      <c r="B66" t="s">
        <v>104</v>
      </c>
      <c r="C66" t="s">
        <v>114</v>
      </c>
      <c r="D66">
        <v>203</v>
      </c>
      <c r="E66">
        <v>8</v>
      </c>
      <c r="F66">
        <f>RANK(STAND_HR[[#This Row],[HR]],STAND_HR[HR],0)</f>
        <v>310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94</v>
      </c>
      <c r="C67" t="s">
        <v>114</v>
      </c>
      <c r="D67">
        <v>201</v>
      </c>
      <c r="E67">
        <v>7</v>
      </c>
      <c r="F67">
        <f>RANK(STAND_HR[[#This Row],[HR]],STAND_HR[HR],0)</f>
        <v>333</v>
      </c>
      <c r="G67">
        <f t="shared" si="1"/>
        <v>6</v>
      </c>
    </row>
    <row r="68" spans="1:7" x14ac:dyDescent="0.25">
      <c r="A68" t="s">
        <v>44</v>
      </c>
      <c r="B68" t="s">
        <v>96</v>
      </c>
      <c r="C68" t="s">
        <v>114</v>
      </c>
      <c r="D68">
        <v>197</v>
      </c>
      <c r="E68">
        <v>6</v>
      </c>
      <c r="F68">
        <f>RANK(STAND_HR[[#This Row],[HR]],STAND_HR[HR],0)</f>
        <v>361</v>
      </c>
      <c r="G68">
        <f t="shared" si="1"/>
        <v>7</v>
      </c>
    </row>
    <row r="69" spans="1:7" x14ac:dyDescent="0.25">
      <c r="A69" t="s">
        <v>44</v>
      </c>
      <c r="B69" t="s">
        <v>105</v>
      </c>
      <c r="C69" t="s">
        <v>114</v>
      </c>
      <c r="D69">
        <v>187</v>
      </c>
      <c r="E69">
        <v>5</v>
      </c>
      <c r="F69">
        <f>RANK(STAND_HR[[#This Row],[HR]],STAND_HR[HR],0)</f>
        <v>437</v>
      </c>
      <c r="G69">
        <f t="shared" si="1"/>
        <v>8</v>
      </c>
    </row>
    <row r="70" spans="1:7" x14ac:dyDescent="0.25">
      <c r="A70" t="s">
        <v>44</v>
      </c>
      <c r="B70" t="s">
        <v>99</v>
      </c>
      <c r="C70" t="s">
        <v>114</v>
      </c>
      <c r="D70">
        <v>182</v>
      </c>
      <c r="E70">
        <v>4</v>
      </c>
      <c r="F70">
        <f>RANK(STAND_HR[[#This Row],[HR]],STAND_HR[HR],0)</f>
        <v>473</v>
      </c>
      <c r="G70">
        <f t="shared" si="1"/>
        <v>9</v>
      </c>
    </row>
    <row r="71" spans="1:7" x14ac:dyDescent="0.25">
      <c r="A71" t="s">
        <v>44</v>
      </c>
      <c r="B71" t="s">
        <v>100</v>
      </c>
      <c r="C71" t="s">
        <v>114</v>
      </c>
      <c r="D71">
        <v>177</v>
      </c>
      <c r="E71">
        <v>3</v>
      </c>
      <c r="F71">
        <f>RANK(STAND_HR[[#This Row],[HR]],STAND_HR[HR],0)</f>
        <v>507</v>
      </c>
      <c r="G71">
        <f t="shared" si="1"/>
        <v>10</v>
      </c>
    </row>
    <row r="72" spans="1:7" x14ac:dyDescent="0.25">
      <c r="A72" t="s">
        <v>44</v>
      </c>
      <c r="B72" t="s">
        <v>103</v>
      </c>
      <c r="C72" t="s">
        <v>114</v>
      </c>
      <c r="D72">
        <v>170</v>
      </c>
      <c r="E72">
        <v>2</v>
      </c>
      <c r="F72">
        <f>RANK(STAND_HR[[#This Row],[HR]],STAND_HR[HR],0)</f>
        <v>541</v>
      </c>
      <c r="G72">
        <f t="shared" si="1"/>
        <v>11</v>
      </c>
    </row>
    <row r="73" spans="1:7" x14ac:dyDescent="0.25">
      <c r="A73" t="s">
        <v>44</v>
      </c>
      <c r="B73" t="s">
        <v>97</v>
      </c>
      <c r="C73" t="s">
        <v>114</v>
      </c>
      <c r="D73">
        <v>160</v>
      </c>
      <c r="E73">
        <v>1</v>
      </c>
      <c r="F73">
        <f>RANK(STAND_HR[[#This Row],[HR]],STAND_HR[HR],0)</f>
        <v>584</v>
      </c>
      <c r="G73">
        <f t="shared" si="1"/>
        <v>12</v>
      </c>
    </row>
    <row r="74" spans="1:7" x14ac:dyDescent="0.25">
      <c r="A74" t="s">
        <v>45</v>
      </c>
      <c r="B74" t="s">
        <v>94</v>
      </c>
      <c r="C74" t="s">
        <v>113</v>
      </c>
      <c r="D74">
        <v>247</v>
      </c>
      <c r="E74">
        <v>12</v>
      </c>
      <c r="F74">
        <f>RANK(STAND_HR[[#This Row],[HR]],STAND_HR[HR],0)</f>
        <v>64</v>
      </c>
      <c r="G74">
        <f t="shared" si="1"/>
        <v>1</v>
      </c>
    </row>
    <row r="75" spans="1:7" x14ac:dyDescent="0.25">
      <c r="A75" t="s">
        <v>45</v>
      </c>
      <c r="B75" t="s">
        <v>95</v>
      </c>
      <c r="C75" t="s">
        <v>113</v>
      </c>
      <c r="D75">
        <v>243</v>
      </c>
      <c r="E75">
        <v>11</v>
      </c>
      <c r="F75">
        <f>RANK(STAND_HR[[#This Row],[HR]],STAND_HR[HR],0)</f>
        <v>74</v>
      </c>
      <c r="G75">
        <f t="shared" si="1"/>
        <v>2</v>
      </c>
    </row>
    <row r="76" spans="1:7" x14ac:dyDescent="0.25">
      <c r="A76" t="s">
        <v>45</v>
      </c>
      <c r="B76" t="s">
        <v>102</v>
      </c>
      <c r="C76" t="s">
        <v>113</v>
      </c>
      <c r="D76">
        <v>239</v>
      </c>
      <c r="E76">
        <v>10</v>
      </c>
      <c r="F76">
        <f>RANK(STAND_HR[[#This Row],[HR]],STAND_HR[HR],0)</f>
        <v>98</v>
      </c>
      <c r="G76">
        <f t="shared" si="1"/>
        <v>3</v>
      </c>
    </row>
    <row r="77" spans="1:7" x14ac:dyDescent="0.25">
      <c r="A77" t="s">
        <v>45</v>
      </c>
      <c r="B77" t="s">
        <v>98</v>
      </c>
      <c r="C77" t="s">
        <v>113</v>
      </c>
      <c r="D77">
        <v>236</v>
      </c>
      <c r="E77">
        <v>9</v>
      </c>
      <c r="F77">
        <f>RANK(STAND_HR[[#This Row],[HR]],STAND_HR[HR],0)</f>
        <v>114</v>
      </c>
      <c r="G77">
        <f t="shared" si="1"/>
        <v>4</v>
      </c>
    </row>
    <row r="78" spans="1:7" x14ac:dyDescent="0.25">
      <c r="A78" t="s">
        <v>45</v>
      </c>
      <c r="B78" t="s">
        <v>103</v>
      </c>
      <c r="C78" t="s">
        <v>113</v>
      </c>
      <c r="D78">
        <v>201</v>
      </c>
      <c r="E78">
        <v>8</v>
      </c>
      <c r="F78">
        <f>RANK(STAND_HR[[#This Row],[HR]],STAND_HR[HR],0)</f>
        <v>333</v>
      </c>
      <c r="G78">
        <f t="shared" si="1"/>
        <v>5</v>
      </c>
    </row>
    <row r="79" spans="1:7" x14ac:dyDescent="0.25">
      <c r="A79" t="s">
        <v>45</v>
      </c>
      <c r="B79" t="s">
        <v>101</v>
      </c>
      <c r="C79" t="s">
        <v>113</v>
      </c>
      <c r="D79">
        <v>193</v>
      </c>
      <c r="E79">
        <v>7</v>
      </c>
      <c r="F79">
        <f>RANK(STAND_HR[[#This Row],[HR]],STAND_HR[HR],0)</f>
        <v>387</v>
      </c>
      <c r="G79">
        <f t="shared" si="1"/>
        <v>6</v>
      </c>
    </row>
    <row r="80" spans="1:7" x14ac:dyDescent="0.25">
      <c r="A80" t="s">
        <v>45</v>
      </c>
      <c r="B80" t="s">
        <v>104</v>
      </c>
      <c r="C80" t="s">
        <v>113</v>
      </c>
      <c r="D80">
        <v>192</v>
      </c>
      <c r="E80">
        <v>6</v>
      </c>
      <c r="F80">
        <f>RANK(STAND_HR[[#This Row],[HR]],STAND_HR[HR],0)</f>
        <v>395</v>
      </c>
      <c r="G80">
        <f t="shared" si="1"/>
        <v>7</v>
      </c>
    </row>
    <row r="81" spans="1:7" x14ac:dyDescent="0.25">
      <c r="A81" t="s">
        <v>45</v>
      </c>
      <c r="B81" t="s">
        <v>99</v>
      </c>
      <c r="C81" t="s">
        <v>113</v>
      </c>
      <c r="D81">
        <v>189</v>
      </c>
      <c r="E81">
        <v>5</v>
      </c>
      <c r="F81">
        <f>RANK(STAND_HR[[#This Row],[HR]],STAND_HR[HR],0)</f>
        <v>422</v>
      </c>
      <c r="G81">
        <f t="shared" si="1"/>
        <v>8</v>
      </c>
    </row>
    <row r="82" spans="1:7" x14ac:dyDescent="0.25">
      <c r="A82" t="s">
        <v>45</v>
      </c>
      <c r="B82" t="s">
        <v>100</v>
      </c>
      <c r="C82" t="s">
        <v>113</v>
      </c>
      <c r="D82">
        <v>171</v>
      </c>
      <c r="E82">
        <v>4</v>
      </c>
      <c r="F82">
        <f>RANK(STAND_HR[[#This Row],[HR]],STAND_HR[HR],0)</f>
        <v>534</v>
      </c>
      <c r="G82">
        <f t="shared" si="1"/>
        <v>9</v>
      </c>
    </row>
    <row r="83" spans="1:7" x14ac:dyDescent="0.25">
      <c r="A83" t="s">
        <v>45</v>
      </c>
      <c r="B83" t="s">
        <v>105</v>
      </c>
      <c r="C83" t="s">
        <v>113</v>
      </c>
      <c r="D83">
        <v>170</v>
      </c>
      <c r="E83">
        <v>3</v>
      </c>
      <c r="F83">
        <f>RANK(STAND_HR[[#This Row],[HR]],STAND_HR[HR],0)</f>
        <v>541</v>
      </c>
      <c r="G83">
        <f t="shared" si="1"/>
        <v>10</v>
      </c>
    </row>
    <row r="84" spans="1:7" x14ac:dyDescent="0.25">
      <c r="A84" t="s">
        <v>45</v>
      </c>
      <c r="B84" t="s">
        <v>97</v>
      </c>
      <c r="C84" t="s">
        <v>113</v>
      </c>
      <c r="D84">
        <v>168</v>
      </c>
      <c r="E84">
        <v>2</v>
      </c>
      <c r="F84">
        <f>RANK(STAND_HR[[#This Row],[HR]],STAND_HR[HR],0)</f>
        <v>550</v>
      </c>
      <c r="G84">
        <f t="shared" si="1"/>
        <v>11</v>
      </c>
    </row>
    <row r="85" spans="1:7" x14ac:dyDescent="0.25">
      <c r="A85" t="s">
        <v>45</v>
      </c>
      <c r="B85" t="s">
        <v>96</v>
      </c>
      <c r="C85" t="s">
        <v>113</v>
      </c>
      <c r="D85">
        <v>167</v>
      </c>
      <c r="E85">
        <v>1</v>
      </c>
      <c r="F85">
        <f>RANK(STAND_HR[[#This Row],[HR]],STAND_HR[HR],0)</f>
        <v>561</v>
      </c>
      <c r="G85">
        <f t="shared" si="1"/>
        <v>12</v>
      </c>
    </row>
    <row r="86" spans="1:7" x14ac:dyDescent="0.25">
      <c r="A86" t="s">
        <v>46</v>
      </c>
      <c r="B86" t="s">
        <v>100</v>
      </c>
      <c r="C86" t="s">
        <v>113</v>
      </c>
      <c r="D86">
        <v>278</v>
      </c>
      <c r="E86">
        <v>12</v>
      </c>
      <c r="F86">
        <f>RANK(STAND_HR[[#This Row],[HR]],STAND_HR[HR],0)</f>
        <v>5</v>
      </c>
      <c r="G86">
        <f t="shared" si="1"/>
        <v>1</v>
      </c>
    </row>
    <row r="87" spans="1:7" x14ac:dyDescent="0.25">
      <c r="A87" t="s">
        <v>46</v>
      </c>
      <c r="B87" t="s">
        <v>95</v>
      </c>
      <c r="C87" t="s">
        <v>113</v>
      </c>
      <c r="D87">
        <v>255</v>
      </c>
      <c r="E87">
        <v>11</v>
      </c>
      <c r="F87">
        <f>RANK(STAND_HR[[#This Row],[HR]],STAND_HR[HR],0)</f>
        <v>43</v>
      </c>
      <c r="G87">
        <f t="shared" si="1"/>
        <v>2</v>
      </c>
    </row>
    <row r="88" spans="1:7" x14ac:dyDescent="0.25">
      <c r="A88" t="s">
        <v>46</v>
      </c>
      <c r="B88" t="s">
        <v>94</v>
      </c>
      <c r="C88" t="s">
        <v>113</v>
      </c>
      <c r="D88">
        <v>241</v>
      </c>
      <c r="E88">
        <v>10</v>
      </c>
      <c r="F88">
        <f>RANK(STAND_HR[[#This Row],[HR]],STAND_HR[HR],0)</f>
        <v>89</v>
      </c>
      <c r="G88">
        <f t="shared" si="1"/>
        <v>3</v>
      </c>
    </row>
    <row r="89" spans="1:7" x14ac:dyDescent="0.25">
      <c r="A89" t="s">
        <v>46</v>
      </c>
      <c r="B89" t="s">
        <v>98</v>
      </c>
      <c r="C89" t="s">
        <v>113</v>
      </c>
      <c r="D89">
        <v>230</v>
      </c>
      <c r="E89">
        <v>9</v>
      </c>
      <c r="F89">
        <f>RANK(STAND_HR[[#This Row],[HR]],STAND_HR[HR],0)</f>
        <v>145</v>
      </c>
      <c r="G89">
        <f t="shared" si="1"/>
        <v>4</v>
      </c>
    </row>
    <row r="90" spans="1:7" x14ac:dyDescent="0.25">
      <c r="A90" t="s">
        <v>46</v>
      </c>
      <c r="B90" t="s">
        <v>99</v>
      </c>
      <c r="C90" t="s">
        <v>113</v>
      </c>
      <c r="D90">
        <v>218</v>
      </c>
      <c r="E90">
        <v>8</v>
      </c>
      <c r="F90">
        <f>RANK(STAND_HR[[#This Row],[HR]],STAND_HR[HR],0)</f>
        <v>218</v>
      </c>
      <c r="G90">
        <f t="shared" si="1"/>
        <v>5</v>
      </c>
    </row>
    <row r="91" spans="1:7" x14ac:dyDescent="0.25">
      <c r="A91" t="s">
        <v>46</v>
      </c>
      <c r="B91" t="s">
        <v>96</v>
      </c>
      <c r="C91" t="s">
        <v>113</v>
      </c>
      <c r="D91">
        <v>211</v>
      </c>
      <c r="E91">
        <v>7</v>
      </c>
      <c r="F91">
        <f>RANK(STAND_HR[[#This Row],[HR]],STAND_HR[HR],0)</f>
        <v>260</v>
      </c>
      <c r="G91">
        <f t="shared" si="1"/>
        <v>6</v>
      </c>
    </row>
    <row r="92" spans="1:7" x14ac:dyDescent="0.25">
      <c r="A92" t="s">
        <v>46</v>
      </c>
      <c r="B92" t="s">
        <v>102</v>
      </c>
      <c r="C92" t="s">
        <v>113</v>
      </c>
      <c r="D92">
        <v>172</v>
      </c>
      <c r="E92">
        <v>6</v>
      </c>
      <c r="F92">
        <f>RANK(STAND_HR[[#This Row],[HR]],STAND_HR[HR],0)</f>
        <v>532</v>
      </c>
      <c r="G92">
        <f t="shared" si="1"/>
        <v>7</v>
      </c>
    </row>
    <row r="93" spans="1:7" x14ac:dyDescent="0.25">
      <c r="A93" t="s">
        <v>46</v>
      </c>
      <c r="B93" t="s">
        <v>105</v>
      </c>
      <c r="C93" t="s">
        <v>113</v>
      </c>
      <c r="D93">
        <v>170</v>
      </c>
      <c r="E93">
        <v>5</v>
      </c>
      <c r="F93">
        <f>RANK(STAND_HR[[#This Row],[HR]],STAND_HR[HR],0)</f>
        <v>541</v>
      </c>
      <c r="G93">
        <f t="shared" si="1"/>
        <v>8</v>
      </c>
    </row>
    <row r="94" spans="1:7" x14ac:dyDescent="0.25">
      <c r="A94" t="s">
        <v>46</v>
      </c>
      <c r="B94" t="s">
        <v>101</v>
      </c>
      <c r="C94" t="s">
        <v>113</v>
      </c>
      <c r="D94">
        <v>167</v>
      </c>
      <c r="E94">
        <v>4</v>
      </c>
      <c r="F94">
        <f>RANK(STAND_HR[[#This Row],[HR]],STAND_HR[HR],0)</f>
        <v>561</v>
      </c>
      <c r="G94">
        <f t="shared" si="1"/>
        <v>9</v>
      </c>
    </row>
    <row r="95" spans="1:7" x14ac:dyDescent="0.25">
      <c r="A95" t="s">
        <v>46</v>
      </c>
      <c r="B95" t="s">
        <v>103</v>
      </c>
      <c r="C95" t="s">
        <v>113</v>
      </c>
      <c r="D95">
        <v>141</v>
      </c>
      <c r="E95">
        <v>2.5</v>
      </c>
      <c r="F95">
        <f>RANK(STAND_HR[[#This Row],[HR]],STAND_HR[HR],0)</f>
        <v>624</v>
      </c>
      <c r="G95">
        <f t="shared" si="1"/>
        <v>10</v>
      </c>
    </row>
    <row r="96" spans="1:7" x14ac:dyDescent="0.25">
      <c r="A96" t="s">
        <v>46</v>
      </c>
      <c r="B96" t="s">
        <v>104</v>
      </c>
      <c r="C96" t="s">
        <v>113</v>
      </c>
      <c r="D96">
        <v>141</v>
      </c>
      <c r="E96">
        <v>2.5</v>
      </c>
      <c r="F96">
        <f>RANK(STAND_HR[[#This Row],[HR]],STAND_HR[HR],0)</f>
        <v>624</v>
      </c>
      <c r="G96">
        <f t="shared" si="1"/>
        <v>11</v>
      </c>
    </row>
    <row r="97" spans="1:7" x14ac:dyDescent="0.25">
      <c r="A97" t="s">
        <v>46</v>
      </c>
      <c r="B97" t="s">
        <v>97</v>
      </c>
      <c r="C97" t="s">
        <v>113</v>
      </c>
      <c r="D97">
        <v>129</v>
      </c>
      <c r="E97">
        <v>1</v>
      </c>
      <c r="F97">
        <f>RANK(STAND_HR[[#This Row],[HR]],STAND_HR[HR],0)</f>
        <v>643</v>
      </c>
      <c r="G97">
        <f t="shared" si="1"/>
        <v>12</v>
      </c>
    </row>
    <row r="98" spans="1:7" x14ac:dyDescent="0.25">
      <c r="A98" t="s">
        <v>47</v>
      </c>
      <c r="B98" t="s">
        <v>95</v>
      </c>
      <c r="C98" t="s">
        <v>113</v>
      </c>
      <c r="D98">
        <v>265</v>
      </c>
      <c r="E98">
        <v>12</v>
      </c>
      <c r="F98">
        <f>RANK(STAND_HR[[#This Row],[HR]],STAND_HR[HR],0)</f>
        <v>17</v>
      </c>
      <c r="G98">
        <f t="shared" si="1"/>
        <v>1</v>
      </c>
    </row>
    <row r="99" spans="1:7" x14ac:dyDescent="0.25">
      <c r="A99" t="s">
        <v>47</v>
      </c>
      <c r="B99" t="s">
        <v>97</v>
      </c>
      <c r="C99" t="s">
        <v>113</v>
      </c>
      <c r="D99">
        <v>237</v>
      </c>
      <c r="E99">
        <v>11</v>
      </c>
      <c r="F99">
        <f>RANK(STAND_HR[[#This Row],[HR]],STAND_HR[HR],0)</f>
        <v>106</v>
      </c>
      <c r="G99">
        <f t="shared" si="1"/>
        <v>2</v>
      </c>
    </row>
    <row r="100" spans="1:7" x14ac:dyDescent="0.25">
      <c r="A100" t="s">
        <v>47</v>
      </c>
      <c r="B100" t="s">
        <v>94</v>
      </c>
      <c r="C100" t="s">
        <v>113</v>
      </c>
      <c r="D100">
        <v>235</v>
      </c>
      <c r="E100">
        <v>10</v>
      </c>
      <c r="F100">
        <f>RANK(STAND_HR[[#This Row],[HR]],STAND_HR[HR],0)</f>
        <v>116</v>
      </c>
      <c r="G100">
        <f t="shared" si="1"/>
        <v>3</v>
      </c>
    </row>
    <row r="101" spans="1:7" x14ac:dyDescent="0.25">
      <c r="A101" t="s">
        <v>47</v>
      </c>
      <c r="B101" t="s">
        <v>100</v>
      </c>
      <c r="C101" t="s">
        <v>113</v>
      </c>
      <c r="D101">
        <v>224</v>
      </c>
      <c r="E101">
        <v>9</v>
      </c>
      <c r="F101">
        <f>RANK(STAND_HR[[#This Row],[HR]],STAND_HR[HR],0)</f>
        <v>185</v>
      </c>
      <c r="G101">
        <f t="shared" si="1"/>
        <v>4</v>
      </c>
    </row>
    <row r="102" spans="1:7" x14ac:dyDescent="0.25">
      <c r="A102" t="s">
        <v>47</v>
      </c>
      <c r="B102" t="s">
        <v>99</v>
      </c>
      <c r="C102" t="s">
        <v>113</v>
      </c>
      <c r="D102">
        <v>220</v>
      </c>
      <c r="E102">
        <v>8</v>
      </c>
      <c r="F102">
        <f>RANK(STAND_HR[[#This Row],[HR]],STAND_HR[HR],0)</f>
        <v>205</v>
      </c>
      <c r="G102">
        <f t="shared" si="1"/>
        <v>5</v>
      </c>
    </row>
    <row r="103" spans="1:7" x14ac:dyDescent="0.25">
      <c r="A103" t="s">
        <v>47</v>
      </c>
      <c r="B103" t="s">
        <v>98</v>
      </c>
      <c r="C103" t="s">
        <v>113</v>
      </c>
      <c r="D103">
        <v>216</v>
      </c>
      <c r="E103">
        <v>7</v>
      </c>
      <c r="F103">
        <f>RANK(STAND_HR[[#This Row],[HR]],STAND_HR[HR],0)</f>
        <v>226</v>
      </c>
      <c r="G103">
        <f t="shared" si="1"/>
        <v>6</v>
      </c>
    </row>
    <row r="104" spans="1:7" x14ac:dyDescent="0.25">
      <c r="A104" t="s">
        <v>47</v>
      </c>
      <c r="B104" t="s">
        <v>103</v>
      </c>
      <c r="C104" t="s">
        <v>113</v>
      </c>
      <c r="D104">
        <v>192</v>
      </c>
      <c r="E104">
        <v>6</v>
      </c>
      <c r="F104">
        <f>RANK(STAND_HR[[#This Row],[HR]],STAND_HR[HR],0)</f>
        <v>395</v>
      </c>
      <c r="G104">
        <f t="shared" si="1"/>
        <v>7</v>
      </c>
    </row>
    <row r="105" spans="1:7" x14ac:dyDescent="0.25">
      <c r="A105" t="s">
        <v>47</v>
      </c>
      <c r="B105" t="s">
        <v>104</v>
      </c>
      <c r="C105" t="s">
        <v>113</v>
      </c>
      <c r="D105">
        <v>191</v>
      </c>
      <c r="E105">
        <v>5</v>
      </c>
      <c r="F105">
        <f>RANK(STAND_HR[[#This Row],[HR]],STAND_HR[HR],0)</f>
        <v>406</v>
      </c>
      <c r="G105">
        <f t="shared" si="1"/>
        <v>8</v>
      </c>
    </row>
    <row r="106" spans="1:7" x14ac:dyDescent="0.25">
      <c r="A106" t="s">
        <v>47</v>
      </c>
      <c r="B106" t="s">
        <v>105</v>
      </c>
      <c r="C106" t="s">
        <v>113</v>
      </c>
      <c r="D106">
        <v>186</v>
      </c>
      <c r="E106">
        <v>4</v>
      </c>
      <c r="F106">
        <f>RANK(STAND_HR[[#This Row],[HR]],STAND_HR[HR],0)</f>
        <v>447</v>
      </c>
      <c r="G106">
        <f t="shared" si="1"/>
        <v>9</v>
      </c>
    </row>
    <row r="107" spans="1:7" x14ac:dyDescent="0.25">
      <c r="A107" t="s">
        <v>47</v>
      </c>
      <c r="B107" t="s">
        <v>96</v>
      </c>
      <c r="C107" t="s">
        <v>113</v>
      </c>
      <c r="D107">
        <v>173</v>
      </c>
      <c r="E107">
        <v>3</v>
      </c>
      <c r="F107">
        <f>RANK(STAND_HR[[#This Row],[HR]],STAND_HR[HR],0)</f>
        <v>526</v>
      </c>
      <c r="G107">
        <f t="shared" si="1"/>
        <v>10</v>
      </c>
    </row>
    <row r="108" spans="1:7" x14ac:dyDescent="0.25">
      <c r="A108" t="s">
        <v>47</v>
      </c>
      <c r="B108" t="s">
        <v>101</v>
      </c>
      <c r="C108" t="s">
        <v>113</v>
      </c>
      <c r="D108">
        <v>144</v>
      </c>
      <c r="E108">
        <v>2</v>
      </c>
      <c r="F108">
        <f>RANK(STAND_HR[[#This Row],[HR]],STAND_HR[HR],0)</f>
        <v>619</v>
      </c>
      <c r="G108">
        <f t="shared" si="1"/>
        <v>11</v>
      </c>
    </row>
    <row r="109" spans="1:7" x14ac:dyDescent="0.25">
      <c r="A109" t="s">
        <v>47</v>
      </c>
      <c r="B109" t="s">
        <v>102</v>
      </c>
      <c r="C109" t="s">
        <v>113</v>
      </c>
      <c r="D109">
        <v>128</v>
      </c>
      <c r="E109">
        <v>1</v>
      </c>
      <c r="F109">
        <f>RANK(STAND_HR[[#This Row],[HR]],STAND_HR[HR],0)</f>
        <v>644</v>
      </c>
      <c r="G109">
        <f t="shared" si="1"/>
        <v>12</v>
      </c>
    </row>
    <row r="110" spans="1:7" x14ac:dyDescent="0.25">
      <c r="A110" t="s">
        <v>48</v>
      </c>
      <c r="B110" t="s">
        <v>102</v>
      </c>
      <c r="C110" t="s">
        <v>113</v>
      </c>
      <c r="D110">
        <v>240</v>
      </c>
      <c r="E110">
        <v>12</v>
      </c>
      <c r="F110">
        <f>RANK(STAND_HR[[#This Row],[HR]],STAND_HR[HR],0)</f>
        <v>95</v>
      </c>
      <c r="G110">
        <f t="shared" si="1"/>
        <v>1</v>
      </c>
    </row>
    <row r="111" spans="1:7" x14ac:dyDescent="0.25">
      <c r="A111" t="s">
        <v>48</v>
      </c>
      <c r="B111" t="s">
        <v>95</v>
      </c>
      <c r="C111" t="s">
        <v>113</v>
      </c>
      <c r="D111">
        <v>231</v>
      </c>
      <c r="E111">
        <v>11</v>
      </c>
      <c r="F111">
        <f>RANK(STAND_HR[[#This Row],[HR]],STAND_HR[HR],0)</f>
        <v>138</v>
      </c>
      <c r="G111">
        <f t="shared" si="1"/>
        <v>2</v>
      </c>
    </row>
    <row r="112" spans="1:7" x14ac:dyDescent="0.25">
      <c r="A112" t="s">
        <v>48</v>
      </c>
      <c r="B112" t="s">
        <v>99</v>
      </c>
      <c r="C112" t="s">
        <v>113</v>
      </c>
      <c r="D112">
        <v>229</v>
      </c>
      <c r="E112">
        <v>10</v>
      </c>
      <c r="F112">
        <f>RANK(STAND_HR[[#This Row],[HR]],STAND_HR[HR],0)</f>
        <v>151</v>
      </c>
      <c r="G112">
        <f t="shared" si="1"/>
        <v>3</v>
      </c>
    </row>
    <row r="113" spans="1:7" x14ac:dyDescent="0.25">
      <c r="A113" t="s">
        <v>48</v>
      </c>
      <c r="B113" t="s">
        <v>94</v>
      </c>
      <c r="C113" t="s">
        <v>113</v>
      </c>
      <c r="D113">
        <v>213</v>
      </c>
      <c r="E113">
        <v>9</v>
      </c>
      <c r="F113">
        <f>RANK(STAND_HR[[#This Row],[HR]],STAND_HR[HR],0)</f>
        <v>244</v>
      </c>
      <c r="G113">
        <f t="shared" si="1"/>
        <v>4</v>
      </c>
    </row>
    <row r="114" spans="1:7" x14ac:dyDescent="0.25">
      <c r="A114" t="s">
        <v>48</v>
      </c>
      <c r="B114" t="s">
        <v>103</v>
      </c>
      <c r="C114" t="s">
        <v>113</v>
      </c>
      <c r="D114">
        <v>209</v>
      </c>
      <c r="E114">
        <v>8</v>
      </c>
      <c r="F114">
        <f>RANK(STAND_HR[[#This Row],[HR]],STAND_HR[HR],0)</f>
        <v>277</v>
      </c>
      <c r="G114">
        <f t="shared" si="1"/>
        <v>5</v>
      </c>
    </row>
    <row r="115" spans="1:7" x14ac:dyDescent="0.25">
      <c r="A115" t="s">
        <v>48</v>
      </c>
      <c r="B115" t="s">
        <v>98</v>
      </c>
      <c r="C115" t="s">
        <v>113</v>
      </c>
      <c r="D115">
        <v>208</v>
      </c>
      <c r="E115">
        <v>7</v>
      </c>
      <c r="F115">
        <f>RANK(STAND_HR[[#This Row],[HR]],STAND_HR[HR],0)</f>
        <v>282</v>
      </c>
      <c r="G115">
        <f t="shared" si="1"/>
        <v>6</v>
      </c>
    </row>
    <row r="116" spans="1:7" x14ac:dyDescent="0.25">
      <c r="A116" t="s">
        <v>48</v>
      </c>
      <c r="B116" t="s">
        <v>100</v>
      </c>
      <c r="C116" t="s">
        <v>113</v>
      </c>
      <c r="D116">
        <v>196</v>
      </c>
      <c r="E116">
        <v>6</v>
      </c>
      <c r="F116">
        <f>RANK(STAND_HR[[#This Row],[HR]],STAND_HR[HR],0)</f>
        <v>367</v>
      </c>
      <c r="G116">
        <f t="shared" si="1"/>
        <v>7</v>
      </c>
    </row>
    <row r="117" spans="1:7" x14ac:dyDescent="0.25">
      <c r="A117" t="s">
        <v>48</v>
      </c>
      <c r="B117" t="s">
        <v>105</v>
      </c>
      <c r="C117" t="s">
        <v>113</v>
      </c>
      <c r="D117">
        <v>193</v>
      </c>
      <c r="E117">
        <v>5</v>
      </c>
      <c r="F117">
        <f>RANK(STAND_HR[[#This Row],[HR]],STAND_HR[HR],0)</f>
        <v>387</v>
      </c>
      <c r="G117">
        <f t="shared" si="1"/>
        <v>8</v>
      </c>
    </row>
    <row r="118" spans="1:7" x14ac:dyDescent="0.25">
      <c r="A118" t="s">
        <v>48</v>
      </c>
      <c r="B118" t="s">
        <v>96</v>
      </c>
      <c r="C118" t="s">
        <v>113</v>
      </c>
      <c r="D118">
        <v>189</v>
      </c>
      <c r="E118">
        <v>3.5</v>
      </c>
      <c r="F118">
        <f>RANK(STAND_HR[[#This Row],[HR]],STAND_HR[HR],0)</f>
        <v>422</v>
      </c>
      <c r="G118">
        <f t="shared" si="1"/>
        <v>9</v>
      </c>
    </row>
    <row r="119" spans="1:7" x14ac:dyDescent="0.25">
      <c r="A119" t="s">
        <v>48</v>
      </c>
      <c r="B119" t="s">
        <v>97</v>
      </c>
      <c r="C119" t="s">
        <v>113</v>
      </c>
      <c r="D119">
        <v>189</v>
      </c>
      <c r="E119">
        <v>3.5</v>
      </c>
      <c r="F119">
        <f>RANK(STAND_HR[[#This Row],[HR]],STAND_HR[HR],0)</f>
        <v>422</v>
      </c>
      <c r="G119">
        <f t="shared" si="1"/>
        <v>10</v>
      </c>
    </row>
    <row r="120" spans="1:7" x14ac:dyDescent="0.25">
      <c r="A120" t="s">
        <v>48</v>
      </c>
      <c r="B120" t="s">
        <v>101</v>
      </c>
      <c r="C120" t="s">
        <v>113</v>
      </c>
      <c r="D120">
        <v>184</v>
      </c>
      <c r="E120">
        <v>2</v>
      </c>
      <c r="F120">
        <f>RANK(STAND_HR[[#This Row],[HR]],STAND_HR[HR],0)</f>
        <v>464</v>
      </c>
      <c r="G120">
        <f t="shared" si="1"/>
        <v>11</v>
      </c>
    </row>
    <row r="121" spans="1:7" x14ac:dyDescent="0.25">
      <c r="A121" t="s">
        <v>48</v>
      </c>
      <c r="B121" t="s">
        <v>104</v>
      </c>
      <c r="C121" t="s">
        <v>113</v>
      </c>
      <c r="D121">
        <v>147</v>
      </c>
      <c r="E121">
        <v>1</v>
      </c>
      <c r="F121">
        <f>RANK(STAND_HR[[#This Row],[HR]],STAND_HR[HR],0)</f>
        <v>610</v>
      </c>
      <c r="G121">
        <f t="shared" si="1"/>
        <v>12</v>
      </c>
    </row>
    <row r="122" spans="1:7" x14ac:dyDescent="0.25">
      <c r="A122" t="s">
        <v>49</v>
      </c>
      <c r="B122" t="s">
        <v>94</v>
      </c>
      <c r="C122" t="s">
        <v>113</v>
      </c>
      <c r="D122">
        <v>263</v>
      </c>
      <c r="E122">
        <v>12</v>
      </c>
      <c r="F122">
        <f>RANK(STAND_HR[[#This Row],[HR]],STAND_HR[HR],0)</f>
        <v>23</v>
      </c>
      <c r="G122">
        <f t="shared" si="1"/>
        <v>1</v>
      </c>
    </row>
    <row r="123" spans="1:7" x14ac:dyDescent="0.25">
      <c r="A123" t="s">
        <v>49</v>
      </c>
      <c r="B123" t="s">
        <v>98</v>
      </c>
      <c r="C123" t="s">
        <v>113</v>
      </c>
      <c r="D123">
        <v>256</v>
      </c>
      <c r="E123">
        <v>11</v>
      </c>
      <c r="F123">
        <f>RANK(STAND_HR[[#This Row],[HR]],STAND_HR[HR],0)</f>
        <v>37</v>
      </c>
      <c r="G123">
        <f t="shared" si="1"/>
        <v>2</v>
      </c>
    </row>
    <row r="124" spans="1:7" x14ac:dyDescent="0.25">
      <c r="A124" t="s">
        <v>49</v>
      </c>
      <c r="B124" t="s">
        <v>95</v>
      </c>
      <c r="C124" t="s">
        <v>113</v>
      </c>
      <c r="D124">
        <v>232</v>
      </c>
      <c r="E124">
        <v>10</v>
      </c>
      <c r="F124">
        <f>RANK(STAND_HR[[#This Row],[HR]],STAND_HR[HR],0)</f>
        <v>135</v>
      </c>
      <c r="G124">
        <f t="shared" si="1"/>
        <v>3</v>
      </c>
    </row>
    <row r="125" spans="1:7" x14ac:dyDescent="0.25">
      <c r="A125" t="s">
        <v>49</v>
      </c>
      <c r="B125" t="s">
        <v>100</v>
      </c>
      <c r="C125" t="s">
        <v>113</v>
      </c>
      <c r="D125">
        <v>220</v>
      </c>
      <c r="E125">
        <v>9</v>
      </c>
      <c r="F125">
        <f>RANK(STAND_HR[[#This Row],[HR]],STAND_HR[HR],0)</f>
        <v>205</v>
      </c>
      <c r="G125">
        <f t="shared" si="1"/>
        <v>4</v>
      </c>
    </row>
    <row r="126" spans="1:7" x14ac:dyDescent="0.25">
      <c r="A126" t="s">
        <v>49</v>
      </c>
      <c r="B126" t="s">
        <v>104</v>
      </c>
      <c r="C126" t="s">
        <v>113</v>
      </c>
      <c r="D126">
        <v>213</v>
      </c>
      <c r="E126">
        <v>8</v>
      </c>
      <c r="F126">
        <f>RANK(STAND_HR[[#This Row],[HR]],STAND_HR[HR],0)</f>
        <v>244</v>
      </c>
      <c r="G126">
        <f t="shared" si="1"/>
        <v>5</v>
      </c>
    </row>
    <row r="127" spans="1:7" x14ac:dyDescent="0.25">
      <c r="A127" t="s">
        <v>49</v>
      </c>
      <c r="B127" t="s">
        <v>101</v>
      </c>
      <c r="C127" t="s">
        <v>113</v>
      </c>
      <c r="D127">
        <v>210</v>
      </c>
      <c r="E127">
        <v>7</v>
      </c>
      <c r="F127">
        <f>RANK(STAND_HR[[#This Row],[HR]],STAND_HR[HR],0)</f>
        <v>268</v>
      </c>
      <c r="G127">
        <f t="shared" si="1"/>
        <v>6</v>
      </c>
    </row>
    <row r="128" spans="1:7" x14ac:dyDescent="0.25">
      <c r="A128" t="s">
        <v>49</v>
      </c>
      <c r="B128" t="s">
        <v>99</v>
      </c>
      <c r="C128" t="s">
        <v>113</v>
      </c>
      <c r="D128">
        <v>206</v>
      </c>
      <c r="E128">
        <v>6</v>
      </c>
      <c r="F128">
        <f>RANK(STAND_HR[[#This Row],[HR]],STAND_HR[HR],0)</f>
        <v>287</v>
      </c>
      <c r="G128">
        <f t="shared" si="1"/>
        <v>7</v>
      </c>
    </row>
    <row r="129" spans="1:7" x14ac:dyDescent="0.25">
      <c r="A129" t="s">
        <v>49</v>
      </c>
      <c r="B129" t="s">
        <v>102</v>
      </c>
      <c r="C129" t="s">
        <v>113</v>
      </c>
      <c r="D129">
        <v>198</v>
      </c>
      <c r="E129">
        <v>5</v>
      </c>
      <c r="F129">
        <f>RANK(STAND_HR[[#This Row],[HR]],STAND_HR[HR],0)</f>
        <v>347</v>
      </c>
      <c r="G129">
        <f t="shared" si="1"/>
        <v>8</v>
      </c>
    </row>
    <row r="130" spans="1:7" x14ac:dyDescent="0.25">
      <c r="A130" t="s">
        <v>49</v>
      </c>
      <c r="B130" t="s">
        <v>105</v>
      </c>
      <c r="C130" t="s">
        <v>113</v>
      </c>
      <c r="D130">
        <v>186</v>
      </c>
      <c r="E130">
        <v>4</v>
      </c>
      <c r="F130">
        <f>RANK(STAND_HR[[#This Row],[HR]],STAND_HR[HR],0)</f>
        <v>447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103</v>
      </c>
      <c r="C131" t="s">
        <v>113</v>
      </c>
      <c r="D131">
        <v>182</v>
      </c>
      <c r="E131">
        <v>3</v>
      </c>
      <c r="F131">
        <f>RANK(STAND_HR[[#This Row],[HR]],STAND_HR[HR],0)</f>
        <v>473</v>
      </c>
      <c r="G131">
        <f t="shared" si="2"/>
        <v>10</v>
      </c>
    </row>
    <row r="132" spans="1:7" x14ac:dyDescent="0.25">
      <c r="A132" t="s">
        <v>49</v>
      </c>
      <c r="B132" t="s">
        <v>97</v>
      </c>
      <c r="C132" t="s">
        <v>113</v>
      </c>
      <c r="D132">
        <v>154</v>
      </c>
      <c r="E132">
        <v>2</v>
      </c>
      <c r="F132">
        <f>RANK(STAND_HR[[#This Row],[HR]],STAND_HR[HR],0)</f>
        <v>601</v>
      </c>
      <c r="G132">
        <f t="shared" si="2"/>
        <v>11</v>
      </c>
    </row>
    <row r="133" spans="1:7" x14ac:dyDescent="0.25">
      <c r="A133" t="s">
        <v>49</v>
      </c>
      <c r="B133" t="s">
        <v>96</v>
      </c>
      <c r="C133" t="s">
        <v>113</v>
      </c>
      <c r="D133">
        <v>125</v>
      </c>
      <c r="E133">
        <v>1</v>
      </c>
      <c r="F133">
        <f>RANK(STAND_HR[[#This Row],[HR]],STAND_HR[HR],0)</f>
        <v>648</v>
      </c>
      <c r="G133">
        <f t="shared" si="2"/>
        <v>12</v>
      </c>
    </row>
    <row r="134" spans="1:7" x14ac:dyDescent="0.25">
      <c r="A134" t="s">
        <v>50</v>
      </c>
      <c r="B134" t="s">
        <v>94</v>
      </c>
      <c r="C134" t="s">
        <v>113</v>
      </c>
      <c r="D134">
        <v>238</v>
      </c>
      <c r="E134">
        <v>12</v>
      </c>
      <c r="F134">
        <f>RANK(STAND_HR[[#This Row],[HR]],STAND_HR[HR],0)</f>
        <v>102</v>
      </c>
      <c r="G134">
        <f t="shared" si="2"/>
        <v>1</v>
      </c>
    </row>
    <row r="135" spans="1:7" x14ac:dyDescent="0.25">
      <c r="A135" t="s">
        <v>50</v>
      </c>
      <c r="B135" t="s">
        <v>95</v>
      </c>
      <c r="C135" t="s">
        <v>113</v>
      </c>
      <c r="D135">
        <v>235</v>
      </c>
      <c r="E135">
        <v>11</v>
      </c>
      <c r="F135">
        <f>RANK(STAND_HR[[#This Row],[HR]],STAND_HR[HR],0)</f>
        <v>116</v>
      </c>
      <c r="G135">
        <f t="shared" si="2"/>
        <v>2</v>
      </c>
    </row>
    <row r="136" spans="1:7" x14ac:dyDescent="0.25">
      <c r="A136" t="s">
        <v>50</v>
      </c>
      <c r="B136" t="s">
        <v>103</v>
      </c>
      <c r="C136" t="s">
        <v>113</v>
      </c>
      <c r="D136">
        <v>215</v>
      </c>
      <c r="E136">
        <v>10</v>
      </c>
      <c r="F136">
        <f>RANK(STAND_HR[[#This Row],[HR]],STAND_HR[HR],0)</f>
        <v>231</v>
      </c>
      <c r="G136">
        <f t="shared" si="2"/>
        <v>3</v>
      </c>
    </row>
    <row r="137" spans="1:7" x14ac:dyDescent="0.25">
      <c r="A137" t="s">
        <v>50</v>
      </c>
      <c r="B137" t="s">
        <v>98</v>
      </c>
      <c r="C137" t="s">
        <v>113</v>
      </c>
      <c r="D137">
        <v>210</v>
      </c>
      <c r="E137">
        <v>8.5</v>
      </c>
      <c r="F137">
        <f>RANK(STAND_HR[[#This Row],[HR]],STAND_HR[HR],0)</f>
        <v>268</v>
      </c>
      <c r="G137">
        <f t="shared" si="2"/>
        <v>4</v>
      </c>
    </row>
    <row r="138" spans="1:7" x14ac:dyDescent="0.25">
      <c r="A138" t="s">
        <v>50</v>
      </c>
      <c r="B138" t="s">
        <v>100</v>
      </c>
      <c r="C138" t="s">
        <v>113</v>
      </c>
      <c r="D138">
        <v>210</v>
      </c>
      <c r="E138">
        <v>8.5</v>
      </c>
      <c r="F138">
        <f>RANK(STAND_HR[[#This Row],[HR]],STAND_HR[HR],0)</f>
        <v>268</v>
      </c>
      <c r="G138">
        <f t="shared" si="2"/>
        <v>5</v>
      </c>
    </row>
    <row r="139" spans="1:7" x14ac:dyDescent="0.25">
      <c r="A139" t="s">
        <v>50</v>
      </c>
      <c r="B139" t="s">
        <v>99</v>
      </c>
      <c r="C139" t="s">
        <v>113</v>
      </c>
      <c r="D139">
        <v>198</v>
      </c>
      <c r="E139">
        <v>7</v>
      </c>
      <c r="F139">
        <f>RANK(STAND_HR[[#This Row],[HR]],STAND_HR[HR],0)</f>
        <v>347</v>
      </c>
      <c r="G139">
        <f t="shared" si="2"/>
        <v>6</v>
      </c>
    </row>
    <row r="140" spans="1:7" x14ac:dyDescent="0.25">
      <c r="A140" t="s">
        <v>50</v>
      </c>
      <c r="B140" t="s">
        <v>104</v>
      </c>
      <c r="C140" t="s">
        <v>113</v>
      </c>
      <c r="D140">
        <v>196</v>
      </c>
      <c r="E140">
        <v>6</v>
      </c>
      <c r="F140">
        <f>RANK(STAND_HR[[#This Row],[HR]],STAND_HR[HR],0)</f>
        <v>367</v>
      </c>
      <c r="G140">
        <f t="shared" si="2"/>
        <v>7</v>
      </c>
    </row>
    <row r="141" spans="1:7" x14ac:dyDescent="0.25">
      <c r="A141" t="s">
        <v>50</v>
      </c>
      <c r="B141" t="s">
        <v>96</v>
      </c>
      <c r="C141" t="s">
        <v>113</v>
      </c>
      <c r="D141">
        <v>195</v>
      </c>
      <c r="E141">
        <v>5</v>
      </c>
      <c r="F141">
        <f>RANK(STAND_HR[[#This Row],[HR]],STAND_HR[HR],0)</f>
        <v>374</v>
      </c>
      <c r="G141">
        <f t="shared" si="2"/>
        <v>8</v>
      </c>
    </row>
    <row r="142" spans="1:7" x14ac:dyDescent="0.25">
      <c r="A142" t="s">
        <v>50</v>
      </c>
      <c r="B142" t="s">
        <v>105</v>
      </c>
      <c r="C142" t="s">
        <v>113</v>
      </c>
      <c r="D142">
        <v>186</v>
      </c>
      <c r="E142">
        <v>4</v>
      </c>
      <c r="F142">
        <f>RANK(STAND_HR[[#This Row],[HR]],STAND_HR[HR],0)</f>
        <v>447</v>
      </c>
      <c r="G142">
        <f t="shared" si="2"/>
        <v>9</v>
      </c>
    </row>
    <row r="143" spans="1:7" x14ac:dyDescent="0.25">
      <c r="A143" t="s">
        <v>50</v>
      </c>
      <c r="B143" t="s">
        <v>101</v>
      </c>
      <c r="C143" t="s">
        <v>113</v>
      </c>
      <c r="D143">
        <v>185</v>
      </c>
      <c r="E143">
        <v>3</v>
      </c>
      <c r="F143">
        <f>RANK(STAND_HR[[#This Row],[HR]],STAND_HR[HR],0)</f>
        <v>457</v>
      </c>
      <c r="G143">
        <f t="shared" si="2"/>
        <v>10</v>
      </c>
    </row>
    <row r="144" spans="1:7" x14ac:dyDescent="0.25">
      <c r="A144" t="s">
        <v>50</v>
      </c>
      <c r="B144" t="s">
        <v>97</v>
      </c>
      <c r="C144" t="s">
        <v>113</v>
      </c>
      <c r="D144">
        <v>147</v>
      </c>
      <c r="E144">
        <v>2</v>
      </c>
      <c r="F144">
        <f>RANK(STAND_HR[[#This Row],[HR]],STAND_HR[HR],0)</f>
        <v>610</v>
      </c>
      <c r="G144">
        <f t="shared" si="2"/>
        <v>11</v>
      </c>
    </row>
    <row r="145" spans="1:7" x14ac:dyDescent="0.25">
      <c r="A145" t="s">
        <v>50</v>
      </c>
      <c r="B145" t="s">
        <v>102</v>
      </c>
      <c r="C145" t="s">
        <v>113</v>
      </c>
      <c r="D145">
        <v>141</v>
      </c>
      <c r="E145">
        <v>1</v>
      </c>
      <c r="F145">
        <f>RANK(STAND_HR[[#This Row],[HR]],STAND_HR[HR],0)</f>
        <v>624</v>
      </c>
      <c r="G145">
        <f t="shared" si="2"/>
        <v>12</v>
      </c>
    </row>
    <row r="146" spans="1:7" x14ac:dyDescent="0.25">
      <c r="A146" t="s">
        <v>51</v>
      </c>
      <c r="B146" t="s">
        <v>98</v>
      </c>
      <c r="C146" t="s">
        <v>113</v>
      </c>
      <c r="D146">
        <v>246</v>
      </c>
      <c r="E146">
        <v>12</v>
      </c>
      <c r="F146">
        <f>RANK(STAND_HR[[#This Row],[HR]],STAND_HR[HR],0)</f>
        <v>66</v>
      </c>
      <c r="G146">
        <f t="shared" si="2"/>
        <v>1</v>
      </c>
    </row>
    <row r="147" spans="1:7" x14ac:dyDescent="0.25">
      <c r="A147" t="s">
        <v>51</v>
      </c>
      <c r="B147" t="s">
        <v>100</v>
      </c>
      <c r="C147" t="s">
        <v>113</v>
      </c>
      <c r="D147">
        <v>231</v>
      </c>
      <c r="E147">
        <v>11</v>
      </c>
      <c r="F147">
        <f>RANK(STAND_HR[[#This Row],[HR]],STAND_HR[HR],0)</f>
        <v>138</v>
      </c>
      <c r="G147">
        <f t="shared" si="2"/>
        <v>2</v>
      </c>
    </row>
    <row r="148" spans="1:7" x14ac:dyDescent="0.25">
      <c r="A148" t="s">
        <v>51</v>
      </c>
      <c r="B148" t="s">
        <v>103</v>
      </c>
      <c r="C148" t="s">
        <v>113</v>
      </c>
      <c r="D148">
        <v>229</v>
      </c>
      <c r="E148">
        <v>10</v>
      </c>
      <c r="F148">
        <f>RANK(STAND_HR[[#This Row],[HR]],STAND_HR[HR],0)</f>
        <v>151</v>
      </c>
      <c r="G148">
        <f t="shared" si="2"/>
        <v>3</v>
      </c>
    </row>
    <row r="149" spans="1:7" x14ac:dyDescent="0.25">
      <c r="A149" t="s">
        <v>51</v>
      </c>
      <c r="B149" t="s">
        <v>94</v>
      </c>
      <c r="C149" t="s">
        <v>113</v>
      </c>
      <c r="D149">
        <v>228</v>
      </c>
      <c r="E149">
        <v>8.5</v>
      </c>
      <c r="F149">
        <f>RANK(STAND_HR[[#This Row],[HR]],STAND_HR[HR],0)</f>
        <v>158</v>
      </c>
      <c r="G149">
        <f t="shared" si="2"/>
        <v>4</v>
      </c>
    </row>
    <row r="150" spans="1:7" x14ac:dyDescent="0.25">
      <c r="A150" t="s">
        <v>51</v>
      </c>
      <c r="B150" t="s">
        <v>99</v>
      </c>
      <c r="C150" t="s">
        <v>113</v>
      </c>
      <c r="D150">
        <v>228</v>
      </c>
      <c r="E150">
        <v>8.5</v>
      </c>
      <c r="F150">
        <f>RANK(STAND_HR[[#This Row],[HR]],STAND_HR[HR],0)</f>
        <v>158</v>
      </c>
      <c r="G150">
        <f t="shared" si="2"/>
        <v>5</v>
      </c>
    </row>
    <row r="151" spans="1:7" x14ac:dyDescent="0.25">
      <c r="A151" t="s">
        <v>51</v>
      </c>
      <c r="B151" t="s">
        <v>95</v>
      </c>
      <c r="C151" t="s">
        <v>113</v>
      </c>
      <c r="D151">
        <v>204</v>
      </c>
      <c r="E151">
        <v>7</v>
      </c>
      <c r="F151">
        <f>RANK(STAND_HR[[#This Row],[HR]],STAND_HR[HR],0)</f>
        <v>302</v>
      </c>
      <c r="G151">
        <f t="shared" si="2"/>
        <v>6</v>
      </c>
    </row>
    <row r="152" spans="1:7" x14ac:dyDescent="0.25">
      <c r="A152" t="s">
        <v>51</v>
      </c>
      <c r="B152" t="s">
        <v>102</v>
      </c>
      <c r="C152" t="s">
        <v>113</v>
      </c>
      <c r="D152">
        <v>203</v>
      </c>
      <c r="E152">
        <v>6</v>
      </c>
      <c r="F152">
        <f>RANK(STAND_HR[[#This Row],[HR]],STAND_HR[HR],0)</f>
        <v>310</v>
      </c>
      <c r="G152">
        <f t="shared" si="2"/>
        <v>7</v>
      </c>
    </row>
    <row r="153" spans="1:7" x14ac:dyDescent="0.25">
      <c r="A153" t="s">
        <v>51</v>
      </c>
      <c r="B153" t="s">
        <v>101</v>
      </c>
      <c r="C153" t="s">
        <v>113</v>
      </c>
      <c r="D153">
        <v>199</v>
      </c>
      <c r="E153">
        <v>5</v>
      </c>
      <c r="F153">
        <f>RANK(STAND_HR[[#This Row],[HR]],STAND_HR[HR],0)</f>
        <v>343</v>
      </c>
      <c r="G153">
        <f t="shared" si="2"/>
        <v>8</v>
      </c>
    </row>
    <row r="154" spans="1:7" x14ac:dyDescent="0.25">
      <c r="A154" t="s">
        <v>51</v>
      </c>
      <c r="B154" t="s">
        <v>96</v>
      </c>
      <c r="C154" t="s">
        <v>113</v>
      </c>
      <c r="D154">
        <v>198</v>
      </c>
      <c r="E154">
        <v>4</v>
      </c>
      <c r="F154">
        <f>RANK(STAND_HR[[#This Row],[HR]],STAND_HR[HR],0)</f>
        <v>347</v>
      </c>
      <c r="G154">
        <f t="shared" si="2"/>
        <v>9</v>
      </c>
    </row>
    <row r="155" spans="1:7" x14ac:dyDescent="0.25">
      <c r="A155" t="s">
        <v>51</v>
      </c>
      <c r="B155" t="s">
        <v>104</v>
      </c>
      <c r="C155" t="s">
        <v>113</v>
      </c>
      <c r="D155">
        <v>186</v>
      </c>
      <c r="E155">
        <v>3</v>
      </c>
      <c r="F155">
        <f>RANK(STAND_HR[[#This Row],[HR]],STAND_HR[HR],0)</f>
        <v>447</v>
      </c>
      <c r="G155">
        <f t="shared" si="2"/>
        <v>10</v>
      </c>
    </row>
    <row r="156" spans="1:7" x14ac:dyDescent="0.25">
      <c r="A156" t="s">
        <v>51</v>
      </c>
      <c r="B156" t="s">
        <v>97</v>
      </c>
      <c r="C156" t="s">
        <v>113</v>
      </c>
      <c r="D156">
        <v>157</v>
      </c>
      <c r="E156">
        <v>2</v>
      </c>
      <c r="F156">
        <f>RANK(STAND_HR[[#This Row],[HR]],STAND_HR[HR],0)</f>
        <v>594</v>
      </c>
      <c r="G156">
        <f t="shared" si="2"/>
        <v>11</v>
      </c>
    </row>
    <row r="157" spans="1:7" x14ac:dyDescent="0.25">
      <c r="A157" t="s">
        <v>51</v>
      </c>
      <c r="B157" t="s">
        <v>105</v>
      </c>
      <c r="C157" t="s">
        <v>113</v>
      </c>
      <c r="D157">
        <v>147</v>
      </c>
      <c r="E157">
        <v>1</v>
      </c>
      <c r="F157">
        <f>RANK(STAND_HR[[#This Row],[HR]],STAND_HR[HR],0)</f>
        <v>610</v>
      </c>
      <c r="G157">
        <f t="shared" si="2"/>
        <v>12</v>
      </c>
    </row>
    <row r="158" spans="1:7" x14ac:dyDescent="0.25">
      <c r="A158" t="s">
        <v>52</v>
      </c>
      <c r="B158" t="s">
        <v>95</v>
      </c>
      <c r="C158" t="s">
        <v>113</v>
      </c>
      <c r="D158">
        <v>249</v>
      </c>
      <c r="E158">
        <v>12</v>
      </c>
      <c r="F158">
        <f>RANK(STAND_HR[[#This Row],[HR]],STAND_HR[HR],0)</f>
        <v>55</v>
      </c>
      <c r="G158">
        <f t="shared" si="2"/>
        <v>1</v>
      </c>
    </row>
    <row r="159" spans="1:7" x14ac:dyDescent="0.25">
      <c r="A159" t="s">
        <v>52</v>
      </c>
      <c r="B159" t="s">
        <v>101</v>
      </c>
      <c r="C159" t="s">
        <v>113</v>
      </c>
      <c r="D159">
        <v>233</v>
      </c>
      <c r="E159">
        <v>11</v>
      </c>
      <c r="F159">
        <f>RANK(STAND_HR[[#This Row],[HR]],STAND_HR[HR],0)</f>
        <v>130</v>
      </c>
      <c r="G159">
        <f t="shared" si="2"/>
        <v>2</v>
      </c>
    </row>
    <row r="160" spans="1:7" x14ac:dyDescent="0.25">
      <c r="A160" t="s">
        <v>52</v>
      </c>
      <c r="B160" t="s">
        <v>99</v>
      </c>
      <c r="C160" t="s">
        <v>113</v>
      </c>
      <c r="D160">
        <v>231</v>
      </c>
      <c r="E160">
        <v>10</v>
      </c>
      <c r="F160">
        <f>RANK(STAND_HR[[#This Row],[HR]],STAND_HR[HR],0)</f>
        <v>138</v>
      </c>
      <c r="G160">
        <f t="shared" si="2"/>
        <v>3</v>
      </c>
    </row>
    <row r="161" spans="1:7" x14ac:dyDescent="0.25">
      <c r="A161" t="s">
        <v>52</v>
      </c>
      <c r="B161" t="s">
        <v>98</v>
      </c>
      <c r="C161" t="s">
        <v>113</v>
      </c>
      <c r="D161">
        <v>223</v>
      </c>
      <c r="E161">
        <v>9</v>
      </c>
      <c r="F161">
        <f>RANK(STAND_HR[[#This Row],[HR]],STAND_HR[HR],0)</f>
        <v>192</v>
      </c>
      <c r="G161">
        <f t="shared" si="2"/>
        <v>4</v>
      </c>
    </row>
    <row r="162" spans="1:7" x14ac:dyDescent="0.25">
      <c r="A162" t="s">
        <v>52</v>
      </c>
      <c r="B162" t="s">
        <v>94</v>
      </c>
      <c r="C162" t="s">
        <v>113</v>
      </c>
      <c r="D162">
        <v>202</v>
      </c>
      <c r="E162">
        <v>7.5</v>
      </c>
      <c r="F162">
        <f>RANK(STAND_HR[[#This Row],[HR]],STAND_HR[HR],0)</f>
        <v>321</v>
      </c>
      <c r="G162">
        <f t="shared" si="2"/>
        <v>5</v>
      </c>
    </row>
    <row r="163" spans="1:7" x14ac:dyDescent="0.25">
      <c r="A163" t="s">
        <v>52</v>
      </c>
      <c r="B163" t="s">
        <v>104</v>
      </c>
      <c r="C163" t="s">
        <v>113</v>
      </c>
      <c r="D163">
        <v>202</v>
      </c>
      <c r="E163">
        <v>7.5</v>
      </c>
      <c r="F163">
        <f>RANK(STAND_HR[[#This Row],[HR]],STAND_HR[HR],0)</f>
        <v>321</v>
      </c>
      <c r="G163">
        <f t="shared" si="2"/>
        <v>6</v>
      </c>
    </row>
    <row r="164" spans="1:7" x14ac:dyDescent="0.25">
      <c r="A164" t="s">
        <v>52</v>
      </c>
      <c r="B164" t="s">
        <v>102</v>
      </c>
      <c r="C164" t="s">
        <v>113</v>
      </c>
      <c r="D164">
        <v>196</v>
      </c>
      <c r="E164">
        <v>6</v>
      </c>
      <c r="F164">
        <f>RANK(STAND_HR[[#This Row],[HR]],STAND_HR[HR],0)</f>
        <v>367</v>
      </c>
      <c r="G164">
        <f t="shared" si="2"/>
        <v>7</v>
      </c>
    </row>
    <row r="165" spans="1:7" x14ac:dyDescent="0.25">
      <c r="A165" t="s">
        <v>52</v>
      </c>
      <c r="B165" t="s">
        <v>103</v>
      </c>
      <c r="C165" t="s">
        <v>113</v>
      </c>
      <c r="D165">
        <v>191</v>
      </c>
      <c r="E165">
        <v>5</v>
      </c>
      <c r="F165">
        <f>RANK(STAND_HR[[#This Row],[HR]],STAND_HR[HR],0)</f>
        <v>406</v>
      </c>
      <c r="G165">
        <f t="shared" si="2"/>
        <v>8</v>
      </c>
    </row>
    <row r="166" spans="1:7" x14ac:dyDescent="0.25">
      <c r="A166" t="s">
        <v>52</v>
      </c>
      <c r="B166" t="s">
        <v>100</v>
      </c>
      <c r="C166" t="s">
        <v>113</v>
      </c>
      <c r="D166">
        <v>187</v>
      </c>
      <c r="E166">
        <v>4</v>
      </c>
      <c r="F166">
        <f>RANK(STAND_HR[[#This Row],[HR]],STAND_HR[HR],0)</f>
        <v>437</v>
      </c>
      <c r="G166">
        <f t="shared" si="2"/>
        <v>9</v>
      </c>
    </row>
    <row r="167" spans="1:7" x14ac:dyDescent="0.25">
      <c r="A167" t="s">
        <v>52</v>
      </c>
      <c r="B167" t="s">
        <v>96</v>
      </c>
      <c r="C167" t="s">
        <v>113</v>
      </c>
      <c r="D167">
        <v>179</v>
      </c>
      <c r="E167">
        <v>3</v>
      </c>
      <c r="F167">
        <f>RANK(STAND_HR[[#This Row],[HR]],STAND_HR[HR],0)</f>
        <v>494</v>
      </c>
      <c r="G167">
        <f t="shared" si="2"/>
        <v>10</v>
      </c>
    </row>
    <row r="168" spans="1:7" x14ac:dyDescent="0.25">
      <c r="A168" t="s">
        <v>52</v>
      </c>
      <c r="B168" t="s">
        <v>105</v>
      </c>
      <c r="C168" t="s">
        <v>113</v>
      </c>
      <c r="D168">
        <v>176</v>
      </c>
      <c r="E168">
        <v>2</v>
      </c>
      <c r="F168">
        <f>RANK(STAND_HR[[#This Row],[HR]],STAND_HR[HR],0)</f>
        <v>512</v>
      </c>
      <c r="G168">
        <f t="shared" si="2"/>
        <v>11</v>
      </c>
    </row>
    <row r="169" spans="1:7" x14ac:dyDescent="0.25">
      <c r="A169" t="s">
        <v>52</v>
      </c>
      <c r="B169" t="s">
        <v>97</v>
      </c>
      <c r="C169" t="s">
        <v>113</v>
      </c>
      <c r="D169">
        <v>157</v>
      </c>
      <c r="E169">
        <v>1</v>
      </c>
      <c r="F169">
        <f>RANK(STAND_HR[[#This Row],[HR]],STAND_HR[HR],0)</f>
        <v>594</v>
      </c>
      <c r="G169">
        <f t="shared" si="2"/>
        <v>12</v>
      </c>
    </row>
    <row r="170" spans="1:7" x14ac:dyDescent="0.25">
      <c r="A170" t="s">
        <v>53</v>
      </c>
      <c r="B170" t="s">
        <v>104</v>
      </c>
      <c r="C170" t="s">
        <v>113</v>
      </c>
      <c r="D170">
        <v>251</v>
      </c>
      <c r="E170">
        <v>12</v>
      </c>
      <c r="F170">
        <f>RANK(STAND_HR[[#This Row],[HR]],STAND_HR[HR],0)</f>
        <v>49</v>
      </c>
      <c r="G170">
        <f t="shared" si="2"/>
        <v>1</v>
      </c>
    </row>
    <row r="171" spans="1:7" x14ac:dyDescent="0.25">
      <c r="A171" t="s">
        <v>53</v>
      </c>
      <c r="B171" t="s">
        <v>100</v>
      </c>
      <c r="C171" t="s">
        <v>113</v>
      </c>
      <c r="D171">
        <v>235</v>
      </c>
      <c r="E171">
        <v>11</v>
      </c>
      <c r="F171">
        <f>RANK(STAND_HR[[#This Row],[HR]],STAND_HR[HR],0)</f>
        <v>116</v>
      </c>
      <c r="G171">
        <f t="shared" si="2"/>
        <v>2</v>
      </c>
    </row>
    <row r="172" spans="1:7" x14ac:dyDescent="0.25">
      <c r="A172" t="s">
        <v>53</v>
      </c>
      <c r="B172" t="s">
        <v>94</v>
      </c>
      <c r="C172" t="s">
        <v>113</v>
      </c>
      <c r="D172">
        <v>228</v>
      </c>
      <c r="E172">
        <v>10</v>
      </c>
      <c r="F172">
        <f>RANK(STAND_HR[[#This Row],[HR]],STAND_HR[HR],0)</f>
        <v>158</v>
      </c>
      <c r="G172">
        <f t="shared" si="2"/>
        <v>3</v>
      </c>
    </row>
    <row r="173" spans="1:7" x14ac:dyDescent="0.25">
      <c r="A173" t="s">
        <v>53</v>
      </c>
      <c r="B173" t="s">
        <v>99</v>
      </c>
      <c r="C173" t="s">
        <v>113</v>
      </c>
      <c r="D173">
        <v>226</v>
      </c>
      <c r="E173">
        <v>9</v>
      </c>
      <c r="F173">
        <f>RANK(STAND_HR[[#This Row],[HR]],STAND_HR[HR],0)</f>
        <v>171</v>
      </c>
      <c r="G173">
        <f t="shared" si="2"/>
        <v>4</v>
      </c>
    </row>
    <row r="174" spans="1:7" x14ac:dyDescent="0.25">
      <c r="A174" t="s">
        <v>53</v>
      </c>
      <c r="B174" t="s">
        <v>102</v>
      </c>
      <c r="C174" t="s">
        <v>113</v>
      </c>
      <c r="D174">
        <v>211</v>
      </c>
      <c r="E174">
        <v>8</v>
      </c>
      <c r="F174">
        <f>RANK(STAND_HR[[#This Row],[HR]],STAND_HR[HR],0)</f>
        <v>260</v>
      </c>
      <c r="G174">
        <f t="shared" si="2"/>
        <v>5</v>
      </c>
    </row>
    <row r="175" spans="1:7" x14ac:dyDescent="0.25">
      <c r="A175" t="s">
        <v>53</v>
      </c>
      <c r="B175" t="s">
        <v>98</v>
      </c>
      <c r="C175" t="s">
        <v>113</v>
      </c>
      <c r="D175">
        <v>206</v>
      </c>
      <c r="E175">
        <v>7</v>
      </c>
      <c r="F175">
        <f>RANK(STAND_HR[[#This Row],[HR]],STAND_HR[HR],0)</f>
        <v>287</v>
      </c>
      <c r="G175">
        <f t="shared" si="2"/>
        <v>6</v>
      </c>
    </row>
    <row r="176" spans="1:7" x14ac:dyDescent="0.25">
      <c r="A176" t="s">
        <v>53</v>
      </c>
      <c r="B176" t="s">
        <v>101</v>
      </c>
      <c r="C176" t="s">
        <v>113</v>
      </c>
      <c r="D176">
        <v>198</v>
      </c>
      <c r="E176">
        <v>6</v>
      </c>
      <c r="F176">
        <f>RANK(STAND_HR[[#This Row],[HR]],STAND_HR[HR],0)</f>
        <v>347</v>
      </c>
      <c r="G176">
        <f t="shared" si="2"/>
        <v>7</v>
      </c>
    </row>
    <row r="177" spans="1:7" x14ac:dyDescent="0.25">
      <c r="A177" t="s">
        <v>53</v>
      </c>
      <c r="B177" t="s">
        <v>97</v>
      </c>
      <c r="C177" t="s">
        <v>113</v>
      </c>
      <c r="D177">
        <v>195</v>
      </c>
      <c r="E177">
        <v>5</v>
      </c>
      <c r="F177">
        <f>RANK(STAND_HR[[#This Row],[HR]],STAND_HR[HR],0)</f>
        <v>374</v>
      </c>
      <c r="G177">
        <f t="shared" si="2"/>
        <v>8</v>
      </c>
    </row>
    <row r="178" spans="1:7" x14ac:dyDescent="0.25">
      <c r="A178" t="s">
        <v>53</v>
      </c>
      <c r="B178" t="s">
        <v>95</v>
      </c>
      <c r="C178" t="s">
        <v>113</v>
      </c>
      <c r="D178">
        <v>192</v>
      </c>
      <c r="E178">
        <v>4</v>
      </c>
      <c r="F178">
        <f>RANK(STAND_HR[[#This Row],[HR]],STAND_HR[HR],0)</f>
        <v>395</v>
      </c>
      <c r="G178">
        <f t="shared" si="2"/>
        <v>9</v>
      </c>
    </row>
    <row r="179" spans="1:7" x14ac:dyDescent="0.25">
      <c r="A179" t="s">
        <v>53</v>
      </c>
      <c r="B179" t="s">
        <v>105</v>
      </c>
      <c r="C179" t="s">
        <v>113</v>
      </c>
      <c r="D179">
        <v>188</v>
      </c>
      <c r="E179">
        <v>3</v>
      </c>
      <c r="F179">
        <f>RANK(STAND_HR[[#This Row],[HR]],STAND_HR[HR],0)</f>
        <v>435</v>
      </c>
      <c r="G179">
        <f t="shared" si="2"/>
        <v>10</v>
      </c>
    </row>
    <row r="180" spans="1:7" x14ac:dyDescent="0.25">
      <c r="A180" t="s">
        <v>53</v>
      </c>
      <c r="B180" t="s">
        <v>103</v>
      </c>
      <c r="C180" t="s">
        <v>113</v>
      </c>
      <c r="D180">
        <v>166</v>
      </c>
      <c r="E180">
        <v>2</v>
      </c>
      <c r="F180">
        <f>RANK(STAND_HR[[#This Row],[HR]],STAND_HR[HR],0)</f>
        <v>565</v>
      </c>
      <c r="G180">
        <f t="shared" si="2"/>
        <v>11</v>
      </c>
    </row>
    <row r="181" spans="1:7" x14ac:dyDescent="0.25">
      <c r="A181" t="s">
        <v>53</v>
      </c>
      <c r="B181" t="s">
        <v>96</v>
      </c>
      <c r="C181" t="s">
        <v>113</v>
      </c>
      <c r="D181">
        <v>133</v>
      </c>
      <c r="E181">
        <v>1</v>
      </c>
      <c r="F181">
        <f>RANK(STAND_HR[[#This Row],[HR]],STAND_HR[HR],0)</f>
        <v>640</v>
      </c>
      <c r="G181">
        <f t="shared" si="2"/>
        <v>12</v>
      </c>
    </row>
    <row r="182" spans="1:7" x14ac:dyDescent="0.25">
      <c r="A182" t="s">
        <v>54</v>
      </c>
      <c r="B182" t="s">
        <v>98</v>
      </c>
      <c r="C182" t="s">
        <v>113</v>
      </c>
      <c r="D182">
        <v>265</v>
      </c>
      <c r="E182">
        <v>12</v>
      </c>
      <c r="F182">
        <f>RANK(STAND_HR[[#This Row],[HR]],STAND_HR[HR],0)</f>
        <v>17</v>
      </c>
      <c r="G182">
        <f t="shared" si="2"/>
        <v>1</v>
      </c>
    </row>
    <row r="183" spans="1:7" x14ac:dyDescent="0.25">
      <c r="A183" t="s">
        <v>54</v>
      </c>
      <c r="B183" t="s">
        <v>99</v>
      </c>
      <c r="C183" t="s">
        <v>113</v>
      </c>
      <c r="D183">
        <v>264</v>
      </c>
      <c r="E183">
        <v>11</v>
      </c>
      <c r="F183">
        <f>RANK(STAND_HR[[#This Row],[HR]],STAND_HR[HR],0)</f>
        <v>21</v>
      </c>
      <c r="G183">
        <f t="shared" si="2"/>
        <v>2</v>
      </c>
    </row>
    <row r="184" spans="1:7" x14ac:dyDescent="0.25">
      <c r="A184" t="s">
        <v>54</v>
      </c>
      <c r="B184" t="s">
        <v>95</v>
      </c>
      <c r="C184" t="s">
        <v>113</v>
      </c>
      <c r="D184">
        <v>228</v>
      </c>
      <c r="E184">
        <v>10</v>
      </c>
      <c r="F184">
        <f>RANK(STAND_HR[[#This Row],[HR]],STAND_HR[HR],0)</f>
        <v>158</v>
      </c>
      <c r="G184">
        <f t="shared" si="2"/>
        <v>3</v>
      </c>
    </row>
    <row r="185" spans="1:7" x14ac:dyDescent="0.25">
      <c r="A185" t="s">
        <v>54</v>
      </c>
      <c r="B185" t="s">
        <v>102</v>
      </c>
      <c r="C185" t="s">
        <v>113</v>
      </c>
      <c r="D185">
        <v>218</v>
      </c>
      <c r="E185">
        <v>9</v>
      </c>
      <c r="F185">
        <f>RANK(STAND_HR[[#This Row],[HR]],STAND_HR[HR],0)</f>
        <v>218</v>
      </c>
      <c r="G185">
        <f t="shared" si="2"/>
        <v>4</v>
      </c>
    </row>
    <row r="186" spans="1:7" x14ac:dyDescent="0.25">
      <c r="A186" t="s">
        <v>54</v>
      </c>
      <c r="B186" t="s">
        <v>101</v>
      </c>
      <c r="C186" t="s">
        <v>113</v>
      </c>
      <c r="D186">
        <v>214</v>
      </c>
      <c r="E186">
        <v>8</v>
      </c>
      <c r="F186">
        <f>RANK(STAND_HR[[#This Row],[HR]],STAND_HR[HR],0)</f>
        <v>235</v>
      </c>
      <c r="G186">
        <f t="shared" si="2"/>
        <v>5</v>
      </c>
    </row>
    <row r="187" spans="1:7" x14ac:dyDescent="0.25">
      <c r="A187" t="s">
        <v>54</v>
      </c>
      <c r="B187" t="s">
        <v>94</v>
      </c>
      <c r="C187" t="s">
        <v>113</v>
      </c>
      <c r="D187">
        <v>206</v>
      </c>
      <c r="E187">
        <v>7</v>
      </c>
      <c r="F187">
        <f>RANK(STAND_HR[[#This Row],[HR]],STAND_HR[HR],0)</f>
        <v>287</v>
      </c>
      <c r="G187">
        <f t="shared" si="2"/>
        <v>6</v>
      </c>
    </row>
    <row r="188" spans="1:7" x14ac:dyDescent="0.25">
      <c r="A188" t="s">
        <v>54</v>
      </c>
      <c r="B188" t="s">
        <v>97</v>
      </c>
      <c r="C188" t="s">
        <v>113</v>
      </c>
      <c r="D188">
        <v>205</v>
      </c>
      <c r="E188">
        <v>6</v>
      </c>
      <c r="F188">
        <f>RANK(STAND_HR[[#This Row],[HR]],STAND_HR[HR],0)</f>
        <v>295</v>
      </c>
      <c r="G188">
        <f t="shared" si="2"/>
        <v>7</v>
      </c>
    </row>
    <row r="189" spans="1:7" x14ac:dyDescent="0.25">
      <c r="A189" t="s">
        <v>54</v>
      </c>
      <c r="B189" t="s">
        <v>100</v>
      </c>
      <c r="C189" t="s">
        <v>113</v>
      </c>
      <c r="D189">
        <v>193</v>
      </c>
      <c r="E189">
        <v>5</v>
      </c>
      <c r="F189">
        <f>RANK(STAND_HR[[#This Row],[HR]],STAND_HR[HR],0)</f>
        <v>387</v>
      </c>
      <c r="G189">
        <f t="shared" si="2"/>
        <v>8</v>
      </c>
    </row>
    <row r="190" spans="1:7" x14ac:dyDescent="0.25">
      <c r="A190" t="s">
        <v>54</v>
      </c>
      <c r="B190" t="s">
        <v>104</v>
      </c>
      <c r="C190" t="s">
        <v>113</v>
      </c>
      <c r="D190">
        <v>189</v>
      </c>
      <c r="E190">
        <v>4</v>
      </c>
      <c r="F190">
        <f>RANK(STAND_HR[[#This Row],[HR]],STAND_HR[HR],0)</f>
        <v>422</v>
      </c>
      <c r="G190">
        <f t="shared" si="2"/>
        <v>9</v>
      </c>
    </row>
    <row r="191" spans="1:7" x14ac:dyDescent="0.25">
      <c r="A191" t="s">
        <v>54</v>
      </c>
      <c r="B191" t="s">
        <v>103</v>
      </c>
      <c r="C191" t="s">
        <v>113</v>
      </c>
      <c r="D191">
        <v>170</v>
      </c>
      <c r="E191">
        <v>3</v>
      </c>
      <c r="F191">
        <f>RANK(STAND_HR[[#This Row],[HR]],STAND_HR[HR],0)</f>
        <v>541</v>
      </c>
      <c r="G191">
        <f t="shared" si="2"/>
        <v>10</v>
      </c>
    </row>
    <row r="192" spans="1:7" x14ac:dyDescent="0.25">
      <c r="A192" t="s">
        <v>54</v>
      </c>
      <c r="B192" t="s">
        <v>105</v>
      </c>
      <c r="C192" t="s">
        <v>113</v>
      </c>
      <c r="D192">
        <v>162</v>
      </c>
      <c r="E192">
        <v>2</v>
      </c>
      <c r="F192">
        <f>RANK(STAND_HR[[#This Row],[HR]],STAND_HR[HR],0)</f>
        <v>572</v>
      </c>
      <c r="G192">
        <f t="shared" si="2"/>
        <v>11</v>
      </c>
    </row>
    <row r="193" spans="1:7" x14ac:dyDescent="0.25">
      <c r="A193" t="s">
        <v>54</v>
      </c>
      <c r="B193" t="s">
        <v>96</v>
      </c>
      <c r="C193" t="s">
        <v>113</v>
      </c>
      <c r="D193">
        <v>156</v>
      </c>
      <c r="E193">
        <v>1</v>
      </c>
      <c r="F193">
        <f>RANK(STAND_HR[[#This Row],[HR]],STAND_HR[HR],0)</f>
        <v>598</v>
      </c>
      <c r="G193">
        <f t="shared" si="2"/>
        <v>12</v>
      </c>
    </row>
    <row r="194" spans="1:7" x14ac:dyDescent="0.25">
      <c r="A194" t="s">
        <v>55</v>
      </c>
      <c r="B194" t="s">
        <v>95</v>
      </c>
      <c r="C194" t="s">
        <v>113</v>
      </c>
      <c r="D194">
        <v>250</v>
      </c>
      <c r="E194">
        <v>12</v>
      </c>
      <c r="F194">
        <f>RANK(STAND_HR[[#This Row],[HR]],STAND_HR[HR],0)</f>
        <v>50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101</v>
      </c>
      <c r="C195" t="s">
        <v>113</v>
      </c>
      <c r="D195">
        <v>241</v>
      </c>
      <c r="E195">
        <v>11</v>
      </c>
      <c r="F195">
        <f>RANK(STAND_HR[[#This Row],[HR]],STAND_HR[HR],0)</f>
        <v>89</v>
      </c>
      <c r="G195">
        <f t="shared" si="3"/>
        <v>2</v>
      </c>
    </row>
    <row r="196" spans="1:7" x14ac:dyDescent="0.25">
      <c r="A196" t="s">
        <v>55</v>
      </c>
      <c r="B196" t="s">
        <v>98</v>
      </c>
      <c r="C196" t="s">
        <v>113</v>
      </c>
      <c r="D196">
        <v>238</v>
      </c>
      <c r="E196">
        <v>10</v>
      </c>
      <c r="F196">
        <f>RANK(STAND_HR[[#This Row],[HR]],STAND_HR[HR],0)</f>
        <v>102</v>
      </c>
      <c r="G196">
        <f t="shared" si="3"/>
        <v>3</v>
      </c>
    </row>
    <row r="197" spans="1:7" x14ac:dyDescent="0.25">
      <c r="A197" t="s">
        <v>55</v>
      </c>
      <c r="B197" t="s">
        <v>102</v>
      </c>
      <c r="C197" t="s">
        <v>113</v>
      </c>
      <c r="D197">
        <v>228</v>
      </c>
      <c r="E197">
        <v>9</v>
      </c>
      <c r="F197">
        <f>RANK(STAND_HR[[#This Row],[HR]],STAND_HR[HR],0)</f>
        <v>158</v>
      </c>
      <c r="G197">
        <f t="shared" si="3"/>
        <v>4</v>
      </c>
    </row>
    <row r="198" spans="1:7" x14ac:dyDescent="0.25">
      <c r="A198" t="s">
        <v>55</v>
      </c>
      <c r="B198" t="s">
        <v>104</v>
      </c>
      <c r="C198" t="s">
        <v>113</v>
      </c>
      <c r="D198">
        <v>203</v>
      </c>
      <c r="E198">
        <v>8</v>
      </c>
      <c r="F198">
        <f>RANK(STAND_HR[[#This Row],[HR]],STAND_HR[HR],0)</f>
        <v>310</v>
      </c>
      <c r="G198">
        <f t="shared" si="3"/>
        <v>5</v>
      </c>
    </row>
    <row r="199" spans="1:7" x14ac:dyDescent="0.25">
      <c r="A199" t="s">
        <v>55</v>
      </c>
      <c r="B199" t="s">
        <v>94</v>
      </c>
      <c r="C199" t="s">
        <v>113</v>
      </c>
      <c r="D199">
        <v>201</v>
      </c>
      <c r="E199">
        <v>7</v>
      </c>
      <c r="F199">
        <f>RANK(STAND_HR[[#This Row],[HR]],STAND_HR[HR],0)</f>
        <v>333</v>
      </c>
      <c r="G199">
        <f t="shared" si="3"/>
        <v>6</v>
      </c>
    </row>
    <row r="200" spans="1:7" x14ac:dyDescent="0.25">
      <c r="A200" t="s">
        <v>55</v>
      </c>
      <c r="B200" t="s">
        <v>96</v>
      </c>
      <c r="C200" t="s">
        <v>113</v>
      </c>
      <c r="D200">
        <v>197</v>
      </c>
      <c r="E200">
        <v>6</v>
      </c>
      <c r="F200">
        <f>RANK(STAND_HR[[#This Row],[HR]],STAND_HR[HR],0)</f>
        <v>361</v>
      </c>
      <c r="G200">
        <f t="shared" si="3"/>
        <v>7</v>
      </c>
    </row>
    <row r="201" spans="1:7" x14ac:dyDescent="0.25">
      <c r="A201" t="s">
        <v>55</v>
      </c>
      <c r="B201" t="s">
        <v>105</v>
      </c>
      <c r="C201" t="s">
        <v>113</v>
      </c>
      <c r="D201">
        <v>187</v>
      </c>
      <c r="E201">
        <v>5</v>
      </c>
      <c r="F201">
        <f>RANK(STAND_HR[[#This Row],[HR]],STAND_HR[HR],0)</f>
        <v>437</v>
      </c>
      <c r="G201">
        <f t="shared" si="3"/>
        <v>8</v>
      </c>
    </row>
    <row r="202" spans="1:7" x14ac:dyDescent="0.25">
      <c r="A202" t="s">
        <v>55</v>
      </c>
      <c r="B202" t="s">
        <v>99</v>
      </c>
      <c r="C202" t="s">
        <v>113</v>
      </c>
      <c r="D202">
        <v>182</v>
      </c>
      <c r="E202">
        <v>4</v>
      </c>
      <c r="F202">
        <f>RANK(STAND_HR[[#This Row],[HR]],STAND_HR[HR],0)</f>
        <v>473</v>
      </c>
      <c r="G202">
        <f t="shared" si="3"/>
        <v>9</v>
      </c>
    </row>
    <row r="203" spans="1:7" x14ac:dyDescent="0.25">
      <c r="A203" t="s">
        <v>55</v>
      </c>
      <c r="B203" t="s">
        <v>100</v>
      </c>
      <c r="C203" t="s">
        <v>113</v>
      </c>
      <c r="D203">
        <v>177</v>
      </c>
      <c r="E203">
        <v>3</v>
      </c>
      <c r="F203">
        <f>RANK(STAND_HR[[#This Row],[HR]],STAND_HR[HR],0)</f>
        <v>507</v>
      </c>
      <c r="G203">
        <f t="shared" si="3"/>
        <v>10</v>
      </c>
    </row>
    <row r="204" spans="1:7" x14ac:dyDescent="0.25">
      <c r="A204" t="s">
        <v>55</v>
      </c>
      <c r="B204" t="s">
        <v>103</v>
      </c>
      <c r="C204" t="s">
        <v>113</v>
      </c>
      <c r="D204">
        <v>170</v>
      </c>
      <c r="E204">
        <v>2</v>
      </c>
      <c r="F204">
        <f>RANK(STAND_HR[[#This Row],[HR]],STAND_HR[HR],0)</f>
        <v>541</v>
      </c>
      <c r="G204">
        <f t="shared" si="3"/>
        <v>11</v>
      </c>
    </row>
    <row r="205" spans="1:7" x14ac:dyDescent="0.25">
      <c r="A205" t="s">
        <v>55</v>
      </c>
      <c r="B205" t="s">
        <v>97</v>
      </c>
      <c r="C205" t="s">
        <v>113</v>
      </c>
      <c r="D205">
        <v>160</v>
      </c>
      <c r="E205">
        <v>1</v>
      </c>
      <c r="F205">
        <f>RANK(STAND_HR[[#This Row],[HR]],STAND_HR[HR],0)</f>
        <v>584</v>
      </c>
      <c r="G205">
        <f t="shared" si="3"/>
        <v>12</v>
      </c>
    </row>
    <row r="206" spans="1:7" x14ac:dyDescent="0.25">
      <c r="A206" t="s">
        <v>56</v>
      </c>
      <c r="B206" t="s">
        <v>94</v>
      </c>
      <c r="C206" t="s">
        <v>113</v>
      </c>
      <c r="D206">
        <v>275</v>
      </c>
      <c r="E206">
        <v>12</v>
      </c>
      <c r="F206">
        <f>RANK(STAND_HR[[#This Row],[HR]],STAND_HR[HR],0)</f>
        <v>6</v>
      </c>
      <c r="G206">
        <f t="shared" si="3"/>
        <v>1</v>
      </c>
    </row>
    <row r="207" spans="1:7" x14ac:dyDescent="0.25">
      <c r="A207" t="s">
        <v>56</v>
      </c>
      <c r="B207" t="s">
        <v>95</v>
      </c>
      <c r="C207" t="s">
        <v>113</v>
      </c>
      <c r="D207">
        <v>235</v>
      </c>
      <c r="E207">
        <v>11</v>
      </c>
      <c r="F207">
        <f>RANK(STAND_HR[[#This Row],[HR]],STAND_HR[HR],0)</f>
        <v>116</v>
      </c>
      <c r="G207">
        <f t="shared" si="3"/>
        <v>2</v>
      </c>
    </row>
    <row r="208" spans="1:7" x14ac:dyDescent="0.25">
      <c r="A208" t="s">
        <v>56</v>
      </c>
      <c r="B208" t="s">
        <v>98</v>
      </c>
      <c r="C208" t="s">
        <v>113</v>
      </c>
      <c r="D208">
        <v>231</v>
      </c>
      <c r="E208">
        <v>9.5</v>
      </c>
      <c r="F208">
        <f>RANK(STAND_HR[[#This Row],[HR]],STAND_HR[HR],0)</f>
        <v>138</v>
      </c>
      <c r="G208">
        <f t="shared" si="3"/>
        <v>3</v>
      </c>
    </row>
    <row r="209" spans="1:7" x14ac:dyDescent="0.25">
      <c r="A209" t="s">
        <v>56</v>
      </c>
      <c r="B209" t="s">
        <v>99</v>
      </c>
      <c r="C209" t="s">
        <v>113</v>
      </c>
      <c r="D209">
        <v>231</v>
      </c>
      <c r="E209">
        <v>9.5</v>
      </c>
      <c r="F209">
        <f>RANK(STAND_HR[[#This Row],[HR]],STAND_HR[HR],0)</f>
        <v>138</v>
      </c>
      <c r="G209">
        <f t="shared" si="3"/>
        <v>4</v>
      </c>
    </row>
    <row r="210" spans="1:7" x14ac:dyDescent="0.25">
      <c r="A210" t="s">
        <v>56</v>
      </c>
      <c r="B210" t="s">
        <v>104</v>
      </c>
      <c r="C210" t="s">
        <v>113</v>
      </c>
      <c r="D210">
        <v>221</v>
      </c>
      <c r="E210">
        <v>8</v>
      </c>
      <c r="F210">
        <f>RANK(STAND_HR[[#This Row],[HR]],STAND_HR[HR],0)</f>
        <v>199</v>
      </c>
      <c r="G210">
        <f t="shared" si="3"/>
        <v>5</v>
      </c>
    </row>
    <row r="211" spans="1:7" x14ac:dyDescent="0.25">
      <c r="A211" t="s">
        <v>56</v>
      </c>
      <c r="B211" t="s">
        <v>100</v>
      </c>
      <c r="C211" t="s">
        <v>113</v>
      </c>
      <c r="D211">
        <v>215</v>
      </c>
      <c r="E211">
        <v>7</v>
      </c>
      <c r="F211">
        <f>RANK(STAND_HR[[#This Row],[HR]],STAND_HR[HR],0)</f>
        <v>231</v>
      </c>
      <c r="G211">
        <f t="shared" si="3"/>
        <v>6</v>
      </c>
    </row>
    <row r="212" spans="1:7" x14ac:dyDescent="0.25">
      <c r="A212" t="s">
        <v>56</v>
      </c>
      <c r="B212" t="s">
        <v>102</v>
      </c>
      <c r="C212" t="s">
        <v>113</v>
      </c>
      <c r="D212">
        <v>214</v>
      </c>
      <c r="E212">
        <v>6</v>
      </c>
      <c r="F212">
        <f>RANK(STAND_HR[[#This Row],[HR]],STAND_HR[HR],0)</f>
        <v>235</v>
      </c>
      <c r="G212">
        <f t="shared" si="3"/>
        <v>7</v>
      </c>
    </row>
    <row r="213" spans="1:7" x14ac:dyDescent="0.25">
      <c r="A213" t="s">
        <v>56</v>
      </c>
      <c r="B213" t="s">
        <v>103</v>
      </c>
      <c r="C213" t="s">
        <v>113</v>
      </c>
      <c r="D213">
        <v>206</v>
      </c>
      <c r="E213">
        <v>5</v>
      </c>
      <c r="F213">
        <f>RANK(STAND_HR[[#This Row],[HR]],STAND_HR[HR],0)</f>
        <v>287</v>
      </c>
      <c r="G213">
        <f t="shared" si="3"/>
        <v>8</v>
      </c>
    </row>
    <row r="214" spans="1:7" x14ac:dyDescent="0.25">
      <c r="A214" t="s">
        <v>56</v>
      </c>
      <c r="B214" t="s">
        <v>101</v>
      </c>
      <c r="C214" t="s">
        <v>113</v>
      </c>
      <c r="D214">
        <v>185</v>
      </c>
      <c r="E214">
        <v>4</v>
      </c>
      <c r="F214">
        <f>RANK(STAND_HR[[#This Row],[HR]],STAND_HR[HR],0)</f>
        <v>457</v>
      </c>
      <c r="G214">
        <f t="shared" si="3"/>
        <v>9</v>
      </c>
    </row>
    <row r="215" spans="1:7" x14ac:dyDescent="0.25">
      <c r="A215" t="s">
        <v>56</v>
      </c>
      <c r="B215" t="s">
        <v>96</v>
      </c>
      <c r="C215" t="s">
        <v>113</v>
      </c>
      <c r="D215">
        <v>178</v>
      </c>
      <c r="E215">
        <v>3</v>
      </c>
      <c r="F215">
        <f>RANK(STAND_HR[[#This Row],[HR]],STAND_HR[HR],0)</f>
        <v>499</v>
      </c>
      <c r="G215">
        <f t="shared" si="3"/>
        <v>10</v>
      </c>
    </row>
    <row r="216" spans="1:7" x14ac:dyDescent="0.25">
      <c r="A216" t="s">
        <v>56</v>
      </c>
      <c r="B216" t="s">
        <v>105</v>
      </c>
      <c r="C216" t="s">
        <v>113</v>
      </c>
      <c r="D216">
        <v>158</v>
      </c>
      <c r="E216">
        <v>2</v>
      </c>
      <c r="F216">
        <f>RANK(STAND_HR[[#This Row],[HR]],STAND_HR[HR],0)</f>
        <v>592</v>
      </c>
      <c r="G216">
        <f t="shared" si="3"/>
        <v>11</v>
      </c>
    </row>
    <row r="217" spans="1:7" x14ac:dyDescent="0.25">
      <c r="A217" t="s">
        <v>56</v>
      </c>
      <c r="B217" t="s">
        <v>97</v>
      </c>
      <c r="C217" t="s">
        <v>113</v>
      </c>
      <c r="D217">
        <v>116</v>
      </c>
      <c r="E217">
        <v>1</v>
      </c>
      <c r="F217">
        <f>RANK(STAND_HR[[#This Row],[HR]],STAND_HR[HR],0)</f>
        <v>653</v>
      </c>
      <c r="G217">
        <f t="shared" si="3"/>
        <v>12</v>
      </c>
    </row>
    <row r="218" spans="1:7" x14ac:dyDescent="0.25">
      <c r="A218" t="s">
        <v>57</v>
      </c>
      <c r="B218" t="s">
        <v>98</v>
      </c>
      <c r="C218" t="s">
        <v>114</v>
      </c>
      <c r="D218">
        <v>246</v>
      </c>
      <c r="E218">
        <v>12</v>
      </c>
      <c r="F218">
        <f>RANK(STAND_HR[[#This Row],[HR]],STAND_HR[HR],0)</f>
        <v>66</v>
      </c>
      <c r="G218">
        <f t="shared" si="3"/>
        <v>1</v>
      </c>
    </row>
    <row r="219" spans="1:7" x14ac:dyDescent="0.25">
      <c r="A219" t="s">
        <v>57</v>
      </c>
      <c r="B219" t="s">
        <v>95</v>
      </c>
      <c r="C219" t="s">
        <v>114</v>
      </c>
      <c r="D219">
        <v>240</v>
      </c>
      <c r="E219">
        <v>11</v>
      </c>
      <c r="F219">
        <f>RANK(STAND_HR[[#This Row],[HR]],STAND_HR[HR],0)</f>
        <v>95</v>
      </c>
      <c r="G219">
        <f t="shared" si="3"/>
        <v>2</v>
      </c>
    </row>
    <row r="220" spans="1:7" x14ac:dyDescent="0.25">
      <c r="A220" t="s">
        <v>57</v>
      </c>
      <c r="B220" t="s">
        <v>99</v>
      </c>
      <c r="C220" t="s">
        <v>114</v>
      </c>
      <c r="D220">
        <v>214</v>
      </c>
      <c r="E220">
        <v>10</v>
      </c>
      <c r="F220">
        <f>RANK(STAND_HR[[#This Row],[HR]],STAND_HR[HR],0)</f>
        <v>235</v>
      </c>
      <c r="G220">
        <f t="shared" si="3"/>
        <v>3</v>
      </c>
    </row>
    <row r="221" spans="1:7" x14ac:dyDescent="0.25">
      <c r="A221" t="s">
        <v>57</v>
      </c>
      <c r="B221" t="s">
        <v>105</v>
      </c>
      <c r="C221" t="s">
        <v>114</v>
      </c>
      <c r="D221">
        <v>209</v>
      </c>
      <c r="E221">
        <v>9</v>
      </c>
      <c r="F221">
        <f>RANK(STAND_HR[[#This Row],[HR]],STAND_HR[HR],0)</f>
        <v>277</v>
      </c>
      <c r="G221">
        <f t="shared" si="3"/>
        <v>4</v>
      </c>
    </row>
    <row r="222" spans="1:7" x14ac:dyDescent="0.25">
      <c r="A222" t="s">
        <v>57</v>
      </c>
      <c r="B222" t="s">
        <v>101</v>
      </c>
      <c r="C222" t="s">
        <v>114</v>
      </c>
      <c r="D222">
        <v>200</v>
      </c>
      <c r="E222">
        <v>8</v>
      </c>
      <c r="F222">
        <f>RANK(STAND_HR[[#This Row],[HR]],STAND_HR[HR],0)</f>
        <v>340</v>
      </c>
      <c r="G222">
        <f t="shared" si="3"/>
        <v>5</v>
      </c>
    </row>
    <row r="223" spans="1:7" x14ac:dyDescent="0.25">
      <c r="A223" t="s">
        <v>57</v>
      </c>
      <c r="B223" t="s">
        <v>94</v>
      </c>
      <c r="C223" t="s">
        <v>114</v>
      </c>
      <c r="D223">
        <v>198</v>
      </c>
      <c r="E223">
        <v>7</v>
      </c>
      <c r="F223">
        <f>RANK(STAND_HR[[#This Row],[HR]],STAND_HR[HR],0)</f>
        <v>347</v>
      </c>
      <c r="G223">
        <f t="shared" si="3"/>
        <v>6</v>
      </c>
    </row>
    <row r="224" spans="1:7" x14ac:dyDescent="0.25">
      <c r="A224" t="s">
        <v>57</v>
      </c>
      <c r="B224" t="s">
        <v>100</v>
      </c>
      <c r="C224" t="s">
        <v>114</v>
      </c>
      <c r="D224">
        <v>197</v>
      </c>
      <c r="E224">
        <v>6</v>
      </c>
      <c r="F224">
        <f>RANK(STAND_HR[[#This Row],[HR]],STAND_HR[HR],0)</f>
        <v>361</v>
      </c>
      <c r="G224">
        <f t="shared" si="3"/>
        <v>7</v>
      </c>
    </row>
    <row r="225" spans="1:7" x14ac:dyDescent="0.25">
      <c r="A225" t="s">
        <v>57</v>
      </c>
      <c r="B225" t="s">
        <v>103</v>
      </c>
      <c r="C225" t="s">
        <v>114</v>
      </c>
      <c r="D225">
        <v>193</v>
      </c>
      <c r="E225">
        <v>5</v>
      </c>
      <c r="F225">
        <f>RANK(STAND_HR[[#This Row],[HR]],STAND_HR[HR],0)</f>
        <v>387</v>
      </c>
      <c r="G225">
        <f t="shared" si="3"/>
        <v>8</v>
      </c>
    </row>
    <row r="226" spans="1:7" x14ac:dyDescent="0.25">
      <c r="A226" t="s">
        <v>57</v>
      </c>
      <c r="B226" t="s">
        <v>102</v>
      </c>
      <c r="C226" t="s">
        <v>114</v>
      </c>
      <c r="D226">
        <v>183</v>
      </c>
      <c r="E226">
        <v>4</v>
      </c>
      <c r="F226">
        <f>RANK(STAND_HR[[#This Row],[HR]],STAND_HR[HR],0)</f>
        <v>469</v>
      </c>
      <c r="G226">
        <f t="shared" si="3"/>
        <v>9</v>
      </c>
    </row>
    <row r="227" spans="1:7" x14ac:dyDescent="0.25">
      <c r="A227" t="s">
        <v>57</v>
      </c>
      <c r="B227" t="s">
        <v>96</v>
      </c>
      <c r="C227" t="s">
        <v>114</v>
      </c>
      <c r="D227">
        <v>182</v>
      </c>
      <c r="E227">
        <v>3</v>
      </c>
      <c r="F227">
        <f>RANK(STAND_HR[[#This Row],[HR]],STAND_HR[HR],0)</f>
        <v>473</v>
      </c>
      <c r="G227">
        <f t="shared" si="3"/>
        <v>10</v>
      </c>
    </row>
    <row r="228" spans="1:7" x14ac:dyDescent="0.25">
      <c r="A228" t="s">
        <v>57</v>
      </c>
      <c r="B228" t="s">
        <v>97</v>
      </c>
      <c r="C228" t="s">
        <v>114</v>
      </c>
      <c r="D228">
        <v>180</v>
      </c>
      <c r="E228">
        <v>2</v>
      </c>
      <c r="F228">
        <f>RANK(STAND_HR[[#This Row],[HR]],STAND_HR[HR],0)</f>
        <v>484</v>
      </c>
      <c r="G228">
        <f t="shared" si="3"/>
        <v>11</v>
      </c>
    </row>
    <row r="229" spans="1:7" x14ac:dyDescent="0.25">
      <c r="A229" t="s">
        <v>57</v>
      </c>
      <c r="B229" t="s">
        <v>104</v>
      </c>
      <c r="C229" t="s">
        <v>114</v>
      </c>
      <c r="D229">
        <v>175</v>
      </c>
      <c r="E229">
        <v>1</v>
      </c>
      <c r="F229">
        <f>RANK(STAND_HR[[#This Row],[HR]],STAND_HR[HR],0)</f>
        <v>516</v>
      </c>
      <c r="G229">
        <f t="shared" si="3"/>
        <v>12</v>
      </c>
    </row>
    <row r="230" spans="1:7" x14ac:dyDescent="0.25">
      <c r="A230" t="s">
        <v>58</v>
      </c>
      <c r="B230" t="s">
        <v>100</v>
      </c>
      <c r="C230" t="s">
        <v>114</v>
      </c>
      <c r="D230">
        <v>249</v>
      </c>
      <c r="E230">
        <v>12</v>
      </c>
      <c r="F230">
        <f>RANK(STAND_HR[[#This Row],[HR]],STAND_HR[HR],0)</f>
        <v>55</v>
      </c>
      <c r="G230">
        <f t="shared" si="3"/>
        <v>1</v>
      </c>
    </row>
    <row r="231" spans="1:7" x14ac:dyDescent="0.25">
      <c r="A231" t="s">
        <v>58</v>
      </c>
      <c r="B231" t="s">
        <v>102</v>
      </c>
      <c r="C231" t="s">
        <v>114</v>
      </c>
      <c r="D231">
        <v>243</v>
      </c>
      <c r="E231">
        <v>11</v>
      </c>
      <c r="F231">
        <f>RANK(STAND_HR[[#This Row],[HR]],STAND_HR[HR],0)</f>
        <v>74</v>
      </c>
      <c r="G231">
        <f t="shared" si="3"/>
        <v>2</v>
      </c>
    </row>
    <row r="232" spans="1:7" x14ac:dyDescent="0.25">
      <c r="A232" t="s">
        <v>58</v>
      </c>
      <c r="B232" t="s">
        <v>98</v>
      </c>
      <c r="C232" t="s">
        <v>114</v>
      </c>
      <c r="D232">
        <v>230</v>
      </c>
      <c r="E232">
        <v>10</v>
      </c>
      <c r="F232">
        <f>RANK(STAND_HR[[#This Row],[HR]],STAND_HR[HR],0)</f>
        <v>145</v>
      </c>
      <c r="G232">
        <f t="shared" si="3"/>
        <v>3</v>
      </c>
    </row>
    <row r="233" spans="1:7" x14ac:dyDescent="0.25">
      <c r="A233" t="s">
        <v>58</v>
      </c>
      <c r="B233" t="s">
        <v>94</v>
      </c>
      <c r="C233" t="s">
        <v>114</v>
      </c>
      <c r="D233">
        <v>221</v>
      </c>
      <c r="E233">
        <v>9</v>
      </c>
      <c r="F233">
        <f>RANK(STAND_HR[[#This Row],[HR]],STAND_HR[HR],0)</f>
        <v>199</v>
      </c>
      <c r="G233">
        <f t="shared" si="3"/>
        <v>4</v>
      </c>
    </row>
    <row r="234" spans="1:7" x14ac:dyDescent="0.25">
      <c r="A234" t="s">
        <v>58</v>
      </c>
      <c r="B234" t="s">
        <v>104</v>
      </c>
      <c r="C234" t="s">
        <v>114</v>
      </c>
      <c r="D234">
        <v>210</v>
      </c>
      <c r="E234">
        <v>8</v>
      </c>
      <c r="F234">
        <f>RANK(STAND_HR[[#This Row],[HR]],STAND_HR[HR],0)</f>
        <v>268</v>
      </c>
      <c r="G234">
        <f t="shared" si="3"/>
        <v>5</v>
      </c>
    </row>
    <row r="235" spans="1:7" x14ac:dyDescent="0.25">
      <c r="A235" t="s">
        <v>58</v>
      </c>
      <c r="B235" t="s">
        <v>95</v>
      </c>
      <c r="C235" t="s">
        <v>114</v>
      </c>
      <c r="D235">
        <v>198</v>
      </c>
      <c r="E235">
        <v>7</v>
      </c>
      <c r="F235">
        <f>RANK(STAND_HR[[#This Row],[HR]],STAND_HR[HR],0)</f>
        <v>347</v>
      </c>
      <c r="G235">
        <f t="shared" si="3"/>
        <v>6</v>
      </c>
    </row>
    <row r="236" spans="1:7" x14ac:dyDescent="0.25">
      <c r="A236" t="s">
        <v>58</v>
      </c>
      <c r="B236" t="s">
        <v>99</v>
      </c>
      <c r="C236" t="s">
        <v>114</v>
      </c>
      <c r="D236">
        <v>195</v>
      </c>
      <c r="E236">
        <v>6</v>
      </c>
      <c r="F236">
        <f>RANK(STAND_HR[[#This Row],[HR]],STAND_HR[HR],0)</f>
        <v>374</v>
      </c>
      <c r="G236">
        <f t="shared" si="3"/>
        <v>7</v>
      </c>
    </row>
    <row r="237" spans="1:7" x14ac:dyDescent="0.25">
      <c r="A237" t="s">
        <v>58</v>
      </c>
      <c r="B237" t="s">
        <v>105</v>
      </c>
      <c r="C237" t="s">
        <v>114</v>
      </c>
      <c r="D237">
        <v>189</v>
      </c>
      <c r="E237">
        <v>5</v>
      </c>
      <c r="F237">
        <f>RANK(STAND_HR[[#This Row],[HR]],STAND_HR[HR],0)</f>
        <v>422</v>
      </c>
      <c r="G237">
        <f t="shared" si="3"/>
        <v>8</v>
      </c>
    </row>
    <row r="238" spans="1:7" x14ac:dyDescent="0.25">
      <c r="A238" t="s">
        <v>58</v>
      </c>
      <c r="B238" t="s">
        <v>101</v>
      </c>
      <c r="C238" t="s">
        <v>114</v>
      </c>
      <c r="D238">
        <v>187</v>
      </c>
      <c r="E238">
        <v>4</v>
      </c>
      <c r="F238">
        <f>RANK(STAND_HR[[#This Row],[HR]],STAND_HR[HR],0)</f>
        <v>437</v>
      </c>
      <c r="G238">
        <f t="shared" si="3"/>
        <v>9</v>
      </c>
    </row>
    <row r="239" spans="1:7" x14ac:dyDescent="0.25">
      <c r="A239" t="s">
        <v>58</v>
      </c>
      <c r="B239" t="s">
        <v>103</v>
      </c>
      <c r="C239" t="s">
        <v>114</v>
      </c>
      <c r="D239">
        <v>185</v>
      </c>
      <c r="E239">
        <v>3</v>
      </c>
      <c r="F239">
        <f>RANK(STAND_HR[[#This Row],[HR]],STAND_HR[HR],0)</f>
        <v>457</v>
      </c>
      <c r="G239">
        <f t="shared" si="3"/>
        <v>10</v>
      </c>
    </row>
    <row r="240" spans="1:7" x14ac:dyDescent="0.25">
      <c r="A240" t="s">
        <v>58</v>
      </c>
      <c r="B240" t="s">
        <v>97</v>
      </c>
      <c r="C240" t="s">
        <v>114</v>
      </c>
      <c r="D240">
        <v>162</v>
      </c>
      <c r="E240">
        <v>2</v>
      </c>
      <c r="F240">
        <f>RANK(STAND_HR[[#This Row],[HR]],STAND_HR[HR],0)</f>
        <v>572</v>
      </c>
      <c r="G240">
        <f t="shared" si="3"/>
        <v>11</v>
      </c>
    </row>
    <row r="241" spans="1:7" x14ac:dyDescent="0.25">
      <c r="A241" t="s">
        <v>58</v>
      </c>
      <c r="B241" t="s">
        <v>96</v>
      </c>
      <c r="C241" t="s">
        <v>114</v>
      </c>
      <c r="D241">
        <v>111</v>
      </c>
      <c r="E241">
        <v>1</v>
      </c>
      <c r="F241">
        <f>RANK(STAND_HR[[#This Row],[HR]],STAND_HR[HR],0)</f>
        <v>655</v>
      </c>
      <c r="G241">
        <f t="shared" si="3"/>
        <v>12</v>
      </c>
    </row>
    <row r="242" spans="1:7" x14ac:dyDescent="0.25">
      <c r="A242" t="s">
        <v>59</v>
      </c>
      <c r="B242" t="s">
        <v>99</v>
      </c>
      <c r="C242" t="s">
        <v>113</v>
      </c>
      <c r="D242">
        <v>246</v>
      </c>
      <c r="E242">
        <v>12</v>
      </c>
      <c r="F242">
        <f>RANK(STAND_HR[[#This Row],[HR]],STAND_HR[HR],0)</f>
        <v>66</v>
      </c>
      <c r="G242">
        <f t="shared" si="3"/>
        <v>1</v>
      </c>
    </row>
    <row r="243" spans="1:7" x14ac:dyDescent="0.25">
      <c r="A243" t="s">
        <v>59</v>
      </c>
      <c r="B243" t="s">
        <v>94</v>
      </c>
      <c r="C243" t="s">
        <v>113</v>
      </c>
      <c r="D243">
        <v>242</v>
      </c>
      <c r="E243">
        <v>11</v>
      </c>
      <c r="F243">
        <f>RANK(STAND_HR[[#This Row],[HR]],STAND_HR[HR],0)</f>
        <v>87</v>
      </c>
      <c r="G243">
        <f t="shared" si="3"/>
        <v>2</v>
      </c>
    </row>
    <row r="244" spans="1:7" x14ac:dyDescent="0.25">
      <c r="A244" t="s">
        <v>59</v>
      </c>
      <c r="B244" t="s">
        <v>105</v>
      </c>
      <c r="C244" t="s">
        <v>113</v>
      </c>
      <c r="D244">
        <v>230</v>
      </c>
      <c r="E244">
        <v>10</v>
      </c>
      <c r="F244">
        <f>RANK(STAND_HR[[#This Row],[HR]],STAND_HR[HR],0)</f>
        <v>145</v>
      </c>
      <c r="G244">
        <f t="shared" si="3"/>
        <v>3</v>
      </c>
    </row>
    <row r="245" spans="1:7" x14ac:dyDescent="0.25">
      <c r="A245" t="s">
        <v>59</v>
      </c>
      <c r="B245" t="s">
        <v>95</v>
      </c>
      <c r="C245" t="s">
        <v>113</v>
      </c>
      <c r="D245">
        <v>225</v>
      </c>
      <c r="E245">
        <v>9</v>
      </c>
      <c r="F245">
        <f>RANK(STAND_HR[[#This Row],[HR]],STAND_HR[HR],0)</f>
        <v>182</v>
      </c>
      <c r="G245">
        <f t="shared" si="3"/>
        <v>4</v>
      </c>
    </row>
    <row r="246" spans="1:7" x14ac:dyDescent="0.25">
      <c r="A246" t="s">
        <v>59</v>
      </c>
      <c r="B246" t="s">
        <v>103</v>
      </c>
      <c r="C246" t="s">
        <v>113</v>
      </c>
      <c r="D246">
        <v>224</v>
      </c>
      <c r="E246">
        <v>8</v>
      </c>
      <c r="F246">
        <f>RANK(STAND_HR[[#This Row],[HR]],STAND_HR[HR],0)</f>
        <v>185</v>
      </c>
      <c r="G246">
        <f t="shared" si="3"/>
        <v>5</v>
      </c>
    </row>
    <row r="247" spans="1:7" x14ac:dyDescent="0.25">
      <c r="A247" t="s">
        <v>59</v>
      </c>
      <c r="B247" t="s">
        <v>98</v>
      </c>
      <c r="C247" t="s">
        <v>113</v>
      </c>
      <c r="D247">
        <v>214</v>
      </c>
      <c r="E247">
        <v>7</v>
      </c>
      <c r="F247">
        <f>RANK(STAND_HR[[#This Row],[HR]],STAND_HR[HR],0)</f>
        <v>235</v>
      </c>
      <c r="G247">
        <f t="shared" si="3"/>
        <v>6</v>
      </c>
    </row>
    <row r="248" spans="1:7" x14ac:dyDescent="0.25">
      <c r="A248" t="s">
        <v>59</v>
      </c>
      <c r="B248" t="s">
        <v>101</v>
      </c>
      <c r="C248" t="s">
        <v>113</v>
      </c>
      <c r="D248">
        <v>203</v>
      </c>
      <c r="E248">
        <v>6</v>
      </c>
      <c r="F248">
        <f>RANK(STAND_HR[[#This Row],[HR]],STAND_HR[HR],0)</f>
        <v>310</v>
      </c>
      <c r="G248">
        <f t="shared" si="3"/>
        <v>7</v>
      </c>
    </row>
    <row r="249" spans="1:7" x14ac:dyDescent="0.25">
      <c r="A249" t="s">
        <v>59</v>
      </c>
      <c r="B249" t="s">
        <v>104</v>
      </c>
      <c r="C249" t="s">
        <v>113</v>
      </c>
      <c r="D249">
        <v>202</v>
      </c>
      <c r="E249">
        <v>5</v>
      </c>
      <c r="F249">
        <f>RANK(STAND_HR[[#This Row],[HR]],STAND_HR[HR],0)</f>
        <v>321</v>
      </c>
      <c r="G249">
        <f t="shared" si="3"/>
        <v>8</v>
      </c>
    </row>
    <row r="250" spans="1:7" x14ac:dyDescent="0.25">
      <c r="A250" t="s">
        <v>59</v>
      </c>
      <c r="B250" t="s">
        <v>100</v>
      </c>
      <c r="C250" t="s">
        <v>113</v>
      </c>
      <c r="D250">
        <v>195</v>
      </c>
      <c r="E250">
        <v>4</v>
      </c>
      <c r="F250">
        <f>RANK(STAND_HR[[#This Row],[HR]],STAND_HR[HR],0)</f>
        <v>374</v>
      </c>
      <c r="G250">
        <f t="shared" si="3"/>
        <v>9</v>
      </c>
    </row>
    <row r="251" spans="1:7" x14ac:dyDescent="0.25">
      <c r="A251" t="s">
        <v>59</v>
      </c>
      <c r="B251" t="s">
        <v>102</v>
      </c>
      <c r="C251" t="s">
        <v>113</v>
      </c>
      <c r="D251">
        <v>168</v>
      </c>
      <c r="E251">
        <v>3</v>
      </c>
      <c r="F251">
        <f>RANK(STAND_HR[[#This Row],[HR]],STAND_HR[HR],0)</f>
        <v>550</v>
      </c>
      <c r="G251">
        <f t="shared" si="3"/>
        <v>10</v>
      </c>
    </row>
    <row r="252" spans="1:7" x14ac:dyDescent="0.25">
      <c r="A252" t="s">
        <v>59</v>
      </c>
      <c r="B252" t="s">
        <v>96</v>
      </c>
      <c r="C252" t="s">
        <v>113</v>
      </c>
      <c r="D252">
        <v>160</v>
      </c>
      <c r="E252">
        <v>2</v>
      </c>
      <c r="F252">
        <f>RANK(STAND_HR[[#This Row],[HR]],STAND_HR[HR],0)</f>
        <v>584</v>
      </c>
      <c r="G252">
        <f t="shared" si="3"/>
        <v>11</v>
      </c>
    </row>
    <row r="253" spans="1:7" x14ac:dyDescent="0.25">
      <c r="A253" t="s">
        <v>59</v>
      </c>
      <c r="B253" t="s">
        <v>97</v>
      </c>
      <c r="C253" t="s">
        <v>113</v>
      </c>
      <c r="D253">
        <v>148</v>
      </c>
      <c r="E253">
        <v>1</v>
      </c>
      <c r="F253">
        <f>RANK(STAND_HR[[#This Row],[HR]],STAND_HR[HR],0)</f>
        <v>609</v>
      </c>
      <c r="G253">
        <f t="shared" si="3"/>
        <v>12</v>
      </c>
    </row>
    <row r="254" spans="1:7" x14ac:dyDescent="0.25">
      <c r="A254" t="s">
        <v>60</v>
      </c>
      <c r="B254" t="s">
        <v>94</v>
      </c>
      <c r="C254" t="s">
        <v>114</v>
      </c>
      <c r="D254">
        <v>279</v>
      </c>
      <c r="E254">
        <v>12</v>
      </c>
      <c r="F254">
        <f>RANK(STAND_HR[[#This Row],[HR]],STAND_HR[HR],0)</f>
        <v>4</v>
      </c>
      <c r="G254">
        <f t="shared" si="3"/>
        <v>1</v>
      </c>
    </row>
    <row r="255" spans="1:7" x14ac:dyDescent="0.25">
      <c r="A255" t="s">
        <v>60</v>
      </c>
      <c r="B255" t="s">
        <v>103</v>
      </c>
      <c r="C255" t="s">
        <v>114</v>
      </c>
      <c r="D255">
        <v>268</v>
      </c>
      <c r="E255">
        <v>11</v>
      </c>
      <c r="F255">
        <f>RANK(STAND_HR[[#This Row],[HR]],STAND_HR[HR],0)</f>
        <v>11</v>
      </c>
      <c r="G255">
        <f t="shared" si="3"/>
        <v>2</v>
      </c>
    </row>
    <row r="256" spans="1:7" x14ac:dyDescent="0.25">
      <c r="A256" t="s">
        <v>60</v>
      </c>
      <c r="B256" t="s">
        <v>95</v>
      </c>
      <c r="C256" t="s">
        <v>114</v>
      </c>
      <c r="D256">
        <v>212</v>
      </c>
      <c r="E256">
        <v>10</v>
      </c>
      <c r="F256">
        <f>RANK(STAND_HR[[#This Row],[HR]],STAND_HR[HR],0)</f>
        <v>252</v>
      </c>
      <c r="G256">
        <f t="shared" si="3"/>
        <v>3</v>
      </c>
    </row>
    <row r="257" spans="1:7" x14ac:dyDescent="0.25">
      <c r="A257" t="s">
        <v>60</v>
      </c>
      <c r="B257" t="s">
        <v>98</v>
      </c>
      <c r="C257" t="s">
        <v>114</v>
      </c>
      <c r="D257">
        <v>211</v>
      </c>
      <c r="E257">
        <v>9</v>
      </c>
      <c r="F257">
        <f>RANK(STAND_HR[[#This Row],[HR]],STAND_HR[HR],0)</f>
        <v>260</v>
      </c>
      <c r="G257">
        <f t="shared" si="3"/>
        <v>4</v>
      </c>
    </row>
    <row r="258" spans="1:7" x14ac:dyDescent="0.25">
      <c r="A258" t="s">
        <v>60</v>
      </c>
      <c r="B258" t="s">
        <v>104</v>
      </c>
      <c r="C258" t="s">
        <v>114</v>
      </c>
      <c r="D258">
        <v>202</v>
      </c>
      <c r="E258">
        <v>8</v>
      </c>
      <c r="F258">
        <f>RANK(STAND_HR[[#This Row],[HR]],STAND_HR[HR],0)</f>
        <v>321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101</v>
      </c>
      <c r="C259" t="s">
        <v>114</v>
      </c>
      <c r="D259">
        <v>196</v>
      </c>
      <c r="E259">
        <v>7</v>
      </c>
      <c r="F259">
        <f>RANK(STAND_HR[[#This Row],[HR]],STAND_HR[HR],0)</f>
        <v>367</v>
      </c>
      <c r="G259">
        <f t="shared" si="4"/>
        <v>6</v>
      </c>
    </row>
    <row r="260" spans="1:7" x14ac:dyDescent="0.25">
      <c r="A260" t="s">
        <v>60</v>
      </c>
      <c r="B260" t="s">
        <v>100</v>
      </c>
      <c r="C260" t="s">
        <v>114</v>
      </c>
      <c r="D260">
        <v>181</v>
      </c>
      <c r="E260">
        <v>6</v>
      </c>
      <c r="F260">
        <f>RANK(STAND_HR[[#This Row],[HR]],STAND_HR[HR],0)</f>
        <v>482</v>
      </c>
      <c r="G260">
        <f t="shared" si="4"/>
        <v>7</v>
      </c>
    </row>
    <row r="261" spans="1:7" x14ac:dyDescent="0.25">
      <c r="A261" t="s">
        <v>60</v>
      </c>
      <c r="B261" t="s">
        <v>99</v>
      </c>
      <c r="C261" t="s">
        <v>114</v>
      </c>
      <c r="D261">
        <v>175</v>
      </c>
      <c r="E261">
        <v>5</v>
      </c>
      <c r="F261">
        <f>RANK(STAND_HR[[#This Row],[HR]],STAND_HR[HR],0)</f>
        <v>516</v>
      </c>
      <c r="G261">
        <f t="shared" si="4"/>
        <v>8</v>
      </c>
    </row>
    <row r="262" spans="1:7" x14ac:dyDescent="0.25">
      <c r="A262" t="s">
        <v>60</v>
      </c>
      <c r="B262" t="s">
        <v>102</v>
      </c>
      <c r="C262" t="s">
        <v>114</v>
      </c>
      <c r="D262">
        <v>171</v>
      </c>
      <c r="E262">
        <v>4</v>
      </c>
      <c r="F262">
        <f>RANK(STAND_HR[[#This Row],[HR]],STAND_HR[HR],0)</f>
        <v>534</v>
      </c>
      <c r="G262">
        <f t="shared" si="4"/>
        <v>9</v>
      </c>
    </row>
    <row r="263" spans="1:7" x14ac:dyDescent="0.25">
      <c r="A263" t="s">
        <v>60</v>
      </c>
      <c r="B263" t="s">
        <v>96</v>
      </c>
      <c r="C263" t="s">
        <v>114</v>
      </c>
      <c r="D263">
        <v>164</v>
      </c>
      <c r="E263">
        <v>3</v>
      </c>
      <c r="F263">
        <f>RANK(STAND_HR[[#This Row],[HR]],STAND_HR[HR],0)</f>
        <v>570</v>
      </c>
      <c r="G263">
        <f t="shared" si="4"/>
        <v>10</v>
      </c>
    </row>
    <row r="264" spans="1:7" x14ac:dyDescent="0.25">
      <c r="A264" t="s">
        <v>60</v>
      </c>
      <c r="B264" t="s">
        <v>105</v>
      </c>
      <c r="C264" t="s">
        <v>114</v>
      </c>
      <c r="D264">
        <v>150</v>
      </c>
      <c r="E264">
        <v>2</v>
      </c>
      <c r="F264">
        <f>RANK(STAND_HR[[#This Row],[HR]],STAND_HR[HR],0)</f>
        <v>606</v>
      </c>
      <c r="G264">
        <f t="shared" si="4"/>
        <v>11</v>
      </c>
    </row>
    <row r="265" spans="1:7" x14ac:dyDescent="0.25">
      <c r="A265" t="s">
        <v>60</v>
      </c>
      <c r="B265" t="s">
        <v>97</v>
      </c>
      <c r="C265" t="s">
        <v>114</v>
      </c>
      <c r="D265">
        <v>134</v>
      </c>
      <c r="E265">
        <v>1</v>
      </c>
      <c r="F265">
        <f>RANK(STAND_HR[[#This Row],[HR]],STAND_HR[HR],0)</f>
        <v>637</v>
      </c>
      <c r="G265">
        <f t="shared" si="4"/>
        <v>12</v>
      </c>
    </row>
    <row r="266" spans="1:7" x14ac:dyDescent="0.25">
      <c r="A266" t="s">
        <v>61</v>
      </c>
      <c r="B266" t="s">
        <v>95</v>
      </c>
      <c r="C266" t="s">
        <v>113</v>
      </c>
      <c r="D266">
        <v>273</v>
      </c>
      <c r="E266">
        <v>12</v>
      </c>
      <c r="F266">
        <f>RANK(STAND_HR[[#This Row],[HR]],STAND_HR[HR],0)</f>
        <v>8</v>
      </c>
      <c r="G266">
        <f t="shared" si="4"/>
        <v>1</v>
      </c>
    </row>
    <row r="267" spans="1:7" x14ac:dyDescent="0.25">
      <c r="A267" t="s">
        <v>61</v>
      </c>
      <c r="B267" t="s">
        <v>94</v>
      </c>
      <c r="C267" t="s">
        <v>113</v>
      </c>
      <c r="D267">
        <v>272</v>
      </c>
      <c r="E267">
        <v>11</v>
      </c>
      <c r="F267">
        <f>RANK(STAND_HR[[#This Row],[HR]],STAND_HR[HR],0)</f>
        <v>9</v>
      </c>
      <c r="G267">
        <f t="shared" si="4"/>
        <v>2</v>
      </c>
    </row>
    <row r="268" spans="1:7" x14ac:dyDescent="0.25">
      <c r="A268" t="s">
        <v>61</v>
      </c>
      <c r="B268" t="s">
        <v>100</v>
      </c>
      <c r="C268" t="s">
        <v>113</v>
      </c>
      <c r="D268">
        <v>257</v>
      </c>
      <c r="E268">
        <v>10</v>
      </c>
      <c r="F268">
        <f>RANK(STAND_HR[[#This Row],[HR]],STAND_HR[HR],0)</f>
        <v>35</v>
      </c>
      <c r="G268">
        <f t="shared" si="4"/>
        <v>3</v>
      </c>
    </row>
    <row r="269" spans="1:7" x14ac:dyDescent="0.25">
      <c r="A269" t="s">
        <v>61</v>
      </c>
      <c r="B269" t="s">
        <v>101</v>
      </c>
      <c r="C269" t="s">
        <v>113</v>
      </c>
      <c r="D269">
        <v>244</v>
      </c>
      <c r="E269">
        <v>9</v>
      </c>
      <c r="F269">
        <f>RANK(STAND_HR[[#This Row],[HR]],STAND_HR[HR],0)</f>
        <v>72</v>
      </c>
      <c r="G269">
        <f t="shared" si="4"/>
        <v>4</v>
      </c>
    </row>
    <row r="270" spans="1:7" x14ac:dyDescent="0.25">
      <c r="A270" t="s">
        <v>61</v>
      </c>
      <c r="B270" t="s">
        <v>98</v>
      </c>
      <c r="C270" t="s">
        <v>113</v>
      </c>
      <c r="D270">
        <v>227</v>
      </c>
      <c r="E270">
        <v>8</v>
      </c>
      <c r="F270">
        <f>RANK(STAND_HR[[#This Row],[HR]],STAND_HR[HR],0)</f>
        <v>168</v>
      </c>
      <c r="G270">
        <f t="shared" si="4"/>
        <v>5</v>
      </c>
    </row>
    <row r="271" spans="1:7" x14ac:dyDescent="0.25">
      <c r="A271" t="s">
        <v>61</v>
      </c>
      <c r="B271" t="s">
        <v>99</v>
      </c>
      <c r="C271" t="s">
        <v>113</v>
      </c>
      <c r="D271">
        <v>202</v>
      </c>
      <c r="E271">
        <v>7</v>
      </c>
      <c r="F271">
        <f>RANK(STAND_HR[[#This Row],[HR]],STAND_HR[HR],0)</f>
        <v>321</v>
      </c>
      <c r="G271">
        <f t="shared" si="4"/>
        <v>6</v>
      </c>
    </row>
    <row r="272" spans="1:7" x14ac:dyDescent="0.25">
      <c r="A272" t="s">
        <v>61</v>
      </c>
      <c r="B272" t="s">
        <v>105</v>
      </c>
      <c r="C272" t="s">
        <v>113</v>
      </c>
      <c r="D272">
        <v>190</v>
      </c>
      <c r="E272">
        <v>6</v>
      </c>
      <c r="F272">
        <f>RANK(STAND_HR[[#This Row],[HR]],STAND_HR[HR],0)</f>
        <v>413</v>
      </c>
      <c r="G272">
        <f t="shared" si="4"/>
        <v>7</v>
      </c>
    </row>
    <row r="273" spans="1:7" x14ac:dyDescent="0.25">
      <c r="A273" t="s">
        <v>61</v>
      </c>
      <c r="B273" t="s">
        <v>102</v>
      </c>
      <c r="C273" t="s">
        <v>113</v>
      </c>
      <c r="D273">
        <v>182</v>
      </c>
      <c r="E273">
        <v>5</v>
      </c>
      <c r="F273">
        <f>RANK(STAND_HR[[#This Row],[HR]],STAND_HR[HR],0)</f>
        <v>473</v>
      </c>
      <c r="G273">
        <f t="shared" si="4"/>
        <v>8</v>
      </c>
    </row>
    <row r="274" spans="1:7" x14ac:dyDescent="0.25">
      <c r="A274" t="s">
        <v>61</v>
      </c>
      <c r="B274" t="s">
        <v>103</v>
      </c>
      <c r="C274" t="s">
        <v>113</v>
      </c>
      <c r="D274">
        <v>169</v>
      </c>
      <c r="E274">
        <v>4</v>
      </c>
      <c r="F274">
        <f>RANK(STAND_HR[[#This Row],[HR]],STAND_HR[HR],0)</f>
        <v>549</v>
      </c>
      <c r="G274">
        <f t="shared" si="4"/>
        <v>9</v>
      </c>
    </row>
    <row r="275" spans="1:7" x14ac:dyDescent="0.25">
      <c r="A275" t="s">
        <v>61</v>
      </c>
      <c r="B275" t="s">
        <v>104</v>
      </c>
      <c r="C275" t="s">
        <v>113</v>
      </c>
      <c r="D275">
        <v>153</v>
      </c>
      <c r="E275">
        <v>3</v>
      </c>
      <c r="F275">
        <f>RANK(STAND_HR[[#This Row],[HR]],STAND_HR[HR],0)</f>
        <v>602</v>
      </c>
      <c r="G275">
        <f t="shared" si="4"/>
        <v>10</v>
      </c>
    </row>
    <row r="276" spans="1:7" x14ac:dyDescent="0.25">
      <c r="A276" t="s">
        <v>61</v>
      </c>
      <c r="B276" t="s">
        <v>96</v>
      </c>
      <c r="C276" t="s">
        <v>113</v>
      </c>
      <c r="D276">
        <v>133</v>
      </c>
      <c r="E276">
        <v>2</v>
      </c>
      <c r="F276">
        <f>RANK(STAND_HR[[#This Row],[HR]],STAND_HR[HR],0)</f>
        <v>640</v>
      </c>
      <c r="G276">
        <f t="shared" si="4"/>
        <v>11</v>
      </c>
    </row>
    <row r="277" spans="1:7" x14ac:dyDescent="0.25">
      <c r="A277" t="s">
        <v>61</v>
      </c>
      <c r="B277" t="s">
        <v>97</v>
      </c>
      <c r="C277" t="s">
        <v>113</v>
      </c>
      <c r="D277">
        <v>114</v>
      </c>
      <c r="E277">
        <v>1</v>
      </c>
      <c r="F277">
        <f>RANK(STAND_HR[[#This Row],[HR]],STAND_HR[HR],0)</f>
        <v>654</v>
      </c>
      <c r="G277">
        <f t="shared" si="4"/>
        <v>12</v>
      </c>
    </row>
    <row r="278" spans="1:7" x14ac:dyDescent="0.25">
      <c r="A278" t="s">
        <v>62</v>
      </c>
      <c r="B278" t="s">
        <v>94</v>
      </c>
      <c r="C278" t="s">
        <v>113</v>
      </c>
      <c r="D278">
        <v>243</v>
      </c>
      <c r="E278">
        <v>12</v>
      </c>
      <c r="F278">
        <f>RANK(STAND_HR[[#This Row],[HR]],STAND_HR[HR],0)</f>
        <v>74</v>
      </c>
      <c r="G278">
        <f t="shared" si="4"/>
        <v>1</v>
      </c>
    </row>
    <row r="279" spans="1:7" x14ac:dyDescent="0.25">
      <c r="A279" t="s">
        <v>62</v>
      </c>
      <c r="B279" t="s">
        <v>95</v>
      </c>
      <c r="C279" t="s">
        <v>113</v>
      </c>
      <c r="D279">
        <v>234</v>
      </c>
      <c r="E279">
        <v>11</v>
      </c>
      <c r="F279">
        <f>RANK(STAND_HR[[#This Row],[HR]],STAND_HR[HR],0)</f>
        <v>123</v>
      </c>
      <c r="G279">
        <f t="shared" si="4"/>
        <v>2</v>
      </c>
    </row>
    <row r="280" spans="1:7" x14ac:dyDescent="0.25">
      <c r="A280" t="s">
        <v>62</v>
      </c>
      <c r="B280" t="s">
        <v>99</v>
      </c>
      <c r="C280" t="s">
        <v>113</v>
      </c>
      <c r="D280">
        <v>214</v>
      </c>
      <c r="E280">
        <v>10</v>
      </c>
      <c r="F280">
        <f>RANK(STAND_HR[[#This Row],[HR]],STAND_HR[HR],0)</f>
        <v>235</v>
      </c>
      <c r="G280">
        <f t="shared" si="4"/>
        <v>3</v>
      </c>
    </row>
    <row r="281" spans="1:7" x14ac:dyDescent="0.25">
      <c r="A281" t="s">
        <v>62</v>
      </c>
      <c r="B281" t="s">
        <v>98</v>
      </c>
      <c r="C281" t="s">
        <v>113</v>
      </c>
      <c r="D281">
        <v>213</v>
      </c>
      <c r="E281">
        <v>8</v>
      </c>
      <c r="F281">
        <f>RANK(STAND_HR[[#This Row],[HR]],STAND_HR[HR],0)</f>
        <v>244</v>
      </c>
      <c r="G281">
        <f t="shared" si="4"/>
        <v>4</v>
      </c>
    </row>
    <row r="282" spans="1:7" x14ac:dyDescent="0.25">
      <c r="A282" t="s">
        <v>62</v>
      </c>
      <c r="B282" t="s">
        <v>100</v>
      </c>
      <c r="C282" t="s">
        <v>113</v>
      </c>
      <c r="D282">
        <v>213</v>
      </c>
      <c r="E282">
        <v>8</v>
      </c>
      <c r="F282">
        <f>RANK(STAND_HR[[#This Row],[HR]],STAND_HR[HR],0)</f>
        <v>244</v>
      </c>
      <c r="G282">
        <f t="shared" si="4"/>
        <v>5</v>
      </c>
    </row>
    <row r="283" spans="1:7" x14ac:dyDescent="0.25">
      <c r="A283" t="s">
        <v>62</v>
      </c>
      <c r="B283" t="s">
        <v>103</v>
      </c>
      <c r="C283" t="s">
        <v>113</v>
      </c>
      <c r="D283">
        <v>213</v>
      </c>
      <c r="E283">
        <v>8</v>
      </c>
      <c r="F283">
        <f>RANK(STAND_HR[[#This Row],[HR]],STAND_HR[HR],0)</f>
        <v>244</v>
      </c>
      <c r="G283">
        <f t="shared" si="4"/>
        <v>6</v>
      </c>
    </row>
    <row r="284" spans="1:7" x14ac:dyDescent="0.25">
      <c r="A284" t="s">
        <v>62</v>
      </c>
      <c r="B284" t="s">
        <v>101</v>
      </c>
      <c r="C284" t="s">
        <v>113</v>
      </c>
      <c r="D284">
        <v>210</v>
      </c>
      <c r="E284">
        <v>6</v>
      </c>
      <c r="F284">
        <f>RANK(STAND_HR[[#This Row],[HR]],STAND_HR[HR],0)</f>
        <v>268</v>
      </c>
      <c r="G284">
        <f t="shared" si="4"/>
        <v>7</v>
      </c>
    </row>
    <row r="285" spans="1:7" x14ac:dyDescent="0.25">
      <c r="A285" t="s">
        <v>62</v>
      </c>
      <c r="B285" t="s">
        <v>104</v>
      </c>
      <c r="C285" t="s">
        <v>113</v>
      </c>
      <c r="D285">
        <v>200</v>
      </c>
      <c r="E285">
        <v>5</v>
      </c>
      <c r="F285">
        <f>RANK(STAND_HR[[#This Row],[HR]],STAND_HR[HR],0)</f>
        <v>340</v>
      </c>
      <c r="G285">
        <f t="shared" si="4"/>
        <v>8</v>
      </c>
    </row>
    <row r="286" spans="1:7" x14ac:dyDescent="0.25">
      <c r="A286" t="s">
        <v>62</v>
      </c>
      <c r="B286" t="s">
        <v>97</v>
      </c>
      <c r="C286" t="s">
        <v>113</v>
      </c>
      <c r="D286">
        <v>187</v>
      </c>
      <c r="E286">
        <v>4</v>
      </c>
      <c r="F286">
        <f>RANK(STAND_HR[[#This Row],[HR]],STAND_HR[HR],0)</f>
        <v>437</v>
      </c>
      <c r="G286">
        <f t="shared" si="4"/>
        <v>9</v>
      </c>
    </row>
    <row r="287" spans="1:7" x14ac:dyDescent="0.25">
      <c r="A287" t="s">
        <v>62</v>
      </c>
      <c r="B287" t="s">
        <v>102</v>
      </c>
      <c r="C287" t="s">
        <v>113</v>
      </c>
      <c r="D287">
        <v>185</v>
      </c>
      <c r="E287">
        <v>3</v>
      </c>
      <c r="F287">
        <f>RANK(STAND_HR[[#This Row],[HR]],STAND_HR[HR],0)</f>
        <v>457</v>
      </c>
      <c r="G287">
        <f t="shared" si="4"/>
        <v>10</v>
      </c>
    </row>
    <row r="288" spans="1:7" x14ac:dyDescent="0.25">
      <c r="A288" t="s">
        <v>62</v>
      </c>
      <c r="B288" t="s">
        <v>105</v>
      </c>
      <c r="C288" t="s">
        <v>113</v>
      </c>
      <c r="D288">
        <v>182</v>
      </c>
      <c r="E288">
        <v>2</v>
      </c>
      <c r="F288">
        <f>RANK(STAND_HR[[#This Row],[HR]],STAND_HR[HR],0)</f>
        <v>473</v>
      </c>
      <c r="G288">
        <f t="shared" si="4"/>
        <v>11</v>
      </c>
    </row>
    <row r="289" spans="1:7" x14ac:dyDescent="0.25">
      <c r="A289" t="s">
        <v>62</v>
      </c>
      <c r="B289" t="s">
        <v>96</v>
      </c>
      <c r="C289" t="s">
        <v>113</v>
      </c>
      <c r="D289">
        <v>144</v>
      </c>
      <c r="E289">
        <v>1</v>
      </c>
      <c r="F289">
        <f>RANK(STAND_HR[[#This Row],[HR]],STAND_HR[HR],0)</f>
        <v>619</v>
      </c>
      <c r="G289">
        <f t="shared" si="4"/>
        <v>12</v>
      </c>
    </row>
    <row r="290" spans="1:7" x14ac:dyDescent="0.25">
      <c r="A290" t="s">
        <v>63</v>
      </c>
      <c r="B290" t="s">
        <v>95</v>
      </c>
      <c r="C290" t="s">
        <v>114</v>
      </c>
      <c r="D290">
        <v>294</v>
      </c>
      <c r="E290">
        <v>12</v>
      </c>
      <c r="F290">
        <f>RANK(STAND_HR[[#This Row],[HR]],STAND_HR[HR],0)</f>
        <v>2</v>
      </c>
      <c r="G290">
        <f t="shared" si="4"/>
        <v>1</v>
      </c>
    </row>
    <row r="291" spans="1:7" x14ac:dyDescent="0.25">
      <c r="A291" t="s">
        <v>63</v>
      </c>
      <c r="B291" t="s">
        <v>101</v>
      </c>
      <c r="C291" t="s">
        <v>114</v>
      </c>
      <c r="D291">
        <v>275</v>
      </c>
      <c r="E291">
        <v>11</v>
      </c>
      <c r="F291">
        <f>RANK(STAND_HR[[#This Row],[HR]],STAND_HR[HR],0)</f>
        <v>6</v>
      </c>
      <c r="G291">
        <f t="shared" si="4"/>
        <v>2</v>
      </c>
    </row>
    <row r="292" spans="1:7" x14ac:dyDescent="0.25">
      <c r="A292" t="s">
        <v>63</v>
      </c>
      <c r="B292" t="s">
        <v>98</v>
      </c>
      <c r="C292" t="s">
        <v>114</v>
      </c>
      <c r="D292">
        <v>249</v>
      </c>
      <c r="E292">
        <v>10</v>
      </c>
      <c r="F292">
        <f>RANK(STAND_HR[[#This Row],[HR]],STAND_HR[HR],0)</f>
        <v>55</v>
      </c>
      <c r="G292">
        <f t="shared" si="4"/>
        <v>3</v>
      </c>
    </row>
    <row r="293" spans="1:7" x14ac:dyDescent="0.25">
      <c r="A293" t="s">
        <v>63</v>
      </c>
      <c r="B293" t="s">
        <v>94</v>
      </c>
      <c r="C293" t="s">
        <v>114</v>
      </c>
      <c r="D293">
        <v>243</v>
      </c>
      <c r="E293">
        <v>8.5</v>
      </c>
      <c r="F293">
        <f>RANK(STAND_HR[[#This Row],[HR]],STAND_HR[HR],0)</f>
        <v>74</v>
      </c>
      <c r="G293">
        <f t="shared" si="4"/>
        <v>4</v>
      </c>
    </row>
    <row r="294" spans="1:7" x14ac:dyDescent="0.25">
      <c r="A294" t="s">
        <v>63</v>
      </c>
      <c r="B294" t="s">
        <v>100</v>
      </c>
      <c r="C294" t="s">
        <v>114</v>
      </c>
      <c r="D294">
        <v>243</v>
      </c>
      <c r="E294">
        <v>8.5</v>
      </c>
      <c r="F294">
        <f>RANK(STAND_HR[[#This Row],[HR]],STAND_HR[HR],0)</f>
        <v>74</v>
      </c>
      <c r="G294">
        <f t="shared" si="4"/>
        <v>5</v>
      </c>
    </row>
    <row r="295" spans="1:7" x14ac:dyDescent="0.25">
      <c r="A295" t="s">
        <v>63</v>
      </c>
      <c r="B295" t="s">
        <v>99</v>
      </c>
      <c r="C295" t="s">
        <v>114</v>
      </c>
      <c r="D295">
        <v>241</v>
      </c>
      <c r="E295">
        <v>7</v>
      </c>
      <c r="F295">
        <f>RANK(STAND_HR[[#This Row],[HR]],STAND_HR[HR],0)</f>
        <v>89</v>
      </c>
      <c r="G295">
        <f t="shared" si="4"/>
        <v>6</v>
      </c>
    </row>
    <row r="296" spans="1:7" x14ac:dyDescent="0.25">
      <c r="A296" t="s">
        <v>63</v>
      </c>
      <c r="B296" t="s">
        <v>103</v>
      </c>
      <c r="C296" t="s">
        <v>114</v>
      </c>
      <c r="D296">
        <v>226</v>
      </c>
      <c r="E296">
        <v>6</v>
      </c>
      <c r="F296">
        <f>RANK(STAND_HR[[#This Row],[HR]],STAND_HR[HR],0)</f>
        <v>171</v>
      </c>
      <c r="G296">
        <f t="shared" si="4"/>
        <v>7</v>
      </c>
    </row>
    <row r="297" spans="1:7" x14ac:dyDescent="0.25">
      <c r="A297" t="s">
        <v>63</v>
      </c>
      <c r="B297" t="s">
        <v>104</v>
      </c>
      <c r="C297" t="s">
        <v>114</v>
      </c>
      <c r="D297">
        <v>225</v>
      </c>
      <c r="E297">
        <v>5</v>
      </c>
      <c r="F297">
        <f>RANK(STAND_HR[[#This Row],[HR]],STAND_HR[HR],0)</f>
        <v>182</v>
      </c>
      <c r="G297">
        <f t="shared" si="4"/>
        <v>8</v>
      </c>
    </row>
    <row r="298" spans="1:7" x14ac:dyDescent="0.25">
      <c r="A298" t="s">
        <v>63</v>
      </c>
      <c r="B298" t="s">
        <v>96</v>
      </c>
      <c r="C298" t="s">
        <v>114</v>
      </c>
      <c r="D298">
        <v>206</v>
      </c>
      <c r="E298">
        <v>4</v>
      </c>
      <c r="F298">
        <f>RANK(STAND_HR[[#This Row],[HR]],STAND_HR[HR],0)</f>
        <v>287</v>
      </c>
      <c r="G298">
        <f t="shared" si="4"/>
        <v>9</v>
      </c>
    </row>
    <row r="299" spans="1:7" x14ac:dyDescent="0.25">
      <c r="A299" t="s">
        <v>63</v>
      </c>
      <c r="B299" t="s">
        <v>102</v>
      </c>
      <c r="C299" t="s">
        <v>114</v>
      </c>
      <c r="D299">
        <v>187</v>
      </c>
      <c r="E299">
        <v>3</v>
      </c>
      <c r="F299">
        <f>RANK(STAND_HR[[#This Row],[HR]],STAND_HR[HR],0)</f>
        <v>437</v>
      </c>
      <c r="G299">
        <f t="shared" si="4"/>
        <v>10</v>
      </c>
    </row>
    <row r="300" spans="1:7" x14ac:dyDescent="0.25">
      <c r="A300" t="s">
        <v>63</v>
      </c>
      <c r="B300" t="s">
        <v>105</v>
      </c>
      <c r="C300" t="s">
        <v>114</v>
      </c>
      <c r="D300">
        <v>184</v>
      </c>
      <c r="E300">
        <v>2</v>
      </c>
      <c r="F300">
        <f>RANK(STAND_HR[[#This Row],[HR]],STAND_HR[HR],0)</f>
        <v>464</v>
      </c>
      <c r="G300">
        <f t="shared" si="4"/>
        <v>11</v>
      </c>
    </row>
    <row r="301" spans="1:7" x14ac:dyDescent="0.25">
      <c r="A301" t="s">
        <v>63</v>
      </c>
      <c r="B301" t="s">
        <v>97</v>
      </c>
      <c r="C301" t="s">
        <v>114</v>
      </c>
      <c r="D301">
        <v>174</v>
      </c>
      <c r="E301">
        <v>1</v>
      </c>
      <c r="F301">
        <f>RANK(STAND_HR[[#This Row],[HR]],STAND_HR[HR],0)</f>
        <v>522</v>
      </c>
      <c r="G301">
        <f t="shared" si="4"/>
        <v>12</v>
      </c>
    </row>
    <row r="302" spans="1:7" x14ac:dyDescent="0.25">
      <c r="A302" t="s">
        <v>64</v>
      </c>
      <c r="B302" t="s">
        <v>94</v>
      </c>
      <c r="C302" t="s">
        <v>114</v>
      </c>
      <c r="D302">
        <v>245</v>
      </c>
      <c r="E302">
        <v>12</v>
      </c>
      <c r="F302">
        <f>RANK(STAND_HR[[#This Row],[HR]],STAND_HR[HR],0)</f>
        <v>71</v>
      </c>
      <c r="G302">
        <f t="shared" si="4"/>
        <v>1</v>
      </c>
    </row>
    <row r="303" spans="1:7" x14ac:dyDescent="0.25">
      <c r="A303" t="s">
        <v>64</v>
      </c>
      <c r="B303" t="s">
        <v>95</v>
      </c>
      <c r="C303" t="s">
        <v>114</v>
      </c>
      <c r="D303">
        <v>239</v>
      </c>
      <c r="E303">
        <v>11</v>
      </c>
      <c r="F303">
        <f>RANK(STAND_HR[[#This Row],[HR]],STAND_HR[HR],0)</f>
        <v>98</v>
      </c>
      <c r="G303">
        <f t="shared" si="4"/>
        <v>2</v>
      </c>
    </row>
    <row r="304" spans="1:7" x14ac:dyDescent="0.25">
      <c r="A304" t="s">
        <v>64</v>
      </c>
      <c r="B304" t="s">
        <v>99</v>
      </c>
      <c r="C304" t="s">
        <v>114</v>
      </c>
      <c r="D304">
        <v>228</v>
      </c>
      <c r="E304">
        <v>10</v>
      </c>
      <c r="F304">
        <f>RANK(STAND_HR[[#This Row],[HR]],STAND_HR[HR],0)</f>
        <v>158</v>
      </c>
      <c r="G304">
        <f t="shared" si="4"/>
        <v>3</v>
      </c>
    </row>
    <row r="305" spans="1:7" x14ac:dyDescent="0.25">
      <c r="A305" t="s">
        <v>64</v>
      </c>
      <c r="B305" t="s">
        <v>102</v>
      </c>
      <c r="C305" t="s">
        <v>114</v>
      </c>
      <c r="D305">
        <v>227</v>
      </c>
      <c r="E305">
        <v>9</v>
      </c>
      <c r="F305">
        <f>RANK(STAND_HR[[#This Row],[HR]],STAND_HR[HR],0)</f>
        <v>168</v>
      </c>
      <c r="G305">
        <f t="shared" si="4"/>
        <v>4</v>
      </c>
    </row>
    <row r="306" spans="1:7" x14ac:dyDescent="0.25">
      <c r="A306" t="s">
        <v>64</v>
      </c>
      <c r="B306" t="s">
        <v>96</v>
      </c>
      <c r="C306" t="s">
        <v>114</v>
      </c>
      <c r="D306">
        <v>204</v>
      </c>
      <c r="E306">
        <v>7.5</v>
      </c>
      <c r="F306">
        <f>RANK(STAND_HR[[#This Row],[HR]],STAND_HR[HR],0)</f>
        <v>302</v>
      </c>
      <c r="G306">
        <f t="shared" si="4"/>
        <v>5</v>
      </c>
    </row>
    <row r="307" spans="1:7" x14ac:dyDescent="0.25">
      <c r="A307" t="s">
        <v>64</v>
      </c>
      <c r="B307" t="s">
        <v>101</v>
      </c>
      <c r="C307" t="s">
        <v>114</v>
      </c>
      <c r="D307">
        <v>204</v>
      </c>
      <c r="E307">
        <v>7.5</v>
      </c>
      <c r="F307">
        <f>RANK(STAND_HR[[#This Row],[HR]],STAND_HR[HR],0)</f>
        <v>302</v>
      </c>
      <c r="G307">
        <f t="shared" si="4"/>
        <v>6</v>
      </c>
    </row>
    <row r="308" spans="1:7" x14ac:dyDescent="0.25">
      <c r="A308" t="s">
        <v>64</v>
      </c>
      <c r="B308" t="s">
        <v>100</v>
      </c>
      <c r="C308" t="s">
        <v>114</v>
      </c>
      <c r="D308">
        <v>201</v>
      </c>
      <c r="E308">
        <v>6</v>
      </c>
      <c r="F308">
        <f>RANK(STAND_HR[[#This Row],[HR]],STAND_HR[HR],0)</f>
        <v>333</v>
      </c>
      <c r="G308">
        <f t="shared" si="4"/>
        <v>7</v>
      </c>
    </row>
    <row r="309" spans="1:7" x14ac:dyDescent="0.25">
      <c r="A309" t="s">
        <v>64</v>
      </c>
      <c r="B309" t="s">
        <v>103</v>
      </c>
      <c r="C309" t="s">
        <v>114</v>
      </c>
      <c r="D309">
        <v>193</v>
      </c>
      <c r="E309">
        <v>5</v>
      </c>
      <c r="F309">
        <f>RANK(STAND_HR[[#This Row],[HR]],STAND_HR[HR],0)</f>
        <v>387</v>
      </c>
      <c r="G309">
        <f t="shared" si="4"/>
        <v>8</v>
      </c>
    </row>
    <row r="310" spans="1:7" x14ac:dyDescent="0.25">
      <c r="A310" t="s">
        <v>64</v>
      </c>
      <c r="B310" t="s">
        <v>98</v>
      </c>
      <c r="C310" t="s">
        <v>114</v>
      </c>
      <c r="D310">
        <v>179</v>
      </c>
      <c r="E310">
        <v>4</v>
      </c>
      <c r="F310">
        <f>RANK(STAND_HR[[#This Row],[HR]],STAND_HR[HR],0)</f>
        <v>494</v>
      </c>
      <c r="G310">
        <f t="shared" si="4"/>
        <v>9</v>
      </c>
    </row>
    <row r="311" spans="1:7" x14ac:dyDescent="0.25">
      <c r="A311" t="s">
        <v>64</v>
      </c>
      <c r="B311" t="s">
        <v>104</v>
      </c>
      <c r="C311" t="s">
        <v>114</v>
      </c>
      <c r="D311">
        <v>161</v>
      </c>
      <c r="E311">
        <v>3</v>
      </c>
      <c r="F311">
        <f>RANK(STAND_HR[[#This Row],[HR]],STAND_HR[HR],0)</f>
        <v>579</v>
      </c>
      <c r="G311">
        <f t="shared" si="4"/>
        <v>10</v>
      </c>
    </row>
    <row r="312" spans="1:7" x14ac:dyDescent="0.25">
      <c r="A312" t="s">
        <v>64</v>
      </c>
      <c r="B312" t="s">
        <v>97</v>
      </c>
      <c r="C312" t="s">
        <v>114</v>
      </c>
      <c r="D312">
        <v>139</v>
      </c>
      <c r="E312">
        <v>2</v>
      </c>
      <c r="F312">
        <f>RANK(STAND_HR[[#This Row],[HR]],STAND_HR[HR],0)</f>
        <v>630</v>
      </c>
      <c r="G312">
        <f t="shared" si="4"/>
        <v>11</v>
      </c>
    </row>
    <row r="313" spans="1:7" x14ac:dyDescent="0.25">
      <c r="A313" t="s">
        <v>64</v>
      </c>
      <c r="B313" t="s">
        <v>105</v>
      </c>
      <c r="C313" t="s">
        <v>114</v>
      </c>
      <c r="D313">
        <v>126</v>
      </c>
      <c r="E313">
        <v>1</v>
      </c>
      <c r="F313">
        <f>RANK(STAND_HR[[#This Row],[HR]],STAND_HR[HR],0)</f>
        <v>647</v>
      </c>
      <c r="G313">
        <f t="shared" si="4"/>
        <v>12</v>
      </c>
    </row>
    <row r="314" spans="1:7" x14ac:dyDescent="0.25">
      <c r="A314" t="s">
        <v>65</v>
      </c>
      <c r="B314" t="s">
        <v>100</v>
      </c>
      <c r="C314" t="s">
        <v>114</v>
      </c>
      <c r="D314">
        <v>249</v>
      </c>
      <c r="E314">
        <v>12</v>
      </c>
      <c r="F314">
        <f>RANK(STAND_HR[[#This Row],[HR]],STAND_HR[HR],0)</f>
        <v>55</v>
      </c>
      <c r="G314">
        <f t="shared" si="4"/>
        <v>1</v>
      </c>
    </row>
    <row r="315" spans="1:7" x14ac:dyDescent="0.25">
      <c r="A315" t="s">
        <v>65</v>
      </c>
      <c r="B315" t="s">
        <v>102</v>
      </c>
      <c r="C315" t="s">
        <v>114</v>
      </c>
      <c r="D315">
        <v>243</v>
      </c>
      <c r="E315">
        <v>11</v>
      </c>
      <c r="F315">
        <f>RANK(STAND_HR[[#This Row],[HR]],STAND_HR[HR],0)</f>
        <v>74</v>
      </c>
      <c r="G315">
        <f t="shared" si="4"/>
        <v>2</v>
      </c>
    </row>
    <row r="316" spans="1:7" x14ac:dyDescent="0.25">
      <c r="A316" t="s">
        <v>65</v>
      </c>
      <c r="B316" t="s">
        <v>98</v>
      </c>
      <c r="C316" t="s">
        <v>114</v>
      </c>
      <c r="D316">
        <v>230</v>
      </c>
      <c r="E316">
        <v>10</v>
      </c>
      <c r="F316">
        <f>RANK(STAND_HR[[#This Row],[HR]],STAND_HR[HR],0)</f>
        <v>145</v>
      </c>
      <c r="G316">
        <f t="shared" si="4"/>
        <v>3</v>
      </c>
    </row>
    <row r="317" spans="1:7" x14ac:dyDescent="0.25">
      <c r="A317" t="s">
        <v>65</v>
      </c>
      <c r="B317" t="s">
        <v>94</v>
      </c>
      <c r="C317" t="s">
        <v>114</v>
      </c>
      <c r="D317">
        <v>221</v>
      </c>
      <c r="E317">
        <v>9</v>
      </c>
      <c r="F317">
        <f>RANK(STAND_HR[[#This Row],[HR]],STAND_HR[HR],0)</f>
        <v>199</v>
      </c>
      <c r="G317">
        <f t="shared" si="4"/>
        <v>4</v>
      </c>
    </row>
    <row r="318" spans="1:7" x14ac:dyDescent="0.25">
      <c r="A318" t="s">
        <v>65</v>
      </c>
      <c r="B318" t="s">
        <v>104</v>
      </c>
      <c r="C318" t="s">
        <v>114</v>
      </c>
      <c r="D318">
        <v>210</v>
      </c>
      <c r="E318">
        <v>8</v>
      </c>
      <c r="F318">
        <f>RANK(STAND_HR[[#This Row],[HR]],STAND_HR[HR],0)</f>
        <v>268</v>
      </c>
      <c r="G318">
        <f t="shared" si="4"/>
        <v>5</v>
      </c>
    </row>
    <row r="319" spans="1:7" x14ac:dyDescent="0.25">
      <c r="A319" t="s">
        <v>65</v>
      </c>
      <c r="B319" t="s">
        <v>95</v>
      </c>
      <c r="C319" t="s">
        <v>114</v>
      </c>
      <c r="D319">
        <v>198</v>
      </c>
      <c r="E319">
        <v>7</v>
      </c>
      <c r="F319">
        <f>RANK(STAND_HR[[#This Row],[HR]],STAND_HR[HR],0)</f>
        <v>347</v>
      </c>
      <c r="G319">
        <f t="shared" si="4"/>
        <v>6</v>
      </c>
    </row>
    <row r="320" spans="1:7" x14ac:dyDescent="0.25">
      <c r="A320" t="s">
        <v>65</v>
      </c>
      <c r="B320" t="s">
        <v>99</v>
      </c>
      <c r="C320" t="s">
        <v>114</v>
      </c>
      <c r="D320">
        <v>195</v>
      </c>
      <c r="E320">
        <v>6</v>
      </c>
      <c r="F320">
        <f>RANK(STAND_HR[[#This Row],[HR]],STAND_HR[HR],0)</f>
        <v>374</v>
      </c>
      <c r="G320">
        <f t="shared" si="4"/>
        <v>7</v>
      </c>
    </row>
    <row r="321" spans="1:7" x14ac:dyDescent="0.25">
      <c r="A321" t="s">
        <v>65</v>
      </c>
      <c r="B321" t="s">
        <v>105</v>
      </c>
      <c r="C321" t="s">
        <v>114</v>
      </c>
      <c r="D321">
        <v>189</v>
      </c>
      <c r="E321">
        <v>5</v>
      </c>
      <c r="F321">
        <f>RANK(STAND_HR[[#This Row],[HR]],STAND_HR[HR],0)</f>
        <v>422</v>
      </c>
      <c r="G321">
        <f t="shared" si="4"/>
        <v>8</v>
      </c>
    </row>
    <row r="322" spans="1:7" x14ac:dyDescent="0.25">
      <c r="A322" t="s">
        <v>65</v>
      </c>
      <c r="B322" t="s">
        <v>101</v>
      </c>
      <c r="C322" t="s">
        <v>114</v>
      </c>
      <c r="D322">
        <v>187</v>
      </c>
      <c r="E322">
        <v>4</v>
      </c>
      <c r="F322">
        <f>RANK(STAND_HR[[#This Row],[HR]],STAND_HR[HR],0)</f>
        <v>437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103</v>
      </c>
      <c r="C323" t="s">
        <v>114</v>
      </c>
      <c r="D323">
        <v>185</v>
      </c>
      <c r="E323">
        <v>3</v>
      </c>
      <c r="F323">
        <f>RANK(STAND_HR[[#This Row],[HR]],STAND_HR[HR],0)</f>
        <v>457</v>
      </c>
      <c r="G323">
        <f t="shared" si="5"/>
        <v>10</v>
      </c>
    </row>
    <row r="324" spans="1:7" x14ac:dyDescent="0.25">
      <c r="A324" t="s">
        <v>65</v>
      </c>
      <c r="B324" t="s">
        <v>97</v>
      </c>
      <c r="C324" t="s">
        <v>114</v>
      </c>
      <c r="D324">
        <v>162</v>
      </c>
      <c r="E324">
        <v>2</v>
      </c>
      <c r="F324">
        <f>RANK(STAND_HR[[#This Row],[HR]],STAND_HR[HR],0)</f>
        <v>572</v>
      </c>
      <c r="G324">
        <f t="shared" si="5"/>
        <v>11</v>
      </c>
    </row>
    <row r="325" spans="1:7" x14ac:dyDescent="0.25">
      <c r="A325" t="s">
        <v>65</v>
      </c>
      <c r="B325" t="s">
        <v>96</v>
      </c>
      <c r="C325" t="s">
        <v>114</v>
      </c>
      <c r="D325">
        <v>111</v>
      </c>
      <c r="E325">
        <v>1</v>
      </c>
      <c r="F325">
        <f>RANK(STAND_HR[[#This Row],[HR]],STAND_HR[HR],0)</f>
        <v>655</v>
      </c>
      <c r="G325">
        <f t="shared" si="5"/>
        <v>12</v>
      </c>
    </row>
    <row r="326" spans="1:7" x14ac:dyDescent="0.25">
      <c r="A326" t="s">
        <v>66</v>
      </c>
      <c r="B326" t="s">
        <v>94</v>
      </c>
      <c r="C326" t="s">
        <v>114</v>
      </c>
      <c r="D326">
        <v>247</v>
      </c>
      <c r="E326">
        <v>12</v>
      </c>
      <c r="F326">
        <f>RANK(STAND_HR[[#This Row],[HR]],STAND_HR[HR],0)</f>
        <v>64</v>
      </c>
      <c r="G326">
        <f t="shared" si="5"/>
        <v>1</v>
      </c>
    </row>
    <row r="327" spans="1:7" x14ac:dyDescent="0.25">
      <c r="A327" t="s">
        <v>66</v>
      </c>
      <c r="B327" t="s">
        <v>95</v>
      </c>
      <c r="C327" t="s">
        <v>114</v>
      </c>
      <c r="D327">
        <v>243</v>
      </c>
      <c r="E327">
        <v>11</v>
      </c>
      <c r="F327">
        <f>RANK(STAND_HR[[#This Row],[HR]],STAND_HR[HR],0)</f>
        <v>74</v>
      </c>
      <c r="G327">
        <f t="shared" si="5"/>
        <v>2</v>
      </c>
    </row>
    <row r="328" spans="1:7" x14ac:dyDescent="0.25">
      <c r="A328" t="s">
        <v>66</v>
      </c>
      <c r="B328" t="s">
        <v>102</v>
      </c>
      <c r="C328" t="s">
        <v>114</v>
      </c>
      <c r="D328">
        <v>239</v>
      </c>
      <c r="E328">
        <v>10</v>
      </c>
      <c r="F328">
        <f>RANK(STAND_HR[[#This Row],[HR]],STAND_HR[HR],0)</f>
        <v>98</v>
      </c>
      <c r="G328">
        <f t="shared" si="5"/>
        <v>3</v>
      </c>
    </row>
    <row r="329" spans="1:7" x14ac:dyDescent="0.25">
      <c r="A329" t="s">
        <v>66</v>
      </c>
      <c r="B329" t="s">
        <v>98</v>
      </c>
      <c r="C329" t="s">
        <v>114</v>
      </c>
      <c r="D329">
        <v>236</v>
      </c>
      <c r="E329">
        <v>9</v>
      </c>
      <c r="F329">
        <f>RANK(STAND_HR[[#This Row],[HR]],STAND_HR[HR],0)</f>
        <v>114</v>
      </c>
      <c r="G329">
        <f t="shared" si="5"/>
        <v>4</v>
      </c>
    </row>
    <row r="330" spans="1:7" x14ac:dyDescent="0.25">
      <c r="A330" t="s">
        <v>66</v>
      </c>
      <c r="B330" t="s">
        <v>103</v>
      </c>
      <c r="C330" t="s">
        <v>114</v>
      </c>
      <c r="D330">
        <v>201</v>
      </c>
      <c r="E330">
        <v>8</v>
      </c>
      <c r="F330">
        <f>RANK(STAND_HR[[#This Row],[HR]],STAND_HR[HR],0)</f>
        <v>333</v>
      </c>
      <c r="G330">
        <f t="shared" si="5"/>
        <v>5</v>
      </c>
    </row>
    <row r="331" spans="1:7" x14ac:dyDescent="0.25">
      <c r="A331" t="s">
        <v>66</v>
      </c>
      <c r="B331" t="s">
        <v>101</v>
      </c>
      <c r="C331" t="s">
        <v>114</v>
      </c>
      <c r="D331">
        <v>193</v>
      </c>
      <c r="E331">
        <v>7</v>
      </c>
      <c r="F331">
        <f>RANK(STAND_HR[[#This Row],[HR]],STAND_HR[HR],0)</f>
        <v>387</v>
      </c>
      <c r="G331">
        <f t="shared" si="5"/>
        <v>6</v>
      </c>
    </row>
    <row r="332" spans="1:7" x14ac:dyDescent="0.25">
      <c r="A332" t="s">
        <v>66</v>
      </c>
      <c r="B332" t="s">
        <v>104</v>
      </c>
      <c r="C332" t="s">
        <v>114</v>
      </c>
      <c r="D332">
        <v>192</v>
      </c>
      <c r="E332">
        <v>6</v>
      </c>
      <c r="F332">
        <f>RANK(STAND_HR[[#This Row],[HR]],STAND_HR[HR],0)</f>
        <v>395</v>
      </c>
      <c r="G332">
        <f t="shared" si="5"/>
        <v>7</v>
      </c>
    </row>
    <row r="333" spans="1:7" x14ac:dyDescent="0.25">
      <c r="A333" t="s">
        <v>66</v>
      </c>
      <c r="B333" t="s">
        <v>99</v>
      </c>
      <c r="C333" t="s">
        <v>114</v>
      </c>
      <c r="D333">
        <v>189</v>
      </c>
      <c r="E333">
        <v>5</v>
      </c>
      <c r="F333">
        <f>RANK(STAND_HR[[#This Row],[HR]],STAND_HR[HR],0)</f>
        <v>422</v>
      </c>
      <c r="G333">
        <f t="shared" si="5"/>
        <v>8</v>
      </c>
    </row>
    <row r="334" spans="1:7" x14ac:dyDescent="0.25">
      <c r="A334" t="s">
        <v>66</v>
      </c>
      <c r="B334" t="s">
        <v>100</v>
      </c>
      <c r="C334" t="s">
        <v>114</v>
      </c>
      <c r="D334">
        <v>171</v>
      </c>
      <c r="E334">
        <v>4</v>
      </c>
      <c r="F334">
        <f>RANK(STAND_HR[[#This Row],[HR]],STAND_HR[HR],0)</f>
        <v>534</v>
      </c>
      <c r="G334">
        <f t="shared" si="5"/>
        <v>9</v>
      </c>
    </row>
    <row r="335" spans="1:7" x14ac:dyDescent="0.25">
      <c r="A335" t="s">
        <v>66</v>
      </c>
      <c r="B335" t="s">
        <v>105</v>
      </c>
      <c r="C335" t="s">
        <v>114</v>
      </c>
      <c r="D335">
        <v>170</v>
      </c>
      <c r="E335">
        <v>3</v>
      </c>
      <c r="F335">
        <f>RANK(STAND_HR[[#This Row],[HR]],STAND_HR[HR],0)</f>
        <v>541</v>
      </c>
      <c r="G335">
        <f t="shared" si="5"/>
        <v>10</v>
      </c>
    </row>
    <row r="336" spans="1:7" x14ac:dyDescent="0.25">
      <c r="A336" t="s">
        <v>66</v>
      </c>
      <c r="B336" t="s">
        <v>97</v>
      </c>
      <c r="C336" t="s">
        <v>114</v>
      </c>
      <c r="D336">
        <v>168</v>
      </c>
      <c r="E336">
        <v>2</v>
      </c>
      <c r="F336">
        <f>RANK(STAND_HR[[#This Row],[HR]],STAND_HR[HR],0)</f>
        <v>550</v>
      </c>
      <c r="G336">
        <f t="shared" si="5"/>
        <v>11</v>
      </c>
    </row>
    <row r="337" spans="1:7" x14ac:dyDescent="0.25">
      <c r="A337" t="s">
        <v>66</v>
      </c>
      <c r="B337" t="s">
        <v>96</v>
      </c>
      <c r="C337" t="s">
        <v>114</v>
      </c>
      <c r="D337">
        <v>167</v>
      </c>
      <c r="E337">
        <v>1</v>
      </c>
      <c r="F337">
        <f>RANK(STAND_HR[[#This Row],[HR]],STAND_HR[HR],0)</f>
        <v>561</v>
      </c>
      <c r="G337">
        <f t="shared" si="5"/>
        <v>12</v>
      </c>
    </row>
    <row r="338" spans="1:7" x14ac:dyDescent="0.25">
      <c r="A338" t="s">
        <v>67</v>
      </c>
      <c r="B338" t="s">
        <v>99</v>
      </c>
      <c r="C338" t="s">
        <v>113</v>
      </c>
      <c r="D338">
        <v>263</v>
      </c>
      <c r="E338">
        <v>12</v>
      </c>
      <c r="F338">
        <f>RANK(STAND_HR[[#This Row],[HR]],STAND_HR[HR],0)</f>
        <v>23</v>
      </c>
      <c r="G338">
        <f t="shared" si="5"/>
        <v>1</v>
      </c>
    </row>
    <row r="339" spans="1:7" x14ac:dyDescent="0.25">
      <c r="A339" t="s">
        <v>67</v>
      </c>
      <c r="B339" t="s">
        <v>94</v>
      </c>
      <c r="C339" t="s">
        <v>113</v>
      </c>
      <c r="D339">
        <v>256</v>
      </c>
      <c r="E339">
        <v>11</v>
      </c>
      <c r="F339">
        <f>RANK(STAND_HR[[#This Row],[HR]],STAND_HR[HR],0)</f>
        <v>37</v>
      </c>
      <c r="G339">
        <f t="shared" si="5"/>
        <v>2</v>
      </c>
    </row>
    <row r="340" spans="1:7" x14ac:dyDescent="0.25">
      <c r="A340" t="s">
        <v>67</v>
      </c>
      <c r="B340" t="s">
        <v>102</v>
      </c>
      <c r="C340" t="s">
        <v>113</v>
      </c>
      <c r="D340">
        <v>219</v>
      </c>
      <c r="E340">
        <v>10</v>
      </c>
      <c r="F340">
        <f>RANK(STAND_HR[[#This Row],[HR]],STAND_HR[HR],0)</f>
        <v>211</v>
      </c>
      <c r="G340">
        <f t="shared" si="5"/>
        <v>3</v>
      </c>
    </row>
    <row r="341" spans="1:7" x14ac:dyDescent="0.25">
      <c r="A341" t="s">
        <v>67</v>
      </c>
      <c r="B341" t="s">
        <v>105</v>
      </c>
      <c r="C341" t="s">
        <v>113</v>
      </c>
      <c r="D341">
        <v>218</v>
      </c>
      <c r="E341">
        <v>9</v>
      </c>
      <c r="F341">
        <f>RANK(STAND_HR[[#This Row],[HR]],STAND_HR[HR],0)</f>
        <v>218</v>
      </c>
      <c r="G341">
        <f t="shared" si="5"/>
        <v>4</v>
      </c>
    </row>
    <row r="342" spans="1:7" x14ac:dyDescent="0.25">
      <c r="A342" t="s">
        <v>67</v>
      </c>
      <c r="B342" t="s">
        <v>101</v>
      </c>
      <c r="C342" t="s">
        <v>113</v>
      </c>
      <c r="D342">
        <v>212</v>
      </c>
      <c r="E342">
        <v>8</v>
      </c>
      <c r="F342">
        <f>RANK(STAND_HR[[#This Row],[HR]],STAND_HR[HR],0)</f>
        <v>252</v>
      </c>
      <c r="G342">
        <f t="shared" si="5"/>
        <v>5</v>
      </c>
    </row>
    <row r="343" spans="1:7" x14ac:dyDescent="0.25">
      <c r="A343" t="s">
        <v>67</v>
      </c>
      <c r="B343" t="s">
        <v>100</v>
      </c>
      <c r="C343" t="s">
        <v>113</v>
      </c>
      <c r="D343">
        <v>198</v>
      </c>
      <c r="E343">
        <v>7</v>
      </c>
      <c r="F343">
        <f>RANK(STAND_HR[[#This Row],[HR]],STAND_HR[HR],0)</f>
        <v>347</v>
      </c>
      <c r="G343">
        <f t="shared" si="5"/>
        <v>6</v>
      </c>
    </row>
    <row r="344" spans="1:7" x14ac:dyDescent="0.25">
      <c r="A344" t="s">
        <v>67</v>
      </c>
      <c r="B344" t="s">
        <v>104</v>
      </c>
      <c r="C344" t="s">
        <v>113</v>
      </c>
      <c r="D344">
        <v>195</v>
      </c>
      <c r="E344">
        <v>6</v>
      </c>
      <c r="F344">
        <f>RANK(STAND_HR[[#This Row],[HR]],STAND_HR[HR],0)</f>
        <v>374</v>
      </c>
      <c r="G344">
        <f t="shared" si="5"/>
        <v>7</v>
      </c>
    </row>
    <row r="345" spans="1:7" x14ac:dyDescent="0.25">
      <c r="A345" t="s">
        <v>67</v>
      </c>
      <c r="B345" t="s">
        <v>95</v>
      </c>
      <c r="C345" t="s">
        <v>113</v>
      </c>
      <c r="D345">
        <v>193</v>
      </c>
      <c r="E345">
        <v>5</v>
      </c>
      <c r="F345">
        <f>RANK(STAND_HR[[#This Row],[HR]],STAND_HR[HR],0)</f>
        <v>387</v>
      </c>
      <c r="G345">
        <f t="shared" si="5"/>
        <v>8</v>
      </c>
    </row>
    <row r="346" spans="1:7" x14ac:dyDescent="0.25">
      <c r="A346" t="s">
        <v>67</v>
      </c>
      <c r="B346" t="s">
        <v>103</v>
      </c>
      <c r="C346" t="s">
        <v>113</v>
      </c>
      <c r="D346">
        <v>180</v>
      </c>
      <c r="E346">
        <v>4</v>
      </c>
      <c r="F346">
        <f>RANK(STAND_HR[[#This Row],[HR]],STAND_HR[HR],0)</f>
        <v>484</v>
      </c>
      <c r="G346">
        <f t="shared" si="5"/>
        <v>9</v>
      </c>
    </row>
    <row r="347" spans="1:7" x14ac:dyDescent="0.25">
      <c r="A347" t="s">
        <v>67</v>
      </c>
      <c r="B347" t="s">
        <v>97</v>
      </c>
      <c r="C347" t="s">
        <v>113</v>
      </c>
      <c r="D347">
        <v>178</v>
      </c>
      <c r="E347">
        <v>3</v>
      </c>
      <c r="F347">
        <f>RANK(STAND_HR[[#This Row],[HR]],STAND_HR[HR],0)</f>
        <v>499</v>
      </c>
      <c r="G347">
        <f t="shared" si="5"/>
        <v>10</v>
      </c>
    </row>
    <row r="348" spans="1:7" x14ac:dyDescent="0.25">
      <c r="A348" t="s">
        <v>67</v>
      </c>
      <c r="B348" t="s">
        <v>96</v>
      </c>
      <c r="C348" t="s">
        <v>113</v>
      </c>
      <c r="D348">
        <v>171</v>
      </c>
      <c r="E348">
        <v>2</v>
      </c>
      <c r="F348">
        <f>RANK(STAND_HR[[#This Row],[HR]],STAND_HR[HR],0)</f>
        <v>534</v>
      </c>
      <c r="G348">
        <f t="shared" si="5"/>
        <v>11</v>
      </c>
    </row>
    <row r="349" spans="1:7" x14ac:dyDescent="0.25">
      <c r="A349" t="s">
        <v>67</v>
      </c>
      <c r="B349" t="s">
        <v>98</v>
      </c>
      <c r="C349" t="s">
        <v>113</v>
      </c>
      <c r="D349">
        <v>170</v>
      </c>
      <c r="E349">
        <v>1</v>
      </c>
      <c r="F349">
        <f>RANK(STAND_HR[[#This Row],[HR]],STAND_HR[HR],0)</f>
        <v>541</v>
      </c>
      <c r="G349">
        <f t="shared" si="5"/>
        <v>12</v>
      </c>
    </row>
    <row r="350" spans="1:7" x14ac:dyDescent="0.25">
      <c r="A350" t="s">
        <v>68</v>
      </c>
      <c r="B350" t="s">
        <v>94</v>
      </c>
      <c r="C350" t="s">
        <v>113</v>
      </c>
      <c r="D350">
        <v>267</v>
      </c>
      <c r="E350">
        <v>12</v>
      </c>
      <c r="F350">
        <f>RANK(STAND_HR[[#This Row],[HR]],STAND_HR[HR],0)</f>
        <v>12</v>
      </c>
      <c r="G350">
        <f t="shared" si="5"/>
        <v>1</v>
      </c>
    </row>
    <row r="351" spans="1:7" x14ac:dyDescent="0.25">
      <c r="A351" t="s">
        <v>68</v>
      </c>
      <c r="B351" t="s">
        <v>105</v>
      </c>
      <c r="C351" t="s">
        <v>113</v>
      </c>
      <c r="D351">
        <v>241</v>
      </c>
      <c r="E351">
        <v>11</v>
      </c>
      <c r="F351">
        <f>RANK(STAND_HR[[#This Row],[HR]],STAND_HR[HR],0)</f>
        <v>89</v>
      </c>
      <c r="G351">
        <f t="shared" si="5"/>
        <v>2</v>
      </c>
    </row>
    <row r="352" spans="1:7" x14ac:dyDescent="0.25">
      <c r="A352" t="s">
        <v>68</v>
      </c>
      <c r="B352" t="s">
        <v>99</v>
      </c>
      <c r="C352" t="s">
        <v>113</v>
      </c>
      <c r="D352">
        <v>232</v>
      </c>
      <c r="E352">
        <v>10</v>
      </c>
      <c r="F352">
        <f>RANK(STAND_HR[[#This Row],[HR]],STAND_HR[HR],0)</f>
        <v>135</v>
      </c>
      <c r="G352">
        <f t="shared" si="5"/>
        <v>3</v>
      </c>
    </row>
    <row r="353" spans="1:7" x14ac:dyDescent="0.25">
      <c r="A353" t="s">
        <v>68</v>
      </c>
      <c r="B353" t="s">
        <v>95</v>
      </c>
      <c r="C353" t="s">
        <v>113</v>
      </c>
      <c r="D353">
        <v>223</v>
      </c>
      <c r="E353">
        <v>9</v>
      </c>
      <c r="F353">
        <f>RANK(STAND_HR[[#This Row],[HR]],STAND_HR[HR],0)</f>
        <v>192</v>
      </c>
      <c r="G353">
        <f t="shared" si="5"/>
        <v>4</v>
      </c>
    </row>
    <row r="354" spans="1:7" x14ac:dyDescent="0.25">
      <c r="A354" t="s">
        <v>68</v>
      </c>
      <c r="B354" t="s">
        <v>104</v>
      </c>
      <c r="C354" t="s">
        <v>113</v>
      </c>
      <c r="D354">
        <v>209</v>
      </c>
      <c r="E354">
        <v>8</v>
      </c>
      <c r="F354">
        <f>RANK(STAND_HR[[#This Row],[HR]],STAND_HR[HR],0)</f>
        <v>277</v>
      </c>
      <c r="G354">
        <f t="shared" si="5"/>
        <v>5</v>
      </c>
    </row>
    <row r="355" spans="1:7" x14ac:dyDescent="0.25">
      <c r="A355" t="s">
        <v>68</v>
      </c>
      <c r="B355" t="s">
        <v>96</v>
      </c>
      <c r="C355" t="s">
        <v>113</v>
      </c>
      <c r="D355">
        <v>201</v>
      </c>
      <c r="E355">
        <v>7</v>
      </c>
      <c r="F355">
        <f>RANK(STAND_HR[[#This Row],[HR]],STAND_HR[HR],0)</f>
        <v>333</v>
      </c>
      <c r="G355">
        <f t="shared" si="5"/>
        <v>6</v>
      </c>
    </row>
    <row r="356" spans="1:7" x14ac:dyDescent="0.25">
      <c r="A356" t="s">
        <v>68</v>
      </c>
      <c r="B356" t="s">
        <v>102</v>
      </c>
      <c r="C356" t="s">
        <v>113</v>
      </c>
      <c r="D356">
        <v>194</v>
      </c>
      <c r="E356">
        <v>6</v>
      </c>
      <c r="F356">
        <f>RANK(STAND_HR[[#This Row],[HR]],STAND_HR[HR],0)</f>
        <v>386</v>
      </c>
      <c r="G356">
        <f t="shared" si="5"/>
        <v>7</v>
      </c>
    </row>
    <row r="357" spans="1:7" x14ac:dyDescent="0.25">
      <c r="A357" t="s">
        <v>68</v>
      </c>
      <c r="B357" t="s">
        <v>98</v>
      </c>
      <c r="C357" t="s">
        <v>113</v>
      </c>
      <c r="D357">
        <v>192</v>
      </c>
      <c r="E357">
        <v>5</v>
      </c>
      <c r="F357">
        <f>RANK(STAND_HR[[#This Row],[HR]],STAND_HR[HR],0)</f>
        <v>395</v>
      </c>
      <c r="G357">
        <f t="shared" si="5"/>
        <v>8</v>
      </c>
    </row>
    <row r="358" spans="1:7" x14ac:dyDescent="0.25">
      <c r="A358" t="s">
        <v>68</v>
      </c>
      <c r="B358" t="s">
        <v>100</v>
      </c>
      <c r="C358" t="s">
        <v>113</v>
      </c>
      <c r="D358">
        <v>189</v>
      </c>
      <c r="E358">
        <v>4</v>
      </c>
      <c r="F358">
        <f>RANK(STAND_HR[[#This Row],[HR]],STAND_HR[HR],0)</f>
        <v>422</v>
      </c>
      <c r="G358">
        <f t="shared" si="5"/>
        <v>9</v>
      </c>
    </row>
    <row r="359" spans="1:7" x14ac:dyDescent="0.25">
      <c r="A359" t="s">
        <v>68</v>
      </c>
      <c r="B359" t="s">
        <v>103</v>
      </c>
      <c r="C359" t="s">
        <v>113</v>
      </c>
      <c r="D359">
        <v>162</v>
      </c>
      <c r="E359">
        <v>3</v>
      </c>
      <c r="F359">
        <f>RANK(STAND_HR[[#This Row],[HR]],STAND_HR[HR],0)</f>
        <v>572</v>
      </c>
      <c r="G359">
        <f t="shared" si="5"/>
        <v>10</v>
      </c>
    </row>
    <row r="360" spans="1:7" x14ac:dyDescent="0.25">
      <c r="A360" t="s">
        <v>68</v>
      </c>
      <c r="B360" t="s">
        <v>101</v>
      </c>
      <c r="C360" t="s">
        <v>113</v>
      </c>
      <c r="D360">
        <v>150</v>
      </c>
      <c r="E360">
        <v>2</v>
      </c>
      <c r="F360">
        <f>RANK(STAND_HR[[#This Row],[HR]],STAND_HR[HR],0)</f>
        <v>606</v>
      </c>
      <c r="G360">
        <f t="shared" si="5"/>
        <v>11</v>
      </c>
    </row>
    <row r="361" spans="1:7" x14ac:dyDescent="0.25">
      <c r="A361" t="s">
        <v>68</v>
      </c>
      <c r="B361" t="s">
        <v>97</v>
      </c>
      <c r="C361" t="s">
        <v>113</v>
      </c>
      <c r="D361">
        <v>137</v>
      </c>
      <c r="E361">
        <v>1</v>
      </c>
      <c r="F361">
        <f>RANK(STAND_HR[[#This Row],[HR]],STAND_HR[HR],0)</f>
        <v>636</v>
      </c>
      <c r="G361">
        <f t="shared" si="5"/>
        <v>12</v>
      </c>
    </row>
    <row r="362" spans="1:7" x14ac:dyDescent="0.25">
      <c r="A362" t="s">
        <v>69</v>
      </c>
      <c r="B362" t="s">
        <v>98</v>
      </c>
      <c r="C362" t="s">
        <v>113</v>
      </c>
      <c r="D362">
        <v>234</v>
      </c>
      <c r="E362">
        <v>12</v>
      </c>
      <c r="F362">
        <f>RANK(STAND_HR[[#This Row],[HR]],STAND_HR[HR],0)</f>
        <v>123</v>
      </c>
      <c r="G362">
        <f t="shared" si="5"/>
        <v>1</v>
      </c>
    </row>
    <row r="363" spans="1:7" x14ac:dyDescent="0.25">
      <c r="A363" t="s">
        <v>69</v>
      </c>
      <c r="B363" t="s">
        <v>94</v>
      </c>
      <c r="C363" t="s">
        <v>113</v>
      </c>
      <c r="D363">
        <v>229</v>
      </c>
      <c r="E363">
        <v>11</v>
      </c>
      <c r="F363">
        <f>RANK(STAND_HR[[#This Row],[HR]],STAND_HR[HR],0)</f>
        <v>151</v>
      </c>
      <c r="G363">
        <f t="shared" si="5"/>
        <v>2</v>
      </c>
    </row>
    <row r="364" spans="1:7" x14ac:dyDescent="0.25">
      <c r="A364" t="s">
        <v>69</v>
      </c>
      <c r="B364" t="s">
        <v>99</v>
      </c>
      <c r="C364" t="s">
        <v>113</v>
      </c>
      <c r="D364">
        <v>226</v>
      </c>
      <c r="E364">
        <v>9.5</v>
      </c>
      <c r="F364">
        <f>RANK(STAND_HR[[#This Row],[HR]],STAND_HR[HR],0)</f>
        <v>171</v>
      </c>
      <c r="G364">
        <f t="shared" si="5"/>
        <v>3</v>
      </c>
    </row>
    <row r="365" spans="1:7" x14ac:dyDescent="0.25">
      <c r="A365" t="s">
        <v>69</v>
      </c>
      <c r="B365" t="s">
        <v>100</v>
      </c>
      <c r="C365" t="s">
        <v>113</v>
      </c>
      <c r="D365">
        <v>226</v>
      </c>
      <c r="E365">
        <v>9.5</v>
      </c>
      <c r="F365">
        <f>RANK(STAND_HR[[#This Row],[HR]],STAND_HR[HR],0)</f>
        <v>171</v>
      </c>
      <c r="G365">
        <f t="shared" si="5"/>
        <v>4</v>
      </c>
    </row>
    <row r="366" spans="1:7" x14ac:dyDescent="0.25">
      <c r="A366" t="s">
        <v>69</v>
      </c>
      <c r="B366" t="s">
        <v>101</v>
      </c>
      <c r="C366" t="s">
        <v>113</v>
      </c>
      <c r="D366">
        <v>221</v>
      </c>
      <c r="E366">
        <v>8</v>
      </c>
      <c r="F366">
        <f>RANK(STAND_HR[[#This Row],[HR]],STAND_HR[HR],0)</f>
        <v>199</v>
      </c>
      <c r="G366">
        <f t="shared" si="5"/>
        <v>5</v>
      </c>
    </row>
    <row r="367" spans="1:7" x14ac:dyDescent="0.25">
      <c r="A367" t="s">
        <v>69</v>
      </c>
      <c r="B367" t="s">
        <v>95</v>
      </c>
      <c r="C367" t="s">
        <v>113</v>
      </c>
      <c r="D367">
        <v>211</v>
      </c>
      <c r="E367">
        <v>7</v>
      </c>
      <c r="F367">
        <f>RANK(STAND_HR[[#This Row],[HR]],STAND_HR[HR],0)</f>
        <v>260</v>
      </c>
      <c r="G367">
        <f t="shared" si="5"/>
        <v>6</v>
      </c>
    </row>
    <row r="368" spans="1:7" x14ac:dyDescent="0.25">
      <c r="A368" t="s">
        <v>69</v>
      </c>
      <c r="B368" t="s">
        <v>103</v>
      </c>
      <c r="C368" t="s">
        <v>113</v>
      </c>
      <c r="D368">
        <v>198</v>
      </c>
      <c r="E368">
        <v>6</v>
      </c>
      <c r="F368">
        <f>RANK(STAND_HR[[#This Row],[HR]],STAND_HR[HR],0)</f>
        <v>347</v>
      </c>
      <c r="G368">
        <f t="shared" si="5"/>
        <v>7</v>
      </c>
    </row>
    <row r="369" spans="1:7" x14ac:dyDescent="0.25">
      <c r="A369" t="s">
        <v>69</v>
      </c>
      <c r="B369" t="s">
        <v>104</v>
      </c>
      <c r="C369" t="s">
        <v>113</v>
      </c>
      <c r="D369">
        <v>192</v>
      </c>
      <c r="E369">
        <v>5</v>
      </c>
      <c r="F369">
        <f>RANK(STAND_HR[[#This Row],[HR]],STAND_HR[HR],0)</f>
        <v>395</v>
      </c>
      <c r="G369">
        <f t="shared" si="5"/>
        <v>8</v>
      </c>
    </row>
    <row r="370" spans="1:7" x14ac:dyDescent="0.25">
      <c r="A370" t="s">
        <v>69</v>
      </c>
      <c r="B370" t="s">
        <v>102</v>
      </c>
      <c r="C370" t="s">
        <v>113</v>
      </c>
      <c r="D370">
        <v>189</v>
      </c>
      <c r="E370">
        <v>4</v>
      </c>
      <c r="F370">
        <f>RANK(STAND_HR[[#This Row],[HR]],STAND_HR[HR],0)</f>
        <v>422</v>
      </c>
      <c r="G370">
        <f t="shared" si="5"/>
        <v>9</v>
      </c>
    </row>
    <row r="371" spans="1:7" x14ac:dyDescent="0.25">
      <c r="A371" t="s">
        <v>69</v>
      </c>
      <c r="B371" t="s">
        <v>105</v>
      </c>
      <c r="C371" t="s">
        <v>113</v>
      </c>
      <c r="D371">
        <v>180</v>
      </c>
      <c r="E371">
        <v>3</v>
      </c>
      <c r="F371">
        <f>RANK(STAND_HR[[#This Row],[HR]],STAND_HR[HR],0)</f>
        <v>484</v>
      </c>
      <c r="G371">
        <f t="shared" si="5"/>
        <v>10</v>
      </c>
    </row>
    <row r="372" spans="1:7" x14ac:dyDescent="0.25">
      <c r="A372" t="s">
        <v>69</v>
      </c>
      <c r="B372" t="s">
        <v>97</v>
      </c>
      <c r="C372" t="s">
        <v>113</v>
      </c>
      <c r="D372">
        <v>168</v>
      </c>
      <c r="E372">
        <v>2</v>
      </c>
      <c r="F372">
        <f>RANK(STAND_HR[[#This Row],[HR]],STAND_HR[HR],0)</f>
        <v>550</v>
      </c>
      <c r="G372">
        <f t="shared" si="5"/>
        <v>11</v>
      </c>
    </row>
    <row r="373" spans="1:7" x14ac:dyDescent="0.25">
      <c r="A373" t="s">
        <v>69</v>
      </c>
      <c r="B373" t="s">
        <v>96</v>
      </c>
      <c r="C373" t="s">
        <v>113</v>
      </c>
      <c r="D373">
        <v>159</v>
      </c>
      <c r="E373">
        <v>1</v>
      </c>
      <c r="F373">
        <f>RANK(STAND_HR[[#This Row],[HR]],STAND_HR[HR],0)</f>
        <v>588</v>
      </c>
      <c r="G373">
        <f t="shared" si="5"/>
        <v>12</v>
      </c>
    </row>
    <row r="374" spans="1:7" x14ac:dyDescent="0.25">
      <c r="A374" t="s">
        <v>70</v>
      </c>
      <c r="B374" t="s">
        <v>99</v>
      </c>
      <c r="C374" t="s">
        <v>113</v>
      </c>
      <c r="D374">
        <v>243</v>
      </c>
      <c r="E374">
        <v>12</v>
      </c>
      <c r="F374">
        <f>RANK(STAND_HR[[#This Row],[HR]],STAND_HR[HR],0)</f>
        <v>74</v>
      </c>
      <c r="G374">
        <f t="shared" si="5"/>
        <v>1</v>
      </c>
    </row>
    <row r="375" spans="1:7" x14ac:dyDescent="0.25">
      <c r="A375" t="s">
        <v>70</v>
      </c>
      <c r="B375" t="s">
        <v>100</v>
      </c>
      <c r="C375" t="s">
        <v>113</v>
      </c>
      <c r="D375">
        <v>231</v>
      </c>
      <c r="E375">
        <v>11</v>
      </c>
      <c r="F375">
        <f>RANK(STAND_HR[[#This Row],[HR]],STAND_HR[HR],0)</f>
        <v>138</v>
      </c>
      <c r="G375">
        <f t="shared" si="5"/>
        <v>2</v>
      </c>
    </row>
    <row r="376" spans="1:7" x14ac:dyDescent="0.25">
      <c r="A376" t="s">
        <v>70</v>
      </c>
      <c r="B376" t="s">
        <v>98</v>
      </c>
      <c r="C376" t="s">
        <v>113</v>
      </c>
      <c r="D376">
        <v>213</v>
      </c>
      <c r="E376">
        <v>10</v>
      </c>
      <c r="F376">
        <f>RANK(STAND_HR[[#This Row],[HR]],STAND_HR[HR],0)</f>
        <v>244</v>
      </c>
      <c r="G376">
        <f t="shared" si="5"/>
        <v>3</v>
      </c>
    </row>
    <row r="377" spans="1:7" x14ac:dyDescent="0.25">
      <c r="A377" t="s">
        <v>70</v>
      </c>
      <c r="B377" t="s">
        <v>103</v>
      </c>
      <c r="C377" t="s">
        <v>113</v>
      </c>
      <c r="D377">
        <v>211</v>
      </c>
      <c r="E377">
        <v>9</v>
      </c>
      <c r="F377">
        <f>RANK(STAND_HR[[#This Row],[HR]],STAND_HR[HR],0)</f>
        <v>260</v>
      </c>
      <c r="G377">
        <f t="shared" si="5"/>
        <v>4</v>
      </c>
    </row>
    <row r="378" spans="1:7" x14ac:dyDescent="0.25">
      <c r="A378" t="s">
        <v>70</v>
      </c>
      <c r="B378" t="s">
        <v>102</v>
      </c>
      <c r="C378" t="s">
        <v>113</v>
      </c>
      <c r="D378">
        <v>208</v>
      </c>
      <c r="E378">
        <v>7.5</v>
      </c>
      <c r="F378">
        <f>RANK(STAND_HR[[#This Row],[HR]],STAND_HR[HR],0)</f>
        <v>282</v>
      </c>
      <c r="G378">
        <f t="shared" si="5"/>
        <v>5</v>
      </c>
    </row>
    <row r="379" spans="1:7" x14ac:dyDescent="0.25">
      <c r="A379" t="s">
        <v>70</v>
      </c>
      <c r="B379" t="s">
        <v>105</v>
      </c>
      <c r="C379" t="s">
        <v>113</v>
      </c>
      <c r="D379">
        <v>208</v>
      </c>
      <c r="E379">
        <v>7.5</v>
      </c>
      <c r="F379">
        <f>RANK(STAND_HR[[#This Row],[HR]],STAND_HR[HR],0)</f>
        <v>282</v>
      </c>
      <c r="G379">
        <f t="shared" si="5"/>
        <v>6</v>
      </c>
    </row>
    <row r="380" spans="1:7" x14ac:dyDescent="0.25">
      <c r="A380" t="s">
        <v>70</v>
      </c>
      <c r="B380" t="s">
        <v>95</v>
      </c>
      <c r="C380" t="s">
        <v>113</v>
      </c>
      <c r="D380">
        <v>206</v>
      </c>
      <c r="E380">
        <v>6</v>
      </c>
      <c r="F380">
        <f>RANK(STAND_HR[[#This Row],[HR]],STAND_HR[HR],0)</f>
        <v>287</v>
      </c>
      <c r="G380">
        <f t="shared" si="5"/>
        <v>7</v>
      </c>
    </row>
    <row r="381" spans="1:7" x14ac:dyDescent="0.25">
      <c r="A381" t="s">
        <v>70</v>
      </c>
      <c r="B381" t="s">
        <v>97</v>
      </c>
      <c r="C381" t="s">
        <v>113</v>
      </c>
      <c r="D381">
        <v>190</v>
      </c>
      <c r="E381">
        <v>5</v>
      </c>
      <c r="F381">
        <f>RANK(STAND_HR[[#This Row],[HR]],STAND_HR[HR],0)</f>
        <v>413</v>
      </c>
      <c r="G381">
        <f t="shared" si="5"/>
        <v>8</v>
      </c>
    </row>
    <row r="382" spans="1:7" x14ac:dyDescent="0.25">
      <c r="A382" t="s">
        <v>70</v>
      </c>
      <c r="B382" t="s">
        <v>94</v>
      </c>
      <c r="C382" t="s">
        <v>113</v>
      </c>
      <c r="D382">
        <v>184</v>
      </c>
      <c r="E382">
        <v>4</v>
      </c>
      <c r="F382">
        <f>RANK(STAND_HR[[#This Row],[HR]],STAND_HR[HR],0)</f>
        <v>464</v>
      </c>
      <c r="G382">
        <f t="shared" si="5"/>
        <v>9</v>
      </c>
    </row>
    <row r="383" spans="1:7" x14ac:dyDescent="0.25">
      <c r="A383" t="s">
        <v>70</v>
      </c>
      <c r="B383" t="s">
        <v>104</v>
      </c>
      <c r="C383" t="s">
        <v>113</v>
      </c>
      <c r="D383">
        <v>181</v>
      </c>
      <c r="E383">
        <v>3</v>
      </c>
      <c r="F383">
        <f>RANK(STAND_HR[[#This Row],[HR]],STAND_HR[HR],0)</f>
        <v>482</v>
      </c>
      <c r="G383">
        <f t="shared" si="5"/>
        <v>10</v>
      </c>
    </row>
    <row r="384" spans="1:7" x14ac:dyDescent="0.25">
      <c r="A384" t="s">
        <v>70</v>
      </c>
      <c r="B384" t="s">
        <v>96</v>
      </c>
      <c r="C384" t="s">
        <v>113</v>
      </c>
      <c r="D384">
        <v>161</v>
      </c>
      <c r="E384">
        <v>2</v>
      </c>
      <c r="F384">
        <f>RANK(STAND_HR[[#This Row],[HR]],STAND_HR[HR],0)</f>
        <v>579</v>
      </c>
      <c r="G384">
        <f t="shared" si="5"/>
        <v>11</v>
      </c>
    </row>
    <row r="385" spans="1:7" x14ac:dyDescent="0.25">
      <c r="A385" t="s">
        <v>70</v>
      </c>
      <c r="B385" t="s">
        <v>101</v>
      </c>
      <c r="C385" t="s">
        <v>113</v>
      </c>
      <c r="D385">
        <v>157</v>
      </c>
      <c r="E385">
        <v>1</v>
      </c>
      <c r="F385">
        <f>RANK(STAND_HR[[#This Row],[HR]],STAND_HR[HR],0)</f>
        <v>594</v>
      </c>
      <c r="G385">
        <f t="shared" si="5"/>
        <v>12</v>
      </c>
    </row>
    <row r="386" spans="1:7" x14ac:dyDescent="0.25">
      <c r="A386" t="s">
        <v>71</v>
      </c>
      <c r="B386" t="s">
        <v>102</v>
      </c>
      <c r="C386" t="s">
        <v>113</v>
      </c>
      <c r="D386">
        <v>254</v>
      </c>
      <c r="E386">
        <v>12</v>
      </c>
      <c r="F386">
        <f>RANK(STAND_HR[[#This Row],[HR]],STAND_HR[HR],0)</f>
        <v>44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94</v>
      </c>
      <c r="C387" t="s">
        <v>113</v>
      </c>
      <c r="D387">
        <v>248</v>
      </c>
      <c r="E387">
        <v>11</v>
      </c>
      <c r="F387">
        <f>RANK(STAND_HR[[#This Row],[HR]],STAND_HR[HR],0)</f>
        <v>61</v>
      </c>
      <c r="G387">
        <f t="shared" si="6"/>
        <v>2</v>
      </c>
    </row>
    <row r="388" spans="1:7" x14ac:dyDescent="0.25">
      <c r="A388" t="s">
        <v>71</v>
      </c>
      <c r="B388" t="s">
        <v>95</v>
      </c>
      <c r="C388" t="s">
        <v>113</v>
      </c>
      <c r="D388">
        <v>240</v>
      </c>
      <c r="E388">
        <v>10</v>
      </c>
      <c r="F388">
        <f>RANK(STAND_HR[[#This Row],[HR]],STAND_HR[HR],0)</f>
        <v>95</v>
      </c>
      <c r="G388">
        <f t="shared" si="6"/>
        <v>3</v>
      </c>
    </row>
    <row r="389" spans="1:7" x14ac:dyDescent="0.25">
      <c r="A389" t="s">
        <v>71</v>
      </c>
      <c r="B389" t="s">
        <v>99</v>
      </c>
      <c r="C389" t="s">
        <v>113</v>
      </c>
      <c r="D389">
        <v>224</v>
      </c>
      <c r="E389">
        <v>9</v>
      </c>
      <c r="F389">
        <f>RANK(STAND_HR[[#This Row],[HR]],STAND_HR[HR],0)</f>
        <v>185</v>
      </c>
      <c r="G389">
        <f t="shared" si="6"/>
        <v>4</v>
      </c>
    </row>
    <row r="390" spans="1:7" x14ac:dyDescent="0.25">
      <c r="A390" t="s">
        <v>71</v>
      </c>
      <c r="B390" t="s">
        <v>100</v>
      </c>
      <c r="C390" t="s">
        <v>113</v>
      </c>
      <c r="D390">
        <v>219</v>
      </c>
      <c r="E390">
        <v>8</v>
      </c>
      <c r="F390">
        <f>RANK(STAND_HR[[#This Row],[HR]],STAND_HR[HR],0)</f>
        <v>211</v>
      </c>
      <c r="G390">
        <f t="shared" si="6"/>
        <v>5</v>
      </c>
    </row>
    <row r="391" spans="1:7" x14ac:dyDescent="0.25">
      <c r="A391" t="s">
        <v>71</v>
      </c>
      <c r="B391" t="s">
        <v>98</v>
      </c>
      <c r="C391" t="s">
        <v>113</v>
      </c>
      <c r="D391">
        <v>214</v>
      </c>
      <c r="E391">
        <v>7</v>
      </c>
      <c r="F391">
        <f>RANK(STAND_HR[[#This Row],[HR]],STAND_HR[HR],0)</f>
        <v>235</v>
      </c>
      <c r="G391">
        <f t="shared" si="6"/>
        <v>6</v>
      </c>
    </row>
    <row r="392" spans="1:7" x14ac:dyDescent="0.25">
      <c r="A392" t="s">
        <v>71</v>
      </c>
      <c r="B392" t="s">
        <v>103</v>
      </c>
      <c r="C392" t="s">
        <v>113</v>
      </c>
      <c r="D392">
        <v>195</v>
      </c>
      <c r="E392">
        <v>6</v>
      </c>
      <c r="F392">
        <f>RANK(STAND_HR[[#This Row],[HR]],STAND_HR[HR],0)</f>
        <v>374</v>
      </c>
      <c r="G392">
        <f t="shared" si="6"/>
        <v>7</v>
      </c>
    </row>
    <row r="393" spans="1:7" x14ac:dyDescent="0.25">
      <c r="A393" t="s">
        <v>71</v>
      </c>
      <c r="B393" t="s">
        <v>105</v>
      </c>
      <c r="C393" t="s">
        <v>113</v>
      </c>
      <c r="D393">
        <v>190</v>
      </c>
      <c r="E393">
        <v>5</v>
      </c>
      <c r="F393">
        <f>RANK(STAND_HR[[#This Row],[HR]],STAND_HR[HR],0)</f>
        <v>413</v>
      </c>
      <c r="G393">
        <f t="shared" si="6"/>
        <v>8</v>
      </c>
    </row>
    <row r="394" spans="1:7" x14ac:dyDescent="0.25">
      <c r="A394" t="s">
        <v>71</v>
      </c>
      <c r="B394" t="s">
        <v>101</v>
      </c>
      <c r="C394" t="s">
        <v>113</v>
      </c>
      <c r="D394">
        <v>185</v>
      </c>
      <c r="E394">
        <v>4</v>
      </c>
      <c r="F394">
        <f>RANK(STAND_HR[[#This Row],[HR]],STAND_HR[HR],0)</f>
        <v>457</v>
      </c>
      <c r="G394">
        <f t="shared" si="6"/>
        <v>9</v>
      </c>
    </row>
    <row r="395" spans="1:7" x14ac:dyDescent="0.25">
      <c r="A395" t="s">
        <v>71</v>
      </c>
      <c r="B395" t="s">
        <v>97</v>
      </c>
      <c r="C395" t="s">
        <v>113</v>
      </c>
      <c r="D395">
        <v>172</v>
      </c>
      <c r="E395">
        <v>3</v>
      </c>
      <c r="F395">
        <f>RANK(STAND_HR[[#This Row],[HR]],STAND_HR[HR],0)</f>
        <v>532</v>
      </c>
      <c r="G395">
        <f t="shared" si="6"/>
        <v>10</v>
      </c>
    </row>
    <row r="396" spans="1:7" x14ac:dyDescent="0.25">
      <c r="A396" t="s">
        <v>71</v>
      </c>
      <c r="B396" t="s">
        <v>104</v>
      </c>
      <c r="C396" t="s">
        <v>113</v>
      </c>
      <c r="D396">
        <v>159</v>
      </c>
      <c r="E396">
        <v>2</v>
      </c>
      <c r="F396">
        <f>RANK(STAND_HR[[#This Row],[HR]],STAND_HR[HR],0)</f>
        <v>588</v>
      </c>
      <c r="G396">
        <f t="shared" si="6"/>
        <v>11</v>
      </c>
    </row>
    <row r="397" spans="1:7" x14ac:dyDescent="0.25">
      <c r="A397" t="s">
        <v>71</v>
      </c>
      <c r="B397" t="s">
        <v>96</v>
      </c>
      <c r="C397" t="s">
        <v>113</v>
      </c>
      <c r="D397">
        <v>119</v>
      </c>
      <c r="E397">
        <v>1</v>
      </c>
      <c r="F397">
        <f>RANK(STAND_HR[[#This Row],[HR]],STAND_HR[HR],0)</f>
        <v>650</v>
      </c>
      <c r="G397">
        <f t="shared" si="6"/>
        <v>12</v>
      </c>
    </row>
    <row r="398" spans="1:7" x14ac:dyDescent="0.25">
      <c r="A398" t="s">
        <v>72</v>
      </c>
      <c r="B398" t="s">
        <v>101</v>
      </c>
      <c r="C398" t="s">
        <v>113</v>
      </c>
      <c r="D398">
        <v>267</v>
      </c>
      <c r="E398">
        <v>12</v>
      </c>
      <c r="F398">
        <f>RANK(STAND_HR[[#This Row],[HR]],STAND_HR[HR],0)</f>
        <v>12</v>
      </c>
      <c r="G398">
        <f t="shared" si="6"/>
        <v>1</v>
      </c>
    </row>
    <row r="399" spans="1:7" x14ac:dyDescent="0.25">
      <c r="A399" t="s">
        <v>72</v>
      </c>
      <c r="B399" t="s">
        <v>94</v>
      </c>
      <c r="C399" t="s">
        <v>113</v>
      </c>
      <c r="D399">
        <v>246</v>
      </c>
      <c r="E399">
        <v>11</v>
      </c>
      <c r="F399">
        <f>RANK(STAND_HR[[#This Row],[HR]],STAND_HR[HR],0)</f>
        <v>66</v>
      </c>
      <c r="G399">
        <f t="shared" si="6"/>
        <v>2</v>
      </c>
    </row>
    <row r="400" spans="1:7" x14ac:dyDescent="0.25">
      <c r="A400" t="s">
        <v>72</v>
      </c>
      <c r="B400" t="s">
        <v>104</v>
      </c>
      <c r="C400" t="s">
        <v>113</v>
      </c>
      <c r="D400">
        <v>233</v>
      </c>
      <c r="E400">
        <v>10</v>
      </c>
      <c r="F400">
        <f>RANK(STAND_HR[[#This Row],[HR]],STAND_HR[HR],0)</f>
        <v>130</v>
      </c>
      <c r="G400">
        <f t="shared" si="6"/>
        <v>3</v>
      </c>
    </row>
    <row r="401" spans="1:7" x14ac:dyDescent="0.25">
      <c r="A401" t="s">
        <v>72</v>
      </c>
      <c r="B401" t="s">
        <v>99</v>
      </c>
      <c r="C401" t="s">
        <v>113</v>
      </c>
      <c r="D401">
        <v>224</v>
      </c>
      <c r="E401">
        <v>9</v>
      </c>
      <c r="F401">
        <f>RANK(STAND_HR[[#This Row],[HR]],STAND_HR[HR],0)</f>
        <v>185</v>
      </c>
      <c r="G401">
        <f t="shared" si="6"/>
        <v>4</v>
      </c>
    </row>
    <row r="402" spans="1:7" x14ac:dyDescent="0.25">
      <c r="A402" t="s">
        <v>72</v>
      </c>
      <c r="B402" t="s">
        <v>100</v>
      </c>
      <c r="C402" t="s">
        <v>113</v>
      </c>
      <c r="D402">
        <v>211</v>
      </c>
      <c r="E402">
        <v>8</v>
      </c>
      <c r="F402">
        <f>RANK(STAND_HR[[#This Row],[HR]],STAND_HR[HR],0)</f>
        <v>260</v>
      </c>
      <c r="G402">
        <f t="shared" si="6"/>
        <v>5</v>
      </c>
    </row>
    <row r="403" spans="1:7" x14ac:dyDescent="0.25">
      <c r="A403" t="s">
        <v>72</v>
      </c>
      <c r="B403" t="s">
        <v>102</v>
      </c>
      <c r="C403" t="s">
        <v>113</v>
      </c>
      <c r="D403">
        <v>206</v>
      </c>
      <c r="E403">
        <v>7</v>
      </c>
      <c r="F403">
        <f>RANK(STAND_HR[[#This Row],[HR]],STAND_HR[HR],0)</f>
        <v>287</v>
      </c>
      <c r="G403">
        <f t="shared" si="6"/>
        <v>6</v>
      </c>
    </row>
    <row r="404" spans="1:7" x14ac:dyDescent="0.25">
      <c r="A404" t="s">
        <v>72</v>
      </c>
      <c r="B404" t="s">
        <v>98</v>
      </c>
      <c r="C404" t="s">
        <v>113</v>
      </c>
      <c r="D404">
        <v>205</v>
      </c>
      <c r="E404">
        <v>6</v>
      </c>
      <c r="F404">
        <f>RANK(STAND_HR[[#This Row],[HR]],STAND_HR[HR],0)</f>
        <v>295</v>
      </c>
      <c r="G404">
        <f t="shared" si="6"/>
        <v>7</v>
      </c>
    </row>
    <row r="405" spans="1:7" x14ac:dyDescent="0.25">
      <c r="A405" t="s">
        <v>72</v>
      </c>
      <c r="B405" t="s">
        <v>95</v>
      </c>
      <c r="C405" t="s">
        <v>113</v>
      </c>
      <c r="D405">
        <v>198</v>
      </c>
      <c r="E405">
        <v>5</v>
      </c>
      <c r="F405">
        <f>RANK(STAND_HR[[#This Row],[HR]],STAND_HR[HR],0)</f>
        <v>347</v>
      </c>
      <c r="G405">
        <f t="shared" si="6"/>
        <v>8</v>
      </c>
    </row>
    <row r="406" spans="1:7" x14ac:dyDescent="0.25">
      <c r="A406" t="s">
        <v>72</v>
      </c>
      <c r="B406" t="s">
        <v>105</v>
      </c>
      <c r="C406" t="s">
        <v>113</v>
      </c>
      <c r="D406">
        <v>189</v>
      </c>
      <c r="E406">
        <v>4</v>
      </c>
      <c r="F406">
        <f>RANK(STAND_HR[[#This Row],[HR]],STAND_HR[HR],0)</f>
        <v>422</v>
      </c>
      <c r="G406">
        <f t="shared" si="6"/>
        <v>9</v>
      </c>
    </row>
    <row r="407" spans="1:7" x14ac:dyDescent="0.25">
      <c r="A407" t="s">
        <v>72</v>
      </c>
      <c r="B407" t="s">
        <v>97</v>
      </c>
      <c r="C407" t="s">
        <v>113</v>
      </c>
      <c r="D407">
        <v>174</v>
      </c>
      <c r="E407">
        <v>3</v>
      </c>
      <c r="F407">
        <f>RANK(STAND_HR[[#This Row],[HR]],STAND_HR[HR],0)</f>
        <v>522</v>
      </c>
      <c r="G407">
        <f t="shared" si="6"/>
        <v>10</v>
      </c>
    </row>
    <row r="408" spans="1:7" x14ac:dyDescent="0.25">
      <c r="A408" t="s">
        <v>72</v>
      </c>
      <c r="B408" t="s">
        <v>103</v>
      </c>
      <c r="C408" t="s">
        <v>113</v>
      </c>
      <c r="D408">
        <v>158</v>
      </c>
      <c r="E408">
        <v>2</v>
      </c>
      <c r="F408">
        <f>RANK(STAND_HR[[#This Row],[HR]],STAND_HR[HR],0)</f>
        <v>592</v>
      </c>
      <c r="G408">
        <f t="shared" si="6"/>
        <v>11</v>
      </c>
    </row>
    <row r="409" spans="1:7" x14ac:dyDescent="0.25">
      <c r="A409" t="s">
        <v>72</v>
      </c>
      <c r="B409" t="s">
        <v>96</v>
      </c>
      <c r="C409" t="s">
        <v>113</v>
      </c>
      <c r="D409">
        <v>145</v>
      </c>
      <c r="E409">
        <v>1</v>
      </c>
      <c r="F409">
        <f>RANK(STAND_HR[[#This Row],[HR]],STAND_HR[HR],0)</f>
        <v>617</v>
      </c>
      <c r="G409">
        <f t="shared" si="6"/>
        <v>12</v>
      </c>
    </row>
    <row r="410" spans="1:7" x14ac:dyDescent="0.25">
      <c r="A410" t="s">
        <v>73</v>
      </c>
      <c r="B410" t="s">
        <v>95</v>
      </c>
      <c r="C410" t="s">
        <v>113</v>
      </c>
      <c r="D410">
        <v>261</v>
      </c>
      <c r="E410">
        <v>12</v>
      </c>
      <c r="F410">
        <f>RANK(STAND_HR[[#This Row],[HR]],STAND_HR[HR],0)</f>
        <v>29</v>
      </c>
      <c r="G410">
        <f t="shared" si="6"/>
        <v>1</v>
      </c>
    </row>
    <row r="411" spans="1:7" x14ac:dyDescent="0.25">
      <c r="A411" t="s">
        <v>73</v>
      </c>
      <c r="B411" t="s">
        <v>94</v>
      </c>
      <c r="C411" t="s">
        <v>113</v>
      </c>
      <c r="D411">
        <v>249</v>
      </c>
      <c r="E411">
        <v>11</v>
      </c>
      <c r="F411">
        <f>RANK(STAND_HR[[#This Row],[HR]],STAND_HR[HR],0)</f>
        <v>55</v>
      </c>
      <c r="G411">
        <f t="shared" si="6"/>
        <v>2</v>
      </c>
    </row>
    <row r="412" spans="1:7" x14ac:dyDescent="0.25">
      <c r="A412" t="s">
        <v>73</v>
      </c>
      <c r="B412" t="s">
        <v>98</v>
      </c>
      <c r="C412" t="s">
        <v>113</v>
      </c>
      <c r="D412">
        <v>243</v>
      </c>
      <c r="E412">
        <v>10</v>
      </c>
      <c r="F412">
        <f>RANK(STAND_HR[[#This Row],[HR]],STAND_HR[HR],0)</f>
        <v>74</v>
      </c>
      <c r="G412">
        <f t="shared" si="6"/>
        <v>3</v>
      </c>
    </row>
    <row r="413" spans="1:7" x14ac:dyDescent="0.25">
      <c r="A413" t="s">
        <v>73</v>
      </c>
      <c r="B413" t="s">
        <v>99</v>
      </c>
      <c r="C413" t="s">
        <v>113</v>
      </c>
      <c r="D413">
        <v>204</v>
      </c>
      <c r="E413">
        <v>9</v>
      </c>
      <c r="F413">
        <f>RANK(STAND_HR[[#This Row],[HR]],STAND_HR[HR],0)</f>
        <v>302</v>
      </c>
      <c r="G413">
        <f t="shared" si="6"/>
        <v>4</v>
      </c>
    </row>
    <row r="414" spans="1:7" x14ac:dyDescent="0.25">
      <c r="A414" t="s">
        <v>73</v>
      </c>
      <c r="B414" t="s">
        <v>101</v>
      </c>
      <c r="C414" t="s">
        <v>113</v>
      </c>
      <c r="D414">
        <v>203</v>
      </c>
      <c r="E414">
        <v>7.5</v>
      </c>
      <c r="F414">
        <f>RANK(STAND_HR[[#This Row],[HR]],STAND_HR[HR],0)</f>
        <v>310</v>
      </c>
      <c r="G414">
        <f t="shared" si="6"/>
        <v>5</v>
      </c>
    </row>
    <row r="415" spans="1:7" x14ac:dyDescent="0.25">
      <c r="A415" t="s">
        <v>73</v>
      </c>
      <c r="B415" t="s">
        <v>102</v>
      </c>
      <c r="C415" t="s">
        <v>113</v>
      </c>
      <c r="D415">
        <v>203</v>
      </c>
      <c r="E415">
        <v>7.5</v>
      </c>
      <c r="F415">
        <f>RANK(STAND_HR[[#This Row],[HR]],STAND_HR[HR],0)</f>
        <v>310</v>
      </c>
      <c r="G415">
        <f t="shared" si="6"/>
        <v>6</v>
      </c>
    </row>
    <row r="416" spans="1:7" x14ac:dyDescent="0.25">
      <c r="A416" t="s">
        <v>73</v>
      </c>
      <c r="B416" t="s">
        <v>104</v>
      </c>
      <c r="C416" t="s">
        <v>113</v>
      </c>
      <c r="D416">
        <v>199</v>
      </c>
      <c r="E416">
        <v>6</v>
      </c>
      <c r="F416">
        <f>RANK(STAND_HR[[#This Row],[HR]],STAND_HR[HR],0)</f>
        <v>343</v>
      </c>
      <c r="G416">
        <f t="shared" si="6"/>
        <v>7</v>
      </c>
    </row>
    <row r="417" spans="1:7" x14ac:dyDescent="0.25">
      <c r="A417" t="s">
        <v>73</v>
      </c>
      <c r="B417" t="s">
        <v>96</v>
      </c>
      <c r="C417" t="s">
        <v>113</v>
      </c>
      <c r="D417">
        <v>195</v>
      </c>
      <c r="E417">
        <v>5</v>
      </c>
      <c r="F417">
        <f>RANK(STAND_HR[[#This Row],[HR]],STAND_HR[HR],0)</f>
        <v>374</v>
      </c>
      <c r="G417">
        <f t="shared" si="6"/>
        <v>8</v>
      </c>
    </row>
    <row r="418" spans="1:7" x14ac:dyDescent="0.25">
      <c r="A418" t="s">
        <v>73</v>
      </c>
      <c r="B418" t="s">
        <v>100</v>
      </c>
      <c r="C418" t="s">
        <v>113</v>
      </c>
      <c r="D418">
        <v>193</v>
      </c>
      <c r="E418">
        <v>4</v>
      </c>
      <c r="F418">
        <f>RANK(STAND_HR[[#This Row],[HR]],STAND_HR[HR],0)</f>
        <v>387</v>
      </c>
      <c r="G418">
        <f t="shared" si="6"/>
        <v>9</v>
      </c>
    </row>
    <row r="419" spans="1:7" x14ac:dyDescent="0.25">
      <c r="A419" t="s">
        <v>73</v>
      </c>
      <c r="B419" t="s">
        <v>105</v>
      </c>
      <c r="C419" t="s">
        <v>113</v>
      </c>
      <c r="D419">
        <v>187</v>
      </c>
      <c r="E419">
        <v>3</v>
      </c>
      <c r="F419">
        <f>RANK(STAND_HR[[#This Row],[HR]],STAND_HR[HR],0)</f>
        <v>437</v>
      </c>
      <c r="G419">
        <f t="shared" si="6"/>
        <v>10</v>
      </c>
    </row>
    <row r="420" spans="1:7" x14ac:dyDescent="0.25">
      <c r="A420" t="s">
        <v>73</v>
      </c>
      <c r="B420" t="s">
        <v>103</v>
      </c>
      <c r="C420" t="s">
        <v>113</v>
      </c>
      <c r="D420">
        <v>180</v>
      </c>
      <c r="E420">
        <v>2</v>
      </c>
      <c r="F420">
        <f>RANK(STAND_HR[[#This Row],[HR]],STAND_HR[HR],0)</f>
        <v>484</v>
      </c>
      <c r="G420">
        <f t="shared" si="6"/>
        <v>11</v>
      </c>
    </row>
    <row r="421" spans="1:7" x14ac:dyDescent="0.25">
      <c r="A421" t="s">
        <v>73</v>
      </c>
      <c r="B421" t="s">
        <v>97</v>
      </c>
      <c r="C421" t="s">
        <v>113</v>
      </c>
      <c r="D421">
        <v>139</v>
      </c>
      <c r="E421">
        <v>1</v>
      </c>
      <c r="F421">
        <f>RANK(STAND_HR[[#This Row],[HR]],STAND_HR[HR],0)</f>
        <v>630</v>
      </c>
      <c r="G421">
        <f t="shared" si="6"/>
        <v>12</v>
      </c>
    </row>
    <row r="422" spans="1:7" x14ac:dyDescent="0.25">
      <c r="A422" t="s">
        <v>74</v>
      </c>
      <c r="B422" t="s">
        <v>100</v>
      </c>
      <c r="C422" t="s">
        <v>113</v>
      </c>
      <c r="D422">
        <v>238</v>
      </c>
      <c r="E422">
        <v>12</v>
      </c>
      <c r="F422">
        <f>RANK(STAND_HR[[#This Row],[HR]],STAND_HR[HR],0)</f>
        <v>102</v>
      </c>
      <c r="G422">
        <f t="shared" si="6"/>
        <v>1</v>
      </c>
    </row>
    <row r="423" spans="1:7" x14ac:dyDescent="0.25">
      <c r="A423" t="s">
        <v>74</v>
      </c>
      <c r="B423" t="s">
        <v>95</v>
      </c>
      <c r="C423" t="s">
        <v>113</v>
      </c>
      <c r="D423">
        <v>235</v>
      </c>
      <c r="E423">
        <v>11</v>
      </c>
      <c r="F423">
        <f>RANK(STAND_HR[[#This Row],[HR]],STAND_HR[HR],0)</f>
        <v>116</v>
      </c>
      <c r="G423">
        <f t="shared" si="6"/>
        <v>2</v>
      </c>
    </row>
    <row r="424" spans="1:7" x14ac:dyDescent="0.25">
      <c r="A424" t="s">
        <v>74</v>
      </c>
      <c r="B424" t="s">
        <v>98</v>
      </c>
      <c r="C424" t="s">
        <v>113</v>
      </c>
      <c r="D424">
        <v>232</v>
      </c>
      <c r="E424">
        <v>10</v>
      </c>
      <c r="F424">
        <f>RANK(STAND_HR[[#This Row],[HR]],STAND_HR[HR],0)</f>
        <v>135</v>
      </c>
      <c r="G424">
        <f t="shared" si="6"/>
        <v>3</v>
      </c>
    </row>
    <row r="425" spans="1:7" x14ac:dyDescent="0.25">
      <c r="A425" t="s">
        <v>74</v>
      </c>
      <c r="B425" t="s">
        <v>94</v>
      </c>
      <c r="C425" t="s">
        <v>113</v>
      </c>
      <c r="D425">
        <v>224</v>
      </c>
      <c r="E425">
        <v>9</v>
      </c>
      <c r="F425">
        <f>RANK(STAND_HR[[#This Row],[HR]],STAND_HR[HR],0)</f>
        <v>185</v>
      </c>
      <c r="G425">
        <f t="shared" si="6"/>
        <v>4</v>
      </c>
    </row>
    <row r="426" spans="1:7" x14ac:dyDescent="0.25">
      <c r="A426" t="s">
        <v>74</v>
      </c>
      <c r="B426" t="s">
        <v>99</v>
      </c>
      <c r="C426" t="s">
        <v>113</v>
      </c>
      <c r="D426">
        <v>220</v>
      </c>
      <c r="E426">
        <v>8</v>
      </c>
      <c r="F426">
        <f>RANK(STAND_HR[[#This Row],[HR]],STAND_HR[HR],0)</f>
        <v>205</v>
      </c>
      <c r="G426">
        <f t="shared" si="6"/>
        <v>5</v>
      </c>
    </row>
    <row r="427" spans="1:7" x14ac:dyDescent="0.25">
      <c r="A427" t="s">
        <v>74</v>
      </c>
      <c r="B427" t="s">
        <v>103</v>
      </c>
      <c r="C427" t="s">
        <v>113</v>
      </c>
      <c r="D427">
        <v>217</v>
      </c>
      <c r="E427">
        <v>7</v>
      </c>
      <c r="F427">
        <f>RANK(STAND_HR[[#This Row],[HR]],STAND_HR[HR],0)</f>
        <v>225</v>
      </c>
      <c r="G427">
        <f t="shared" si="6"/>
        <v>6</v>
      </c>
    </row>
    <row r="428" spans="1:7" x14ac:dyDescent="0.25">
      <c r="A428" t="s">
        <v>74</v>
      </c>
      <c r="B428" t="s">
        <v>104</v>
      </c>
      <c r="C428" t="s">
        <v>113</v>
      </c>
      <c r="D428">
        <v>204</v>
      </c>
      <c r="E428">
        <v>6</v>
      </c>
      <c r="F428">
        <f>RANK(STAND_HR[[#This Row],[HR]],STAND_HR[HR],0)</f>
        <v>302</v>
      </c>
      <c r="G428">
        <f t="shared" si="6"/>
        <v>7</v>
      </c>
    </row>
    <row r="429" spans="1:7" x14ac:dyDescent="0.25">
      <c r="A429" t="s">
        <v>74</v>
      </c>
      <c r="B429" t="s">
        <v>101</v>
      </c>
      <c r="C429" t="s">
        <v>113</v>
      </c>
      <c r="D429">
        <v>189</v>
      </c>
      <c r="E429">
        <v>5</v>
      </c>
      <c r="F429">
        <f>RANK(STAND_HR[[#This Row],[HR]],STAND_HR[HR],0)</f>
        <v>422</v>
      </c>
      <c r="G429">
        <f t="shared" si="6"/>
        <v>8</v>
      </c>
    </row>
    <row r="430" spans="1:7" x14ac:dyDescent="0.25">
      <c r="A430" t="s">
        <v>74</v>
      </c>
      <c r="B430" t="s">
        <v>105</v>
      </c>
      <c r="C430" t="s">
        <v>113</v>
      </c>
      <c r="D430">
        <v>177</v>
      </c>
      <c r="E430">
        <v>4</v>
      </c>
      <c r="F430">
        <f>RANK(STAND_HR[[#This Row],[HR]],STAND_HR[HR],0)</f>
        <v>507</v>
      </c>
      <c r="G430">
        <f t="shared" si="6"/>
        <v>9</v>
      </c>
    </row>
    <row r="431" spans="1:7" x14ac:dyDescent="0.25">
      <c r="A431" t="s">
        <v>74</v>
      </c>
      <c r="B431" t="s">
        <v>102</v>
      </c>
      <c r="C431" t="s">
        <v>113</v>
      </c>
      <c r="D431">
        <v>175</v>
      </c>
      <c r="E431">
        <v>3</v>
      </c>
      <c r="F431">
        <f>RANK(STAND_HR[[#This Row],[HR]],STAND_HR[HR],0)</f>
        <v>516</v>
      </c>
      <c r="G431">
        <f t="shared" si="6"/>
        <v>10</v>
      </c>
    </row>
    <row r="432" spans="1:7" x14ac:dyDescent="0.25">
      <c r="A432" t="s">
        <v>74</v>
      </c>
      <c r="B432" t="s">
        <v>96</v>
      </c>
      <c r="C432" t="s">
        <v>113</v>
      </c>
      <c r="D432">
        <v>161</v>
      </c>
      <c r="E432">
        <v>2</v>
      </c>
      <c r="F432">
        <f>RANK(STAND_HR[[#This Row],[HR]],STAND_HR[HR],0)</f>
        <v>579</v>
      </c>
      <c r="G432">
        <f t="shared" si="6"/>
        <v>11</v>
      </c>
    </row>
    <row r="433" spans="1:7" x14ac:dyDescent="0.25">
      <c r="A433" t="s">
        <v>74</v>
      </c>
      <c r="B433" t="s">
        <v>97</v>
      </c>
      <c r="C433" t="s">
        <v>113</v>
      </c>
      <c r="D433">
        <v>123</v>
      </c>
      <c r="E433">
        <v>1</v>
      </c>
      <c r="F433">
        <f>RANK(STAND_HR[[#This Row],[HR]],STAND_HR[HR],0)</f>
        <v>649</v>
      </c>
      <c r="G433">
        <f t="shared" si="6"/>
        <v>12</v>
      </c>
    </row>
    <row r="434" spans="1:7" x14ac:dyDescent="0.25">
      <c r="A434" t="s">
        <v>75</v>
      </c>
      <c r="B434" t="s">
        <v>95</v>
      </c>
      <c r="C434" t="s">
        <v>113</v>
      </c>
      <c r="D434">
        <v>287</v>
      </c>
      <c r="E434">
        <v>12</v>
      </c>
      <c r="F434">
        <f>RANK(STAND_HR[[#This Row],[HR]],STAND_HR[HR],0)</f>
        <v>3</v>
      </c>
      <c r="G434">
        <f t="shared" si="6"/>
        <v>1</v>
      </c>
    </row>
    <row r="435" spans="1:7" x14ac:dyDescent="0.25">
      <c r="A435" t="s">
        <v>75</v>
      </c>
      <c r="B435" t="s">
        <v>100</v>
      </c>
      <c r="C435" t="s">
        <v>113</v>
      </c>
      <c r="D435">
        <v>253</v>
      </c>
      <c r="E435">
        <v>11</v>
      </c>
      <c r="F435">
        <f>RANK(STAND_HR[[#This Row],[HR]],STAND_HR[HR],0)</f>
        <v>46</v>
      </c>
      <c r="G435">
        <f t="shared" si="6"/>
        <v>2</v>
      </c>
    </row>
    <row r="436" spans="1:7" x14ac:dyDescent="0.25">
      <c r="A436" t="s">
        <v>75</v>
      </c>
      <c r="B436" t="s">
        <v>94</v>
      </c>
      <c r="C436" t="s">
        <v>113</v>
      </c>
      <c r="D436">
        <v>233</v>
      </c>
      <c r="E436">
        <v>10</v>
      </c>
      <c r="F436">
        <f>RANK(STAND_HR[[#This Row],[HR]],STAND_HR[HR],0)</f>
        <v>130</v>
      </c>
      <c r="G436">
        <f t="shared" si="6"/>
        <v>3</v>
      </c>
    </row>
    <row r="437" spans="1:7" x14ac:dyDescent="0.25">
      <c r="A437" t="s">
        <v>75</v>
      </c>
      <c r="B437" t="s">
        <v>101</v>
      </c>
      <c r="C437" t="s">
        <v>113</v>
      </c>
      <c r="D437">
        <v>220</v>
      </c>
      <c r="E437">
        <v>9</v>
      </c>
      <c r="F437">
        <f>RANK(STAND_HR[[#This Row],[HR]],STAND_HR[HR],0)</f>
        <v>205</v>
      </c>
      <c r="G437">
        <f t="shared" si="6"/>
        <v>4</v>
      </c>
    </row>
    <row r="438" spans="1:7" x14ac:dyDescent="0.25">
      <c r="A438" t="s">
        <v>75</v>
      </c>
      <c r="B438" t="s">
        <v>99</v>
      </c>
      <c r="C438" t="s">
        <v>113</v>
      </c>
      <c r="D438">
        <v>219</v>
      </c>
      <c r="E438">
        <v>8</v>
      </c>
      <c r="F438">
        <f>RANK(STAND_HR[[#This Row],[HR]],STAND_HR[HR],0)</f>
        <v>211</v>
      </c>
      <c r="G438">
        <f t="shared" si="6"/>
        <v>5</v>
      </c>
    </row>
    <row r="439" spans="1:7" x14ac:dyDescent="0.25">
      <c r="A439" t="s">
        <v>75</v>
      </c>
      <c r="B439" t="s">
        <v>103</v>
      </c>
      <c r="C439" t="s">
        <v>113</v>
      </c>
      <c r="D439">
        <v>213</v>
      </c>
      <c r="E439">
        <v>7</v>
      </c>
      <c r="F439">
        <f>RANK(STAND_HR[[#This Row],[HR]],STAND_HR[HR],0)</f>
        <v>244</v>
      </c>
      <c r="G439">
        <f t="shared" si="6"/>
        <v>6</v>
      </c>
    </row>
    <row r="440" spans="1:7" x14ac:dyDescent="0.25">
      <c r="A440" t="s">
        <v>75</v>
      </c>
      <c r="B440" t="s">
        <v>98</v>
      </c>
      <c r="C440" t="s">
        <v>113</v>
      </c>
      <c r="D440">
        <v>209</v>
      </c>
      <c r="E440">
        <v>6</v>
      </c>
      <c r="F440">
        <f>RANK(STAND_HR[[#This Row],[HR]],STAND_HR[HR],0)</f>
        <v>277</v>
      </c>
      <c r="G440">
        <f t="shared" si="6"/>
        <v>7</v>
      </c>
    </row>
    <row r="441" spans="1:7" x14ac:dyDescent="0.25">
      <c r="A441" t="s">
        <v>75</v>
      </c>
      <c r="B441" t="s">
        <v>105</v>
      </c>
      <c r="C441" t="s">
        <v>113</v>
      </c>
      <c r="D441">
        <v>190</v>
      </c>
      <c r="E441">
        <v>5</v>
      </c>
      <c r="F441">
        <f>RANK(STAND_HR[[#This Row],[HR]],STAND_HR[HR],0)</f>
        <v>413</v>
      </c>
      <c r="G441">
        <f t="shared" si="6"/>
        <v>8</v>
      </c>
    </row>
    <row r="442" spans="1:7" x14ac:dyDescent="0.25">
      <c r="A442" t="s">
        <v>75</v>
      </c>
      <c r="B442" t="s">
        <v>104</v>
      </c>
      <c r="C442" t="s">
        <v>113</v>
      </c>
      <c r="D442">
        <v>176</v>
      </c>
      <c r="E442">
        <v>4</v>
      </c>
      <c r="F442">
        <f>RANK(STAND_HR[[#This Row],[HR]],STAND_HR[HR],0)</f>
        <v>512</v>
      </c>
      <c r="G442">
        <f t="shared" si="6"/>
        <v>9</v>
      </c>
    </row>
    <row r="443" spans="1:7" x14ac:dyDescent="0.25">
      <c r="A443" t="s">
        <v>75</v>
      </c>
      <c r="B443" t="s">
        <v>96</v>
      </c>
      <c r="C443" t="s">
        <v>113</v>
      </c>
      <c r="D443">
        <v>167</v>
      </c>
      <c r="E443">
        <v>3</v>
      </c>
      <c r="F443">
        <f>RANK(STAND_HR[[#This Row],[HR]],STAND_HR[HR],0)</f>
        <v>561</v>
      </c>
      <c r="G443">
        <f t="shared" si="6"/>
        <v>10</v>
      </c>
    </row>
    <row r="444" spans="1:7" x14ac:dyDescent="0.25">
      <c r="A444" t="s">
        <v>75</v>
      </c>
      <c r="B444" t="s">
        <v>97</v>
      </c>
      <c r="C444" t="s">
        <v>113</v>
      </c>
      <c r="D444">
        <v>141</v>
      </c>
      <c r="E444">
        <v>2</v>
      </c>
      <c r="F444">
        <f>RANK(STAND_HR[[#This Row],[HR]],STAND_HR[HR],0)</f>
        <v>624</v>
      </c>
      <c r="G444">
        <f t="shared" si="6"/>
        <v>11</v>
      </c>
    </row>
    <row r="445" spans="1:7" x14ac:dyDescent="0.25">
      <c r="A445" t="s">
        <v>75</v>
      </c>
      <c r="B445" t="s">
        <v>102</v>
      </c>
      <c r="C445" t="s">
        <v>113</v>
      </c>
      <c r="D445">
        <v>138</v>
      </c>
      <c r="E445">
        <v>1</v>
      </c>
      <c r="F445">
        <f>RANK(STAND_HR[[#This Row],[HR]],STAND_HR[HR],0)</f>
        <v>635</v>
      </c>
      <c r="G445">
        <f t="shared" si="6"/>
        <v>12</v>
      </c>
    </row>
    <row r="446" spans="1:7" x14ac:dyDescent="0.25">
      <c r="A446" t="s">
        <v>76</v>
      </c>
      <c r="B446" t="s">
        <v>94</v>
      </c>
      <c r="C446" t="s">
        <v>113</v>
      </c>
      <c r="D446">
        <v>267</v>
      </c>
      <c r="E446">
        <v>12</v>
      </c>
      <c r="F446">
        <f>RANK(STAND_HR[[#This Row],[HR]],STAND_HR[HR],0)</f>
        <v>12</v>
      </c>
      <c r="G446">
        <f t="shared" si="6"/>
        <v>1</v>
      </c>
    </row>
    <row r="447" spans="1:7" x14ac:dyDescent="0.25">
      <c r="A447" t="s">
        <v>76</v>
      </c>
      <c r="B447" t="s">
        <v>95</v>
      </c>
      <c r="C447" t="s">
        <v>113</v>
      </c>
      <c r="D447">
        <v>259</v>
      </c>
      <c r="E447">
        <v>11</v>
      </c>
      <c r="F447">
        <f>RANK(STAND_HR[[#This Row],[HR]],STAND_HR[HR],0)</f>
        <v>31</v>
      </c>
      <c r="G447">
        <f t="shared" si="6"/>
        <v>2</v>
      </c>
    </row>
    <row r="448" spans="1:7" x14ac:dyDescent="0.25">
      <c r="A448" t="s">
        <v>76</v>
      </c>
      <c r="B448" t="s">
        <v>98</v>
      </c>
      <c r="C448" t="s">
        <v>113</v>
      </c>
      <c r="D448">
        <v>243</v>
      </c>
      <c r="E448">
        <v>9.5</v>
      </c>
      <c r="F448">
        <f>RANK(STAND_HR[[#This Row],[HR]],STAND_HR[HR],0)</f>
        <v>74</v>
      </c>
      <c r="G448">
        <f t="shared" si="6"/>
        <v>3</v>
      </c>
    </row>
    <row r="449" spans="1:7" x14ac:dyDescent="0.25">
      <c r="A449" t="s">
        <v>76</v>
      </c>
      <c r="B449" t="s">
        <v>99</v>
      </c>
      <c r="C449" t="s">
        <v>113</v>
      </c>
      <c r="D449">
        <v>243</v>
      </c>
      <c r="E449">
        <v>9.5</v>
      </c>
      <c r="F449">
        <f>RANK(STAND_HR[[#This Row],[HR]],STAND_HR[HR],0)</f>
        <v>74</v>
      </c>
      <c r="G449">
        <f t="shared" si="6"/>
        <v>4</v>
      </c>
    </row>
    <row r="450" spans="1:7" x14ac:dyDescent="0.25">
      <c r="A450" t="s">
        <v>76</v>
      </c>
      <c r="B450" t="s">
        <v>101</v>
      </c>
      <c r="C450" t="s">
        <v>113</v>
      </c>
      <c r="D450">
        <v>229</v>
      </c>
      <c r="E450">
        <v>8</v>
      </c>
      <c r="F450">
        <f>RANK(STAND_HR[[#This Row],[HR]],STAND_HR[HR],0)</f>
        <v>151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103</v>
      </c>
      <c r="C451" t="s">
        <v>113</v>
      </c>
      <c r="D451">
        <v>190</v>
      </c>
      <c r="E451">
        <v>7</v>
      </c>
      <c r="F451">
        <f>RANK(STAND_HR[[#This Row],[HR]],STAND_HR[HR],0)</f>
        <v>413</v>
      </c>
      <c r="G451">
        <f t="shared" si="7"/>
        <v>6</v>
      </c>
    </row>
    <row r="452" spans="1:7" x14ac:dyDescent="0.25">
      <c r="A452" t="s">
        <v>76</v>
      </c>
      <c r="B452" t="s">
        <v>102</v>
      </c>
      <c r="C452" t="s">
        <v>113</v>
      </c>
      <c r="D452">
        <v>182</v>
      </c>
      <c r="E452">
        <v>6</v>
      </c>
      <c r="F452">
        <f>RANK(STAND_HR[[#This Row],[HR]],STAND_HR[HR],0)</f>
        <v>473</v>
      </c>
      <c r="G452">
        <f t="shared" si="7"/>
        <v>7</v>
      </c>
    </row>
    <row r="453" spans="1:7" x14ac:dyDescent="0.25">
      <c r="A453" t="s">
        <v>76</v>
      </c>
      <c r="B453" t="s">
        <v>96</v>
      </c>
      <c r="C453" t="s">
        <v>113</v>
      </c>
      <c r="D453">
        <v>180</v>
      </c>
      <c r="E453">
        <v>5</v>
      </c>
      <c r="F453">
        <f>RANK(STAND_HR[[#This Row],[HR]],STAND_HR[HR],0)</f>
        <v>484</v>
      </c>
      <c r="G453">
        <f t="shared" si="7"/>
        <v>8</v>
      </c>
    </row>
    <row r="454" spans="1:7" x14ac:dyDescent="0.25">
      <c r="A454" t="s">
        <v>76</v>
      </c>
      <c r="B454" t="s">
        <v>104</v>
      </c>
      <c r="C454" t="s">
        <v>113</v>
      </c>
      <c r="D454">
        <v>176</v>
      </c>
      <c r="E454">
        <v>4</v>
      </c>
      <c r="F454">
        <f>RANK(STAND_HR[[#This Row],[HR]],STAND_HR[HR],0)</f>
        <v>512</v>
      </c>
      <c r="G454">
        <f t="shared" si="7"/>
        <v>9</v>
      </c>
    </row>
    <row r="455" spans="1:7" x14ac:dyDescent="0.25">
      <c r="A455" t="s">
        <v>76</v>
      </c>
      <c r="B455" t="s">
        <v>97</v>
      </c>
      <c r="C455" t="s">
        <v>113</v>
      </c>
      <c r="D455">
        <v>166</v>
      </c>
      <c r="E455">
        <v>3</v>
      </c>
      <c r="F455">
        <f>RANK(STAND_HR[[#This Row],[HR]],STAND_HR[HR],0)</f>
        <v>565</v>
      </c>
      <c r="G455">
        <f t="shared" si="7"/>
        <v>10</v>
      </c>
    </row>
    <row r="456" spans="1:7" x14ac:dyDescent="0.25">
      <c r="A456" t="s">
        <v>76</v>
      </c>
      <c r="B456" t="s">
        <v>100</v>
      </c>
      <c r="C456" t="s">
        <v>113</v>
      </c>
      <c r="D456">
        <v>156</v>
      </c>
      <c r="E456">
        <v>2</v>
      </c>
      <c r="F456">
        <f>RANK(STAND_HR[[#This Row],[HR]],STAND_HR[HR],0)</f>
        <v>598</v>
      </c>
      <c r="G456">
        <f t="shared" si="7"/>
        <v>11</v>
      </c>
    </row>
    <row r="457" spans="1:7" x14ac:dyDescent="0.25">
      <c r="A457" t="s">
        <v>76</v>
      </c>
      <c r="B457" t="s">
        <v>105</v>
      </c>
      <c r="C457" t="s">
        <v>113</v>
      </c>
      <c r="D457">
        <v>146</v>
      </c>
      <c r="E457">
        <v>1</v>
      </c>
      <c r="F457">
        <f>RANK(STAND_HR[[#This Row],[HR]],STAND_HR[HR],0)</f>
        <v>615</v>
      </c>
      <c r="G457">
        <f t="shared" si="7"/>
        <v>12</v>
      </c>
    </row>
    <row r="458" spans="1:7" x14ac:dyDescent="0.25">
      <c r="A458" t="s">
        <v>77</v>
      </c>
      <c r="B458" t="s">
        <v>101</v>
      </c>
      <c r="C458" t="s">
        <v>113</v>
      </c>
      <c r="D458">
        <v>257</v>
      </c>
      <c r="E458">
        <v>12</v>
      </c>
      <c r="F458">
        <f>RANK(STAND_HR[[#This Row],[HR]],STAND_HR[HR],0)</f>
        <v>35</v>
      </c>
      <c r="G458">
        <f t="shared" si="7"/>
        <v>1</v>
      </c>
    </row>
    <row r="459" spans="1:7" x14ac:dyDescent="0.25">
      <c r="A459" t="s">
        <v>77</v>
      </c>
      <c r="B459" t="s">
        <v>95</v>
      </c>
      <c r="C459" t="s">
        <v>113</v>
      </c>
      <c r="D459">
        <v>256</v>
      </c>
      <c r="E459">
        <v>11</v>
      </c>
      <c r="F459">
        <f>RANK(STAND_HR[[#This Row],[HR]],STAND_HR[HR],0)</f>
        <v>37</v>
      </c>
      <c r="G459">
        <f t="shared" si="7"/>
        <v>2</v>
      </c>
    </row>
    <row r="460" spans="1:7" x14ac:dyDescent="0.25">
      <c r="A460" t="s">
        <v>77</v>
      </c>
      <c r="B460" t="s">
        <v>103</v>
      </c>
      <c r="C460" t="s">
        <v>113</v>
      </c>
      <c r="D460">
        <v>210</v>
      </c>
      <c r="E460">
        <v>10</v>
      </c>
      <c r="F460">
        <f>RANK(STAND_HR[[#This Row],[HR]],STAND_HR[HR],0)</f>
        <v>268</v>
      </c>
      <c r="G460">
        <f t="shared" si="7"/>
        <v>3</v>
      </c>
    </row>
    <row r="461" spans="1:7" x14ac:dyDescent="0.25">
      <c r="A461" t="s">
        <v>77</v>
      </c>
      <c r="B461" t="s">
        <v>94</v>
      </c>
      <c r="C461" t="s">
        <v>113</v>
      </c>
      <c r="D461">
        <v>204</v>
      </c>
      <c r="E461">
        <v>9</v>
      </c>
      <c r="F461">
        <f>RANK(STAND_HR[[#This Row],[HR]],STAND_HR[HR],0)</f>
        <v>302</v>
      </c>
      <c r="G461">
        <f t="shared" si="7"/>
        <v>4</v>
      </c>
    </row>
    <row r="462" spans="1:7" x14ac:dyDescent="0.25">
      <c r="A462" t="s">
        <v>77</v>
      </c>
      <c r="B462" t="s">
        <v>98</v>
      </c>
      <c r="C462" t="s">
        <v>113</v>
      </c>
      <c r="D462">
        <v>203</v>
      </c>
      <c r="E462">
        <v>8</v>
      </c>
      <c r="F462">
        <f>RANK(STAND_HR[[#This Row],[HR]],STAND_HR[HR],0)</f>
        <v>310</v>
      </c>
      <c r="G462">
        <f t="shared" si="7"/>
        <v>5</v>
      </c>
    </row>
    <row r="463" spans="1:7" x14ac:dyDescent="0.25">
      <c r="A463" t="s">
        <v>77</v>
      </c>
      <c r="B463" t="s">
        <v>99</v>
      </c>
      <c r="C463" t="s">
        <v>113</v>
      </c>
      <c r="D463">
        <v>200</v>
      </c>
      <c r="E463">
        <v>7</v>
      </c>
      <c r="F463">
        <f>RANK(STAND_HR[[#This Row],[HR]],STAND_HR[HR],0)</f>
        <v>340</v>
      </c>
      <c r="G463">
        <f t="shared" si="7"/>
        <v>6</v>
      </c>
    </row>
    <row r="464" spans="1:7" x14ac:dyDescent="0.25">
      <c r="A464" t="s">
        <v>77</v>
      </c>
      <c r="B464" t="s">
        <v>100</v>
      </c>
      <c r="C464" t="s">
        <v>113</v>
      </c>
      <c r="D464">
        <v>190</v>
      </c>
      <c r="E464">
        <v>6</v>
      </c>
      <c r="F464">
        <f>RANK(STAND_HR[[#This Row],[HR]],STAND_HR[HR],0)</f>
        <v>413</v>
      </c>
      <c r="G464">
        <f t="shared" si="7"/>
        <v>7</v>
      </c>
    </row>
    <row r="465" spans="1:7" x14ac:dyDescent="0.25">
      <c r="A465" t="s">
        <v>77</v>
      </c>
      <c r="B465" t="s">
        <v>102</v>
      </c>
      <c r="C465" t="s">
        <v>113</v>
      </c>
      <c r="D465">
        <v>178</v>
      </c>
      <c r="E465">
        <v>5</v>
      </c>
      <c r="F465">
        <f>RANK(STAND_HR[[#This Row],[HR]],STAND_HR[HR],0)</f>
        <v>499</v>
      </c>
      <c r="G465">
        <f t="shared" si="7"/>
        <v>8</v>
      </c>
    </row>
    <row r="466" spans="1:7" x14ac:dyDescent="0.25">
      <c r="A466" t="s">
        <v>77</v>
      </c>
      <c r="B466" t="s">
        <v>96</v>
      </c>
      <c r="C466" t="s">
        <v>113</v>
      </c>
      <c r="D466">
        <v>177</v>
      </c>
      <c r="E466">
        <v>4</v>
      </c>
      <c r="F466">
        <f>RANK(STAND_HR[[#This Row],[HR]],STAND_HR[HR],0)</f>
        <v>507</v>
      </c>
      <c r="G466">
        <f t="shared" si="7"/>
        <v>9</v>
      </c>
    </row>
    <row r="467" spans="1:7" x14ac:dyDescent="0.25">
      <c r="A467" t="s">
        <v>77</v>
      </c>
      <c r="B467" t="s">
        <v>105</v>
      </c>
      <c r="C467" t="s">
        <v>113</v>
      </c>
      <c r="D467">
        <v>171</v>
      </c>
      <c r="E467">
        <v>3</v>
      </c>
      <c r="F467">
        <f>RANK(STAND_HR[[#This Row],[HR]],STAND_HR[HR],0)</f>
        <v>534</v>
      </c>
      <c r="G467">
        <f t="shared" si="7"/>
        <v>10</v>
      </c>
    </row>
    <row r="468" spans="1:7" x14ac:dyDescent="0.25">
      <c r="A468" t="s">
        <v>77</v>
      </c>
      <c r="B468" t="s">
        <v>97</v>
      </c>
      <c r="C468" t="s">
        <v>113</v>
      </c>
      <c r="D468">
        <v>170</v>
      </c>
      <c r="E468">
        <v>2</v>
      </c>
      <c r="F468">
        <f>RANK(STAND_HR[[#This Row],[HR]],STAND_HR[HR],0)</f>
        <v>541</v>
      </c>
      <c r="G468">
        <f t="shared" si="7"/>
        <v>11</v>
      </c>
    </row>
    <row r="469" spans="1:7" x14ac:dyDescent="0.25">
      <c r="A469" t="s">
        <v>77</v>
      </c>
      <c r="B469" t="s">
        <v>104</v>
      </c>
      <c r="C469" t="s">
        <v>113</v>
      </c>
      <c r="D469">
        <v>166</v>
      </c>
      <c r="E469">
        <v>1</v>
      </c>
      <c r="F469">
        <f>RANK(STAND_HR[[#This Row],[HR]],STAND_HR[HR],0)</f>
        <v>565</v>
      </c>
      <c r="G469">
        <f t="shared" si="7"/>
        <v>12</v>
      </c>
    </row>
    <row r="470" spans="1:7" x14ac:dyDescent="0.25">
      <c r="A470" t="s">
        <v>78</v>
      </c>
      <c r="B470" t="s">
        <v>100</v>
      </c>
      <c r="C470" t="s">
        <v>113</v>
      </c>
      <c r="D470">
        <v>266</v>
      </c>
      <c r="E470">
        <v>12</v>
      </c>
      <c r="F470">
        <f>RANK(STAND_HR[[#This Row],[HR]],STAND_HR[HR],0)</f>
        <v>16</v>
      </c>
      <c r="G470">
        <f t="shared" si="7"/>
        <v>1</v>
      </c>
    </row>
    <row r="471" spans="1:7" x14ac:dyDescent="0.25">
      <c r="A471" t="s">
        <v>78</v>
      </c>
      <c r="B471" t="s">
        <v>98</v>
      </c>
      <c r="C471" t="s">
        <v>113</v>
      </c>
      <c r="D471">
        <v>253</v>
      </c>
      <c r="E471">
        <v>11</v>
      </c>
      <c r="F471">
        <f>RANK(STAND_HR[[#This Row],[HR]],STAND_HR[HR],0)</f>
        <v>46</v>
      </c>
      <c r="G471">
        <f t="shared" si="7"/>
        <v>2</v>
      </c>
    </row>
    <row r="472" spans="1:7" x14ac:dyDescent="0.25">
      <c r="A472" t="s">
        <v>78</v>
      </c>
      <c r="B472" t="s">
        <v>95</v>
      </c>
      <c r="C472" t="s">
        <v>113</v>
      </c>
      <c r="D472">
        <v>230</v>
      </c>
      <c r="E472">
        <v>10</v>
      </c>
      <c r="F472">
        <f>RANK(STAND_HR[[#This Row],[HR]],STAND_HR[HR],0)</f>
        <v>145</v>
      </c>
      <c r="G472">
        <f t="shared" si="7"/>
        <v>3</v>
      </c>
    </row>
    <row r="473" spans="1:7" x14ac:dyDescent="0.25">
      <c r="A473" t="s">
        <v>78</v>
      </c>
      <c r="B473" t="s">
        <v>101</v>
      </c>
      <c r="C473" t="s">
        <v>113</v>
      </c>
      <c r="D473">
        <v>223</v>
      </c>
      <c r="E473">
        <v>9</v>
      </c>
      <c r="F473">
        <f>RANK(STAND_HR[[#This Row],[HR]],STAND_HR[HR],0)</f>
        <v>192</v>
      </c>
      <c r="G473">
        <f t="shared" si="7"/>
        <v>4</v>
      </c>
    </row>
    <row r="474" spans="1:7" x14ac:dyDescent="0.25">
      <c r="A474" t="s">
        <v>78</v>
      </c>
      <c r="B474" t="s">
        <v>94</v>
      </c>
      <c r="C474" t="s">
        <v>113</v>
      </c>
      <c r="D474">
        <v>219</v>
      </c>
      <c r="E474">
        <v>8</v>
      </c>
      <c r="F474">
        <f>RANK(STAND_HR[[#This Row],[HR]],STAND_HR[HR],0)</f>
        <v>211</v>
      </c>
      <c r="G474">
        <f t="shared" si="7"/>
        <v>5</v>
      </c>
    </row>
    <row r="475" spans="1:7" x14ac:dyDescent="0.25">
      <c r="A475" t="s">
        <v>78</v>
      </c>
      <c r="B475" t="s">
        <v>99</v>
      </c>
      <c r="C475" t="s">
        <v>113</v>
      </c>
      <c r="D475">
        <v>218</v>
      </c>
      <c r="E475">
        <v>7</v>
      </c>
      <c r="F475">
        <f>RANK(STAND_HR[[#This Row],[HR]],STAND_HR[HR],0)</f>
        <v>218</v>
      </c>
      <c r="G475">
        <f t="shared" si="7"/>
        <v>6</v>
      </c>
    </row>
    <row r="476" spans="1:7" x14ac:dyDescent="0.25">
      <c r="A476" t="s">
        <v>78</v>
      </c>
      <c r="B476" t="s">
        <v>102</v>
      </c>
      <c r="C476" t="s">
        <v>113</v>
      </c>
      <c r="D476">
        <v>202</v>
      </c>
      <c r="E476">
        <v>6</v>
      </c>
      <c r="F476">
        <f>RANK(STAND_HR[[#This Row],[HR]],STAND_HR[HR],0)</f>
        <v>321</v>
      </c>
      <c r="G476">
        <f t="shared" si="7"/>
        <v>7</v>
      </c>
    </row>
    <row r="477" spans="1:7" x14ac:dyDescent="0.25">
      <c r="A477" t="s">
        <v>78</v>
      </c>
      <c r="B477" t="s">
        <v>96</v>
      </c>
      <c r="C477" t="s">
        <v>113</v>
      </c>
      <c r="D477">
        <v>196</v>
      </c>
      <c r="E477">
        <v>5</v>
      </c>
      <c r="F477">
        <f>RANK(STAND_HR[[#This Row],[HR]],STAND_HR[HR],0)</f>
        <v>367</v>
      </c>
      <c r="G477">
        <f t="shared" si="7"/>
        <v>8</v>
      </c>
    </row>
    <row r="478" spans="1:7" x14ac:dyDescent="0.25">
      <c r="A478" t="s">
        <v>78</v>
      </c>
      <c r="B478" t="s">
        <v>104</v>
      </c>
      <c r="C478" t="s">
        <v>113</v>
      </c>
      <c r="D478">
        <v>190</v>
      </c>
      <c r="E478">
        <v>4</v>
      </c>
      <c r="F478">
        <f>RANK(STAND_HR[[#This Row],[HR]],STAND_HR[HR],0)</f>
        <v>413</v>
      </c>
      <c r="G478">
        <f t="shared" si="7"/>
        <v>9</v>
      </c>
    </row>
    <row r="479" spans="1:7" x14ac:dyDescent="0.25">
      <c r="A479" t="s">
        <v>78</v>
      </c>
      <c r="B479" t="s">
        <v>97</v>
      </c>
      <c r="C479" t="s">
        <v>113</v>
      </c>
      <c r="D479">
        <v>179</v>
      </c>
      <c r="E479">
        <v>3</v>
      </c>
      <c r="F479">
        <f>RANK(STAND_HR[[#This Row],[HR]],STAND_HR[HR],0)</f>
        <v>494</v>
      </c>
      <c r="G479">
        <f t="shared" si="7"/>
        <v>10</v>
      </c>
    </row>
    <row r="480" spans="1:7" x14ac:dyDescent="0.25">
      <c r="A480" t="s">
        <v>78</v>
      </c>
      <c r="B480" t="s">
        <v>103</v>
      </c>
      <c r="C480" t="s">
        <v>113</v>
      </c>
      <c r="D480">
        <v>152</v>
      </c>
      <c r="E480">
        <v>2</v>
      </c>
      <c r="F480">
        <f>RANK(STAND_HR[[#This Row],[HR]],STAND_HR[HR],0)</f>
        <v>603</v>
      </c>
      <c r="G480">
        <f t="shared" si="7"/>
        <v>11</v>
      </c>
    </row>
    <row r="481" spans="1:7" x14ac:dyDescent="0.25">
      <c r="A481" t="s">
        <v>78</v>
      </c>
      <c r="B481" t="s">
        <v>105</v>
      </c>
      <c r="C481" t="s">
        <v>113</v>
      </c>
      <c r="D481">
        <v>134</v>
      </c>
      <c r="E481">
        <v>1</v>
      </c>
      <c r="F481">
        <f>RANK(STAND_HR[[#This Row],[HR]],STAND_HR[HR],0)</f>
        <v>637</v>
      </c>
      <c r="G481">
        <f t="shared" si="7"/>
        <v>12</v>
      </c>
    </row>
    <row r="482" spans="1:7" x14ac:dyDescent="0.25">
      <c r="A482" t="s">
        <v>79</v>
      </c>
      <c r="B482" t="s">
        <v>95</v>
      </c>
      <c r="C482" t="s">
        <v>114</v>
      </c>
      <c r="D482">
        <v>249</v>
      </c>
      <c r="E482">
        <v>12</v>
      </c>
      <c r="F482">
        <f>RANK(STAND_HR[[#This Row],[HR]],STAND_HR[HR],0)</f>
        <v>55</v>
      </c>
      <c r="G482">
        <f t="shared" si="7"/>
        <v>1</v>
      </c>
    </row>
    <row r="483" spans="1:7" x14ac:dyDescent="0.25">
      <c r="A483" t="s">
        <v>79</v>
      </c>
      <c r="B483" t="s">
        <v>101</v>
      </c>
      <c r="C483" t="s">
        <v>114</v>
      </c>
      <c r="D483">
        <v>233</v>
      </c>
      <c r="E483">
        <v>11</v>
      </c>
      <c r="F483">
        <f>RANK(STAND_HR[[#This Row],[HR]],STAND_HR[HR],0)</f>
        <v>130</v>
      </c>
      <c r="G483">
        <f t="shared" si="7"/>
        <v>2</v>
      </c>
    </row>
    <row r="484" spans="1:7" x14ac:dyDescent="0.25">
      <c r="A484" t="s">
        <v>79</v>
      </c>
      <c r="B484" t="s">
        <v>99</v>
      </c>
      <c r="C484" t="s">
        <v>114</v>
      </c>
      <c r="D484">
        <v>231</v>
      </c>
      <c r="E484">
        <v>10</v>
      </c>
      <c r="F484">
        <f>RANK(STAND_HR[[#This Row],[HR]],STAND_HR[HR],0)</f>
        <v>138</v>
      </c>
      <c r="G484">
        <f t="shared" si="7"/>
        <v>3</v>
      </c>
    </row>
    <row r="485" spans="1:7" x14ac:dyDescent="0.25">
      <c r="A485" t="s">
        <v>79</v>
      </c>
      <c r="B485" t="s">
        <v>98</v>
      </c>
      <c r="C485" t="s">
        <v>114</v>
      </c>
      <c r="D485">
        <v>223</v>
      </c>
      <c r="E485">
        <v>9</v>
      </c>
      <c r="F485">
        <f>RANK(STAND_HR[[#This Row],[HR]],STAND_HR[HR],0)</f>
        <v>192</v>
      </c>
      <c r="G485">
        <f t="shared" si="7"/>
        <v>4</v>
      </c>
    </row>
    <row r="486" spans="1:7" x14ac:dyDescent="0.25">
      <c r="A486" t="s">
        <v>79</v>
      </c>
      <c r="B486" t="s">
        <v>94</v>
      </c>
      <c r="C486" t="s">
        <v>114</v>
      </c>
      <c r="D486">
        <v>202</v>
      </c>
      <c r="E486">
        <v>7.5</v>
      </c>
      <c r="F486">
        <f>RANK(STAND_HR[[#This Row],[HR]],STAND_HR[HR],0)</f>
        <v>321</v>
      </c>
      <c r="G486">
        <f t="shared" si="7"/>
        <v>5</v>
      </c>
    </row>
    <row r="487" spans="1:7" x14ac:dyDescent="0.25">
      <c r="A487" t="s">
        <v>79</v>
      </c>
      <c r="B487" t="s">
        <v>104</v>
      </c>
      <c r="C487" t="s">
        <v>114</v>
      </c>
      <c r="D487">
        <v>202</v>
      </c>
      <c r="E487">
        <v>7.5</v>
      </c>
      <c r="F487">
        <f>RANK(STAND_HR[[#This Row],[HR]],STAND_HR[HR],0)</f>
        <v>321</v>
      </c>
      <c r="G487">
        <f t="shared" si="7"/>
        <v>6</v>
      </c>
    </row>
    <row r="488" spans="1:7" x14ac:dyDescent="0.25">
      <c r="A488" t="s">
        <v>79</v>
      </c>
      <c r="B488" t="s">
        <v>102</v>
      </c>
      <c r="C488" t="s">
        <v>114</v>
      </c>
      <c r="D488">
        <v>196</v>
      </c>
      <c r="E488">
        <v>6</v>
      </c>
      <c r="F488">
        <f>RANK(STAND_HR[[#This Row],[HR]],STAND_HR[HR],0)</f>
        <v>367</v>
      </c>
      <c r="G488">
        <f t="shared" si="7"/>
        <v>7</v>
      </c>
    </row>
    <row r="489" spans="1:7" x14ac:dyDescent="0.25">
      <c r="A489" t="s">
        <v>79</v>
      </c>
      <c r="B489" t="s">
        <v>103</v>
      </c>
      <c r="C489" t="s">
        <v>114</v>
      </c>
      <c r="D489">
        <v>191</v>
      </c>
      <c r="E489">
        <v>5</v>
      </c>
      <c r="F489">
        <f>RANK(STAND_HR[[#This Row],[HR]],STAND_HR[HR],0)</f>
        <v>406</v>
      </c>
      <c r="G489">
        <f t="shared" si="7"/>
        <v>8</v>
      </c>
    </row>
    <row r="490" spans="1:7" x14ac:dyDescent="0.25">
      <c r="A490" t="s">
        <v>79</v>
      </c>
      <c r="B490" t="s">
        <v>100</v>
      </c>
      <c r="C490" t="s">
        <v>114</v>
      </c>
      <c r="D490">
        <v>187</v>
      </c>
      <c r="E490">
        <v>4</v>
      </c>
      <c r="F490">
        <f>RANK(STAND_HR[[#This Row],[HR]],STAND_HR[HR],0)</f>
        <v>437</v>
      </c>
      <c r="G490">
        <f t="shared" si="7"/>
        <v>9</v>
      </c>
    </row>
    <row r="491" spans="1:7" x14ac:dyDescent="0.25">
      <c r="A491" t="s">
        <v>79</v>
      </c>
      <c r="B491" t="s">
        <v>96</v>
      </c>
      <c r="C491" t="s">
        <v>114</v>
      </c>
      <c r="D491">
        <v>179</v>
      </c>
      <c r="E491">
        <v>3</v>
      </c>
      <c r="F491">
        <f>RANK(STAND_HR[[#This Row],[HR]],STAND_HR[HR],0)</f>
        <v>494</v>
      </c>
      <c r="G491">
        <f t="shared" si="7"/>
        <v>10</v>
      </c>
    </row>
    <row r="492" spans="1:7" x14ac:dyDescent="0.25">
      <c r="A492" t="s">
        <v>79</v>
      </c>
      <c r="B492" t="s">
        <v>105</v>
      </c>
      <c r="C492" t="s">
        <v>114</v>
      </c>
      <c r="D492">
        <v>176</v>
      </c>
      <c r="E492">
        <v>2</v>
      </c>
      <c r="F492">
        <f>RANK(STAND_HR[[#This Row],[HR]],STAND_HR[HR],0)</f>
        <v>512</v>
      </c>
      <c r="G492">
        <f t="shared" si="7"/>
        <v>11</v>
      </c>
    </row>
    <row r="493" spans="1:7" x14ac:dyDescent="0.25">
      <c r="A493" t="s">
        <v>79</v>
      </c>
      <c r="B493" t="s">
        <v>97</v>
      </c>
      <c r="C493" t="s">
        <v>114</v>
      </c>
      <c r="D493">
        <v>157</v>
      </c>
      <c r="E493">
        <v>1</v>
      </c>
      <c r="F493">
        <f>RANK(STAND_HR[[#This Row],[HR]],STAND_HR[HR],0)</f>
        <v>594</v>
      </c>
      <c r="G493">
        <f t="shared" si="7"/>
        <v>12</v>
      </c>
    </row>
    <row r="494" spans="1:7" x14ac:dyDescent="0.25">
      <c r="A494" t="s">
        <v>80</v>
      </c>
      <c r="B494" t="s">
        <v>100</v>
      </c>
      <c r="C494" t="s">
        <v>113</v>
      </c>
      <c r="D494">
        <v>258</v>
      </c>
      <c r="E494">
        <v>12</v>
      </c>
      <c r="F494">
        <f>RANK(STAND_HR[[#This Row],[HR]],STAND_HR[HR],0)</f>
        <v>34</v>
      </c>
      <c r="G494">
        <f t="shared" si="7"/>
        <v>1</v>
      </c>
    </row>
    <row r="495" spans="1:7" x14ac:dyDescent="0.25">
      <c r="A495" t="s">
        <v>80</v>
      </c>
      <c r="B495" t="s">
        <v>95</v>
      </c>
      <c r="C495" t="s">
        <v>113</v>
      </c>
      <c r="D495">
        <v>248</v>
      </c>
      <c r="E495">
        <v>11</v>
      </c>
      <c r="F495">
        <f>RANK(STAND_HR[[#This Row],[HR]],STAND_HR[HR],0)</f>
        <v>61</v>
      </c>
      <c r="G495">
        <f t="shared" si="7"/>
        <v>2</v>
      </c>
    </row>
    <row r="496" spans="1:7" x14ac:dyDescent="0.25">
      <c r="A496" t="s">
        <v>80</v>
      </c>
      <c r="B496" t="s">
        <v>94</v>
      </c>
      <c r="C496" t="s">
        <v>113</v>
      </c>
      <c r="D496">
        <v>228</v>
      </c>
      <c r="E496">
        <v>10</v>
      </c>
      <c r="F496">
        <f>RANK(STAND_HR[[#This Row],[HR]],STAND_HR[HR],0)</f>
        <v>158</v>
      </c>
      <c r="G496">
        <f t="shared" si="7"/>
        <v>3</v>
      </c>
    </row>
    <row r="497" spans="1:7" x14ac:dyDescent="0.25">
      <c r="A497" t="s">
        <v>80</v>
      </c>
      <c r="B497" t="s">
        <v>101</v>
      </c>
      <c r="C497" t="s">
        <v>113</v>
      </c>
      <c r="D497">
        <v>216</v>
      </c>
      <c r="E497">
        <v>8.5</v>
      </c>
      <c r="F497">
        <f>RANK(STAND_HR[[#This Row],[HR]],STAND_HR[HR],0)</f>
        <v>226</v>
      </c>
      <c r="G497">
        <f t="shared" si="7"/>
        <v>4</v>
      </c>
    </row>
    <row r="498" spans="1:7" x14ac:dyDescent="0.25">
      <c r="A498" t="s">
        <v>80</v>
      </c>
      <c r="B498" t="s">
        <v>102</v>
      </c>
      <c r="C498" t="s">
        <v>113</v>
      </c>
      <c r="D498">
        <v>216</v>
      </c>
      <c r="E498">
        <v>8.5</v>
      </c>
      <c r="F498">
        <f>RANK(STAND_HR[[#This Row],[HR]],STAND_HR[HR],0)</f>
        <v>226</v>
      </c>
      <c r="G498">
        <f t="shared" si="7"/>
        <v>5</v>
      </c>
    </row>
    <row r="499" spans="1:7" x14ac:dyDescent="0.25">
      <c r="A499" t="s">
        <v>80</v>
      </c>
      <c r="B499" t="s">
        <v>104</v>
      </c>
      <c r="C499" t="s">
        <v>113</v>
      </c>
      <c r="D499">
        <v>212</v>
      </c>
      <c r="E499">
        <v>7</v>
      </c>
      <c r="F499">
        <f>RANK(STAND_HR[[#This Row],[HR]],STAND_HR[HR],0)</f>
        <v>252</v>
      </c>
      <c r="G499">
        <f t="shared" si="7"/>
        <v>6</v>
      </c>
    </row>
    <row r="500" spans="1:7" x14ac:dyDescent="0.25">
      <c r="A500" t="s">
        <v>80</v>
      </c>
      <c r="B500" t="s">
        <v>98</v>
      </c>
      <c r="C500" t="s">
        <v>113</v>
      </c>
      <c r="D500">
        <v>203</v>
      </c>
      <c r="E500">
        <v>6</v>
      </c>
      <c r="F500">
        <f>RANK(STAND_HR[[#This Row],[HR]],STAND_HR[HR],0)</f>
        <v>310</v>
      </c>
      <c r="G500">
        <f t="shared" si="7"/>
        <v>7</v>
      </c>
    </row>
    <row r="501" spans="1:7" x14ac:dyDescent="0.25">
      <c r="A501" t="s">
        <v>80</v>
      </c>
      <c r="B501" t="s">
        <v>103</v>
      </c>
      <c r="C501" t="s">
        <v>113</v>
      </c>
      <c r="D501">
        <v>175</v>
      </c>
      <c r="E501">
        <v>5</v>
      </c>
      <c r="F501">
        <f>RANK(STAND_HR[[#This Row],[HR]],STAND_HR[HR],0)</f>
        <v>516</v>
      </c>
      <c r="G501">
        <f t="shared" si="7"/>
        <v>8</v>
      </c>
    </row>
    <row r="502" spans="1:7" x14ac:dyDescent="0.25">
      <c r="A502" t="s">
        <v>80</v>
      </c>
      <c r="B502" t="s">
        <v>96</v>
      </c>
      <c r="C502" t="s">
        <v>113</v>
      </c>
      <c r="D502">
        <v>171</v>
      </c>
      <c r="E502">
        <v>4</v>
      </c>
      <c r="F502">
        <f>RANK(STAND_HR[[#This Row],[HR]],STAND_HR[HR],0)</f>
        <v>534</v>
      </c>
      <c r="G502">
        <f t="shared" si="7"/>
        <v>9</v>
      </c>
    </row>
    <row r="503" spans="1:7" x14ac:dyDescent="0.25">
      <c r="A503" t="s">
        <v>80</v>
      </c>
      <c r="B503" t="s">
        <v>99</v>
      </c>
      <c r="C503" t="s">
        <v>113</v>
      </c>
      <c r="D503">
        <v>168</v>
      </c>
      <c r="E503">
        <v>3</v>
      </c>
      <c r="F503">
        <f>RANK(STAND_HR[[#This Row],[HR]],STAND_HR[HR],0)</f>
        <v>550</v>
      </c>
      <c r="G503">
        <f t="shared" si="7"/>
        <v>10</v>
      </c>
    </row>
    <row r="504" spans="1:7" x14ac:dyDescent="0.25">
      <c r="A504" t="s">
        <v>80</v>
      </c>
      <c r="B504" t="s">
        <v>97</v>
      </c>
      <c r="C504" t="s">
        <v>113</v>
      </c>
      <c r="D504">
        <v>161</v>
      </c>
      <c r="E504">
        <v>2</v>
      </c>
      <c r="F504">
        <f>RANK(STAND_HR[[#This Row],[HR]],STAND_HR[HR],0)</f>
        <v>579</v>
      </c>
      <c r="G504">
        <f t="shared" si="7"/>
        <v>11</v>
      </c>
    </row>
    <row r="505" spans="1:7" x14ac:dyDescent="0.25">
      <c r="A505" t="s">
        <v>80</v>
      </c>
      <c r="B505" t="s">
        <v>105</v>
      </c>
      <c r="C505" t="s">
        <v>113</v>
      </c>
      <c r="D505">
        <v>152</v>
      </c>
      <c r="E505">
        <v>1</v>
      </c>
      <c r="F505">
        <f>RANK(STAND_HR[[#This Row],[HR]],STAND_HR[HR],0)</f>
        <v>603</v>
      </c>
      <c r="G505">
        <f t="shared" si="7"/>
        <v>12</v>
      </c>
    </row>
    <row r="506" spans="1:7" x14ac:dyDescent="0.25">
      <c r="A506" t="s">
        <v>81</v>
      </c>
      <c r="B506" t="s">
        <v>98</v>
      </c>
      <c r="C506" t="s">
        <v>113</v>
      </c>
      <c r="D506">
        <v>234</v>
      </c>
      <c r="E506">
        <v>12</v>
      </c>
      <c r="F506">
        <f>RANK(STAND_HR[[#This Row],[HR]],STAND_HR[HR],0)</f>
        <v>123</v>
      </c>
      <c r="G506">
        <f t="shared" si="7"/>
        <v>1</v>
      </c>
    </row>
    <row r="507" spans="1:7" x14ac:dyDescent="0.25">
      <c r="A507" t="s">
        <v>81</v>
      </c>
      <c r="B507" t="s">
        <v>94</v>
      </c>
      <c r="C507" t="s">
        <v>113</v>
      </c>
      <c r="D507">
        <v>229</v>
      </c>
      <c r="E507">
        <v>11</v>
      </c>
      <c r="F507">
        <f>RANK(STAND_HR[[#This Row],[HR]],STAND_HR[HR],0)</f>
        <v>151</v>
      </c>
      <c r="G507">
        <f t="shared" si="7"/>
        <v>2</v>
      </c>
    </row>
    <row r="508" spans="1:7" x14ac:dyDescent="0.25">
      <c r="A508" t="s">
        <v>81</v>
      </c>
      <c r="B508" t="s">
        <v>99</v>
      </c>
      <c r="C508" t="s">
        <v>113</v>
      </c>
      <c r="D508">
        <v>226</v>
      </c>
      <c r="E508">
        <v>9.5</v>
      </c>
      <c r="F508">
        <f>RANK(STAND_HR[[#This Row],[HR]],STAND_HR[HR],0)</f>
        <v>171</v>
      </c>
      <c r="G508">
        <f t="shared" si="7"/>
        <v>3</v>
      </c>
    </row>
    <row r="509" spans="1:7" x14ac:dyDescent="0.25">
      <c r="A509" t="s">
        <v>81</v>
      </c>
      <c r="B509" t="s">
        <v>100</v>
      </c>
      <c r="C509" t="s">
        <v>113</v>
      </c>
      <c r="D509">
        <v>226</v>
      </c>
      <c r="E509">
        <v>9.5</v>
      </c>
      <c r="F509">
        <f>RANK(STAND_HR[[#This Row],[HR]],STAND_HR[HR],0)</f>
        <v>171</v>
      </c>
      <c r="G509">
        <f t="shared" si="7"/>
        <v>4</v>
      </c>
    </row>
    <row r="510" spans="1:7" x14ac:dyDescent="0.25">
      <c r="A510" t="s">
        <v>81</v>
      </c>
      <c r="B510" t="s">
        <v>101</v>
      </c>
      <c r="C510" t="s">
        <v>113</v>
      </c>
      <c r="D510">
        <v>221</v>
      </c>
      <c r="E510">
        <v>8</v>
      </c>
      <c r="F510">
        <f>RANK(STAND_HR[[#This Row],[HR]],STAND_HR[HR],0)</f>
        <v>199</v>
      </c>
      <c r="G510">
        <f t="shared" si="7"/>
        <v>5</v>
      </c>
    </row>
    <row r="511" spans="1:7" x14ac:dyDescent="0.25">
      <c r="A511" t="s">
        <v>81</v>
      </c>
      <c r="B511" t="s">
        <v>95</v>
      </c>
      <c r="C511" t="s">
        <v>113</v>
      </c>
      <c r="D511">
        <v>211</v>
      </c>
      <c r="E511">
        <v>7</v>
      </c>
      <c r="F511">
        <f>RANK(STAND_HR[[#This Row],[HR]],STAND_HR[HR],0)</f>
        <v>260</v>
      </c>
      <c r="G511">
        <f t="shared" si="7"/>
        <v>6</v>
      </c>
    </row>
    <row r="512" spans="1:7" x14ac:dyDescent="0.25">
      <c r="A512" t="s">
        <v>81</v>
      </c>
      <c r="B512" t="s">
        <v>103</v>
      </c>
      <c r="C512" t="s">
        <v>113</v>
      </c>
      <c r="D512">
        <v>198</v>
      </c>
      <c r="E512">
        <v>6</v>
      </c>
      <c r="F512">
        <f>RANK(STAND_HR[[#This Row],[HR]],STAND_HR[HR],0)</f>
        <v>347</v>
      </c>
      <c r="G512">
        <f t="shared" si="7"/>
        <v>7</v>
      </c>
    </row>
    <row r="513" spans="1:7" x14ac:dyDescent="0.25">
      <c r="A513" t="s">
        <v>81</v>
      </c>
      <c r="B513" t="s">
        <v>104</v>
      </c>
      <c r="C513" t="s">
        <v>113</v>
      </c>
      <c r="D513">
        <v>192</v>
      </c>
      <c r="E513">
        <v>5</v>
      </c>
      <c r="F513">
        <f>RANK(STAND_HR[[#This Row],[HR]],STAND_HR[HR],0)</f>
        <v>395</v>
      </c>
      <c r="G513">
        <f t="shared" si="7"/>
        <v>8</v>
      </c>
    </row>
    <row r="514" spans="1:7" x14ac:dyDescent="0.25">
      <c r="A514" t="s">
        <v>81</v>
      </c>
      <c r="B514" t="s">
        <v>102</v>
      </c>
      <c r="C514" t="s">
        <v>113</v>
      </c>
      <c r="D514">
        <v>189</v>
      </c>
      <c r="E514">
        <v>4</v>
      </c>
      <c r="F514">
        <f>RANK(STAND_HR[[#This Row],[HR]],STAND_HR[HR],0)</f>
        <v>422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105</v>
      </c>
      <c r="C515" t="s">
        <v>113</v>
      </c>
      <c r="D515">
        <v>180</v>
      </c>
      <c r="E515">
        <v>3</v>
      </c>
      <c r="F515">
        <f>RANK(STAND_HR[[#This Row],[HR]],STAND_HR[HR],0)</f>
        <v>484</v>
      </c>
      <c r="G515">
        <f t="shared" si="8"/>
        <v>10</v>
      </c>
    </row>
    <row r="516" spans="1:7" x14ac:dyDescent="0.25">
      <c r="A516" t="s">
        <v>81</v>
      </c>
      <c r="B516" t="s">
        <v>97</v>
      </c>
      <c r="C516" t="s">
        <v>113</v>
      </c>
      <c r="D516">
        <v>168</v>
      </c>
      <c r="E516">
        <v>2</v>
      </c>
      <c r="F516">
        <f>RANK(STAND_HR[[#This Row],[HR]],STAND_HR[HR],0)</f>
        <v>550</v>
      </c>
      <c r="G516">
        <f t="shared" si="8"/>
        <v>11</v>
      </c>
    </row>
    <row r="517" spans="1:7" x14ac:dyDescent="0.25">
      <c r="A517" t="s">
        <v>81</v>
      </c>
      <c r="B517" t="s">
        <v>96</v>
      </c>
      <c r="C517" t="s">
        <v>113</v>
      </c>
      <c r="D517">
        <v>159</v>
      </c>
      <c r="E517">
        <v>1</v>
      </c>
      <c r="F517">
        <f>RANK(STAND_HR[[#This Row],[HR]],STAND_HR[HR],0)</f>
        <v>588</v>
      </c>
      <c r="G517">
        <f t="shared" si="8"/>
        <v>12</v>
      </c>
    </row>
    <row r="518" spans="1:7" x14ac:dyDescent="0.25">
      <c r="A518" t="s">
        <v>82</v>
      </c>
      <c r="B518" t="s">
        <v>95</v>
      </c>
      <c r="C518" t="s">
        <v>113</v>
      </c>
      <c r="D518">
        <v>265</v>
      </c>
      <c r="E518">
        <v>12</v>
      </c>
      <c r="F518">
        <f>RANK(STAND_HR[[#This Row],[HR]],STAND_HR[HR],0)</f>
        <v>17</v>
      </c>
      <c r="G518">
        <f t="shared" si="8"/>
        <v>1</v>
      </c>
    </row>
    <row r="519" spans="1:7" x14ac:dyDescent="0.25">
      <c r="A519" t="s">
        <v>82</v>
      </c>
      <c r="B519" t="s">
        <v>97</v>
      </c>
      <c r="C519" t="s">
        <v>113</v>
      </c>
      <c r="D519">
        <v>237</v>
      </c>
      <c r="E519">
        <v>11</v>
      </c>
      <c r="F519">
        <f>RANK(STAND_HR[[#This Row],[HR]],STAND_HR[HR],0)</f>
        <v>106</v>
      </c>
      <c r="G519">
        <f t="shared" si="8"/>
        <v>2</v>
      </c>
    </row>
    <row r="520" spans="1:7" x14ac:dyDescent="0.25">
      <c r="A520" t="s">
        <v>82</v>
      </c>
      <c r="B520" t="s">
        <v>94</v>
      </c>
      <c r="C520" t="s">
        <v>113</v>
      </c>
      <c r="D520">
        <v>235</v>
      </c>
      <c r="E520">
        <v>10</v>
      </c>
      <c r="F520">
        <f>RANK(STAND_HR[[#This Row],[HR]],STAND_HR[HR],0)</f>
        <v>116</v>
      </c>
      <c r="G520">
        <f t="shared" si="8"/>
        <v>3</v>
      </c>
    </row>
    <row r="521" spans="1:7" x14ac:dyDescent="0.25">
      <c r="A521" t="s">
        <v>82</v>
      </c>
      <c r="B521" t="s">
        <v>100</v>
      </c>
      <c r="C521" t="s">
        <v>113</v>
      </c>
      <c r="D521">
        <v>224</v>
      </c>
      <c r="E521">
        <v>9</v>
      </c>
      <c r="F521">
        <f>RANK(STAND_HR[[#This Row],[HR]],STAND_HR[HR],0)</f>
        <v>185</v>
      </c>
      <c r="G521">
        <f t="shared" si="8"/>
        <v>4</v>
      </c>
    </row>
    <row r="522" spans="1:7" x14ac:dyDescent="0.25">
      <c r="A522" t="s">
        <v>82</v>
      </c>
      <c r="B522" t="s">
        <v>99</v>
      </c>
      <c r="C522" t="s">
        <v>113</v>
      </c>
      <c r="D522">
        <v>220</v>
      </c>
      <c r="E522">
        <v>8</v>
      </c>
      <c r="F522">
        <f>RANK(STAND_HR[[#This Row],[HR]],STAND_HR[HR],0)</f>
        <v>205</v>
      </c>
      <c r="G522">
        <f t="shared" si="8"/>
        <v>5</v>
      </c>
    </row>
    <row r="523" spans="1:7" x14ac:dyDescent="0.25">
      <c r="A523" t="s">
        <v>82</v>
      </c>
      <c r="B523" t="s">
        <v>98</v>
      </c>
      <c r="C523" t="s">
        <v>113</v>
      </c>
      <c r="D523">
        <v>216</v>
      </c>
      <c r="E523">
        <v>7</v>
      </c>
      <c r="F523">
        <f>RANK(STAND_HR[[#This Row],[HR]],STAND_HR[HR],0)</f>
        <v>226</v>
      </c>
      <c r="G523">
        <f t="shared" si="8"/>
        <v>6</v>
      </c>
    </row>
    <row r="524" spans="1:7" x14ac:dyDescent="0.25">
      <c r="A524" t="s">
        <v>82</v>
      </c>
      <c r="B524" t="s">
        <v>103</v>
      </c>
      <c r="C524" t="s">
        <v>113</v>
      </c>
      <c r="D524">
        <v>192</v>
      </c>
      <c r="E524">
        <v>6</v>
      </c>
      <c r="F524">
        <f>RANK(STAND_HR[[#This Row],[HR]],STAND_HR[HR],0)</f>
        <v>395</v>
      </c>
      <c r="G524">
        <f t="shared" si="8"/>
        <v>7</v>
      </c>
    </row>
    <row r="525" spans="1:7" x14ac:dyDescent="0.25">
      <c r="A525" t="s">
        <v>82</v>
      </c>
      <c r="B525" t="s">
        <v>104</v>
      </c>
      <c r="C525" t="s">
        <v>113</v>
      </c>
      <c r="D525">
        <v>191</v>
      </c>
      <c r="E525">
        <v>5</v>
      </c>
      <c r="F525">
        <f>RANK(STAND_HR[[#This Row],[HR]],STAND_HR[HR],0)</f>
        <v>406</v>
      </c>
      <c r="G525">
        <f t="shared" si="8"/>
        <v>8</v>
      </c>
    </row>
    <row r="526" spans="1:7" x14ac:dyDescent="0.25">
      <c r="A526" t="s">
        <v>82</v>
      </c>
      <c r="B526" t="s">
        <v>105</v>
      </c>
      <c r="C526" t="s">
        <v>113</v>
      </c>
      <c r="D526">
        <v>186</v>
      </c>
      <c r="E526">
        <v>4</v>
      </c>
      <c r="F526">
        <f>RANK(STAND_HR[[#This Row],[HR]],STAND_HR[HR],0)</f>
        <v>447</v>
      </c>
      <c r="G526">
        <f t="shared" si="8"/>
        <v>9</v>
      </c>
    </row>
    <row r="527" spans="1:7" x14ac:dyDescent="0.25">
      <c r="A527" t="s">
        <v>82</v>
      </c>
      <c r="B527" t="s">
        <v>96</v>
      </c>
      <c r="C527" t="s">
        <v>113</v>
      </c>
      <c r="D527">
        <v>173</v>
      </c>
      <c r="E527">
        <v>3</v>
      </c>
      <c r="F527">
        <f>RANK(STAND_HR[[#This Row],[HR]],STAND_HR[HR],0)</f>
        <v>526</v>
      </c>
      <c r="G527">
        <f t="shared" si="8"/>
        <v>10</v>
      </c>
    </row>
    <row r="528" spans="1:7" x14ac:dyDescent="0.25">
      <c r="A528" t="s">
        <v>82</v>
      </c>
      <c r="B528" t="s">
        <v>101</v>
      </c>
      <c r="C528" t="s">
        <v>113</v>
      </c>
      <c r="D528">
        <v>144</v>
      </c>
      <c r="E528">
        <v>2</v>
      </c>
      <c r="F528">
        <f>RANK(STAND_HR[[#This Row],[HR]],STAND_HR[HR],0)</f>
        <v>619</v>
      </c>
      <c r="G528">
        <f t="shared" si="8"/>
        <v>11</v>
      </c>
    </row>
    <row r="529" spans="1:7" x14ac:dyDescent="0.25">
      <c r="A529" t="s">
        <v>82</v>
      </c>
      <c r="B529" t="s">
        <v>102</v>
      </c>
      <c r="C529" t="s">
        <v>113</v>
      </c>
      <c r="D529">
        <v>128</v>
      </c>
      <c r="E529">
        <v>1</v>
      </c>
      <c r="F529">
        <f>RANK(STAND_HR[[#This Row],[HR]],STAND_HR[HR],0)</f>
        <v>644</v>
      </c>
      <c r="G529">
        <f t="shared" si="8"/>
        <v>12</v>
      </c>
    </row>
    <row r="530" spans="1:7" x14ac:dyDescent="0.25">
      <c r="A530" t="s">
        <v>83</v>
      </c>
      <c r="B530" t="s">
        <v>101</v>
      </c>
      <c r="C530" t="s">
        <v>113</v>
      </c>
      <c r="D530">
        <v>248</v>
      </c>
      <c r="E530">
        <v>12</v>
      </c>
      <c r="F530">
        <f>RANK(STAND_HR[[#This Row],[HR]],STAND_HR[HR],0)</f>
        <v>61</v>
      </c>
      <c r="G530">
        <f t="shared" si="8"/>
        <v>1</v>
      </c>
    </row>
    <row r="531" spans="1:7" x14ac:dyDescent="0.25">
      <c r="A531" t="s">
        <v>83</v>
      </c>
      <c r="B531" t="s">
        <v>98</v>
      </c>
      <c r="C531" t="s">
        <v>113</v>
      </c>
      <c r="D531">
        <v>239</v>
      </c>
      <c r="E531">
        <v>11</v>
      </c>
      <c r="F531">
        <f>RANK(STAND_HR[[#This Row],[HR]],STAND_HR[HR],0)</f>
        <v>98</v>
      </c>
      <c r="G531">
        <f t="shared" si="8"/>
        <v>2</v>
      </c>
    </row>
    <row r="532" spans="1:7" x14ac:dyDescent="0.25">
      <c r="A532" t="s">
        <v>83</v>
      </c>
      <c r="B532" t="s">
        <v>94</v>
      </c>
      <c r="C532" t="s">
        <v>113</v>
      </c>
      <c r="D532">
        <v>237</v>
      </c>
      <c r="E532">
        <v>10</v>
      </c>
      <c r="F532">
        <f>RANK(STAND_HR[[#This Row],[HR]],STAND_HR[HR],0)</f>
        <v>106</v>
      </c>
      <c r="G532">
        <f t="shared" si="8"/>
        <v>3</v>
      </c>
    </row>
    <row r="533" spans="1:7" x14ac:dyDescent="0.25">
      <c r="A533" t="s">
        <v>83</v>
      </c>
      <c r="B533" t="s">
        <v>104</v>
      </c>
      <c r="C533" t="s">
        <v>113</v>
      </c>
      <c r="D533">
        <v>214</v>
      </c>
      <c r="E533">
        <v>9</v>
      </c>
      <c r="F533">
        <f>RANK(STAND_HR[[#This Row],[HR]],STAND_HR[HR],0)</f>
        <v>235</v>
      </c>
      <c r="G533">
        <f t="shared" si="8"/>
        <v>4</v>
      </c>
    </row>
    <row r="534" spans="1:7" x14ac:dyDescent="0.25">
      <c r="A534" t="s">
        <v>83</v>
      </c>
      <c r="B534" t="s">
        <v>99</v>
      </c>
      <c r="C534" t="s">
        <v>113</v>
      </c>
      <c r="D534">
        <v>210</v>
      </c>
      <c r="E534">
        <v>8</v>
      </c>
      <c r="F534">
        <f>RANK(STAND_HR[[#This Row],[HR]],STAND_HR[HR],0)</f>
        <v>268</v>
      </c>
      <c r="G534">
        <f t="shared" si="8"/>
        <v>5</v>
      </c>
    </row>
    <row r="535" spans="1:7" x14ac:dyDescent="0.25">
      <c r="A535" t="s">
        <v>83</v>
      </c>
      <c r="B535" t="s">
        <v>103</v>
      </c>
      <c r="C535" t="s">
        <v>113</v>
      </c>
      <c r="D535">
        <v>206</v>
      </c>
      <c r="E535">
        <v>7</v>
      </c>
      <c r="F535">
        <f>RANK(STAND_HR[[#This Row],[HR]],STAND_HR[HR],0)</f>
        <v>287</v>
      </c>
      <c r="G535">
        <f t="shared" si="8"/>
        <v>6</v>
      </c>
    </row>
    <row r="536" spans="1:7" x14ac:dyDescent="0.25">
      <c r="A536" t="s">
        <v>83</v>
      </c>
      <c r="B536" t="s">
        <v>102</v>
      </c>
      <c r="C536" t="s">
        <v>113</v>
      </c>
      <c r="D536">
        <v>202</v>
      </c>
      <c r="E536">
        <v>6</v>
      </c>
      <c r="F536">
        <f>RANK(STAND_HR[[#This Row],[HR]],STAND_HR[HR],0)</f>
        <v>321</v>
      </c>
      <c r="G536">
        <f t="shared" si="8"/>
        <v>7</v>
      </c>
    </row>
    <row r="537" spans="1:7" x14ac:dyDescent="0.25">
      <c r="A537" t="s">
        <v>83</v>
      </c>
      <c r="B537" t="s">
        <v>95</v>
      </c>
      <c r="C537" t="s">
        <v>113</v>
      </c>
      <c r="D537">
        <v>197</v>
      </c>
      <c r="E537">
        <v>5</v>
      </c>
      <c r="F537">
        <f>RANK(STAND_HR[[#This Row],[HR]],STAND_HR[HR],0)</f>
        <v>361</v>
      </c>
      <c r="G537">
        <f t="shared" si="8"/>
        <v>8</v>
      </c>
    </row>
    <row r="538" spans="1:7" x14ac:dyDescent="0.25">
      <c r="A538" t="s">
        <v>83</v>
      </c>
      <c r="B538" t="s">
        <v>97</v>
      </c>
      <c r="C538" t="s">
        <v>113</v>
      </c>
      <c r="D538">
        <v>168</v>
      </c>
      <c r="E538">
        <v>4</v>
      </c>
      <c r="F538">
        <f>RANK(STAND_HR[[#This Row],[HR]],STAND_HR[HR],0)</f>
        <v>550</v>
      </c>
      <c r="G538">
        <f t="shared" si="8"/>
        <v>9</v>
      </c>
    </row>
    <row r="539" spans="1:7" x14ac:dyDescent="0.25">
      <c r="A539" t="s">
        <v>83</v>
      </c>
      <c r="B539" t="s">
        <v>96</v>
      </c>
      <c r="C539" t="s">
        <v>113</v>
      </c>
      <c r="D539">
        <v>152</v>
      </c>
      <c r="E539">
        <v>3</v>
      </c>
      <c r="F539">
        <f>RANK(STAND_HR[[#This Row],[HR]],STAND_HR[HR],0)</f>
        <v>603</v>
      </c>
      <c r="G539">
        <f t="shared" si="8"/>
        <v>10</v>
      </c>
    </row>
    <row r="540" spans="1:7" x14ac:dyDescent="0.25">
      <c r="A540" t="s">
        <v>83</v>
      </c>
      <c r="B540" t="s">
        <v>105</v>
      </c>
      <c r="C540" t="s">
        <v>113</v>
      </c>
      <c r="D540">
        <v>147</v>
      </c>
      <c r="E540">
        <v>2</v>
      </c>
      <c r="F540">
        <f>RANK(STAND_HR[[#This Row],[HR]],STAND_HR[HR],0)</f>
        <v>610</v>
      </c>
      <c r="G540">
        <f t="shared" si="8"/>
        <v>11</v>
      </c>
    </row>
    <row r="541" spans="1:7" x14ac:dyDescent="0.25">
      <c r="A541" t="s">
        <v>83</v>
      </c>
      <c r="B541" t="s">
        <v>100</v>
      </c>
      <c r="C541" t="s">
        <v>113</v>
      </c>
      <c r="D541">
        <v>144</v>
      </c>
      <c r="E541">
        <v>1</v>
      </c>
      <c r="F541">
        <f>RANK(STAND_HR[[#This Row],[HR]],STAND_HR[HR],0)</f>
        <v>619</v>
      </c>
      <c r="G541">
        <f t="shared" si="8"/>
        <v>12</v>
      </c>
    </row>
    <row r="542" spans="1:7" x14ac:dyDescent="0.25">
      <c r="A542" t="s">
        <v>84</v>
      </c>
      <c r="B542" t="s">
        <v>94</v>
      </c>
      <c r="C542" t="s">
        <v>113</v>
      </c>
      <c r="D542">
        <v>267</v>
      </c>
      <c r="E542">
        <v>12</v>
      </c>
      <c r="F542">
        <f>RANK(STAND_HR[[#This Row],[HR]],STAND_HR[HR],0)</f>
        <v>12</v>
      </c>
      <c r="G542">
        <f t="shared" si="8"/>
        <v>1</v>
      </c>
    </row>
    <row r="543" spans="1:7" x14ac:dyDescent="0.25">
      <c r="A543" t="s">
        <v>84</v>
      </c>
      <c r="B543" t="s">
        <v>102</v>
      </c>
      <c r="C543" t="s">
        <v>113</v>
      </c>
      <c r="D543">
        <v>234</v>
      </c>
      <c r="E543">
        <v>11</v>
      </c>
      <c r="F543">
        <f>RANK(STAND_HR[[#This Row],[HR]],STAND_HR[HR],0)</f>
        <v>123</v>
      </c>
      <c r="G543">
        <f t="shared" si="8"/>
        <v>2</v>
      </c>
    </row>
    <row r="544" spans="1:7" x14ac:dyDescent="0.25">
      <c r="A544" t="s">
        <v>84</v>
      </c>
      <c r="B544" t="s">
        <v>100</v>
      </c>
      <c r="C544" t="s">
        <v>113</v>
      </c>
      <c r="D544">
        <v>230</v>
      </c>
      <c r="E544">
        <v>10</v>
      </c>
      <c r="F544">
        <f>RANK(STAND_HR[[#This Row],[HR]],STAND_HR[HR],0)</f>
        <v>145</v>
      </c>
      <c r="G544">
        <f t="shared" si="8"/>
        <v>3</v>
      </c>
    </row>
    <row r="545" spans="1:7" x14ac:dyDescent="0.25">
      <c r="A545" t="s">
        <v>84</v>
      </c>
      <c r="B545" t="s">
        <v>99</v>
      </c>
      <c r="C545" t="s">
        <v>113</v>
      </c>
      <c r="D545">
        <v>215</v>
      </c>
      <c r="E545">
        <v>9</v>
      </c>
      <c r="F545">
        <f>RANK(STAND_HR[[#This Row],[HR]],STAND_HR[HR],0)</f>
        <v>231</v>
      </c>
      <c r="G545">
        <f t="shared" si="8"/>
        <v>4</v>
      </c>
    </row>
    <row r="546" spans="1:7" x14ac:dyDescent="0.25">
      <c r="A546" t="s">
        <v>84</v>
      </c>
      <c r="B546" t="s">
        <v>95</v>
      </c>
      <c r="C546" t="s">
        <v>113</v>
      </c>
      <c r="D546">
        <v>214</v>
      </c>
      <c r="E546">
        <v>8</v>
      </c>
      <c r="F546">
        <f>RANK(STAND_HR[[#This Row],[HR]],STAND_HR[HR],0)</f>
        <v>235</v>
      </c>
      <c r="G546">
        <f t="shared" si="8"/>
        <v>5</v>
      </c>
    </row>
    <row r="547" spans="1:7" x14ac:dyDescent="0.25">
      <c r="A547" t="s">
        <v>84</v>
      </c>
      <c r="B547" t="s">
        <v>98</v>
      </c>
      <c r="C547" t="s">
        <v>113</v>
      </c>
      <c r="D547">
        <v>209</v>
      </c>
      <c r="E547">
        <v>7</v>
      </c>
      <c r="F547">
        <f>RANK(STAND_HR[[#This Row],[HR]],STAND_HR[HR],0)</f>
        <v>277</v>
      </c>
      <c r="G547">
        <f t="shared" si="8"/>
        <v>6</v>
      </c>
    </row>
    <row r="548" spans="1:7" x14ac:dyDescent="0.25">
      <c r="A548" t="s">
        <v>84</v>
      </c>
      <c r="B548" t="s">
        <v>104</v>
      </c>
      <c r="C548" t="s">
        <v>113</v>
      </c>
      <c r="D548">
        <v>201</v>
      </c>
      <c r="E548">
        <v>6</v>
      </c>
      <c r="F548">
        <f>RANK(STAND_HR[[#This Row],[HR]],STAND_HR[HR],0)</f>
        <v>333</v>
      </c>
      <c r="G548">
        <f t="shared" si="8"/>
        <v>7</v>
      </c>
    </row>
    <row r="549" spans="1:7" x14ac:dyDescent="0.25">
      <c r="A549" t="s">
        <v>84</v>
      </c>
      <c r="B549" t="s">
        <v>101</v>
      </c>
      <c r="C549" t="s">
        <v>113</v>
      </c>
      <c r="D549">
        <v>199</v>
      </c>
      <c r="E549">
        <v>5</v>
      </c>
      <c r="F549">
        <f>RANK(STAND_HR[[#This Row],[HR]],STAND_HR[HR],0)</f>
        <v>343</v>
      </c>
      <c r="G549">
        <f t="shared" si="8"/>
        <v>8</v>
      </c>
    </row>
    <row r="550" spans="1:7" x14ac:dyDescent="0.25">
      <c r="A550" t="s">
        <v>84</v>
      </c>
      <c r="B550" t="s">
        <v>96</v>
      </c>
      <c r="C550" t="s">
        <v>113</v>
      </c>
      <c r="D550">
        <v>197</v>
      </c>
      <c r="E550">
        <v>4</v>
      </c>
      <c r="F550">
        <f>RANK(STAND_HR[[#This Row],[HR]],STAND_HR[HR],0)</f>
        <v>361</v>
      </c>
      <c r="G550">
        <f t="shared" si="8"/>
        <v>9</v>
      </c>
    </row>
    <row r="551" spans="1:7" x14ac:dyDescent="0.25">
      <c r="A551" t="s">
        <v>84</v>
      </c>
      <c r="B551" t="s">
        <v>103</v>
      </c>
      <c r="C551" t="s">
        <v>113</v>
      </c>
      <c r="D551">
        <v>178</v>
      </c>
      <c r="E551">
        <v>3</v>
      </c>
      <c r="F551">
        <f>RANK(STAND_HR[[#This Row],[HR]],STAND_HR[HR],0)</f>
        <v>499</v>
      </c>
      <c r="G551">
        <f t="shared" si="8"/>
        <v>10</v>
      </c>
    </row>
    <row r="552" spans="1:7" x14ac:dyDescent="0.25">
      <c r="A552" t="s">
        <v>84</v>
      </c>
      <c r="B552" t="s">
        <v>97</v>
      </c>
      <c r="C552" t="s">
        <v>113</v>
      </c>
      <c r="D552">
        <v>168</v>
      </c>
      <c r="E552">
        <v>2</v>
      </c>
      <c r="F552">
        <f>RANK(STAND_HR[[#This Row],[HR]],STAND_HR[HR],0)</f>
        <v>550</v>
      </c>
      <c r="G552">
        <f t="shared" si="8"/>
        <v>11</v>
      </c>
    </row>
    <row r="553" spans="1:7" x14ac:dyDescent="0.25">
      <c r="A553" t="s">
        <v>84</v>
      </c>
      <c r="B553" t="s">
        <v>105</v>
      </c>
      <c r="C553" t="s">
        <v>113</v>
      </c>
      <c r="D553">
        <v>149</v>
      </c>
      <c r="E553">
        <v>1</v>
      </c>
      <c r="F553">
        <f>RANK(STAND_HR[[#This Row],[HR]],STAND_HR[HR],0)</f>
        <v>608</v>
      </c>
      <c r="G553">
        <f t="shared" si="8"/>
        <v>12</v>
      </c>
    </row>
    <row r="554" spans="1:7" x14ac:dyDescent="0.25">
      <c r="A554" t="s">
        <v>85</v>
      </c>
      <c r="B554" t="s">
        <v>95</v>
      </c>
      <c r="C554" t="s">
        <v>114</v>
      </c>
      <c r="D554">
        <v>265</v>
      </c>
      <c r="E554">
        <v>12</v>
      </c>
      <c r="F554">
        <f>RANK(STAND_HR[[#This Row],[HR]],STAND_HR[HR],0)</f>
        <v>17</v>
      </c>
      <c r="G554">
        <f t="shared" si="8"/>
        <v>1</v>
      </c>
    </row>
    <row r="555" spans="1:7" x14ac:dyDescent="0.25">
      <c r="A555" t="s">
        <v>85</v>
      </c>
      <c r="B555" t="s">
        <v>97</v>
      </c>
      <c r="C555" t="s">
        <v>114</v>
      </c>
      <c r="D555">
        <v>237</v>
      </c>
      <c r="E555">
        <v>11</v>
      </c>
      <c r="F555">
        <f>RANK(STAND_HR[[#This Row],[HR]],STAND_HR[HR],0)</f>
        <v>106</v>
      </c>
      <c r="G555">
        <f t="shared" si="8"/>
        <v>2</v>
      </c>
    </row>
    <row r="556" spans="1:7" x14ac:dyDescent="0.25">
      <c r="A556" t="s">
        <v>85</v>
      </c>
      <c r="B556" t="s">
        <v>94</v>
      </c>
      <c r="C556" t="s">
        <v>114</v>
      </c>
      <c r="D556">
        <v>235</v>
      </c>
      <c r="E556">
        <v>10</v>
      </c>
      <c r="F556">
        <f>RANK(STAND_HR[[#This Row],[HR]],STAND_HR[HR],0)</f>
        <v>116</v>
      </c>
      <c r="G556">
        <f t="shared" si="8"/>
        <v>3</v>
      </c>
    </row>
    <row r="557" spans="1:7" x14ac:dyDescent="0.25">
      <c r="A557" t="s">
        <v>85</v>
      </c>
      <c r="B557" t="s">
        <v>100</v>
      </c>
      <c r="C557" t="s">
        <v>114</v>
      </c>
      <c r="D557">
        <v>224</v>
      </c>
      <c r="E557">
        <v>9</v>
      </c>
      <c r="F557">
        <f>RANK(STAND_HR[[#This Row],[HR]],STAND_HR[HR],0)</f>
        <v>185</v>
      </c>
      <c r="G557">
        <f t="shared" si="8"/>
        <v>4</v>
      </c>
    </row>
    <row r="558" spans="1:7" x14ac:dyDescent="0.25">
      <c r="A558" t="s">
        <v>85</v>
      </c>
      <c r="B558" t="s">
        <v>99</v>
      </c>
      <c r="C558" t="s">
        <v>114</v>
      </c>
      <c r="D558">
        <v>220</v>
      </c>
      <c r="E558">
        <v>8</v>
      </c>
      <c r="F558">
        <f>RANK(STAND_HR[[#This Row],[HR]],STAND_HR[HR],0)</f>
        <v>205</v>
      </c>
      <c r="G558">
        <f t="shared" si="8"/>
        <v>5</v>
      </c>
    </row>
    <row r="559" spans="1:7" x14ac:dyDescent="0.25">
      <c r="A559" t="s">
        <v>85</v>
      </c>
      <c r="B559" t="s">
        <v>98</v>
      </c>
      <c r="C559" t="s">
        <v>114</v>
      </c>
      <c r="D559">
        <v>216</v>
      </c>
      <c r="E559">
        <v>7</v>
      </c>
      <c r="F559">
        <f>RANK(STAND_HR[[#This Row],[HR]],STAND_HR[HR],0)</f>
        <v>226</v>
      </c>
      <c r="G559">
        <f t="shared" si="8"/>
        <v>6</v>
      </c>
    </row>
    <row r="560" spans="1:7" x14ac:dyDescent="0.25">
      <c r="A560" t="s">
        <v>85</v>
      </c>
      <c r="B560" t="s">
        <v>103</v>
      </c>
      <c r="C560" t="s">
        <v>114</v>
      </c>
      <c r="D560">
        <v>192</v>
      </c>
      <c r="E560">
        <v>6</v>
      </c>
      <c r="F560">
        <f>RANK(STAND_HR[[#This Row],[HR]],STAND_HR[HR],0)</f>
        <v>395</v>
      </c>
      <c r="G560">
        <f t="shared" si="8"/>
        <v>7</v>
      </c>
    </row>
    <row r="561" spans="1:7" x14ac:dyDescent="0.25">
      <c r="A561" t="s">
        <v>85</v>
      </c>
      <c r="B561" t="s">
        <v>104</v>
      </c>
      <c r="C561" t="s">
        <v>114</v>
      </c>
      <c r="D561">
        <v>191</v>
      </c>
      <c r="E561">
        <v>5</v>
      </c>
      <c r="F561">
        <f>RANK(STAND_HR[[#This Row],[HR]],STAND_HR[HR],0)</f>
        <v>406</v>
      </c>
      <c r="G561">
        <f t="shared" si="8"/>
        <v>8</v>
      </c>
    </row>
    <row r="562" spans="1:7" x14ac:dyDescent="0.25">
      <c r="A562" t="s">
        <v>85</v>
      </c>
      <c r="B562" t="s">
        <v>105</v>
      </c>
      <c r="C562" t="s">
        <v>114</v>
      </c>
      <c r="D562">
        <v>186</v>
      </c>
      <c r="E562">
        <v>4</v>
      </c>
      <c r="F562">
        <f>RANK(STAND_HR[[#This Row],[HR]],STAND_HR[HR],0)</f>
        <v>447</v>
      </c>
      <c r="G562">
        <f t="shared" si="8"/>
        <v>9</v>
      </c>
    </row>
    <row r="563" spans="1:7" x14ac:dyDescent="0.25">
      <c r="A563" t="s">
        <v>85</v>
      </c>
      <c r="B563" t="s">
        <v>96</v>
      </c>
      <c r="C563" t="s">
        <v>114</v>
      </c>
      <c r="D563">
        <v>173</v>
      </c>
      <c r="E563">
        <v>3</v>
      </c>
      <c r="F563">
        <f>RANK(STAND_HR[[#This Row],[HR]],STAND_HR[HR],0)</f>
        <v>526</v>
      </c>
      <c r="G563">
        <f t="shared" si="8"/>
        <v>10</v>
      </c>
    </row>
    <row r="564" spans="1:7" x14ac:dyDescent="0.25">
      <c r="A564" t="s">
        <v>85</v>
      </c>
      <c r="B564" t="s">
        <v>101</v>
      </c>
      <c r="C564" t="s">
        <v>114</v>
      </c>
      <c r="D564">
        <v>144</v>
      </c>
      <c r="E564">
        <v>2</v>
      </c>
      <c r="F564">
        <f>RANK(STAND_HR[[#This Row],[HR]],STAND_HR[HR],0)</f>
        <v>619</v>
      </c>
      <c r="G564">
        <f t="shared" si="8"/>
        <v>11</v>
      </c>
    </row>
    <row r="565" spans="1:7" x14ac:dyDescent="0.25">
      <c r="A565" t="s">
        <v>85</v>
      </c>
      <c r="B565" t="s">
        <v>102</v>
      </c>
      <c r="C565" t="s">
        <v>114</v>
      </c>
      <c r="D565">
        <v>128</v>
      </c>
      <c r="E565">
        <v>1</v>
      </c>
      <c r="F565">
        <f>RANK(STAND_HR[[#This Row],[HR]],STAND_HR[HR],0)</f>
        <v>644</v>
      </c>
      <c r="G565">
        <f t="shared" si="8"/>
        <v>12</v>
      </c>
    </row>
    <row r="566" spans="1:7" x14ac:dyDescent="0.25">
      <c r="A566" t="s">
        <v>86</v>
      </c>
      <c r="B566" t="s">
        <v>95</v>
      </c>
      <c r="C566" t="s">
        <v>113</v>
      </c>
      <c r="D566">
        <v>262</v>
      </c>
      <c r="E566">
        <v>12</v>
      </c>
      <c r="F566">
        <f>RANK(STAND_HR[[#This Row],[HR]],STAND_HR[HR],0)</f>
        <v>26</v>
      </c>
      <c r="G566">
        <f t="shared" si="8"/>
        <v>1</v>
      </c>
    </row>
    <row r="567" spans="1:7" x14ac:dyDescent="0.25">
      <c r="A567" t="s">
        <v>86</v>
      </c>
      <c r="B567" t="s">
        <v>98</v>
      </c>
      <c r="C567" t="s">
        <v>113</v>
      </c>
      <c r="D567">
        <v>259</v>
      </c>
      <c r="E567">
        <v>11</v>
      </c>
      <c r="F567">
        <f>RANK(STAND_HR[[#This Row],[HR]],STAND_HR[HR],0)</f>
        <v>31</v>
      </c>
      <c r="G567">
        <f t="shared" si="8"/>
        <v>2</v>
      </c>
    </row>
    <row r="568" spans="1:7" x14ac:dyDescent="0.25">
      <c r="A568" t="s">
        <v>86</v>
      </c>
      <c r="B568" t="s">
        <v>94</v>
      </c>
      <c r="C568" t="s">
        <v>113</v>
      </c>
      <c r="D568">
        <v>242</v>
      </c>
      <c r="E568">
        <v>10</v>
      </c>
      <c r="F568">
        <f>RANK(STAND_HR[[#This Row],[HR]],STAND_HR[HR],0)</f>
        <v>87</v>
      </c>
      <c r="G568">
        <f t="shared" si="8"/>
        <v>3</v>
      </c>
    </row>
    <row r="569" spans="1:7" x14ac:dyDescent="0.25">
      <c r="A569" t="s">
        <v>86</v>
      </c>
      <c r="B569" t="s">
        <v>99</v>
      </c>
      <c r="C569" t="s">
        <v>113</v>
      </c>
      <c r="D569">
        <v>222</v>
      </c>
      <c r="E569">
        <v>9</v>
      </c>
      <c r="F569">
        <f>RANK(STAND_HR[[#This Row],[HR]],STAND_HR[HR],0)</f>
        <v>196</v>
      </c>
      <c r="G569">
        <f t="shared" si="8"/>
        <v>4</v>
      </c>
    </row>
    <row r="570" spans="1:7" x14ac:dyDescent="0.25">
      <c r="A570" t="s">
        <v>86</v>
      </c>
      <c r="B570" t="s">
        <v>101</v>
      </c>
      <c r="C570" t="s">
        <v>113</v>
      </c>
      <c r="D570">
        <v>212</v>
      </c>
      <c r="E570">
        <v>8</v>
      </c>
      <c r="F570">
        <f>RANK(STAND_HR[[#This Row],[HR]],STAND_HR[HR],0)</f>
        <v>252</v>
      </c>
      <c r="G570">
        <f t="shared" si="8"/>
        <v>5</v>
      </c>
    </row>
    <row r="571" spans="1:7" x14ac:dyDescent="0.25">
      <c r="A571" t="s">
        <v>86</v>
      </c>
      <c r="B571" t="s">
        <v>100</v>
      </c>
      <c r="C571" t="s">
        <v>113</v>
      </c>
      <c r="D571">
        <v>207</v>
      </c>
      <c r="E571">
        <v>7</v>
      </c>
      <c r="F571">
        <f>RANK(STAND_HR[[#This Row],[HR]],STAND_HR[HR],0)</f>
        <v>286</v>
      </c>
      <c r="G571">
        <f t="shared" si="8"/>
        <v>6</v>
      </c>
    </row>
    <row r="572" spans="1:7" x14ac:dyDescent="0.25">
      <c r="A572" t="s">
        <v>86</v>
      </c>
      <c r="B572" t="s">
        <v>103</v>
      </c>
      <c r="C572" t="s">
        <v>113</v>
      </c>
      <c r="D572">
        <v>186</v>
      </c>
      <c r="E572">
        <v>6</v>
      </c>
      <c r="F572">
        <f>RANK(STAND_HR[[#This Row],[HR]],STAND_HR[HR],0)</f>
        <v>447</v>
      </c>
      <c r="G572">
        <f t="shared" si="8"/>
        <v>7</v>
      </c>
    </row>
    <row r="573" spans="1:7" x14ac:dyDescent="0.25">
      <c r="A573" t="s">
        <v>86</v>
      </c>
      <c r="B573" t="s">
        <v>104</v>
      </c>
      <c r="C573" t="s">
        <v>113</v>
      </c>
      <c r="D573">
        <v>184</v>
      </c>
      <c r="E573">
        <v>5</v>
      </c>
      <c r="F573">
        <f>RANK(STAND_HR[[#This Row],[HR]],STAND_HR[HR],0)</f>
        <v>464</v>
      </c>
      <c r="G573">
        <f t="shared" si="8"/>
        <v>8</v>
      </c>
    </row>
    <row r="574" spans="1:7" x14ac:dyDescent="0.25">
      <c r="A574" t="s">
        <v>86</v>
      </c>
      <c r="B574" t="s">
        <v>97</v>
      </c>
      <c r="C574" t="s">
        <v>113</v>
      </c>
      <c r="D574">
        <v>183</v>
      </c>
      <c r="E574">
        <v>4</v>
      </c>
      <c r="F574">
        <f>RANK(STAND_HR[[#This Row],[HR]],STAND_HR[HR],0)</f>
        <v>469</v>
      </c>
      <c r="G574">
        <f t="shared" si="8"/>
        <v>9</v>
      </c>
    </row>
    <row r="575" spans="1:7" x14ac:dyDescent="0.25">
      <c r="A575" t="s">
        <v>86</v>
      </c>
      <c r="B575" t="s">
        <v>96</v>
      </c>
      <c r="C575" t="s">
        <v>113</v>
      </c>
      <c r="D575">
        <v>182</v>
      </c>
      <c r="E575">
        <v>3</v>
      </c>
      <c r="F575">
        <f>RANK(STAND_HR[[#This Row],[HR]],STAND_HR[HR],0)</f>
        <v>473</v>
      </c>
      <c r="G575">
        <f t="shared" si="8"/>
        <v>10</v>
      </c>
    </row>
    <row r="576" spans="1:7" x14ac:dyDescent="0.25">
      <c r="A576" t="s">
        <v>86</v>
      </c>
      <c r="B576" t="s">
        <v>105</v>
      </c>
      <c r="C576" t="s">
        <v>113</v>
      </c>
      <c r="D576">
        <v>178</v>
      </c>
      <c r="E576">
        <v>2</v>
      </c>
      <c r="F576">
        <f>RANK(STAND_HR[[#This Row],[HR]],STAND_HR[HR],0)</f>
        <v>499</v>
      </c>
      <c r="G576">
        <f t="shared" si="8"/>
        <v>11</v>
      </c>
    </row>
    <row r="577" spans="1:7" x14ac:dyDescent="0.25">
      <c r="A577" t="s">
        <v>86</v>
      </c>
      <c r="B577" t="s">
        <v>102</v>
      </c>
      <c r="C577" t="s">
        <v>113</v>
      </c>
      <c r="D577">
        <v>141</v>
      </c>
      <c r="E577">
        <v>1</v>
      </c>
      <c r="F577">
        <f>RANK(STAND_HR[[#This Row],[HR]],STAND_HR[HR],0)</f>
        <v>624</v>
      </c>
      <c r="G577">
        <f t="shared" si="8"/>
        <v>12</v>
      </c>
    </row>
    <row r="578" spans="1:7" x14ac:dyDescent="0.25">
      <c r="A578" t="s">
        <v>87</v>
      </c>
      <c r="B578" t="s">
        <v>94</v>
      </c>
      <c r="C578" t="s">
        <v>113</v>
      </c>
      <c r="D578">
        <v>272</v>
      </c>
      <c r="E578">
        <v>12</v>
      </c>
      <c r="F578">
        <f>RANK(STAND_HR[[#This Row],[HR]],STAND_HR[HR],0)</f>
        <v>9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98</v>
      </c>
      <c r="C579" t="s">
        <v>113</v>
      </c>
      <c r="D579">
        <v>250</v>
      </c>
      <c r="E579">
        <v>11</v>
      </c>
      <c r="F579">
        <f>RANK(STAND_HR[[#This Row],[HR]],STAND_HR[HR],0)</f>
        <v>50</v>
      </c>
      <c r="G579">
        <f t="shared" si="9"/>
        <v>2</v>
      </c>
    </row>
    <row r="580" spans="1:7" x14ac:dyDescent="0.25">
      <c r="A580" t="s">
        <v>87</v>
      </c>
      <c r="B580" t="s">
        <v>96</v>
      </c>
      <c r="C580" t="s">
        <v>113</v>
      </c>
      <c r="D580">
        <v>219</v>
      </c>
      <c r="E580">
        <v>10</v>
      </c>
      <c r="F580">
        <f>RANK(STAND_HR[[#This Row],[HR]],STAND_HR[HR],0)</f>
        <v>211</v>
      </c>
      <c r="G580">
        <f t="shared" si="9"/>
        <v>3</v>
      </c>
    </row>
    <row r="581" spans="1:7" x14ac:dyDescent="0.25">
      <c r="A581" t="s">
        <v>87</v>
      </c>
      <c r="B581" t="s">
        <v>101</v>
      </c>
      <c r="C581" t="s">
        <v>113</v>
      </c>
      <c r="D581">
        <v>218</v>
      </c>
      <c r="E581">
        <v>9</v>
      </c>
      <c r="F581">
        <f>RANK(STAND_HR[[#This Row],[HR]],STAND_HR[HR],0)</f>
        <v>218</v>
      </c>
      <c r="G581">
        <f t="shared" si="9"/>
        <v>4</v>
      </c>
    </row>
    <row r="582" spans="1:7" x14ac:dyDescent="0.25">
      <c r="A582" t="s">
        <v>87</v>
      </c>
      <c r="B582" t="s">
        <v>105</v>
      </c>
      <c r="C582" t="s">
        <v>113</v>
      </c>
      <c r="D582">
        <v>205</v>
      </c>
      <c r="E582">
        <v>8</v>
      </c>
      <c r="F582">
        <f>RANK(STAND_HR[[#This Row],[HR]],STAND_HR[HR],0)</f>
        <v>295</v>
      </c>
      <c r="G582">
        <f t="shared" si="9"/>
        <v>5</v>
      </c>
    </row>
    <row r="583" spans="1:7" x14ac:dyDescent="0.25">
      <c r="A583" t="s">
        <v>87</v>
      </c>
      <c r="B583" t="s">
        <v>95</v>
      </c>
      <c r="C583" t="s">
        <v>113</v>
      </c>
      <c r="D583">
        <v>204</v>
      </c>
      <c r="E583">
        <v>7</v>
      </c>
      <c r="F583">
        <f>RANK(STAND_HR[[#This Row],[HR]],STAND_HR[HR],0)</f>
        <v>302</v>
      </c>
      <c r="G583">
        <f t="shared" si="9"/>
        <v>6</v>
      </c>
    </row>
    <row r="584" spans="1:7" x14ac:dyDescent="0.25">
      <c r="A584" t="s">
        <v>87</v>
      </c>
      <c r="B584" t="s">
        <v>99</v>
      </c>
      <c r="C584" t="s">
        <v>113</v>
      </c>
      <c r="D584">
        <v>203</v>
      </c>
      <c r="E584">
        <v>6</v>
      </c>
      <c r="F584">
        <f>RANK(STAND_HR[[#This Row],[HR]],STAND_HR[HR],0)</f>
        <v>310</v>
      </c>
      <c r="G584">
        <f t="shared" si="9"/>
        <v>7</v>
      </c>
    </row>
    <row r="585" spans="1:7" x14ac:dyDescent="0.25">
      <c r="A585" t="s">
        <v>87</v>
      </c>
      <c r="B585" t="s">
        <v>97</v>
      </c>
      <c r="C585" t="s">
        <v>113</v>
      </c>
      <c r="D585">
        <v>198</v>
      </c>
      <c r="E585">
        <v>5</v>
      </c>
      <c r="F585">
        <f>RANK(STAND_HR[[#This Row],[HR]],STAND_HR[HR],0)</f>
        <v>347</v>
      </c>
      <c r="G585">
        <f t="shared" si="9"/>
        <v>8</v>
      </c>
    </row>
    <row r="586" spans="1:7" x14ac:dyDescent="0.25">
      <c r="A586" t="s">
        <v>87</v>
      </c>
      <c r="B586" t="s">
        <v>102</v>
      </c>
      <c r="C586" t="s">
        <v>113</v>
      </c>
      <c r="D586">
        <v>191</v>
      </c>
      <c r="E586">
        <v>4</v>
      </c>
      <c r="F586">
        <f>RANK(STAND_HR[[#This Row],[HR]],STAND_HR[HR],0)</f>
        <v>406</v>
      </c>
      <c r="G586">
        <f t="shared" si="9"/>
        <v>9</v>
      </c>
    </row>
    <row r="587" spans="1:7" x14ac:dyDescent="0.25">
      <c r="A587" t="s">
        <v>87</v>
      </c>
      <c r="B587" t="s">
        <v>100</v>
      </c>
      <c r="C587" t="s">
        <v>113</v>
      </c>
      <c r="D587">
        <v>188</v>
      </c>
      <c r="E587">
        <v>3</v>
      </c>
      <c r="F587">
        <f>RANK(STAND_HR[[#This Row],[HR]],STAND_HR[HR],0)</f>
        <v>435</v>
      </c>
      <c r="G587">
        <f t="shared" si="9"/>
        <v>10</v>
      </c>
    </row>
    <row r="588" spans="1:7" x14ac:dyDescent="0.25">
      <c r="A588" t="s">
        <v>87</v>
      </c>
      <c r="B588" t="s">
        <v>104</v>
      </c>
      <c r="C588" t="s">
        <v>113</v>
      </c>
      <c r="D588">
        <v>175</v>
      </c>
      <c r="E588">
        <v>2</v>
      </c>
      <c r="F588">
        <f>RANK(STAND_HR[[#This Row],[HR]],STAND_HR[HR],0)</f>
        <v>516</v>
      </c>
      <c r="G588">
        <f t="shared" si="9"/>
        <v>11</v>
      </c>
    </row>
    <row r="589" spans="1:7" x14ac:dyDescent="0.25">
      <c r="A589" t="s">
        <v>87</v>
      </c>
      <c r="B589" t="s">
        <v>103</v>
      </c>
      <c r="C589" t="s">
        <v>113</v>
      </c>
      <c r="D589">
        <v>160</v>
      </c>
      <c r="E589">
        <v>1</v>
      </c>
      <c r="F589">
        <f>RANK(STAND_HR[[#This Row],[HR]],STAND_HR[HR],0)</f>
        <v>584</v>
      </c>
      <c r="G589">
        <f t="shared" si="9"/>
        <v>12</v>
      </c>
    </row>
    <row r="590" spans="1:7" x14ac:dyDescent="0.25">
      <c r="A590" t="s">
        <v>88</v>
      </c>
      <c r="B590" t="s">
        <v>95</v>
      </c>
      <c r="C590" t="s">
        <v>113</v>
      </c>
      <c r="D590">
        <v>252</v>
      </c>
      <c r="E590">
        <v>12</v>
      </c>
      <c r="F590">
        <f>RANK(STAND_HR[[#This Row],[HR]],STAND_HR[HR],0)</f>
        <v>48</v>
      </c>
      <c r="G590">
        <f t="shared" si="9"/>
        <v>1</v>
      </c>
    </row>
    <row r="591" spans="1:7" x14ac:dyDescent="0.25">
      <c r="A591" t="s">
        <v>88</v>
      </c>
      <c r="B591" t="s">
        <v>101</v>
      </c>
      <c r="C591" t="s">
        <v>113</v>
      </c>
      <c r="D591">
        <v>233</v>
      </c>
      <c r="E591">
        <v>11</v>
      </c>
      <c r="F591">
        <f>RANK(STAND_HR[[#This Row],[HR]],STAND_HR[HR],0)</f>
        <v>130</v>
      </c>
      <c r="G591">
        <f t="shared" si="9"/>
        <v>2</v>
      </c>
    </row>
    <row r="592" spans="1:7" x14ac:dyDescent="0.25">
      <c r="A592" t="s">
        <v>88</v>
      </c>
      <c r="B592" t="s">
        <v>99</v>
      </c>
      <c r="C592" t="s">
        <v>113</v>
      </c>
      <c r="D592">
        <v>227</v>
      </c>
      <c r="E592">
        <v>10</v>
      </c>
      <c r="F592">
        <f>RANK(STAND_HR[[#This Row],[HR]],STAND_HR[HR],0)</f>
        <v>168</v>
      </c>
      <c r="G592">
        <f t="shared" si="9"/>
        <v>3</v>
      </c>
    </row>
    <row r="593" spans="1:7" x14ac:dyDescent="0.25">
      <c r="A593" t="s">
        <v>88</v>
      </c>
      <c r="B593" t="s">
        <v>105</v>
      </c>
      <c r="C593" t="s">
        <v>113</v>
      </c>
      <c r="D593">
        <v>222</v>
      </c>
      <c r="E593">
        <v>9</v>
      </c>
      <c r="F593">
        <f>RANK(STAND_HR[[#This Row],[HR]],STAND_HR[HR],0)</f>
        <v>196</v>
      </c>
      <c r="G593">
        <f t="shared" si="9"/>
        <v>4</v>
      </c>
    </row>
    <row r="594" spans="1:7" x14ac:dyDescent="0.25">
      <c r="A594" t="s">
        <v>88</v>
      </c>
      <c r="B594" t="s">
        <v>98</v>
      </c>
      <c r="C594" t="s">
        <v>113</v>
      </c>
      <c r="D594">
        <v>218</v>
      </c>
      <c r="E594">
        <v>8</v>
      </c>
      <c r="F594">
        <f>RANK(STAND_HR[[#This Row],[HR]],STAND_HR[HR],0)</f>
        <v>218</v>
      </c>
      <c r="G594">
        <f t="shared" si="9"/>
        <v>5</v>
      </c>
    </row>
    <row r="595" spans="1:7" x14ac:dyDescent="0.25">
      <c r="A595" t="s">
        <v>88</v>
      </c>
      <c r="B595" t="s">
        <v>94</v>
      </c>
      <c r="C595" t="s">
        <v>113</v>
      </c>
      <c r="D595">
        <v>205</v>
      </c>
      <c r="E595">
        <v>7</v>
      </c>
      <c r="F595">
        <f>RANK(STAND_HR[[#This Row],[HR]],STAND_HR[HR],0)</f>
        <v>295</v>
      </c>
      <c r="G595">
        <f t="shared" si="9"/>
        <v>6</v>
      </c>
    </row>
    <row r="596" spans="1:7" x14ac:dyDescent="0.25">
      <c r="A596" t="s">
        <v>88</v>
      </c>
      <c r="B596" t="s">
        <v>97</v>
      </c>
      <c r="C596" t="s">
        <v>113</v>
      </c>
      <c r="D596">
        <v>184</v>
      </c>
      <c r="E596">
        <v>6</v>
      </c>
      <c r="F596">
        <f>RANK(STAND_HR[[#This Row],[HR]],STAND_HR[HR],0)</f>
        <v>464</v>
      </c>
      <c r="G596">
        <f t="shared" si="9"/>
        <v>7</v>
      </c>
    </row>
    <row r="597" spans="1:7" x14ac:dyDescent="0.25">
      <c r="A597" t="s">
        <v>88</v>
      </c>
      <c r="B597" t="s">
        <v>104</v>
      </c>
      <c r="C597" t="s">
        <v>113</v>
      </c>
      <c r="D597">
        <v>183</v>
      </c>
      <c r="E597">
        <v>5</v>
      </c>
      <c r="F597">
        <f>RANK(STAND_HR[[#This Row],[HR]],STAND_HR[HR],0)</f>
        <v>469</v>
      </c>
      <c r="G597">
        <f t="shared" si="9"/>
        <v>8</v>
      </c>
    </row>
    <row r="598" spans="1:7" x14ac:dyDescent="0.25">
      <c r="A598" t="s">
        <v>88</v>
      </c>
      <c r="B598" t="s">
        <v>102</v>
      </c>
      <c r="C598" t="s">
        <v>113</v>
      </c>
      <c r="D598">
        <v>180</v>
      </c>
      <c r="E598">
        <v>4</v>
      </c>
      <c r="F598">
        <f>RANK(STAND_HR[[#This Row],[HR]],STAND_HR[HR],0)</f>
        <v>484</v>
      </c>
      <c r="G598">
        <f t="shared" si="9"/>
        <v>9</v>
      </c>
    </row>
    <row r="599" spans="1:7" x14ac:dyDescent="0.25">
      <c r="A599" t="s">
        <v>88</v>
      </c>
      <c r="B599" t="s">
        <v>103</v>
      </c>
      <c r="C599" t="s">
        <v>113</v>
      </c>
      <c r="D599">
        <v>179</v>
      </c>
      <c r="E599">
        <v>3</v>
      </c>
      <c r="F599">
        <f>RANK(STAND_HR[[#This Row],[HR]],STAND_HR[HR],0)</f>
        <v>494</v>
      </c>
      <c r="G599">
        <f t="shared" si="9"/>
        <v>10</v>
      </c>
    </row>
    <row r="600" spans="1:7" x14ac:dyDescent="0.25">
      <c r="A600" t="s">
        <v>88</v>
      </c>
      <c r="B600" t="s">
        <v>100</v>
      </c>
      <c r="C600" t="s">
        <v>113</v>
      </c>
      <c r="D600">
        <v>175</v>
      </c>
      <c r="E600">
        <v>2</v>
      </c>
      <c r="F600">
        <f>RANK(STAND_HR[[#This Row],[HR]],STAND_HR[HR],0)</f>
        <v>516</v>
      </c>
      <c r="G600">
        <f t="shared" si="9"/>
        <v>11</v>
      </c>
    </row>
    <row r="601" spans="1:7" x14ac:dyDescent="0.25">
      <c r="A601" t="s">
        <v>88</v>
      </c>
      <c r="B601" t="s">
        <v>96</v>
      </c>
      <c r="C601" t="s">
        <v>113</v>
      </c>
      <c r="D601">
        <v>165</v>
      </c>
      <c r="E601">
        <v>1</v>
      </c>
      <c r="F601">
        <f>RANK(STAND_HR[[#This Row],[HR]],STAND_HR[HR],0)</f>
        <v>568</v>
      </c>
      <c r="G601">
        <f t="shared" si="9"/>
        <v>12</v>
      </c>
    </row>
    <row r="602" spans="1:7" x14ac:dyDescent="0.25">
      <c r="A602" t="s">
        <v>89</v>
      </c>
      <c r="B602" t="s">
        <v>101</v>
      </c>
      <c r="C602" t="s">
        <v>113</v>
      </c>
      <c r="D602">
        <v>264</v>
      </c>
      <c r="E602">
        <v>12</v>
      </c>
      <c r="F602">
        <f>RANK(STAND_HR[[#This Row],[HR]],STAND_HR[HR],0)</f>
        <v>21</v>
      </c>
      <c r="G602">
        <f t="shared" si="9"/>
        <v>1</v>
      </c>
    </row>
    <row r="603" spans="1:7" x14ac:dyDescent="0.25">
      <c r="A603" t="s">
        <v>89</v>
      </c>
      <c r="B603" t="s">
        <v>95</v>
      </c>
      <c r="C603" t="s">
        <v>113</v>
      </c>
      <c r="D603">
        <v>250</v>
      </c>
      <c r="E603">
        <v>11</v>
      </c>
      <c r="F603">
        <f>RANK(STAND_HR[[#This Row],[HR]],STAND_HR[HR],0)</f>
        <v>50</v>
      </c>
      <c r="G603">
        <f t="shared" si="9"/>
        <v>2</v>
      </c>
    </row>
    <row r="604" spans="1:7" x14ac:dyDescent="0.25">
      <c r="A604" t="s">
        <v>89</v>
      </c>
      <c r="B604" t="s">
        <v>94</v>
      </c>
      <c r="C604" t="s">
        <v>113</v>
      </c>
      <c r="D604">
        <v>246</v>
      </c>
      <c r="E604">
        <v>10</v>
      </c>
      <c r="F604">
        <f>RANK(STAND_HR[[#This Row],[HR]],STAND_HR[HR],0)</f>
        <v>66</v>
      </c>
      <c r="G604">
        <f t="shared" si="9"/>
        <v>3</v>
      </c>
    </row>
    <row r="605" spans="1:7" x14ac:dyDescent="0.25">
      <c r="A605" t="s">
        <v>89</v>
      </c>
      <c r="B605" t="s">
        <v>100</v>
      </c>
      <c r="C605" t="s">
        <v>113</v>
      </c>
      <c r="D605">
        <v>243</v>
      </c>
      <c r="E605">
        <v>9</v>
      </c>
      <c r="F605">
        <f>RANK(STAND_HR[[#This Row],[HR]],STAND_HR[HR],0)</f>
        <v>74</v>
      </c>
      <c r="G605">
        <f t="shared" si="9"/>
        <v>4</v>
      </c>
    </row>
    <row r="606" spans="1:7" x14ac:dyDescent="0.25">
      <c r="A606" t="s">
        <v>89</v>
      </c>
      <c r="B606" t="s">
        <v>98</v>
      </c>
      <c r="C606" t="s">
        <v>113</v>
      </c>
      <c r="D606">
        <v>229</v>
      </c>
      <c r="E606">
        <v>8</v>
      </c>
      <c r="F606">
        <f>RANK(STAND_HR[[#This Row],[HR]],STAND_HR[HR],0)</f>
        <v>151</v>
      </c>
      <c r="G606">
        <f t="shared" si="9"/>
        <v>5</v>
      </c>
    </row>
    <row r="607" spans="1:7" x14ac:dyDescent="0.25">
      <c r="A607" t="s">
        <v>89</v>
      </c>
      <c r="B607" t="s">
        <v>102</v>
      </c>
      <c r="C607" t="s">
        <v>113</v>
      </c>
      <c r="D607">
        <v>199</v>
      </c>
      <c r="E607">
        <v>7</v>
      </c>
      <c r="F607">
        <f>RANK(STAND_HR[[#This Row],[HR]],STAND_HR[HR],0)</f>
        <v>343</v>
      </c>
      <c r="G607">
        <f t="shared" si="9"/>
        <v>6</v>
      </c>
    </row>
    <row r="608" spans="1:7" x14ac:dyDescent="0.25">
      <c r="A608" t="s">
        <v>89</v>
      </c>
      <c r="B608" t="s">
        <v>104</v>
      </c>
      <c r="C608" t="s">
        <v>113</v>
      </c>
      <c r="D608">
        <v>185</v>
      </c>
      <c r="E608">
        <v>6</v>
      </c>
      <c r="F608">
        <f>RANK(STAND_HR[[#This Row],[HR]],STAND_HR[HR],0)</f>
        <v>457</v>
      </c>
      <c r="G608">
        <f t="shared" si="9"/>
        <v>7</v>
      </c>
    </row>
    <row r="609" spans="1:7" x14ac:dyDescent="0.25">
      <c r="A609" t="s">
        <v>89</v>
      </c>
      <c r="B609" t="s">
        <v>99</v>
      </c>
      <c r="C609" t="s">
        <v>113</v>
      </c>
      <c r="D609">
        <v>177</v>
      </c>
      <c r="E609">
        <v>5</v>
      </c>
      <c r="F609">
        <f>RANK(STAND_HR[[#This Row],[HR]],STAND_HR[HR],0)</f>
        <v>507</v>
      </c>
      <c r="G609">
        <f t="shared" si="9"/>
        <v>8</v>
      </c>
    </row>
    <row r="610" spans="1:7" x14ac:dyDescent="0.25">
      <c r="A610" t="s">
        <v>89</v>
      </c>
      <c r="B610" t="s">
        <v>105</v>
      </c>
      <c r="C610" t="s">
        <v>113</v>
      </c>
      <c r="D610">
        <v>165</v>
      </c>
      <c r="E610">
        <v>4</v>
      </c>
      <c r="F610">
        <f>RANK(STAND_HR[[#This Row],[HR]],STAND_HR[HR],0)</f>
        <v>568</v>
      </c>
      <c r="G610">
        <f t="shared" si="9"/>
        <v>9</v>
      </c>
    </row>
    <row r="611" spans="1:7" x14ac:dyDescent="0.25">
      <c r="A611" t="s">
        <v>89</v>
      </c>
      <c r="B611" t="s">
        <v>96</v>
      </c>
      <c r="C611" t="s">
        <v>113</v>
      </c>
      <c r="D611">
        <v>147</v>
      </c>
      <c r="E611">
        <v>3</v>
      </c>
      <c r="F611">
        <f>RANK(STAND_HR[[#This Row],[HR]],STAND_HR[HR],0)</f>
        <v>610</v>
      </c>
      <c r="G611">
        <f t="shared" si="9"/>
        <v>10</v>
      </c>
    </row>
    <row r="612" spans="1:7" x14ac:dyDescent="0.25">
      <c r="A612" t="s">
        <v>89</v>
      </c>
      <c r="B612" t="s">
        <v>103</v>
      </c>
      <c r="C612" t="s">
        <v>113</v>
      </c>
      <c r="D612">
        <v>139</v>
      </c>
      <c r="E612">
        <v>2</v>
      </c>
      <c r="F612">
        <f>RANK(STAND_HR[[#This Row],[HR]],STAND_HR[HR],0)</f>
        <v>630</v>
      </c>
      <c r="G612">
        <f t="shared" si="9"/>
        <v>11</v>
      </c>
    </row>
    <row r="613" spans="1:7" x14ac:dyDescent="0.25">
      <c r="A613" t="s">
        <v>89</v>
      </c>
      <c r="B613" t="s">
        <v>97</v>
      </c>
      <c r="C613" t="s">
        <v>113</v>
      </c>
      <c r="D613">
        <v>134</v>
      </c>
      <c r="E613">
        <v>1</v>
      </c>
      <c r="F613">
        <f>RANK(STAND_HR[[#This Row],[HR]],STAND_HR[HR],0)</f>
        <v>637</v>
      </c>
      <c r="G613">
        <f t="shared" si="9"/>
        <v>12</v>
      </c>
    </row>
    <row r="614" spans="1:7" x14ac:dyDescent="0.25">
      <c r="A614" t="s">
        <v>90</v>
      </c>
      <c r="B614" t="s">
        <v>105</v>
      </c>
      <c r="C614" t="s">
        <v>113</v>
      </c>
      <c r="D614">
        <v>262</v>
      </c>
      <c r="E614">
        <v>12</v>
      </c>
      <c r="F614">
        <f>RANK(STAND_HR[[#This Row],[HR]],STAND_HR[HR],0)</f>
        <v>26</v>
      </c>
      <c r="G614">
        <f t="shared" si="9"/>
        <v>1</v>
      </c>
    </row>
    <row r="615" spans="1:7" x14ac:dyDescent="0.25">
      <c r="A615" t="s">
        <v>90</v>
      </c>
      <c r="B615" t="s">
        <v>94</v>
      </c>
      <c r="C615" t="s">
        <v>113</v>
      </c>
      <c r="D615">
        <v>256</v>
      </c>
      <c r="E615">
        <v>11</v>
      </c>
      <c r="F615">
        <f>RANK(STAND_HR[[#This Row],[HR]],STAND_HR[HR],0)</f>
        <v>37</v>
      </c>
      <c r="G615">
        <f t="shared" si="9"/>
        <v>2</v>
      </c>
    </row>
    <row r="616" spans="1:7" x14ac:dyDescent="0.25">
      <c r="A616" t="s">
        <v>90</v>
      </c>
      <c r="B616" t="s">
        <v>95</v>
      </c>
      <c r="C616" t="s">
        <v>113</v>
      </c>
      <c r="D616">
        <v>237</v>
      </c>
      <c r="E616">
        <v>10</v>
      </c>
      <c r="F616">
        <f>RANK(STAND_HR[[#This Row],[HR]],STAND_HR[HR],0)</f>
        <v>106</v>
      </c>
      <c r="G616">
        <f t="shared" si="9"/>
        <v>3</v>
      </c>
    </row>
    <row r="617" spans="1:7" x14ac:dyDescent="0.25">
      <c r="A617" t="s">
        <v>90</v>
      </c>
      <c r="B617" t="s">
        <v>101</v>
      </c>
      <c r="C617" t="s">
        <v>113</v>
      </c>
      <c r="D617">
        <v>226</v>
      </c>
      <c r="E617">
        <v>9</v>
      </c>
      <c r="F617">
        <f>RANK(STAND_HR[[#This Row],[HR]],STAND_HR[HR],0)</f>
        <v>171</v>
      </c>
      <c r="G617">
        <f t="shared" si="9"/>
        <v>4</v>
      </c>
    </row>
    <row r="618" spans="1:7" x14ac:dyDescent="0.25">
      <c r="A618" t="s">
        <v>90</v>
      </c>
      <c r="B618" t="s">
        <v>100</v>
      </c>
      <c r="C618" t="s">
        <v>113</v>
      </c>
      <c r="D618">
        <v>202</v>
      </c>
      <c r="E618">
        <v>8</v>
      </c>
      <c r="F618">
        <f>RANK(STAND_HR[[#This Row],[HR]],STAND_HR[HR],0)</f>
        <v>321</v>
      </c>
      <c r="G618">
        <f t="shared" si="9"/>
        <v>5</v>
      </c>
    </row>
    <row r="619" spans="1:7" x14ac:dyDescent="0.25">
      <c r="A619" t="s">
        <v>90</v>
      </c>
      <c r="B619" t="s">
        <v>102</v>
      </c>
      <c r="C619" t="s">
        <v>113</v>
      </c>
      <c r="D619">
        <v>190</v>
      </c>
      <c r="E619">
        <v>7</v>
      </c>
      <c r="F619">
        <f>RANK(STAND_HR[[#This Row],[HR]],STAND_HR[HR],0)</f>
        <v>413</v>
      </c>
      <c r="G619">
        <f t="shared" si="9"/>
        <v>6</v>
      </c>
    </row>
    <row r="620" spans="1:7" x14ac:dyDescent="0.25">
      <c r="A620" t="s">
        <v>90</v>
      </c>
      <c r="B620" t="s">
        <v>96</v>
      </c>
      <c r="C620" t="s">
        <v>113</v>
      </c>
      <c r="D620">
        <v>186</v>
      </c>
      <c r="E620">
        <v>6</v>
      </c>
      <c r="F620">
        <f>RANK(STAND_HR[[#This Row],[HR]],STAND_HR[HR],0)</f>
        <v>447</v>
      </c>
      <c r="G620">
        <f t="shared" si="9"/>
        <v>7</v>
      </c>
    </row>
    <row r="621" spans="1:7" x14ac:dyDescent="0.25">
      <c r="A621" t="s">
        <v>90</v>
      </c>
      <c r="B621" t="s">
        <v>98</v>
      </c>
      <c r="C621" t="s">
        <v>113</v>
      </c>
      <c r="D621">
        <v>178</v>
      </c>
      <c r="E621">
        <v>5</v>
      </c>
      <c r="F621">
        <f>RANK(STAND_HR[[#This Row],[HR]],STAND_HR[HR],0)</f>
        <v>499</v>
      </c>
      <c r="G621">
        <f t="shared" si="9"/>
        <v>8</v>
      </c>
    </row>
    <row r="622" spans="1:7" x14ac:dyDescent="0.25">
      <c r="A622" t="s">
        <v>90</v>
      </c>
      <c r="B622" t="s">
        <v>104</v>
      </c>
      <c r="C622" t="s">
        <v>113</v>
      </c>
      <c r="D622">
        <v>168</v>
      </c>
      <c r="E622">
        <v>4</v>
      </c>
      <c r="F622">
        <f>RANK(STAND_HR[[#This Row],[HR]],STAND_HR[HR],0)</f>
        <v>550</v>
      </c>
      <c r="G622">
        <f t="shared" si="9"/>
        <v>9</v>
      </c>
    </row>
    <row r="623" spans="1:7" x14ac:dyDescent="0.25">
      <c r="A623" t="s">
        <v>90</v>
      </c>
      <c r="B623" t="s">
        <v>99</v>
      </c>
      <c r="C623" t="s">
        <v>113</v>
      </c>
      <c r="D623">
        <v>162</v>
      </c>
      <c r="E623">
        <v>3</v>
      </c>
      <c r="F623">
        <f>RANK(STAND_HR[[#This Row],[HR]],STAND_HR[HR],0)</f>
        <v>572</v>
      </c>
      <c r="G623">
        <f t="shared" si="9"/>
        <v>10</v>
      </c>
    </row>
    <row r="624" spans="1:7" x14ac:dyDescent="0.25">
      <c r="A624" t="s">
        <v>90</v>
      </c>
      <c r="B624" t="s">
        <v>97</v>
      </c>
      <c r="C624" t="s">
        <v>113</v>
      </c>
      <c r="D624">
        <v>139</v>
      </c>
      <c r="E624">
        <v>2</v>
      </c>
      <c r="F624">
        <f>RANK(STAND_HR[[#This Row],[HR]],STAND_HR[HR],0)</f>
        <v>630</v>
      </c>
      <c r="G624">
        <f t="shared" si="9"/>
        <v>11</v>
      </c>
    </row>
    <row r="625" spans="1:7" x14ac:dyDescent="0.25">
      <c r="A625" t="s">
        <v>90</v>
      </c>
      <c r="B625" t="s">
        <v>103</v>
      </c>
      <c r="C625" t="s">
        <v>113</v>
      </c>
      <c r="D625">
        <v>117</v>
      </c>
      <c r="E625">
        <v>1</v>
      </c>
      <c r="F625">
        <f>RANK(STAND_HR[[#This Row],[HR]],STAND_HR[HR],0)</f>
        <v>651</v>
      </c>
      <c r="G625">
        <f t="shared" si="9"/>
        <v>12</v>
      </c>
    </row>
    <row r="626" spans="1:7" x14ac:dyDescent="0.25">
      <c r="A626" t="s">
        <v>91</v>
      </c>
      <c r="B626" t="s">
        <v>101</v>
      </c>
      <c r="C626" t="s">
        <v>114</v>
      </c>
      <c r="D626">
        <v>259</v>
      </c>
      <c r="E626">
        <v>12</v>
      </c>
      <c r="F626">
        <f>RANK(STAND_HR[[#This Row],[HR]],STAND_HR[HR],0)</f>
        <v>31</v>
      </c>
      <c r="G626">
        <f t="shared" si="9"/>
        <v>1</v>
      </c>
    </row>
    <row r="627" spans="1:7" x14ac:dyDescent="0.25">
      <c r="A627" t="s">
        <v>91</v>
      </c>
      <c r="B627" t="s">
        <v>94</v>
      </c>
      <c r="C627" t="s">
        <v>114</v>
      </c>
      <c r="D627">
        <v>234</v>
      </c>
      <c r="E627">
        <v>11</v>
      </c>
      <c r="F627">
        <f>RANK(STAND_HR[[#This Row],[HR]],STAND_HR[HR],0)</f>
        <v>123</v>
      </c>
      <c r="G627">
        <f t="shared" si="9"/>
        <v>2</v>
      </c>
    </row>
    <row r="628" spans="1:7" x14ac:dyDescent="0.25">
      <c r="A628" t="s">
        <v>91</v>
      </c>
      <c r="B628" t="s">
        <v>98</v>
      </c>
      <c r="C628" t="s">
        <v>114</v>
      </c>
      <c r="D628">
        <v>225</v>
      </c>
      <c r="E628">
        <v>10</v>
      </c>
      <c r="F628">
        <f>RANK(STAND_HR[[#This Row],[HR]],STAND_HR[HR],0)</f>
        <v>182</v>
      </c>
      <c r="G628">
        <f t="shared" si="9"/>
        <v>3</v>
      </c>
    </row>
    <row r="629" spans="1:7" x14ac:dyDescent="0.25">
      <c r="A629" t="s">
        <v>91</v>
      </c>
      <c r="B629" t="s">
        <v>100</v>
      </c>
      <c r="C629" t="s">
        <v>114</v>
      </c>
      <c r="D629">
        <v>219</v>
      </c>
      <c r="E629">
        <v>9</v>
      </c>
      <c r="F629">
        <f>RANK(STAND_HR[[#This Row],[HR]],STAND_HR[HR],0)</f>
        <v>211</v>
      </c>
      <c r="G629">
        <f t="shared" si="9"/>
        <v>4</v>
      </c>
    </row>
    <row r="630" spans="1:7" x14ac:dyDescent="0.25">
      <c r="A630" t="s">
        <v>91</v>
      </c>
      <c r="B630" t="s">
        <v>95</v>
      </c>
      <c r="C630" t="s">
        <v>114</v>
      </c>
      <c r="D630">
        <v>213</v>
      </c>
      <c r="E630">
        <v>8</v>
      </c>
      <c r="F630">
        <f>RANK(STAND_HR[[#This Row],[HR]],STAND_HR[HR],0)</f>
        <v>244</v>
      </c>
      <c r="G630">
        <f t="shared" si="9"/>
        <v>5</v>
      </c>
    </row>
    <row r="631" spans="1:7" x14ac:dyDescent="0.25">
      <c r="A631" t="s">
        <v>91</v>
      </c>
      <c r="B631" t="s">
        <v>102</v>
      </c>
      <c r="C631" t="s">
        <v>114</v>
      </c>
      <c r="D631">
        <v>210</v>
      </c>
      <c r="E631">
        <v>7</v>
      </c>
      <c r="F631">
        <f>RANK(STAND_HR[[#This Row],[HR]],STAND_HR[HR],0)</f>
        <v>268</v>
      </c>
      <c r="G631">
        <f t="shared" si="9"/>
        <v>6</v>
      </c>
    </row>
    <row r="632" spans="1:7" x14ac:dyDescent="0.25">
      <c r="A632" t="s">
        <v>91</v>
      </c>
      <c r="B632" t="s">
        <v>99</v>
      </c>
      <c r="C632" t="s">
        <v>114</v>
      </c>
      <c r="D632">
        <v>202</v>
      </c>
      <c r="E632">
        <v>6</v>
      </c>
      <c r="F632">
        <f>RANK(STAND_HR[[#This Row],[HR]],STAND_HR[HR],0)</f>
        <v>321</v>
      </c>
      <c r="G632">
        <f t="shared" si="9"/>
        <v>7</v>
      </c>
    </row>
    <row r="633" spans="1:7" x14ac:dyDescent="0.25">
      <c r="A633" t="s">
        <v>91</v>
      </c>
      <c r="B633" t="s">
        <v>104</v>
      </c>
      <c r="C633" t="s">
        <v>114</v>
      </c>
      <c r="D633">
        <v>195</v>
      </c>
      <c r="E633">
        <v>5</v>
      </c>
      <c r="F633">
        <f>RANK(STAND_HR[[#This Row],[HR]],STAND_HR[HR],0)</f>
        <v>374</v>
      </c>
      <c r="G633">
        <f t="shared" si="9"/>
        <v>8</v>
      </c>
    </row>
    <row r="634" spans="1:7" x14ac:dyDescent="0.25">
      <c r="A634" t="s">
        <v>91</v>
      </c>
      <c r="B634" t="s">
        <v>97</v>
      </c>
      <c r="C634" t="s">
        <v>114</v>
      </c>
      <c r="D634">
        <v>183</v>
      </c>
      <c r="E634">
        <v>4</v>
      </c>
      <c r="F634">
        <f>RANK(STAND_HR[[#This Row],[HR]],STAND_HR[HR],0)</f>
        <v>469</v>
      </c>
      <c r="G634">
        <f t="shared" si="9"/>
        <v>9</v>
      </c>
    </row>
    <row r="635" spans="1:7" x14ac:dyDescent="0.25">
      <c r="A635" t="s">
        <v>91</v>
      </c>
      <c r="B635" t="s">
        <v>96</v>
      </c>
      <c r="C635" t="s">
        <v>114</v>
      </c>
      <c r="D635">
        <v>173</v>
      </c>
      <c r="E635">
        <v>2.5</v>
      </c>
      <c r="F635">
        <f>RANK(STAND_HR[[#This Row],[HR]],STAND_HR[HR],0)</f>
        <v>526</v>
      </c>
      <c r="G635">
        <f t="shared" si="9"/>
        <v>10</v>
      </c>
    </row>
    <row r="636" spans="1:7" x14ac:dyDescent="0.25">
      <c r="A636" t="s">
        <v>91</v>
      </c>
      <c r="B636" t="s">
        <v>103</v>
      </c>
      <c r="C636" t="s">
        <v>114</v>
      </c>
      <c r="D636">
        <v>173</v>
      </c>
      <c r="E636">
        <v>2.5</v>
      </c>
      <c r="F636">
        <f>RANK(STAND_HR[[#This Row],[HR]],STAND_HR[HR],0)</f>
        <v>526</v>
      </c>
      <c r="G636">
        <f t="shared" si="9"/>
        <v>11</v>
      </c>
    </row>
    <row r="637" spans="1:7" x14ac:dyDescent="0.25">
      <c r="A637" t="s">
        <v>91</v>
      </c>
      <c r="B637" t="s">
        <v>105</v>
      </c>
      <c r="C637" t="s">
        <v>114</v>
      </c>
      <c r="D637">
        <v>146</v>
      </c>
      <c r="E637">
        <v>1</v>
      </c>
      <c r="F637">
        <f>RANK(STAND_HR[[#This Row],[HR]],STAND_HR[HR],0)</f>
        <v>615</v>
      </c>
      <c r="G637">
        <f t="shared" si="9"/>
        <v>12</v>
      </c>
    </row>
    <row r="638" spans="1:7" x14ac:dyDescent="0.25">
      <c r="A638" t="s">
        <v>92</v>
      </c>
      <c r="B638" t="s">
        <v>99</v>
      </c>
      <c r="C638" t="s">
        <v>113</v>
      </c>
      <c r="D638">
        <v>254</v>
      </c>
      <c r="E638">
        <v>12</v>
      </c>
      <c r="F638">
        <f>RANK(STAND_HR[[#This Row],[HR]],STAND_HR[HR],0)</f>
        <v>44</v>
      </c>
      <c r="G638">
        <f t="shared" si="9"/>
        <v>1</v>
      </c>
    </row>
    <row r="639" spans="1:7" x14ac:dyDescent="0.25">
      <c r="A639" t="s">
        <v>92</v>
      </c>
      <c r="B639" t="s">
        <v>100</v>
      </c>
      <c r="C639" t="s">
        <v>113</v>
      </c>
      <c r="D639">
        <v>237</v>
      </c>
      <c r="E639">
        <v>11</v>
      </c>
      <c r="F639">
        <f>RANK(STAND_HR[[#This Row],[HR]],STAND_HR[HR],0)</f>
        <v>106</v>
      </c>
      <c r="G639">
        <f t="shared" si="9"/>
        <v>2</v>
      </c>
    </row>
    <row r="640" spans="1:7" x14ac:dyDescent="0.25">
      <c r="A640" t="s">
        <v>92</v>
      </c>
      <c r="B640" t="s">
        <v>98</v>
      </c>
      <c r="C640" t="s">
        <v>113</v>
      </c>
      <c r="D640">
        <v>234</v>
      </c>
      <c r="E640">
        <v>10</v>
      </c>
      <c r="F640">
        <f>RANK(STAND_HR[[#This Row],[HR]],STAND_HR[HR],0)</f>
        <v>123</v>
      </c>
      <c r="G640">
        <f t="shared" si="9"/>
        <v>3</v>
      </c>
    </row>
    <row r="641" spans="1:7" x14ac:dyDescent="0.25">
      <c r="A641" t="s">
        <v>92</v>
      </c>
      <c r="B641" t="s">
        <v>94</v>
      </c>
      <c r="C641" t="s">
        <v>113</v>
      </c>
      <c r="D641">
        <v>226</v>
      </c>
      <c r="E641">
        <v>9</v>
      </c>
      <c r="F641">
        <f>RANK(STAND_HR[[#This Row],[HR]],STAND_HR[HR],0)</f>
        <v>171</v>
      </c>
      <c r="G641">
        <f t="shared" si="9"/>
        <v>4</v>
      </c>
    </row>
    <row r="642" spans="1:7" x14ac:dyDescent="0.25">
      <c r="A642" t="s">
        <v>92</v>
      </c>
      <c r="B642" t="s">
        <v>101</v>
      </c>
      <c r="C642" t="s">
        <v>113</v>
      </c>
      <c r="D642">
        <v>215</v>
      </c>
      <c r="E642">
        <v>8</v>
      </c>
      <c r="F642">
        <f>RANK(STAND_HR[[#This Row],[HR]],STAND_HR[HR],0)</f>
        <v>231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95</v>
      </c>
      <c r="C643" t="s">
        <v>113</v>
      </c>
      <c r="D643">
        <v>212</v>
      </c>
      <c r="E643">
        <v>6.5</v>
      </c>
      <c r="F643">
        <f>RANK(STAND_HR[[#This Row],[HR]],STAND_HR[HR],0)</f>
        <v>252</v>
      </c>
      <c r="G643">
        <f t="shared" si="10"/>
        <v>6</v>
      </c>
    </row>
    <row r="644" spans="1:7" x14ac:dyDescent="0.25">
      <c r="A644" t="s">
        <v>92</v>
      </c>
      <c r="B644" t="s">
        <v>104</v>
      </c>
      <c r="C644" t="s">
        <v>113</v>
      </c>
      <c r="D644">
        <v>212</v>
      </c>
      <c r="E644">
        <v>6.5</v>
      </c>
      <c r="F644">
        <f>RANK(STAND_HR[[#This Row],[HR]],STAND_HR[HR],0)</f>
        <v>252</v>
      </c>
      <c r="G644">
        <f t="shared" si="10"/>
        <v>7</v>
      </c>
    </row>
    <row r="645" spans="1:7" x14ac:dyDescent="0.25">
      <c r="A645" t="s">
        <v>92</v>
      </c>
      <c r="B645" t="s">
        <v>102</v>
      </c>
      <c r="C645" t="s">
        <v>113</v>
      </c>
      <c r="D645">
        <v>196</v>
      </c>
      <c r="E645">
        <v>5</v>
      </c>
      <c r="F645">
        <f>RANK(STAND_HR[[#This Row],[HR]],STAND_HR[HR],0)</f>
        <v>367</v>
      </c>
      <c r="G645">
        <f t="shared" si="10"/>
        <v>8</v>
      </c>
    </row>
    <row r="646" spans="1:7" x14ac:dyDescent="0.25">
      <c r="A646" t="s">
        <v>92</v>
      </c>
      <c r="B646" t="s">
        <v>105</v>
      </c>
      <c r="C646" t="s">
        <v>113</v>
      </c>
      <c r="D646">
        <v>195</v>
      </c>
      <c r="E646">
        <v>4</v>
      </c>
      <c r="F646">
        <f>RANK(STAND_HR[[#This Row],[HR]],STAND_HR[HR],0)</f>
        <v>374</v>
      </c>
      <c r="G646">
        <f t="shared" si="10"/>
        <v>9</v>
      </c>
    </row>
    <row r="647" spans="1:7" x14ac:dyDescent="0.25">
      <c r="A647" t="s">
        <v>92</v>
      </c>
      <c r="B647" t="s">
        <v>96</v>
      </c>
      <c r="C647" t="s">
        <v>113</v>
      </c>
      <c r="D647">
        <v>164</v>
      </c>
      <c r="E647">
        <v>3</v>
      </c>
      <c r="F647">
        <f>RANK(STAND_HR[[#This Row],[HR]],STAND_HR[HR],0)</f>
        <v>570</v>
      </c>
      <c r="G647">
        <f t="shared" si="10"/>
        <v>10</v>
      </c>
    </row>
    <row r="648" spans="1:7" x14ac:dyDescent="0.25">
      <c r="A648" t="s">
        <v>92</v>
      </c>
      <c r="B648" t="s">
        <v>103</v>
      </c>
      <c r="C648" t="s">
        <v>113</v>
      </c>
      <c r="D648">
        <v>145</v>
      </c>
      <c r="E648">
        <v>2</v>
      </c>
      <c r="F648">
        <f>RANK(STAND_HR[[#This Row],[HR]],STAND_HR[HR],0)</f>
        <v>617</v>
      </c>
      <c r="G648">
        <f t="shared" si="10"/>
        <v>11</v>
      </c>
    </row>
    <row r="649" spans="1:7" x14ac:dyDescent="0.25">
      <c r="A649" t="s">
        <v>92</v>
      </c>
      <c r="B649" t="s">
        <v>97</v>
      </c>
      <c r="C649" t="s">
        <v>113</v>
      </c>
      <c r="D649">
        <v>111</v>
      </c>
      <c r="E649">
        <v>1</v>
      </c>
      <c r="F649">
        <f>RANK(STAND_HR[[#This Row],[HR]],STAND_HR[HR],0)</f>
        <v>655</v>
      </c>
      <c r="G649">
        <f t="shared" si="10"/>
        <v>12</v>
      </c>
    </row>
    <row r="650" spans="1:7" x14ac:dyDescent="0.25">
      <c r="A650" t="s">
        <v>93</v>
      </c>
      <c r="B650" t="s">
        <v>98</v>
      </c>
      <c r="C650" t="s">
        <v>113</v>
      </c>
      <c r="D650">
        <v>234</v>
      </c>
      <c r="E650">
        <v>12</v>
      </c>
      <c r="F650">
        <f>RANK(STAND_HR[[#This Row],[HR]],STAND_HR[HR],0)</f>
        <v>123</v>
      </c>
      <c r="G650">
        <f t="shared" si="10"/>
        <v>1</v>
      </c>
    </row>
    <row r="651" spans="1:7" x14ac:dyDescent="0.25">
      <c r="A651" t="s">
        <v>93</v>
      </c>
      <c r="B651" t="s">
        <v>94</v>
      </c>
      <c r="C651" t="s">
        <v>113</v>
      </c>
      <c r="D651">
        <v>229</v>
      </c>
      <c r="E651">
        <v>11</v>
      </c>
      <c r="F651">
        <f>RANK(STAND_HR[[#This Row],[HR]],STAND_HR[HR],0)</f>
        <v>151</v>
      </c>
      <c r="G651">
        <f t="shared" si="10"/>
        <v>2</v>
      </c>
    </row>
    <row r="652" spans="1:7" x14ac:dyDescent="0.25">
      <c r="A652" t="s">
        <v>93</v>
      </c>
      <c r="B652" t="s">
        <v>99</v>
      </c>
      <c r="C652" t="s">
        <v>113</v>
      </c>
      <c r="D652">
        <v>226</v>
      </c>
      <c r="E652">
        <v>9.5</v>
      </c>
      <c r="F652">
        <f>RANK(STAND_HR[[#This Row],[HR]],STAND_HR[HR],0)</f>
        <v>171</v>
      </c>
      <c r="G652">
        <f t="shared" si="10"/>
        <v>3</v>
      </c>
    </row>
    <row r="653" spans="1:7" x14ac:dyDescent="0.25">
      <c r="A653" t="s">
        <v>93</v>
      </c>
      <c r="B653" t="s">
        <v>100</v>
      </c>
      <c r="C653" t="s">
        <v>113</v>
      </c>
      <c r="D653">
        <v>226</v>
      </c>
      <c r="E653">
        <v>9.5</v>
      </c>
      <c r="F653">
        <f>RANK(STAND_HR[[#This Row],[HR]],STAND_HR[HR],0)</f>
        <v>171</v>
      </c>
      <c r="G653">
        <f t="shared" si="10"/>
        <v>4</v>
      </c>
    </row>
    <row r="654" spans="1:7" x14ac:dyDescent="0.25">
      <c r="A654" t="s">
        <v>93</v>
      </c>
      <c r="B654" t="s">
        <v>101</v>
      </c>
      <c r="C654" t="s">
        <v>113</v>
      </c>
      <c r="D654">
        <v>221</v>
      </c>
      <c r="E654">
        <v>8</v>
      </c>
      <c r="F654">
        <f>RANK(STAND_HR[[#This Row],[HR]],STAND_HR[HR],0)</f>
        <v>199</v>
      </c>
      <c r="G654">
        <f t="shared" si="10"/>
        <v>5</v>
      </c>
    </row>
    <row r="655" spans="1:7" x14ac:dyDescent="0.25">
      <c r="A655" t="s">
        <v>93</v>
      </c>
      <c r="B655" t="s">
        <v>95</v>
      </c>
      <c r="C655" t="s">
        <v>113</v>
      </c>
      <c r="D655">
        <v>211</v>
      </c>
      <c r="E655">
        <v>7</v>
      </c>
      <c r="F655">
        <f>RANK(STAND_HR[[#This Row],[HR]],STAND_HR[HR],0)</f>
        <v>260</v>
      </c>
      <c r="G655">
        <f t="shared" si="10"/>
        <v>6</v>
      </c>
    </row>
    <row r="656" spans="1:7" x14ac:dyDescent="0.25">
      <c r="A656" t="s">
        <v>93</v>
      </c>
      <c r="B656" t="s">
        <v>103</v>
      </c>
      <c r="C656" t="s">
        <v>113</v>
      </c>
      <c r="D656">
        <v>198</v>
      </c>
      <c r="E656">
        <v>6</v>
      </c>
      <c r="F656">
        <f>RANK(STAND_HR[[#This Row],[HR]],STAND_HR[HR],0)</f>
        <v>347</v>
      </c>
      <c r="G656">
        <f t="shared" si="10"/>
        <v>7</v>
      </c>
    </row>
    <row r="657" spans="1:7" x14ac:dyDescent="0.25">
      <c r="A657" t="s">
        <v>93</v>
      </c>
      <c r="B657" t="s">
        <v>104</v>
      </c>
      <c r="C657" t="s">
        <v>113</v>
      </c>
      <c r="D657">
        <v>192</v>
      </c>
      <c r="E657">
        <v>5</v>
      </c>
      <c r="F657">
        <f>RANK(STAND_HR[[#This Row],[HR]],STAND_HR[HR],0)</f>
        <v>395</v>
      </c>
      <c r="G657">
        <f t="shared" si="10"/>
        <v>8</v>
      </c>
    </row>
    <row r="658" spans="1:7" x14ac:dyDescent="0.25">
      <c r="A658" t="s">
        <v>93</v>
      </c>
      <c r="B658" t="s">
        <v>102</v>
      </c>
      <c r="C658" t="s">
        <v>113</v>
      </c>
      <c r="D658">
        <v>189</v>
      </c>
      <c r="E658">
        <v>4</v>
      </c>
      <c r="F658">
        <f>RANK(STAND_HR[[#This Row],[HR]],STAND_HR[HR],0)</f>
        <v>422</v>
      </c>
      <c r="G658">
        <f t="shared" si="10"/>
        <v>9</v>
      </c>
    </row>
    <row r="659" spans="1:7" x14ac:dyDescent="0.25">
      <c r="A659" t="s">
        <v>93</v>
      </c>
      <c r="B659" t="s">
        <v>105</v>
      </c>
      <c r="C659" t="s">
        <v>113</v>
      </c>
      <c r="D659">
        <v>180</v>
      </c>
      <c r="E659">
        <v>3</v>
      </c>
      <c r="F659">
        <f>RANK(STAND_HR[[#This Row],[HR]],STAND_HR[HR],0)</f>
        <v>484</v>
      </c>
      <c r="G659">
        <f t="shared" si="10"/>
        <v>10</v>
      </c>
    </row>
    <row r="660" spans="1:7" x14ac:dyDescent="0.25">
      <c r="A660" t="s">
        <v>93</v>
      </c>
      <c r="B660" t="s">
        <v>97</v>
      </c>
      <c r="C660" t="s">
        <v>113</v>
      </c>
      <c r="D660">
        <v>168</v>
      </c>
      <c r="E660">
        <v>2</v>
      </c>
      <c r="F660">
        <f>RANK(STAND_HR[[#This Row],[HR]],STAND_HR[HR],0)</f>
        <v>550</v>
      </c>
      <c r="G660">
        <f t="shared" si="10"/>
        <v>11</v>
      </c>
    </row>
    <row r="661" spans="1:7" x14ac:dyDescent="0.25">
      <c r="A661" t="s">
        <v>93</v>
      </c>
      <c r="B661" t="s">
        <v>96</v>
      </c>
      <c r="C661" t="s">
        <v>113</v>
      </c>
      <c r="D661">
        <v>159</v>
      </c>
      <c r="E661">
        <v>1</v>
      </c>
      <c r="F661">
        <f>RANK(STAND_HR[[#This Row],[HR]],STAND_HR[HR],0)</f>
        <v>588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D4" sqref="D4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120</v>
      </c>
      <c r="E1" t="s">
        <v>6</v>
      </c>
      <c r="F1" t="s">
        <v>115</v>
      </c>
      <c r="G1" t="s">
        <v>116</v>
      </c>
    </row>
    <row r="2" spans="1:7" x14ac:dyDescent="0.25">
      <c r="A2" t="s">
        <v>39</v>
      </c>
      <c r="B2" t="s">
        <v>98</v>
      </c>
      <c r="C2" t="s">
        <v>113</v>
      </c>
      <c r="D2">
        <v>893</v>
      </c>
      <c r="E2">
        <v>12</v>
      </c>
      <c r="F2">
        <f>RANK(STAND_RBI[[#This Row],[RBI]],STAND_RBI[RBI],0)</f>
        <v>59</v>
      </c>
      <c r="G2">
        <f t="shared" ref="G2:G65" si="0">IF(A2=A1,G1+1,1)</f>
        <v>1</v>
      </c>
    </row>
    <row r="3" spans="1:7" x14ac:dyDescent="0.25">
      <c r="A3" t="s">
        <v>39</v>
      </c>
      <c r="B3" t="s">
        <v>94</v>
      </c>
      <c r="C3" t="s">
        <v>113</v>
      </c>
      <c r="D3">
        <v>878</v>
      </c>
      <c r="E3">
        <v>11</v>
      </c>
      <c r="F3">
        <f>RANK(STAND_RBI[[#This Row],[RBI]],STAND_RBI[RBI],0)</f>
        <v>89</v>
      </c>
      <c r="G3">
        <f t="shared" si="0"/>
        <v>2</v>
      </c>
    </row>
    <row r="4" spans="1:7" x14ac:dyDescent="0.25">
      <c r="A4" t="s">
        <v>39</v>
      </c>
      <c r="B4" t="s">
        <v>101</v>
      </c>
      <c r="C4" t="s">
        <v>113</v>
      </c>
      <c r="D4">
        <v>824</v>
      </c>
      <c r="E4">
        <v>10</v>
      </c>
      <c r="F4">
        <f>RANK(STAND_RBI[[#This Row],[RBI]],STAND_RBI[RBI],0)</f>
        <v>181</v>
      </c>
      <c r="G4">
        <f t="shared" si="0"/>
        <v>3</v>
      </c>
    </row>
    <row r="5" spans="1:7" x14ac:dyDescent="0.25">
      <c r="A5" t="s">
        <v>39</v>
      </c>
      <c r="B5" t="s">
        <v>102</v>
      </c>
      <c r="C5" t="s">
        <v>113</v>
      </c>
      <c r="D5">
        <v>790</v>
      </c>
      <c r="E5">
        <v>9</v>
      </c>
      <c r="F5">
        <f>RANK(STAND_RBI[[#This Row],[RBI]],STAND_RBI[RBI],0)</f>
        <v>260</v>
      </c>
      <c r="G5">
        <f t="shared" si="0"/>
        <v>4</v>
      </c>
    </row>
    <row r="6" spans="1:7" x14ac:dyDescent="0.25">
      <c r="A6" t="s">
        <v>39</v>
      </c>
      <c r="B6" t="s">
        <v>100</v>
      </c>
      <c r="C6" t="s">
        <v>113</v>
      </c>
      <c r="D6">
        <v>785</v>
      </c>
      <c r="E6">
        <v>8</v>
      </c>
      <c r="F6">
        <f>RANK(STAND_RBI[[#This Row],[RBI]],STAND_RBI[RBI],0)</f>
        <v>271</v>
      </c>
      <c r="G6">
        <f t="shared" si="0"/>
        <v>5</v>
      </c>
    </row>
    <row r="7" spans="1:7" x14ac:dyDescent="0.25">
      <c r="A7" t="s">
        <v>39</v>
      </c>
      <c r="B7" t="s">
        <v>95</v>
      </c>
      <c r="C7" t="s">
        <v>113</v>
      </c>
      <c r="D7">
        <v>758</v>
      </c>
      <c r="E7">
        <v>7</v>
      </c>
      <c r="F7">
        <f>RANK(STAND_RBI[[#This Row],[RBI]],STAND_RBI[RBI],0)</f>
        <v>323</v>
      </c>
      <c r="G7">
        <f t="shared" si="0"/>
        <v>6</v>
      </c>
    </row>
    <row r="8" spans="1:7" x14ac:dyDescent="0.25">
      <c r="A8" t="s">
        <v>39</v>
      </c>
      <c r="B8" t="s">
        <v>99</v>
      </c>
      <c r="C8" t="s">
        <v>113</v>
      </c>
      <c r="D8">
        <v>729</v>
      </c>
      <c r="E8">
        <v>6</v>
      </c>
      <c r="F8">
        <f>RANK(STAND_RBI[[#This Row],[RBI]],STAND_RBI[RBI],0)</f>
        <v>397</v>
      </c>
      <c r="G8">
        <f t="shared" si="0"/>
        <v>7</v>
      </c>
    </row>
    <row r="9" spans="1:7" x14ac:dyDescent="0.25">
      <c r="A9" t="s">
        <v>39</v>
      </c>
      <c r="B9" t="s">
        <v>105</v>
      </c>
      <c r="C9" t="s">
        <v>113</v>
      </c>
      <c r="D9">
        <v>687</v>
      </c>
      <c r="E9">
        <v>5</v>
      </c>
      <c r="F9">
        <f>RANK(STAND_RBI[[#This Row],[RBI]],STAND_RBI[RBI],0)</f>
        <v>477</v>
      </c>
      <c r="G9">
        <f t="shared" si="0"/>
        <v>8</v>
      </c>
    </row>
    <row r="10" spans="1:7" x14ac:dyDescent="0.25">
      <c r="A10" t="s">
        <v>39</v>
      </c>
      <c r="B10" t="s">
        <v>96</v>
      </c>
      <c r="C10" t="s">
        <v>113</v>
      </c>
      <c r="D10">
        <v>661</v>
      </c>
      <c r="E10">
        <v>4</v>
      </c>
      <c r="F10">
        <f>RANK(STAND_RBI[[#This Row],[RBI]],STAND_RBI[RBI],0)</f>
        <v>521</v>
      </c>
      <c r="G10">
        <f t="shared" si="0"/>
        <v>9</v>
      </c>
    </row>
    <row r="11" spans="1:7" x14ac:dyDescent="0.25">
      <c r="A11" t="s">
        <v>39</v>
      </c>
      <c r="B11" t="s">
        <v>97</v>
      </c>
      <c r="C11" t="s">
        <v>113</v>
      </c>
      <c r="D11">
        <v>634</v>
      </c>
      <c r="E11">
        <v>3</v>
      </c>
      <c r="F11">
        <f>RANK(STAND_RBI[[#This Row],[RBI]],STAND_RBI[RBI],0)</f>
        <v>563</v>
      </c>
      <c r="G11">
        <f t="shared" si="0"/>
        <v>10</v>
      </c>
    </row>
    <row r="12" spans="1:7" x14ac:dyDescent="0.25">
      <c r="A12" t="s">
        <v>39</v>
      </c>
      <c r="B12" t="s">
        <v>103</v>
      </c>
      <c r="C12" t="s">
        <v>113</v>
      </c>
      <c r="D12">
        <v>613</v>
      </c>
      <c r="E12">
        <v>2</v>
      </c>
      <c r="F12">
        <f>RANK(STAND_RBI[[#This Row],[RBI]],STAND_RBI[RBI],0)</f>
        <v>596</v>
      </c>
      <c r="G12">
        <f t="shared" si="0"/>
        <v>11</v>
      </c>
    </row>
    <row r="13" spans="1:7" x14ac:dyDescent="0.25">
      <c r="A13" t="s">
        <v>39</v>
      </c>
      <c r="B13" t="s">
        <v>104</v>
      </c>
      <c r="C13" t="s">
        <v>113</v>
      </c>
      <c r="D13">
        <v>595</v>
      </c>
      <c r="E13">
        <v>1</v>
      </c>
      <c r="F13">
        <f>RANK(STAND_RBI[[#This Row],[RBI]],STAND_RBI[RBI],0)</f>
        <v>611</v>
      </c>
      <c r="G13">
        <f t="shared" si="0"/>
        <v>12</v>
      </c>
    </row>
    <row r="14" spans="1:7" x14ac:dyDescent="0.25">
      <c r="A14" t="s">
        <v>40</v>
      </c>
      <c r="B14" t="s">
        <v>99</v>
      </c>
      <c r="C14" t="s">
        <v>113</v>
      </c>
      <c r="D14">
        <v>915</v>
      </c>
      <c r="E14">
        <v>12</v>
      </c>
      <c r="F14">
        <f>RANK(STAND_RBI[[#This Row],[RBI]],STAND_RBI[RBI],0)</f>
        <v>29</v>
      </c>
      <c r="G14">
        <f t="shared" si="0"/>
        <v>1</v>
      </c>
    </row>
    <row r="15" spans="1:7" x14ac:dyDescent="0.25">
      <c r="A15" t="s">
        <v>40</v>
      </c>
      <c r="B15" t="s">
        <v>101</v>
      </c>
      <c r="C15" t="s">
        <v>113</v>
      </c>
      <c r="D15">
        <v>855</v>
      </c>
      <c r="E15">
        <v>11</v>
      </c>
      <c r="F15">
        <f>RANK(STAND_RBI[[#This Row],[RBI]],STAND_RBI[RBI],0)</f>
        <v>116</v>
      </c>
      <c r="G15">
        <f t="shared" si="0"/>
        <v>2</v>
      </c>
    </row>
    <row r="16" spans="1:7" x14ac:dyDescent="0.25">
      <c r="A16" t="s">
        <v>40</v>
      </c>
      <c r="B16" t="s">
        <v>94</v>
      </c>
      <c r="C16" t="s">
        <v>113</v>
      </c>
      <c r="D16">
        <v>850</v>
      </c>
      <c r="E16">
        <v>10</v>
      </c>
      <c r="F16">
        <f>RANK(STAND_RBI[[#This Row],[RBI]],STAND_RBI[RBI],0)</f>
        <v>126</v>
      </c>
      <c r="G16">
        <f t="shared" si="0"/>
        <v>3</v>
      </c>
    </row>
    <row r="17" spans="1:7" x14ac:dyDescent="0.25">
      <c r="A17" t="s">
        <v>40</v>
      </c>
      <c r="B17" t="s">
        <v>100</v>
      </c>
      <c r="C17" t="s">
        <v>113</v>
      </c>
      <c r="D17">
        <v>783</v>
      </c>
      <c r="E17">
        <v>9</v>
      </c>
      <c r="F17">
        <f>RANK(STAND_RBI[[#This Row],[RBI]],STAND_RBI[RBI],0)</f>
        <v>273</v>
      </c>
      <c r="G17">
        <f t="shared" si="0"/>
        <v>4</v>
      </c>
    </row>
    <row r="18" spans="1:7" x14ac:dyDescent="0.25">
      <c r="A18" t="s">
        <v>40</v>
      </c>
      <c r="B18" t="s">
        <v>102</v>
      </c>
      <c r="C18" t="s">
        <v>113</v>
      </c>
      <c r="D18">
        <v>771</v>
      </c>
      <c r="E18">
        <v>8</v>
      </c>
      <c r="F18">
        <f>RANK(STAND_RBI[[#This Row],[RBI]],STAND_RBI[RBI],0)</f>
        <v>303</v>
      </c>
      <c r="G18">
        <f t="shared" si="0"/>
        <v>5</v>
      </c>
    </row>
    <row r="19" spans="1:7" x14ac:dyDescent="0.25">
      <c r="A19" t="s">
        <v>40</v>
      </c>
      <c r="B19" t="s">
        <v>98</v>
      </c>
      <c r="C19" t="s">
        <v>113</v>
      </c>
      <c r="D19">
        <v>768</v>
      </c>
      <c r="E19">
        <v>7</v>
      </c>
      <c r="F19">
        <f>RANK(STAND_RBI[[#This Row],[RBI]],STAND_RBI[RBI],0)</f>
        <v>309</v>
      </c>
      <c r="G19">
        <f t="shared" si="0"/>
        <v>6</v>
      </c>
    </row>
    <row r="20" spans="1:7" x14ac:dyDescent="0.25">
      <c r="A20" t="s">
        <v>40</v>
      </c>
      <c r="B20" t="s">
        <v>95</v>
      </c>
      <c r="C20" t="s">
        <v>113</v>
      </c>
      <c r="D20">
        <v>747</v>
      </c>
      <c r="E20">
        <v>6</v>
      </c>
      <c r="F20">
        <f>RANK(STAND_RBI[[#This Row],[RBI]],STAND_RBI[RBI],0)</f>
        <v>346</v>
      </c>
      <c r="G20">
        <f t="shared" si="0"/>
        <v>7</v>
      </c>
    </row>
    <row r="21" spans="1:7" x14ac:dyDescent="0.25">
      <c r="A21" t="s">
        <v>40</v>
      </c>
      <c r="B21" t="s">
        <v>103</v>
      </c>
      <c r="C21" t="s">
        <v>113</v>
      </c>
      <c r="D21">
        <v>713</v>
      </c>
      <c r="E21">
        <v>5</v>
      </c>
      <c r="F21">
        <f>RANK(STAND_RBI[[#This Row],[RBI]],STAND_RBI[RBI],0)</f>
        <v>436</v>
      </c>
      <c r="G21">
        <f t="shared" si="0"/>
        <v>8</v>
      </c>
    </row>
    <row r="22" spans="1:7" x14ac:dyDescent="0.25">
      <c r="A22" t="s">
        <v>40</v>
      </c>
      <c r="B22" t="s">
        <v>105</v>
      </c>
      <c r="C22" t="s">
        <v>113</v>
      </c>
      <c r="D22">
        <v>687</v>
      </c>
      <c r="E22">
        <v>4</v>
      </c>
      <c r="F22">
        <f>RANK(STAND_RBI[[#This Row],[RBI]],STAND_RBI[RBI],0)</f>
        <v>477</v>
      </c>
      <c r="G22">
        <f t="shared" si="0"/>
        <v>9</v>
      </c>
    </row>
    <row r="23" spans="1:7" x14ac:dyDescent="0.25">
      <c r="A23" t="s">
        <v>40</v>
      </c>
      <c r="B23" t="s">
        <v>96</v>
      </c>
      <c r="C23" t="s">
        <v>113</v>
      </c>
      <c r="D23">
        <v>684</v>
      </c>
      <c r="E23">
        <v>3</v>
      </c>
      <c r="F23">
        <f>RANK(STAND_RBI[[#This Row],[RBI]],STAND_RBI[RBI],0)</f>
        <v>489</v>
      </c>
      <c r="G23">
        <f t="shared" si="0"/>
        <v>10</v>
      </c>
    </row>
    <row r="24" spans="1:7" x14ac:dyDescent="0.25">
      <c r="A24" t="s">
        <v>40</v>
      </c>
      <c r="B24" t="s">
        <v>104</v>
      </c>
      <c r="C24" t="s">
        <v>113</v>
      </c>
      <c r="D24">
        <v>677</v>
      </c>
      <c r="E24">
        <v>2</v>
      </c>
      <c r="F24">
        <f>RANK(STAND_RBI[[#This Row],[RBI]],STAND_RBI[RBI],0)</f>
        <v>500</v>
      </c>
      <c r="G24">
        <f t="shared" si="0"/>
        <v>11</v>
      </c>
    </row>
    <row r="25" spans="1:7" x14ac:dyDescent="0.25">
      <c r="A25" t="s">
        <v>40</v>
      </c>
      <c r="B25" t="s">
        <v>97</v>
      </c>
      <c r="C25" t="s">
        <v>113</v>
      </c>
      <c r="D25">
        <v>676</v>
      </c>
      <c r="E25">
        <v>1</v>
      </c>
      <c r="F25">
        <f>RANK(STAND_RBI[[#This Row],[RBI]],STAND_RBI[RBI],0)</f>
        <v>504</v>
      </c>
      <c r="G25">
        <f t="shared" si="0"/>
        <v>12</v>
      </c>
    </row>
    <row r="26" spans="1:7" x14ac:dyDescent="0.25">
      <c r="A26" t="s">
        <v>41</v>
      </c>
      <c r="B26" t="s">
        <v>94</v>
      </c>
      <c r="C26" t="s">
        <v>113</v>
      </c>
      <c r="D26">
        <v>894</v>
      </c>
      <c r="E26">
        <v>12</v>
      </c>
      <c r="F26">
        <f>RANK(STAND_RBI[[#This Row],[RBI]],STAND_RBI[RBI],0)</f>
        <v>56</v>
      </c>
      <c r="G26">
        <f t="shared" si="0"/>
        <v>1</v>
      </c>
    </row>
    <row r="27" spans="1:7" x14ac:dyDescent="0.25">
      <c r="A27" t="s">
        <v>41</v>
      </c>
      <c r="B27" t="s">
        <v>95</v>
      </c>
      <c r="C27" t="s">
        <v>113</v>
      </c>
      <c r="D27">
        <v>855</v>
      </c>
      <c r="E27">
        <v>11</v>
      </c>
      <c r="F27">
        <f>RANK(STAND_RBI[[#This Row],[RBI]],STAND_RBI[RBI],0)</f>
        <v>116</v>
      </c>
      <c r="G27">
        <f t="shared" si="0"/>
        <v>2</v>
      </c>
    </row>
    <row r="28" spans="1:7" x14ac:dyDescent="0.25">
      <c r="A28" t="s">
        <v>41</v>
      </c>
      <c r="B28" t="s">
        <v>100</v>
      </c>
      <c r="C28" t="s">
        <v>113</v>
      </c>
      <c r="D28">
        <v>841</v>
      </c>
      <c r="E28">
        <v>10</v>
      </c>
      <c r="F28">
        <f>RANK(STAND_RBI[[#This Row],[RBI]],STAND_RBI[RBI],0)</f>
        <v>141</v>
      </c>
      <c r="G28">
        <f t="shared" si="0"/>
        <v>3</v>
      </c>
    </row>
    <row r="29" spans="1:7" x14ac:dyDescent="0.25">
      <c r="A29" t="s">
        <v>41</v>
      </c>
      <c r="B29" t="s">
        <v>99</v>
      </c>
      <c r="C29" t="s">
        <v>113</v>
      </c>
      <c r="D29">
        <v>834</v>
      </c>
      <c r="E29">
        <v>9</v>
      </c>
      <c r="F29">
        <f>RANK(STAND_RBI[[#This Row],[RBI]],STAND_RBI[RBI],0)</f>
        <v>165</v>
      </c>
      <c r="G29">
        <f t="shared" si="0"/>
        <v>4</v>
      </c>
    </row>
    <row r="30" spans="1:7" x14ac:dyDescent="0.25">
      <c r="A30" t="s">
        <v>41</v>
      </c>
      <c r="B30" t="s">
        <v>101</v>
      </c>
      <c r="C30" t="s">
        <v>113</v>
      </c>
      <c r="D30">
        <v>826</v>
      </c>
      <c r="E30">
        <v>8</v>
      </c>
      <c r="F30">
        <f>RANK(STAND_RBI[[#This Row],[RBI]],STAND_RBI[RBI],0)</f>
        <v>177</v>
      </c>
      <c r="G30">
        <f t="shared" si="0"/>
        <v>5</v>
      </c>
    </row>
    <row r="31" spans="1:7" x14ac:dyDescent="0.25">
      <c r="A31" t="s">
        <v>41</v>
      </c>
      <c r="B31" t="s">
        <v>105</v>
      </c>
      <c r="C31" t="s">
        <v>113</v>
      </c>
      <c r="D31">
        <v>803</v>
      </c>
      <c r="E31">
        <v>7</v>
      </c>
      <c r="F31">
        <f>RANK(STAND_RBI[[#This Row],[RBI]],STAND_RBI[RBI],0)</f>
        <v>221</v>
      </c>
      <c r="G31">
        <f t="shared" si="0"/>
        <v>6</v>
      </c>
    </row>
    <row r="32" spans="1:7" x14ac:dyDescent="0.25">
      <c r="A32" t="s">
        <v>41</v>
      </c>
      <c r="B32" t="s">
        <v>102</v>
      </c>
      <c r="C32" t="s">
        <v>113</v>
      </c>
      <c r="D32">
        <v>759</v>
      </c>
      <c r="E32">
        <v>6</v>
      </c>
      <c r="F32">
        <f>RANK(STAND_RBI[[#This Row],[RBI]],STAND_RBI[RBI],0)</f>
        <v>321</v>
      </c>
      <c r="G32">
        <f t="shared" si="0"/>
        <v>7</v>
      </c>
    </row>
    <row r="33" spans="1:7" x14ac:dyDescent="0.25">
      <c r="A33" t="s">
        <v>41</v>
      </c>
      <c r="B33" t="s">
        <v>98</v>
      </c>
      <c r="C33" t="s">
        <v>113</v>
      </c>
      <c r="D33">
        <v>758</v>
      </c>
      <c r="E33">
        <v>5</v>
      </c>
      <c r="F33">
        <f>RANK(STAND_RBI[[#This Row],[RBI]],STAND_RBI[RBI],0)</f>
        <v>323</v>
      </c>
      <c r="G33">
        <f t="shared" si="0"/>
        <v>8</v>
      </c>
    </row>
    <row r="34" spans="1:7" x14ac:dyDescent="0.25">
      <c r="A34" t="s">
        <v>41</v>
      </c>
      <c r="B34" t="s">
        <v>104</v>
      </c>
      <c r="C34" t="s">
        <v>113</v>
      </c>
      <c r="D34">
        <v>728</v>
      </c>
      <c r="E34">
        <v>4</v>
      </c>
      <c r="F34">
        <f>RANK(STAND_RBI[[#This Row],[RBI]],STAND_RBI[RBI],0)</f>
        <v>399</v>
      </c>
      <c r="G34">
        <f t="shared" si="0"/>
        <v>9</v>
      </c>
    </row>
    <row r="35" spans="1:7" x14ac:dyDescent="0.25">
      <c r="A35" t="s">
        <v>41</v>
      </c>
      <c r="B35" t="s">
        <v>97</v>
      </c>
      <c r="C35" t="s">
        <v>113</v>
      </c>
      <c r="D35">
        <v>701</v>
      </c>
      <c r="E35">
        <v>3</v>
      </c>
      <c r="F35">
        <f>RANK(STAND_RBI[[#This Row],[RBI]],STAND_RBI[RBI],0)</f>
        <v>454</v>
      </c>
      <c r="G35">
        <f t="shared" si="0"/>
        <v>10</v>
      </c>
    </row>
    <row r="36" spans="1:7" x14ac:dyDescent="0.25">
      <c r="A36" t="s">
        <v>41</v>
      </c>
      <c r="B36" t="s">
        <v>103</v>
      </c>
      <c r="C36" t="s">
        <v>113</v>
      </c>
      <c r="D36">
        <v>686</v>
      </c>
      <c r="E36">
        <v>2</v>
      </c>
      <c r="F36">
        <f>RANK(STAND_RBI[[#This Row],[RBI]],STAND_RBI[RBI],0)</f>
        <v>485</v>
      </c>
      <c r="G36">
        <f t="shared" si="0"/>
        <v>11</v>
      </c>
    </row>
    <row r="37" spans="1:7" x14ac:dyDescent="0.25">
      <c r="A37" t="s">
        <v>41</v>
      </c>
      <c r="B37" t="s">
        <v>96</v>
      </c>
      <c r="C37" t="s">
        <v>113</v>
      </c>
      <c r="D37">
        <v>618</v>
      </c>
      <c r="E37">
        <v>1</v>
      </c>
      <c r="F37">
        <f>RANK(STAND_RBI[[#This Row],[RBI]],STAND_RBI[RBI],0)</f>
        <v>587</v>
      </c>
      <c r="G37">
        <f t="shared" si="0"/>
        <v>12</v>
      </c>
    </row>
    <row r="38" spans="1:7" x14ac:dyDescent="0.25">
      <c r="A38" t="s">
        <v>42</v>
      </c>
      <c r="B38" t="s">
        <v>94</v>
      </c>
      <c r="C38" t="s">
        <v>113</v>
      </c>
      <c r="D38">
        <v>882</v>
      </c>
      <c r="E38">
        <v>12</v>
      </c>
      <c r="F38">
        <f>RANK(STAND_RBI[[#This Row],[RBI]],STAND_RBI[RBI],0)</f>
        <v>84</v>
      </c>
      <c r="G38">
        <f t="shared" si="0"/>
        <v>1</v>
      </c>
    </row>
    <row r="39" spans="1:7" x14ac:dyDescent="0.25">
      <c r="A39" t="s">
        <v>42</v>
      </c>
      <c r="B39" t="s">
        <v>98</v>
      </c>
      <c r="C39" t="s">
        <v>113</v>
      </c>
      <c r="D39">
        <v>871</v>
      </c>
      <c r="E39">
        <v>11</v>
      </c>
      <c r="F39">
        <f>RANK(STAND_RBI[[#This Row],[RBI]],STAND_RBI[RBI],0)</f>
        <v>93</v>
      </c>
      <c r="G39">
        <f t="shared" si="0"/>
        <v>2</v>
      </c>
    </row>
    <row r="40" spans="1:7" x14ac:dyDescent="0.25">
      <c r="A40" t="s">
        <v>42</v>
      </c>
      <c r="B40" t="s">
        <v>100</v>
      </c>
      <c r="C40" t="s">
        <v>113</v>
      </c>
      <c r="D40">
        <v>837</v>
      </c>
      <c r="E40">
        <v>10</v>
      </c>
      <c r="F40">
        <f>RANK(STAND_RBI[[#This Row],[RBI]],STAND_RBI[RBI],0)</f>
        <v>155</v>
      </c>
      <c r="G40">
        <f t="shared" si="0"/>
        <v>3</v>
      </c>
    </row>
    <row r="41" spans="1:7" x14ac:dyDescent="0.25">
      <c r="A41" t="s">
        <v>42</v>
      </c>
      <c r="B41" t="s">
        <v>102</v>
      </c>
      <c r="C41" t="s">
        <v>113</v>
      </c>
      <c r="D41">
        <v>836</v>
      </c>
      <c r="E41">
        <v>9</v>
      </c>
      <c r="F41">
        <f>RANK(STAND_RBI[[#This Row],[RBI]],STAND_RBI[RBI],0)</f>
        <v>158</v>
      </c>
      <c r="G41">
        <f t="shared" si="0"/>
        <v>4</v>
      </c>
    </row>
    <row r="42" spans="1:7" x14ac:dyDescent="0.25">
      <c r="A42" t="s">
        <v>42</v>
      </c>
      <c r="B42" t="s">
        <v>99</v>
      </c>
      <c r="C42" t="s">
        <v>113</v>
      </c>
      <c r="D42">
        <v>787</v>
      </c>
      <c r="E42">
        <v>8</v>
      </c>
      <c r="F42">
        <f>RANK(STAND_RBI[[#This Row],[RBI]],STAND_RBI[RBI],0)</f>
        <v>265</v>
      </c>
      <c r="G42">
        <f t="shared" si="0"/>
        <v>5</v>
      </c>
    </row>
    <row r="43" spans="1:7" x14ac:dyDescent="0.25">
      <c r="A43" t="s">
        <v>42</v>
      </c>
      <c r="B43" t="s">
        <v>105</v>
      </c>
      <c r="C43" t="s">
        <v>113</v>
      </c>
      <c r="D43">
        <v>771</v>
      </c>
      <c r="E43">
        <v>7</v>
      </c>
      <c r="F43">
        <f>RANK(STAND_RBI[[#This Row],[RBI]],STAND_RBI[RBI],0)</f>
        <v>303</v>
      </c>
      <c r="G43">
        <f t="shared" si="0"/>
        <v>6</v>
      </c>
    </row>
    <row r="44" spans="1:7" x14ac:dyDescent="0.25">
      <c r="A44" t="s">
        <v>42</v>
      </c>
      <c r="B44" t="s">
        <v>104</v>
      </c>
      <c r="C44" t="s">
        <v>113</v>
      </c>
      <c r="D44">
        <v>739</v>
      </c>
      <c r="E44">
        <v>6</v>
      </c>
      <c r="F44">
        <f>RANK(STAND_RBI[[#This Row],[RBI]],STAND_RBI[RBI],0)</f>
        <v>367</v>
      </c>
      <c r="G44">
        <f t="shared" si="0"/>
        <v>7</v>
      </c>
    </row>
    <row r="45" spans="1:7" x14ac:dyDescent="0.25">
      <c r="A45" t="s">
        <v>42</v>
      </c>
      <c r="B45" t="s">
        <v>101</v>
      </c>
      <c r="C45" t="s">
        <v>113</v>
      </c>
      <c r="D45">
        <v>734</v>
      </c>
      <c r="E45">
        <v>5</v>
      </c>
      <c r="F45">
        <f>RANK(STAND_RBI[[#This Row],[RBI]],STAND_RBI[RBI],0)</f>
        <v>383</v>
      </c>
      <c r="G45">
        <f t="shared" si="0"/>
        <v>8</v>
      </c>
    </row>
    <row r="46" spans="1:7" x14ac:dyDescent="0.25">
      <c r="A46" t="s">
        <v>42</v>
      </c>
      <c r="B46" t="s">
        <v>95</v>
      </c>
      <c r="C46" t="s">
        <v>113</v>
      </c>
      <c r="D46">
        <v>701</v>
      </c>
      <c r="E46">
        <v>4</v>
      </c>
      <c r="F46">
        <f>RANK(STAND_RBI[[#This Row],[RBI]],STAND_RBI[RBI],0)</f>
        <v>454</v>
      </c>
      <c r="G46">
        <f t="shared" si="0"/>
        <v>9</v>
      </c>
    </row>
    <row r="47" spans="1:7" x14ac:dyDescent="0.25">
      <c r="A47" t="s">
        <v>42</v>
      </c>
      <c r="B47" t="s">
        <v>96</v>
      </c>
      <c r="C47" t="s">
        <v>113</v>
      </c>
      <c r="D47">
        <v>651</v>
      </c>
      <c r="E47">
        <v>3</v>
      </c>
      <c r="F47">
        <f>RANK(STAND_RBI[[#This Row],[RBI]],STAND_RBI[RBI],0)</f>
        <v>537</v>
      </c>
      <c r="G47">
        <f t="shared" si="0"/>
        <v>10</v>
      </c>
    </row>
    <row r="48" spans="1:7" x14ac:dyDescent="0.25">
      <c r="A48" t="s">
        <v>42</v>
      </c>
      <c r="B48" t="s">
        <v>103</v>
      </c>
      <c r="C48" t="s">
        <v>113</v>
      </c>
      <c r="D48">
        <v>647</v>
      </c>
      <c r="E48">
        <v>2</v>
      </c>
      <c r="F48">
        <f>RANK(STAND_RBI[[#This Row],[RBI]],STAND_RBI[RBI],0)</f>
        <v>544</v>
      </c>
      <c r="G48">
        <f t="shared" si="0"/>
        <v>11</v>
      </c>
    </row>
    <row r="49" spans="1:7" x14ac:dyDescent="0.25">
      <c r="A49" t="s">
        <v>42</v>
      </c>
      <c r="B49" t="s">
        <v>97</v>
      </c>
      <c r="C49" t="s">
        <v>113</v>
      </c>
      <c r="D49">
        <v>503</v>
      </c>
      <c r="E49">
        <v>1</v>
      </c>
      <c r="F49">
        <f>RANK(STAND_RBI[[#This Row],[RBI]],STAND_RBI[RBI],0)</f>
        <v>653</v>
      </c>
      <c r="G49">
        <f t="shared" si="0"/>
        <v>12</v>
      </c>
    </row>
    <row r="50" spans="1:7" x14ac:dyDescent="0.25">
      <c r="A50" t="s">
        <v>43</v>
      </c>
      <c r="B50" t="s">
        <v>94</v>
      </c>
      <c r="C50" t="s">
        <v>114</v>
      </c>
      <c r="D50">
        <v>890</v>
      </c>
      <c r="E50">
        <v>12</v>
      </c>
      <c r="F50">
        <f>RANK(STAND_RBI[[#This Row],[RBI]],STAND_RBI[RBI],0)</f>
        <v>63</v>
      </c>
      <c r="G50">
        <f t="shared" si="0"/>
        <v>1</v>
      </c>
    </row>
    <row r="51" spans="1:7" x14ac:dyDescent="0.25">
      <c r="A51" t="s">
        <v>43</v>
      </c>
      <c r="B51" t="s">
        <v>95</v>
      </c>
      <c r="C51" t="s">
        <v>114</v>
      </c>
      <c r="D51">
        <v>889</v>
      </c>
      <c r="E51">
        <v>11</v>
      </c>
      <c r="F51">
        <f>RANK(STAND_RBI[[#This Row],[RBI]],STAND_RBI[RBI],0)</f>
        <v>68</v>
      </c>
      <c r="G51">
        <f t="shared" si="0"/>
        <v>2</v>
      </c>
    </row>
    <row r="52" spans="1:7" x14ac:dyDescent="0.25">
      <c r="A52" t="s">
        <v>43</v>
      </c>
      <c r="B52" t="s">
        <v>105</v>
      </c>
      <c r="C52" t="s">
        <v>114</v>
      </c>
      <c r="D52">
        <v>820</v>
      </c>
      <c r="E52">
        <v>10</v>
      </c>
      <c r="F52">
        <f>RANK(STAND_RBI[[#This Row],[RBI]],STAND_RBI[RBI],0)</f>
        <v>184</v>
      </c>
      <c r="G52">
        <f t="shared" si="0"/>
        <v>3</v>
      </c>
    </row>
    <row r="53" spans="1:7" x14ac:dyDescent="0.25">
      <c r="A53" t="s">
        <v>43</v>
      </c>
      <c r="B53" t="s">
        <v>100</v>
      </c>
      <c r="C53" t="s">
        <v>114</v>
      </c>
      <c r="D53">
        <v>768</v>
      </c>
      <c r="E53">
        <v>9</v>
      </c>
      <c r="F53">
        <f>RANK(STAND_RBI[[#This Row],[RBI]],STAND_RBI[RBI],0)</f>
        <v>309</v>
      </c>
      <c r="G53">
        <f t="shared" si="0"/>
        <v>4</v>
      </c>
    </row>
    <row r="54" spans="1:7" x14ac:dyDescent="0.25">
      <c r="A54" t="s">
        <v>43</v>
      </c>
      <c r="B54" t="s">
        <v>102</v>
      </c>
      <c r="C54" t="s">
        <v>114</v>
      </c>
      <c r="D54">
        <v>764</v>
      </c>
      <c r="E54">
        <v>8</v>
      </c>
      <c r="F54">
        <f>RANK(STAND_RBI[[#This Row],[RBI]],STAND_RBI[RBI],0)</f>
        <v>315</v>
      </c>
      <c r="G54">
        <f t="shared" si="0"/>
        <v>5</v>
      </c>
    </row>
    <row r="55" spans="1:7" x14ac:dyDescent="0.25">
      <c r="A55" t="s">
        <v>43</v>
      </c>
      <c r="B55" t="s">
        <v>104</v>
      </c>
      <c r="C55" t="s">
        <v>114</v>
      </c>
      <c r="D55">
        <v>757</v>
      </c>
      <c r="E55">
        <v>7</v>
      </c>
      <c r="F55">
        <f>RANK(STAND_RBI[[#This Row],[RBI]],STAND_RBI[RBI],0)</f>
        <v>329</v>
      </c>
      <c r="G55">
        <f t="shared" si="0"/>
        <v>6</v>
      </c>
    </row>
    <row r="56" spans="1:7" x14ac:dyDescent="0.25">
      <c r="A56" t="s">
        <v>43</v>
      </c>
      <c r="B56" t="s">
        <v>99</v>
      </c>
      <c r="C56" t="s">
        <v>114</v>
      </c>
      <c r="D56">
        <v>726</v>
      </c>
      <c r="E56">
        <v>6</v>
      </c>
      <c r="F56">
        <f>RANK(STAND_RBI[[#This Row],[RBI]],STAND_RBI[RBI],0)</f>
        <v>403</v>
      </c>
      <c r="G56">
        <f t="shared" si="0"/>
        <v>7</v>
      </c>
    </row>
    <row r="57" spans="1:7" x14ac:dyDescent="0.25">
      <c r="A57" t="s">
        <v>43</v>
      </c>
      <c r="B57" t="s">
        <v>98</v>
      </c>
      <c r="C57" t="s">
        <v>114</v>
      </c>
      <c r="D57">
        <v>667</v>
      </c>
      <c r="E57">
        <v>5</v>
      </c>
      <c r="F57">
        <f>RANK(STAND_RBI[[#This Row],[RBI]],STAND_RBI[RBI],0)</f>
        <v>516</v>
      </c>
      <c r="G57">
        <f t="shared" si="0"/>
        <v>8</v>
      </c>
    </row>
    <row r="58" spans="1:7" x14ac:dyDescent="0.25">
      <c r="A58" t="s">
        <v>43</v>
      </c>
      <c r="B58" t="s">
        <v>101</v>
      </c>
      <c r="C58" t="s">
        <v>114</v>
      </c>
      <c r="D58">
        <v>644</v>
      </c>
      <c r="E58">
        <v>4</v>
      </c>
      <c r="F58">
        <f>RANK(STAND_RBI[[#This Row],[RBI]],STAND_RBI[RBI],0)</f>
        <v>547</v>
      </c>
      <c r="G58">
        <f t="shared" si="0"/>
        <v>9</v>
      </c>
    </row>
    <row r="59" spans="1:7" x14ac:dyDescent="0.25">
      <c r="A59" t="s">
        <v>43</v>
      </c>
      <c r="B59" t="s">
        <v>96</v>
      </c>
      <c r="C59" t="s">
        <v>114</v>
      </c>
      <c r="D59">
        <v>639</v>
      </c>
      <c r="E59">
        <v>3</v>
      </c>
      <c r="F59">
        <f>RANK(STAND_RBI[[#This Row],[RBI]],STAND_RBI[RBI],0)</f>
        <v>552</v>
      </c>
      <c r="G59">
        <f t="shared" si="0"/>
        <v>10</v>
      </c>
    </row>
    <row r="60" spans="1:7" x14ac:dyDescent="0.25">
      <c r="A60" t="s">
        <v>43</v>
      </c>
      <c r="B60" t="s">
        <v>97</v>
      </c>
      <c r="C60" t="s">
        <v>114</v>
      </c>
      <c r="D60">
        <v>582</v>
      </c>
      <c r="E60">
        <v>2</v>
      </c>
      <c r="F60">
        <f>RANK(STAND_RBI[[#This Row],[RBI]],STAND_RBI[RBI],0)</f>
        <v>621</v>
      </c>
      <c r="G60">
        <f t="shared" si="0"/>
        <v>11</v>
      </c>
    </row>
    <row r="61" spans="1:7" x14ac:dyDescent="0.25">
      <c r="A61" t="s">
        <v>43</v>
      </c>
      <c r="B61" t="s">
        <v>103</v>
      </c>
      <c r="C61" t="s">
        <v>114</v>
      </c>
      <c r="D61">
        <v>435</v>
      </c>
      <c r="E61">
        <v>1</v>
      </c>
      <c r="F61">
        <f>RANK(STAND_RBI[[#This Row],[RBI]],STAND_RBI[RBI],0)</f>
        <v>659</v>
      </c>
      <c r="G61">
        <f t="shared" si="0"/>
        <v>12</v>
      </c>
    </row>
    <row r="62" spans="1:7" x14ac:dyDescent="0.25">
      <c r="A62" t="s">
        <v>44</v>
      </c>
      <c r="B62" t="s">
        <v>98</v>
      </c>
      <c r="C62" t="s">
        <v>114</v>
      </c>
      <c r="D62">
        <v>884</v>
      </c>
      <c r="E62">
        <v>12</v>
      </c>
      <c r="F62">
        <f>RANK(STAND_RBI[[#This Row],[RBI]],STAND_RBI[RBI],0)</f>
        <v>78</v>
      </c>
      <c r="G62">
        <f t="shared" si="0"/>
        <v>1</v>
      </c>
    </row>
    <row r="63" spans="1:7" x14ac:dyDescent="0.25">
      <c r="A63" t="s">
        <v>44</v>
      </c>
      <c r="B63" t="s">
        <v>101</v>
      </c>
      <c r="C63" t="s">
        <v>114</v>
      </c>
      <c r="D63">
        <v>862</v>
      </c>
      <c r="E63">
        <v>11</v>
      </c>
      <c r="F63">
        <f>RANK(STAND_RBI[[#This Row],[RBI]],STAND_RBI[RBI],0)</f>
        <v>102</v>
      </c>
      <c r="G63">
        <f t="shared" si="0"/>
        <v>2</v>
      </c>
    </row>
    <row r="64" spans="1:7" x14ac:dyDescent="0.25">
      <c r="A64" t="s">
        <v>44</v>
      </c>
      <c r="B64" t="s">
        <v>95</v>
      </c>
      <c r="C64" t="s">
        <v>114</v>
      </c>
      <c r="D64">
        <v>813</v>
      </c>
      <c r="E64">
        <v>10</v>
      </c>
      <c r="F64">
        <f>RANK(STAND_RBI[[#This Row],[RBI]],STAND_RBI[RBI],0)</f>
        <v>200</v>
      </c>
      <c r="G64">
        <f t="shared" si="0"/>
        <v>3</v>
      </c>
    </row>
    <row r="65" spans="1:7" x14ac:dyDescent="0.25">
      <c r="A65" t="s">
        <v>44</v>
      </c>
      <c r="B65" t="s">
        <v>96</v>
      </c>
      <c r="C65" t="s">
        <v>114</v>
      </c>
      <c r="D65">
        <v>781</v>
      </c>
      <c r="E65">
        <v>9</v>
      </c>
      <c r="F65">
        <f>RANK(STAND_RBI[[#This Row],[RBI]],STAND_RBI[RBI],0)</f>
        <v>276</v>
      </c>
      <c r="G65">
        <f t="shared" si="0"/>
        <v>4</v>
      </c>
    </row>
    <row r="66" spans="1:7" x14ac:dyDescent="0.25">
      <c r="A66" t="s">
        <v>44</v>
      </c>
      <c r="B66" t="s">
        <v>94</v>
      </c>
      <c r="C66" t="s">
        <v>114</v>
      </c>
      <c r="D66">
        <v>778</v>
      </c>
      <c r="E66">
        <v>8</v>
      </c>
      <c r="F66">
        <f>RANK(STAND_RBI[[#This Row],[RBI]],STAND_RBI[RBI],0)</f>
        <v>290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102</v>
      </c>
      <c r="C67" t="s">
        <v>114</v>
      </c>
      <c r="D67">
        <v>769</v>
      </c>
      <c r="E67">
        <v>7</v>
      </c>
      <c r="F67">
        <f>RANK(STAND_RBI[[#This Row],[RBI]],STAND_RBI[RBI],0)</f>
        <v>306</v>
      </c>
      <c r="G67">
        <f t="shared" si="1"/>
        <v>6</v>
      </c>
    </row>
    <row r="68" spans="1:7" x14ac:dyDescent="0.25">
      <c r="A68" t="s">
        <v>44</v>
      </c>
      <c r="B68" t="s">
        <v>104</v>
      </c>
      <c r="C68" t="s">
        <v>114</v>
      </c>
      <c r="D68">
        <v>731</v>
      </c>
      <c r="E68">
        <v>6</v>
      </c>
      <c r="F68">
        <f>RANK(STAND_RBI[[#This Row],[RBI]],STAND_RBI[RBI],0)</f>
        <v>391</v>
      </c>
      <c r="G68">
        <f t="shared" si="1"/>
        <v>7</v>
      </c>
    </row>
    <row r="69" spans="1:7" x14ac:dyDescent="0.25">
      <c r="A69" t="s">
        <v>44</v>
      </c>
      <c r="B69" t="s">
        <v>100</v>
      </c>
      <c r="C69" t="s">
        <v>114</v>
      </c>
      <c r="D69">
        <v>726</v>
      </c>
      <c r="E69">
        <v>5</v>
      </c>
      <c r="F69">
        <f>RANK(STAND_RBI[[#This Row],[RBI]],STAND_RBI[RBI],0)</f>
        <v>403</v>
      </c>
      <c r="G69">
        <f t="shared" si="1"/>
        <v>8</v>
      </c>
    </row>
    <row r="70" spans="1:7" x14ac:dyDescent="0.25">
      <c r="A70" t="s">
        <v>44</v>
      </c>
      <c r="B70" t="s">
        <v>103</v>
      </c>
      <c r="C70" t="s">
        <v>114</v>
      </c>
      <c r="D70">
        <v>724</v>
      </c>
      <c r="E70">
        <v>4</v>
      </c>
      <c r="F70">
        <f>RANK(STAND_RBI[[#This Row],[RBI]],STAND_RBI[RBI],0)</f>
        <v>409</v>
      </c>
      <c r="G70">
        <f t="shared" si="1"/>
        <v>9</v>
      </c>
    </row>
    <row r="71" spans="1:7" x14ac:dyDescent="0.25">
      <c r="A71" t="s">
        <v>44</v>
      </c>
      <c r="B71" t="s">
        <v>99</v>
      </c>
      <c r="C71" t="s">
        <v>114</v>
      </c>
      <c r="D71">
        <v>715</v>
      </c>
      <c r="E71">
        <v>3</v>
      </c>
      <c r="F71">
        <f>RANK(STAND_RBI[[#This Row],[RBI]],STAND_RBI[RBI],0)</f>
        <v>434</v>
      </c>
      <c r="G71">
        <f t="shared" si="1"/>
        <v>10</v>
      </c>
    </row>
    <row r="72" spans="1:7" x14ac:dyDescent="0.25">
      <c r="A72" t="s">
        <v>44</v>
      </c>
      <c r="B72" t="s">
        <v>105</v>
      </c>
      <c r="C72" t="s">
        <v>114</v>
      </c>
      <c r="D72">
        <v>660</v>
      </c>
      <c r="E72">
        <v>2</v>
      </c>
      <c r="F72">
        <f>RANK(STAND_RBI[[#This Row],[RBI]],STAND_RBI[RBI],0)</f>
        <v>522</v>
      </c>
      <c r="G72">
        <f t="shared" si="1"/>
        <v>11</v>
      </c>
    </row>
    <row r="73" spans="1:7" x14ac:dyDescent="0.25">
      <c r="A73" t="s">
        <v>44</v>
      </c>
      <c r="B73" t="s">
        <v>97</v>
      </c>
      <c r="C73" t="s">
        <v>114</v>
      </c>
      <c r="D73">
        <v>637</v>
      </c>
      <c r="E73">
        <v>1</v>
      </c>
      <c r="F73">
        <f>RANK(STAND_RBI[[#This Row],[RBI]],STAND_RBI[RBI],0)</f>
        <v>556</v>
      </c>
      <c r="G73">
        <f t="shared" si="1"/>
        <v>12</v>
      </c>
    </row>
    <row r="74" spans="1:7" x14ac:dyDescent="0.25">
      <c r="A74" t="s">
        <v>45</v>
      </c>
      <c r="B74" t="s">
        <v>95</v>
      </c>
      <c r="C74" t="s">
        <v>113</v>
      </c>
      <c r="D74">
        <v>896</v>
      </c>
      <c r="E74">
        <v>12</v>
      </c>
      <c r="F74">
        <f>RANK(STAND_RBI[[#This Row],[RBI]],STAND_RBI[RBI],0)</f>
        <v>52</v>
      </c>
      <c r="G74">
        <f t="shared" si="1"/>
        <v>1</v>
      </c>
    </row>
    <row r="75" spans="1:7" x14ac:dyDescent="0.25">
      <c r="A75" t="s">
        <v>45</v>
      </c>
      <c r="B75" t="s">
        <v>94</v>
      </c>
      <c r="C75" t="s">
        <v>113</v>
      </c>
      <c r="D75">
        <v>887</v>
      </c>
      <c r="E75">
        <v>11</v>
      </c>
      <c r="F75">
        <f>RANK(STAND_RBI[[#This Row],[RBI]],STAND_RBI[RBI],0)</f>
        <v>73</v>
      </c>
      <c r="G75">
        <f t="shared" si="1"/>
        <v>2</v>
      </c>
    </row>
    <row r="76" spans="1:7" x14ac:dyDescent="0.25">
      <c r="A76" t="s">
        <v>45</v>
      </c>
      <c r="B76" t="s">
        <v>99</v>
      </c>
      <c r="C76" t="s">
        <v>113</v>
      </c>
      <c r="D76">
        <v>877</v>
      </c>
      <c r="E76">
        <v>10</v>
      </c>
      <c r="F76">
        <f>RANK(STAND_RBI[[#This Row],[RBI]],STAND_RBI[RBI],0)</f>
        <v>90</v>
      </c>
      <c r="G76">
        <f t="shared" si="1"/>
        <v>3</v>
      </c>
    </row>
    <row r="77" spans="1:7" x14ac:dyDescent="0.25">
      <c r="A77" t="s">
        <v>45</v>
      </c>
      <c r="B77" t="s">
        <v>98</v>
      </c>
      <c r="C77" t="s">
        <v>113</v>
      </c>
      <c r="D77">
        <v>811</v>
      </c>
      <c r="E77">
        <v>9</v>
      </c>
      <c r="F77">
        <f>RANK(STAND_RBI[[#This Row],[RBI]],STAND_RBI[RBI],0)</f>
        <v>208</v>
      </c>
      <c r="G77">
        <f t="shared" si="1"/>
        <v>4</v>
      </c>
    </row>
    <row r="78" spans="1:7" x14ac:dyDescent="0.25">
      <c r="A78" t="s">
        <v>45</v>
      </c>
      <c r="B78" t="s">
        <v>102</v>
      </c>
      <c r="C78" t="s">
        <v>113</v>
      </c>
      <c r="D78">
        <v>803</v>
      </c>
      <c r="E78">
        <v>8</v>
      </c>
      <c r="F78">
        <f>RANK(STAND_RBI[[#This Row],[RBI]],STAND_RBI[RBI],0)</f>
        <v>221</v>
      </c>
      <c r="G78">
        <f t="shared" si="1"/>
        <v>5</v>
      </c>
    </row>
    <row r="79" spans="1:7" x14ac:dyDescent="0.25">
      <c r="A79" t="s">
        <v>45</v>
      </c>
      <c r="B79" t="s">
        <v>103</v>
      </c>
      <c r="C79" t="s">
        <v>113</v>
      </c>
      <c r="D79">
        <v>750</v>
      </c>
      <c r="E79">
        <v>7</v>
      </c>
      <c r="F79">
        <f>RANK(STAND_RBI[[#This Row],[RBI]],STAND_RBI[RBI],0)</f>
        <v>338</v>
      </c>
      <c r="G79">
        <f t="shared" si="1"/>
        <v>6</v>
      </c>
    </row>
    <row r="80" spans="1:7" x14ac:dyDescent="0.25">
      <c r="A80" t="s">
        <v>45</v>
      </c>
      <c r="B80" t="s">
        <v>104</v>
      </c>
      <c r="C80" t="s">
        <v>113</v>
      </c>
      <c r="D80">
        <v>747</v>
      </c>
      <c r="E80">
        <v>6</v>
      </c>
      <c r="F80">
        <f>RANK(STAND_RBI[[#This Row],[RBI]],STAND_RBI[RBI],0)</f>
        <v>346</v>
      </c>
      <c r="G80">
        <f t="shared" si="1"/>
        <v>7</v>
      </c>
    </row>
    <row r="81" spans="1:7" x14ac:dyDescent="0.25">
      <c r="A81" t="s">
        <v>45</v>
      </c>
      <c r="B81" t="s">
        <v>100</v>
      </c>
      <c r="C81" t="s">
        <v>113</v>
      </c>
      <c r="D81">
        <v>720</v>
      </c>
      <c r="E81">
        <v>5</v>
      </c>
      <c r="F81">
        <f>RANK(STAND_RBI[[#This Row],[RBI]],STAND_RBI[RBI],0)</f>
        <v>424</v>
      </c>
      <c r="G81">
        <f t="shared" si="1"/>
        <v>8</v>
      </c>
    </row>
    <row r="82" spans="1:7" x14ac:dyDescent="0.25">
      <c r="A82" t="s">
        <v>45</v>
      </c>
      <c r="B82" t="s">
        <v>101</v>
      </c>
      <c r="C82" t="s">
        <v>113</v>
      </c>
      <c r="D82">
        <v>709</v>
      </c>
      <c r="E82">
        <v>4</v>
      </c>
      <c r="F82">
        <f>RANK(STAND_RBI[[#This Row],[RBI]],STAND_RBI[RBI],0)</f>
        <v>443</v>
      </c>
      <c r="G82">
        <f t="shared" si="1"/>
        <v>9</v>
      </c>
    </row>
    <row r="83" spans="1:7" x14ac:dyDescent="0.25">
      <c r="A83" t="s">
        <v>45</v>
      </c>
      <c r="B83" t="s">
        <v>105</v>
      </c>
      <c r="C83" t="s">
        <v>113</v>
      </c>
      <c r="D83">
        <v>687</v>
      </c>
      <c r="E83">
        <v>3</v>
      </c>
      <c r="F83">
        <f>RANK(STAND_RBI[[#This Row],[RBI]],STAND_RBI[RBI],0)</f>
        <v>477</v>
      </c>
      <c r="G83">
        <f t="shared" si="1"/>
        <v>10</v>
      </c>
    </row>
    <row r="84" spans="1:7" x14ac:dyDescent="0.25">
      <c r="A84" t="s">
        <v>45</v>
      </c>
      <c r="B84" t="s">
        <v>97</v>
      </c>
      <c r="C84" t="s">
        <v>113</v>
      </c>
      <c r="D84">
        <v>652</v>
      </c>
      <c r="E84">
        <v>2</v>
      </c>
      <c r="F84">
        <f>RANK(STAND_RBI[[#This Row],[RBI]],STAND_RBI[RBI],0)</f>
        <v>535</v>
      </c>
      <c r="G84">
        <f t="shared" si="1"/>
        <v>11</v>
      </c>
    </row>
    <row r="85" spans="1:7" x14ac:dyDescent="0.25">
      <c r="A85" t="s">
        <v>45</v>
      </c>
      <c r="B85" t="s">
        <v>96</v>
      </c>
      <c r="C85" t="s">
        <v>113</v>
      </c>
      <c r="D85">
        <v>554</v>
      </c>
      <c r="E85">
        <v>1</v>
      </c>
      <c r="F85">
        <f>RANK(STAND_RBI[[#This Row],[RBI]],STAND_RBI[RBI],0)</f>
        <v>631</v>
      </c>
      <c r="G85">
        <f t="shared" si="1"/>
        <v>12</v>
      </c>
    </row>
    <row r="86" spans="1:7" x14ac:dyDescent="0.25">
      <c r="A86" t="s">
        <v>46</v>
      </c>
      <c r="B86" t="s">
        <v>100</v>
      </c>
      <c r="C86" t="s">
        <v>113</v>
      </c>
      <c r="D86">
        <v>901</v>
      </c>
      <c r="E86">
        <v>12</v>
      </c>
      <c r="F86">
        <f>RANK(STAND_RBI[[#This Row],[RBI]],STAND_RBI[RBI],0)</f>
        <v>47</v>
      </c>
      <c r="G86">
        <f t="shared" si="1"/>
        <v>1</v>
      </c>
    </row>
    <row r="87" spans="1:7" x14ac:dyDescent="0.25">
      <c r="A87" t="s">
        <v>46</v>
      </c>
      <c r="B87" t="s">
        <v>95</v>
      </c>
      <c r="C87" t="s">
        <v>113</v>
      </c>
      <c r="D87">
        <v>893</v>
      </c>
      <c r="E87">
        <v>11</v>
      </c>
      <c r="F87">
        <f>RANK(STAND_RBI[[#This Row],[RBI]],STAND_RBI[RBI],0)</f>
        <v>59</v>
      </c>
      <c r="G87">
        <f t="shared" si="1"/>
        <v>2</v>
      </c>
    </row>
    <row r="88" spans="1:7" x14ac:dyDescent="0.25">
      <c r="A88" t="s">
        <v>46</v>
      </c>
      <c r="B88" t="s">
        <v>98</v>
      </c>
      <c r="C88" t="s">
        <v>113</v>
      </c>
      <c r="D88">
        <v>890</v>
      </c>
      <c r="E88">
        <v>10</v>
      </c>
      <c r="F88">
        <f>RANK(STAND_RBI[[#This Row],[RBI]],STAND_RBI[RBI],0)</f>
        <v>63</v>
      </c>
      <c r="G88">
        <f t="shared" si="1"/>
        <v>3</v>
      </c>
    </row>
    <row r="89" spans="1:7" x14ac:dyDescent="0.25">
      <c r="A89" t="s">
        <v>46</v>
      </c>
      <c r="B89" t="s">
        <v>94</v>
      </c>
      <c r="C89" t="s">
        <v>113</v>
      </c>
      <c r="D89">
        <v>811</v>
      </c>
      <c r="E89">
        <v>9</v>
      </c>
      <c r="F89">
        <f>RANK(STAND_RBI[[#This Row],[RBI]],STAND_RBI[RBI],0)</f>
        <v>208</v>
      </c>
      <c r="G89">
        <f t="shared" si="1"/>
        <v>4</v>
      </c>
    </row>
    <row r="90" spans="1:7" x14ac:dyDescent="0.25">
      <c r="A90" t="s">
        <v>46</v>
      </c>
      <c r="B90" t="s">
        <v>99</v>
      </c>
      <c r="C90" t="s">
        <v>113</v>
      </c>
      <c r="D90">
        <v>792</v>
      </c>
      <c r="E90">
        <v>8</v>
      </c>
      <c r="F90">
        <f>RANK(STAND_RBI[[#This Row],[RBI]],STAND_RBI[RBI],0)</f>
        <v>250</v>
      </c>
      <c r="G90">
        <f t="shared" si="1"/>
        <v>5</v>
      </c>
    </row>
    <row r="91" spans="1:7" x14ac:dyDescent="0.25">
      <c r="A91" t="s">
        <v>46</v>
      </c>
      <c r="B91" t="s">
        <v>102</v>
      </c>
      <c r="C91" t="s">
        <v>113</v>
      </c>
      <c r="D91">
        <v>700</v>
      </c>
      <c r="E91">
        <v>7</v>
      </c>
      <c r="F91">
        <f>RANK(STAND_RBI[[#This Row],[RBI]],STAND_RBI[RBI],0)</f>
        <v>457</v>
      </c>
      <c r="G91">
        <f t="shared" si="1"/>
        <v>6</v>
      </c>
    </row>
    <row r="92" spans="1:7" x14ac:dyDescent="0.25">
      <c r="A92" t="s">
        <v>46</v>
      </c>
      <c r="B92" t="s">
        <v>96</v>
      </c>
      <c r="C92" t="s">
        <v>113</v>
      </c>
      <c r="D92">
        <v>675</v>
      </c>
      <c r="E92">
        <v>6</v>
      </c>
      <c r="F92">
        <f>RANK(STAND_RBI[[#This Row],[RBI]],STAND_RBI[RBI],0)</f>
        <v>506</v>
      </c>
      <c r="G92">
        <f t="shared" si="1"/>
        <v>7</v>
      </c>
    </row>
    <row r="93" spans="1:7" x14ac:dyDescent="0.25">
      <c r="A93" t="s">
        <v>46</v>
      </c>
      <c r="B93" t="s">
        <v>101</v>
      </c>
      <c r="C93" t="s">
        <v>113</v>
      </c>
      <c r="D93">
        <v>671</v>
      </c>
      <c r="E93">
        <v>5</v>
      </c>
      <c r="F93">
        <f>RANK(STAND_RBI[[#This Row],[RBI]],STAND_RBI[RBI],0)</f>
        <v>512</v>
      </c>
      <c r="G93">
        <f t="shared" si="1"/>
        <v>8</v>
      </c>
    </row>
    <row r="94" spans="1:7" x14ac:dyDescent="0.25">
      <c r="A94" t="s">
        <v>46</v>
      </c>
      <c r="B94" t="s">
        <v>105</v>
      </c>
      <c r="C94" t="s">
        <v>113</v>
      </c>
      <c r="D94">
        <v>663</v>
      </c>
      <c r="E94">
        <v>4</v>
      </c>
      <c r="F94">
        <f>RANK(STAND_RBI[[#This Row],[RBI]],STAND_RBI[RBI],0)</f>
        <v>520</v>
      </c>
      <c r="G94">
        <f t="shared" si="1"/>
        <v>9</v>
      </c>
    </row>
    <row r="95" spans="1:7" x14ac:dyDescent="0.25">
      <c r="A95" t="s">
        <v>46</v>
      </c>
      <c r="B95" t="s">
        <v>104</v>
      </c>
      <c r="C95" t="s">
        <v>113</v>
      </c>
      <c r="D95">
        <v>622</v>
      </c>
      <c r="E95">
        <v>3</v>
      </c>
      <c r="F95">
        <f>RANK(STAND_RBI[[#This Row],[RBI]],STAND_RBI[RBI],0)</f>
        <v>582</v>
      </c>
      <c r="G95">
        <f t="shared" si="1"/>
        <v>10</v>
      </c>
    </row>
    <row r="96" spans="1:7" x14ac:dyDescent="0.25">
      <c r="A96" t="s">
        <v>46</v>
      </c>
      <c r="B96" t="s">
        <v>97</v>
      </c>
      <c r="C96" t="s">
        <v>113</v>
      </c>
      <c r="D96">
        <v>585</v>
      </c>
      <c r="E96">
        <v>2</v>
      </c>
      <c r="F96">
        <f>RANK(STAND_RBI[[#This Row],[RBI]],STAND_RBI[RBI],0)</f>
        <v>617</v>
      </c>
      <c r="G96">
        <f t="shared" si="1"/>
        <v>11</v>
      </c>
    </row>
    <row r="97" spans="1:7" x14ac:dyDescent="0.25">
      <c r="A97" t="s">
        <v>46</v>
      </c>
      <c r="B97" t="s">
        <v>103</v>
      </c>
      <c r="C97" t="s">
        <v>113</v>
      </c>
      <c r="D97">
        <v>530</v>
      </c>
      <c r="E97">
        <v>1</v>
      </c>
      <c r="F97">
        <f>RANK(STAND_RBI[[#This Row],[RBI]],STAND_RBI[RBI],0)</f>
        <v>645</v>
      </c>
      <c r="G97">
        <f t="shared" si="1"/>
        <v>12</v>
      </c>
    </row>
    <row r="98" spans="1:7" x14ac:dyDescent="0.25">
      <c r="A98" t="s">
        <v>47</v>
      </c>
      <c r="B98" t="s">
        <v>95</v>
      </c>
      <c r="C98" t="s">
        <v>113</v>
      </c>
      <c r="D98">
        <v>902</v>
      </c>
      <c r="E98">
        <v>12</v>
      </c>
      <c r="F98">
        <f>RANK(STAND_RBI[[#This Row],[RBI]],STAND_RBI[RBI],0)</f>
        <v>40</v>
      </c>
      <c r="G98">
        <f t="shared" si="1"/>
        <v>1</v>
      </c>
    </row>
    <row r="99" spans="1:7" x14ac:dyDescent="0.25">
      <c r="A99" t="s">
        <v>47</v>
      </c>
      <c r="B99" t="s">
        <v>100</v>
      </c>
      <c r="C99" t="s">
        <v>113</v>
      </c>
      <c r="D99">
        <v>883</v>
      </c>
      <c r="E99">
        <v>11</v>
      </c>
      <c r="F99">
        <f>RANK(STAND_RBI[[#This Row],[RBI]],STAND_RBI[RBI],0)</f>
        <v>81</v>
      </c>
      <c r="G99">
        <f t="shared" si="1"/>
        <v>2</v>
      </c>
    </row>
    <row r="100" spans="1:7" x14ac:dyDescent="0.25">
      <c r="A100" t="s">
        <v>47</v>
      </c>
      <c r="B100" t="s">
        <v>99</v>
      </c>
      <c r="C100" t="s">
        <v>113</v>
      </c>
      <c r="D100">
        <v>815</v>
      </c>
      <c r="E100">
        <v>10</v>
      </c>
      <c r="F100">
        <f>RANK(STAND_RBI[[#This Row],[RBI]],STAND_RBI[RBI],0)</f>
        <v>191</v>
      </c>
      <c r="G100">
        <f t="shared" si="1"/>
        <v>3</v>
      </c>
    </row>
    <row r="101" spans="1:7" x14ac:dyDescent="0.25">
      <c r="A101" t="s">
        <v>47</v>
      </c>
      <c r="B101" t="s">
        <v>94</v>
      </c>
      <c r="C101" t="s">
        <v>113</v>
      </c>
      <c r="D101">
        <v>812</v>
      </c>
      <c r="E101">
        <v>9</v>
      </c>
      <c r="F101">
        <f>RANK(STAND_RBI[[#This Row],[RBI]],STAND_RBI[RBI],0)</f>
        <v>203</v>
      </c>
      <c r="G101">
        <f t="shared" si="1"/>
        <v>4</v>
      </c>
    </row>
    <row r="102" spans="1:7" x14ac:dyDescent="0.25">
      <c r="A102" t="s">
        <v>47</v>
      </c>
      <c r="B102" t="s">
        <v>97</v>
      </c>
      <c r="C102" t="s">
        <v>113</v>
      </c>
      <c r="D102">
        <v>791</v>
      </c>
      <c r="E102">
        <v>8</v>
      </c>
      <c r="F102">
        <f>RANK(STAND_RBI[[#This Row],[RBI]],STAND_RBI[RBI],0)</f>
        <v>254</v>
      </c>
      <c r="G102">
        <f t="shared" si="1"/>
        <v>5</v>
      </c>
    </row>
    <row r="103" spans="1:7" x14ac:dyDescent="0.25">
      <c r="A103" t="s">
        <v>47</v>
      </c>
      <c r="B103" t="s">
        <v>98</v>
      </c>
      <c r="C103" t="s">
        <v>113</v>
      </c>
      <c r="D103">
        <v>758</v>
      </c>
      <c r="E103">
        <v>7</v>
      </c>
      <c r="F103">
        <f>RANK(STAND_RBI[[#This Row],[RBI]],STAND_RBI[RBI],0)</f>
        <v>323</v>
      </c>
      <c r="G103">
        <f t="shared" si="1"/>
        <v>6</v>
      </c>
    </row>
    <row r="104" spans="1:7" x14ac:dyDescent="0.25">
      <c r="A104" t="s">
        <v>47</v>
      </c>
      <c r="B104" t="s">
        <v>104</v>
      </c>
      <c r="C104" t="s">
        <v>113</v>
      </c>
      <c r="D104">
        <v>745</v>
      </c>
      <c r="E104">
        <v>6</v>
      </c>
      <c r="F104">
        <f>RANK(STAND_RBI[[#This Row],[RBI]],STAND_RBI[RBI],0)</f>
        <v>353</v>
      </c>
      <c r="G104">
        <f t="shared" si="1"/>
        <v>7</v>
      </c>
    </row>
    <row r="105" spans="1:7" x14ac:dyDescent="0.25">
      <c r="A105" t="s">
        <v>47</v>
      </c>
      <c r="B105" t="s">
        <v>105</v>
      </c>
      <c r="C105" t="s">
        <v>113</v>
      </c>
      <c r="D105">
        <v>728</v>
      </c>
      <c r="E105">
        <v>5</v>
      </c>
      <c r="F105">
        <f>RANK(STAND_RBI[[#This Row],[RBI]],STAND_RBI[RBI],0)</f>
        <v>399</v>
      </c>
      <c r="G105">
        <f t="shared" si="1"/>
        <v>8</v>
      </c>
    </row>
    <row r="106" spans="1:7" x14ac:dyDescent="0.25">
      <c r="A106" t="s">
        <v>47</v>
      </c>
      <c r="B106" t="s">
        <v>103</v>
      </c>
      <c r="C106" t="s">
        <v>113</v>
      </c>
      <c r="D106">
        <v>687</v>
      </c>
      <c r="E106">
        <v>4</v>
      </c>
      <c r="F106">
        <f>RANK(STAND_RBI[[#This Row],[RBI]],STAND_RBI[RBI],0)</f>
        <v>477</v>
      </c>
      <c r="G106">
        <f t="shared" si="1"/>
        <v>9</v>
      </c>
    </row>
    <row r="107" spans="1:7" x14ac:dyDescent="0.25">
      <c r="A107" t="s">
        <v>47</v>
      </c>
      <c r="B107" t="s">
        <v>101</v>
      </c>
      <c r="C107" t="s">
        <v>113</v>
      </c>
      <c r="D107">
        <v>650</v>
      </c>
      <c r="E107">
        <v>3</v>
      </c>
      <c r="F107">
        <f>RANK(STAND_RBI[[#This Row],[RBI]],STAND_RBI[RBI],0)</f>
        <v>540</v>
      </c>
      <c r="G107">
        <f t="shared" si="1"/>
        <v>10</v>
      </c>
    </row>
    <row r="108" spans="1:7" x14ac:dyDescent="0.25">
      <c r="A108" t="s">
        <v>47</v>
      </c>
      <c r="B108" t="s">
        <v>96</v>
      </c>
      <c r="C108" t="s">
        <v>113</v>
      </c>
      <c r="D108">
        <v>634</v>
      </c>
      <c r="E108">
        <v>2</v>
      </c>
      <c r="F108">
        <f>RANK(STAND_RBI[[#This Row],[RBI]],STAND_RBI[RBI],0)</f>
        <v>563</v>
      </c>
      <c r="G108">
        <f t="shared" si="1"/>
        <v>11</v>
      </c>
    </row>
    <row r="109" spans="1:7" x14ac:dyDescent="0.25">
      <c r="A109" t="s">
        <v>47</v>
      </c>
      <c r="B109" t="s">
        <v>102</v>
      </c>
      <c r="C109" t="s">
        <v>113</v>
      </c>
      <c r="D109">
        <v>620</v>
      </c>
      <c r="E109">
        <v>1</v>
      </c>
      <c r="F109">
        <f>RANK(STAND_RBI[[#This Row],[RBI]],STAND_RBI[RBI],0)</f>
        <v>583</v>
      </c>
      <c r="G109">
        <f t="shared" si="1"/>
        <v>12</v>
      </c>
    </row>
    <row r="110" spans="1:7" x14ac:dyDescent="0.25">
      <c r="A110" t="s">
        <v>48</v>
      </c>
      <c r="B110" t="s">
        <v>102</v>
      </c>
      <c r="C110" t="s">
        <v>113</v>
      </c>
      <c r="D110">
        <v>881</v>
      </c>
      <c r="E110">
        <v>12</v>
      </c>
      <c r="F110">
        <f>RANK(STAND_RBI[[#This Row],[RBI]],STAND_RBI[RBI],0)</f>
        <v>86</v>
      </c>
      <c r="G110">
        <f t="shared" si="1"/>
        <v>1</v>
      </c>
    </row>
    <row r="111" spans="1:7" x14ac:dyDescent="0.25">
      <c r="A111" t="s">
        <v>48</v>
      </c>
      <c r="B111" t="s">
        <v>98</v>
      </c>
      <c r="C111" t="s">
        <v>113</v>
      </c>
      <c r="D111">
        <v>825</v>
      </c>
      <c r="E111">
        <v>11</v>
      </c>
      <c r="F111">
        <f>RANK(STAND_RBI[[#This Row],[RBI]],STAND_RBI[RBI],0)</f>
        <v>180</v>
      </c>
      <c r="G111">
        <f t="shared" si="1"/>
        <v>2</v>
      </c>
    </row>
    <row r="112" spans="1:7" x14ac:dyDescent="0.25">
      <c r="A112" t="s">
        <v>48</v>
      </c>
      <c r="B112" t="s">
        <v>94</v>
      </c>
      <c r="C112" t="s">
        <v>113</v>
      </c>
      <c r="D112">
        <v>820</v>
      </c>
      <c r="E112">
        <v>10</v>
      </c>
      <c r="F112">
        <f>RANK(STAND_RBI[[#This Row],[RBI]],STAND_RBI[RBI],0)</f>
        <v>184</v>
      </c>
      <c r="G112">
        <f t="shared" si="1"/>
        <v>3</v>
      </c>
    </row>
    <row r="113" spans="1:7" x14ac:dyDescent="0.25">
      <c r="A113" t="s">
        <v>48</v>
      </c>
      <c r="B113" t="s">
        <v>95</v>
      </c>
      <c r="C113" t="s">
        <v>113</v>
      </c>
      <c r="D113">
        <v>807</v>
      </c>
      <c r="E113">
        <v>9</v>
      </c>
      <c r="F113">
        <f>RANK(STAND_RBI[[#This Row],[RBI]],STAND_RBI[RBI],0)</f>
        <v>214</v>
      </c>
      <c r="G113">
        <f t="shared" si="1"/>
        <v>4</v>
      </c>
    </row>
    <row r="114" spans="1:7" x14ac:dyDescent="0.25">
      <c r="A114" t="s">
        <v>48</v>
      </c>
      <c r="B114" t="s">
        <v>99</v>
      </c>
      <c r="C114" t="s">
        <v>113</v>
      </c>
      <c r="D114">
        <v>799</v>
      </c>
      <c r="E114">
        <v>8</v>
      </c>
      <c r="F114">
        <f>RANK(STAND_RBI[[#This Row],[RBI]],STAND_RBI[RBI],0)</f>
        <v>236</v>
      </c>
      <c r="G114">
        <f t="shared" si="1"/>
        <v>5</v>
      </c>
    </row>
    <row r="115" spans="1:7" x14ac:dyDescent="0.25">
      <c r="A115" t="s">
        <v>48</v>
      </c>
      <c r="B115" t="s">
        <v>100</v>
      </c>
      <c r="C115" t="s">
        <v>113</v>
      </c>
      <c r="D115">
        <v>783</v>
      </c>
      <c r="E115">
        <v>7</v>
      </c>
      <c r="F115">
        <f>RANK(STAND_RBI[[#This Row],[RBI]],STAND_RBI[RBI],0)</f>
        <v>273</v>
      </c>
      <c r="G115">
        <f t="shared" si="1"/>
        <v>6</v>
      </c>
    </row>
    <row r="116" spans="1:7" x14ac:dyDescent="0.25">
      <c r="A116" t="s">
        <v>48</v>
      </c>
      <c r="B116" t="s">
        <v>101</v>
      </c>
      <c r="C116" t="s">
        <v>113</v>
      </c>
      <c r="D116">
        <v>753</v>
      </c>
      <c r="E116">
        <v>6</v>
      </c>
      <c r="F116">
        <f>RANK(STAND_RBI[[#This Row],[RBI]],STAND_RBI[RBI],0)</f>
        <v>334</v>
      </c>
      <c r="G116">
        <f t="shared" si="1"/>
        <v>7</v>
      </c>
    </row>
    <row r="117" spans="1:7" x14ac:dyDescent="0.25">
      <c r="A117" t="s">
        <v>48</v>
      </c>
      <c r="B117" t="s">
        <v>96</v>
      </c>
      <c r="C117" t="s">
        <v>113</v>
      </c>
      <c r="D117">
        <v>737</v>
      </c>
      <c r="E117">
        <v>5</v>
      </c>
      <c r="F117">
        <f>RANK(STAND_RBI[[#This Row],[RBI]],STAND_RBI[RBI],0)</f>
        <v>373</v>
      </c>
      <c r="G117">
        <f t="shared" si="1"/>
        <v>8</v>
      </c>
    </row>
    <row r="118" spans="1:7" x14ac:dyDescent="0.25">
      <c r="A118" t="s">
        <v>48</v>
      </c>
      <c r="B118" t="s">
        <v>103</v>
      </c>
      <c r="C118" t="s">
        <v>113</v>
      </c>
      <c r="D118">
        <v>736</v>
      </c>
      <c r="E118">
        <v>4</v>
      </c>
      <c r="F118">
        <f>RANK(STAND_RBI[[#This Row],[RBI]],STAND_RBI[RBI],0)</f>
        <v>378</v>
      </c>
      <c r="G118">
        <f t="shared" si="1"/>
        <v>9</v>
      </c>
    </row>
    <row r="119" spans="1:7" x14ac:dyDescent="0.25">
      <c r="A119" t="s">
        <v>48</v>
      </c>
      <c r="B119" t="s">
        <v>105</v>
      </c>
      <c r="C119" t="s">
        <v>113</v>
      </c>
      <c r="D119">
        <v>706</v>
      </c>
      <c r="E119">
        <v>3</v>
      </c>
      <c r="F119">
        <f>RANK(STAND_RBI[[#This Row],[RBI]],STAND_RBI[RBI],0)</f>
        <v>449</v>
      </c>
      <c r="G119">
        <f t="shared" si="1"/>
        <v>10</v>
      </c>
    </row>
    <row r="120" spans="1:7" x14ac:dyDescent="0.25">
      <c r="A120" t="s">
        <v>48</v>
      </c>
      <c r="B120" t="s">
        <v>97</v>
      </c>
      <c r="C120" t="s">
        <v>113</v>
      </c>
      <c r="D120">
        <v>696</v>
      </c>
      <c r="E120">
        <v>2</v>
      </c>
      <c r="F120">
        <f>RANK(STAND_RBI[[#This Row],[RBI]],STAND_RBI[RBI],0)</f>
        <v>463</v>
      </c>
      <c r="G120">
        <f t="shared" si="1"/>
        <v>11</v>
      </c>
    </row>
    <row r="121" spans="1:7" x14ac:dyDescent="0.25">
      <c r="A121" t="s">
        <v>48</v>
      </c>
      <c r="B121" t="s">
        <v>104</v>
      </c>
      <c r="C121" t="s">
        <v>113</v>
      </c>
      <c r="D121">
        <v>546</v>
      </c>
      <c r="E121">
        <v>1</v>
      </c>
      <c r="F121">
        <f>RANK(STAND_RBI[[#This Row],[RBI]],STAND_RBI[RBI],0)</f>
        <v>638</v>
      </c>
      <c r="G121">
        <f t="shared" si="1"/>
        <v>12</v>
      </c>
    </row>
    <row r="122" spans="1:7" x14ac:dyDescent="0.25">
      <c r="A122" t="s">
        <v>49</v>
      </c>
      <c r="B122" t="s">
        <v>94</v>
      </c>
      <c r="C122" t="s">
        <v>113</v>
      </c>
      <c r="D122">
        <v>877</v>
      </c>
      <c r="E122">
        <v>12</v>
      </c>
      <c r="F122">
        <f>RANK(STAND_RBI[[#This Row],[RBI]],STAND_RBI[RBI],0)</f>
        <v>90</v>
      </c>
      <c r="G122">
        <f t="shared" si="1"/>
        <v>1</v>
      </c>
    </row>
    <row r="123" spans="1:7" x14ac:dyDescent="0.25">
      <c r="A123" t="s">
        <v>49</v>
      </c>
      <c r="B123" t="s">
        <v>98</v>
      </c>
      <c r="C123" t="s">
        <v>113</v>
      </c>
      <c r="D123">
        <v>866</v>
      </c>
      <c r="E123">
        <v>11</v>
      </c>
      <c r="F123">
        <f>RANK(STAND_RBI[[#This Row],[RBI]],STAND_RBI[RBI],0)</f>
        <v>99</v>
      </c>
      <c r="G123">
        <f t="shared" si="1"/>
        <v>2</v>
      </c>
    </row>
    <row r="124" spans="1:7" x14ac:dyDescent="0.25">
      <c r="A124" t="s">
        <v>49</v>
      </c>
      <c r="B124" t="s">
        <v>95</v>
      </c>
      <c r="C124" t="s">
        <v>113</v>
      </c>
      <c r="D124">
        <v>856</v>
      </c>
      <c r="E124">
        <v>10</v>
      </c>
      <c r="F124">
        <f>RANK(STAND_RBI[[#This Row],[RBI]],STAND_RBI[RBI],0)</f>
        <v>110</v>
      </c>
      <c r="G124">
        <f t="shared" si="1"/>
        <v>3</v>
      </c>
    </row>
    <row r="125" spans="1:7" x14ac:dyDescent="0.25">
      <c r="A125" t="s">
        <v>49</v>
      </c>
      <c r="B125" t="s">
        <v>99</v>
      </c>
      <c r="C125" t="s">
        <v>113</v>
      </c>
      <c r="D125">
        <v>802</v>
      </c>
      <c r="E125">
        <v>9</v>
      </c>
      <c r="F125">
        <f>RANK(STAND_RBI[[#This Row],[RBI]],STAND_RBI[RBI],0)</f>
        <v>229</v>
      </c>
      <c r="G125">
        <f t="shared" si="1"/>
        <v>4</v>
      </c>
    </row>
    <row r="126" spans="1:7" x14ac:dyDescent="0.25">
      <c r="A126" t="s">
        <v>49</v>
      </c>
      <c r="B126" t="s">
        <v>100</v>
      </c>
      <c r="C126" t="s">
        <v>113</v>
      </c>
      <c r="D126">
        <v>796</v>
      </c>
      <c r="E126">
        <v>8</v>
      </c>
      <c r="F126">
        <f>RANK(STAND_RBI[[#This Row],[RBI]],STAND_RBI[RBI],0)</f>
        <v>242</v>
      </c>
      <c r="G126">
        <f t="shared" si="1"/>
        <v>5</v>
      </c>
    </row>
    <row r="127" spans="1:7" x14ac:dyDescent="0.25">
      <c r="A127" t="s">
        <v>49</v>
      </c>
      <c r="B127" t="s">
        <v>102</v>
      </c>
      <c r="C127" t="s">
        <v>113</v>
      </c>
      <c r="D127">
        <v>794</v>
      </c>
      <c r="E127">
        <v>7</v>
      </c>
      <c r="F127">
        <f>RANK(STAND_RBI[[#This Row],[RBI]],STAND_RBI[RBI],0)</f>
        <v>244</v>
      </c>
      <c r="G127">
        <f t="shared" si="1"/>
        <v>6</v>
      </c>
    </row>
    <row r="128" spans="1:7" x14ac:dyDescent="0.25">
      <c r="A128" t="s">
        <v>49</v>
      </c>
      <c r="B128" t="s">
        <v>104</v>
      </c>
      <c r="C128" t="s">
        <v>113</v>
      </c>
      <c r="D128">
        <v>754</v>
      </c>
      <c r="E128">
        <v>6</v>
      </c>
      <c r="F128">
        <f>RANK(STAND_RBI[[#This Row],[RBI]],STAND_RBI[RBI],0)</f>
        <v>333</v>
      </c>
      <c r="G128">
        <f t="shared" si="1"/>
        <v>7</v>
      </c>
    </row>
    <row r="129" spans="1:7" x14ac:dyDescent="0.25">
      <c r="A129" t="s">
        <v>49</v>
      </c>
      <c r="B129" t="s">
        <v>105</v>
      </c>
      <c r="C129" t="s">
        <v>113</v>
      </c>
      <c r="D129">
        <v>747</v>
      </c>
      <c r="E129">
        <v>5</v>
      </c>
      <c r="F129">
        <f>RANK(STAND_RBI[[#This Row],[RBI]],STAND_RBI[RBI],0)</f>
        <v>346</v>
      </c>
      <c r="G129">
        <f t="shared" si="1"/>
        <v>8</v>
      </c>
    </row>
    <row r="130" spans="1:7" x14ac:dyDescent="0.25">
      <c r="A130" t="s">
        <v>49</v>
      </c>
      <c r="B130" t="s">
        <v>103</v>
      </c>
      <c r="C130" t="s">
        <v>113</v>
      </c>
      <c r="D130">
        <v>724</v>
      </c>
      <c r="E130">
        <v>4</v>
      </c>
      <c r="F130">
        <f>RANK(STAND_RBI[[#This Row],[RBI]],STAND_RBI[RBI],0)</f>
        <v>409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101</v>
      </c>
      <c r="C131" t="s">
        <v>113</v>
      </c>
      <c r="D131">
        <v>679</v>
      </c>
      <c r="E131">
        <v>3</v>
      </c>
      <c r="F131">
        <f>RANK(STAND_RBI[[#This Row],[RBI]],STAND_RBI[RBI],0)</f>
        <v>496</v>
      </c>
      <c r="G131">
        <f t="shared" si="2"/>
        <v>10</v>
      </c>
    </row>
    <row r="132" spans="1:7" x14ac:dyDescent="0.25">
      <c r="A132" t="s">
        <v>49</v>
      </c>
      <c r="B132" t="s">
        <v>97</v>
      </c>
      <c r="C132" t="s">
        <v>113</v>
      </c>
      <c r="D132">
        <v>672</v>
      </c>
      <c r="E132">
        <v>2</v>
      </c>
      <c r="F132">
        <f>RANK(STAND_RBI[[#This Row],[RBI]],STAND_RBI[RBI],0)</f>
        <v>510</v>
      </c>
      <c r="G132">
        <f t="shared" si="2"/>
        <v>11</v>
      </c>
    </row>
    <row r="133" spans="1:7" x14ac:dyDescent="0.25">
      <c r="A133" t="s">
        <v>49</v>
      </c>
      <c r="B133" t="s">
        <v>96</v>
      </c>
      <c r="C133" t="s">
        <v>113</v>
      </c>
      <c r="D133">
        <v>553</v>
      </c>
      <c r="E133">
        <v>1</v>
      </c>
      <c r="F133">
        <f>RANK(STAND_RBI[[#This Row],[RBI]],STAND_RBI[RBI],0)</f>
        <v>634</v>
      </c>
      <c r="G133">
        <f t="shared" si="2"/>
        <v>12</v>
      </c>
    </row>
    <row r="134" spans="1:7" x14ac:dyDescent="0.25">
      <c r="A134" t="s">
        <v>50</v>
      </c>
      <c r="B134" t="s">
        <v>95</v>
      </c>
      <c r="C134" t="s">
        <v>113</v>
      </c>
      <c r="D134">
        <v>841</v>
      </c>
      <c r="E134">
        <v>12</v>
      </c>
      <c r="F134">
        <f>RANK(STAND_RBI[[#This Row],[RBI]],STAND_RBI[RBI],0)</f>
        <v>141</v>
      </c>
      <c r="G134">
        <f t="shared" si="2"/>
        <v>1</v>
      </c>
    </row>
    <row r="135" spans="1:7" x14ac:dyDescent="0.25">
      <c r="A135" t="s">
        <v>50</v>
      </c>
      <c r="B135" t="s">
        <v>94</v>
      </c>
      <c r="C135" t="s">
        <v>113</v>
      </c>
      <c r="D135">
        <v>835</v>
      </c>
      <c r="E135">
        <v>11</v>
      </c>
      <c r="F135">
        <f>RANK(STAND_RBI[[#This Row],[RBI]],STAND_RBI[RBI],0)</f>
        <v>163</v>
      </c>
      <c r="G135">
        <f t="shared" si="2"/>
        <v>2</v>
      </c>
    </row>
    <row r="136" spans="1:7" x14ac:dyDescent="0.25">
      <c r="A136" t="s">
        <v>50</v>
      </c>
      <c r="B136" t="s">
        <v>98</v>
      </c>
      <c r="C136" t="s">
        <v>113</v>
      </c>
      <c r="D136">
        <v>803</v>
      </c>
      <c r="E136">
        <v>10</v>
      </c>
      <c r="F136">
        <f>RANK(STAND_RBI[[#This Row],[RBI]],STAND_RBI[RBI],0)</f>
        <v>221</v>
      </c>
      <c r="G136">
        <f t="shared" si="2"/>
        <v>3</v>
      </c>
    </row>
    <row r="137" spans="1:7" x14ac:dyDescent="0.25">
      <c r="A137" t="s">
        <v>50</v>
      </c>
      <c r="B137" t="s">
        <v>103</v>
      </c>
      <c r="C137" t="s">
        <v>113</v>
      </c>
      <c r="D137">
        <v>779</v>
      </c>
      <c r="E137">
        <v>8.5</v>
      </c>
      <c r="F137">
        <f>RANK(STAND_RBI[[#This Row],[RBI]],STAND_RBI[RBI],0)</f>
        <v>283</v>
      </c>
      <c r="G137">
        <f t="shared" si="2"/>
        <v>4</v>
      </c>
    </row>
    <row r="138" spans="1:7" x14ac:dyDescent="0.25">
      <c r="A138" t="s">
        <v>50</v>
      </c>
      <c r="B138" t="s">
        <v>104</v>
      </c>
      <c r="C138" t="s">
        <v>113</v>
      </c>
      <c r="D138">
        <v>779</v>
      </c>
      <c r="E138">
        <v>8.5</v>
      </c>
      <c r="F138">
        <f>RANK(STAND_RBI[[#This Row],[RBI]],STAND_RBI[RBI],0)</f>
        <v>283</v>
      </c>
      <c r="G138">
        <f t="shared" si="2"/>
        <v>5</v>
      </c>
    </row>
    <row r="139" spans="1:7" x14ac:dyDescent="0.25">
      <c r="A139" t="s">
        <v>50</v>
      </c>
      <c r="B139" t="s">
        <v>96</v>
      </c>
      <c r="C139" t="s">
        <v>113</v>
      </c>
      <c r="D139">
        <v>766</v>
      </c>
      <c r="E139">
        <v>7</v>
      </c>
      <c r="F139">
        <f>RANK(STAND_RBI[[#This Row],[RBI]],STAND_RBI[RBI],0)</f>
        <v>314</v>
      </c>
      <c r="G139">
        <f t="shared" si="2"/>
        <v>6</v>
      </c>
    </row>
    <row r="140" spans="1:7" x14ac:dyDescent="0.25">
      <c r="A140" t="s">
        <v>50</v>
      </c>
      <c r="B140" t="s">
        <v>100</v>
      </c>
      <c r="C140" t="s">
        <v>113</v>
      </c>
      <c r="D140">
        <v>763</v>
      </c>
      <c r="E140">
        <v>6</v>
      </c>
      <c r="F140">
        <f>RANK(STAND_RBI[[#This Row],[RBI]],STAND_RBI[RBI],0)</f>
        <v>317</v>
      </c>
      <c r="G140">
        <f t="shared" si="2"/>
        <v>7</v>
      </c>
    </row>
    <row r="141" spans="1:7" x14ac:dyDescent="0.25">
      <c r="A141" t="s">
        <v>50</v>
      </c>
      <c r="B141" t="s">
        <v>99</v>
      </c>
      <c r="C141" t="s">
        <v>113</v>
      </c>
      <c r="D141">
        <v>719</v>
      </c>
      <c r="E141">
        <v>5</v>
      </c>
      <c r="F141">
        <f>RANK(STAND_RBI[[#This Row],[RBI]],STAND_RBI[RBI],0)</f>
        <v>426</v>
      </c>
      <c r="G141">
        <f t="shared" si="2"/>
        <v>8</v>
      </c>
    </row>
    <row r="142" spans="1:7" x14ac:dyDescent="0.25">
      <c r="A142" t="s">
        <v>50</v>
      </c>
      <c r="B142" t="s">
        <v>105</v>
      </c>
      <c r="C142" t="s">
        <v>113</v>
      </c>
      <c r="D142">
        <v>704</v>
      </c>
      <c r="E142">
        <v>4</v>
      </c>
      <c r="F142">
        <f>RANK(STAND_RBI[[#This Row],[RBI]],STAND_RBI[RBI],0)</f>
        <v>450</v>
      </c>
      <c r="G142">
        <f t="shared" si="2"/>
        <v>9</v>
      </c>
    </row>
    <row r="143" spans="1:7" x14ac:dyDescent="0.25">
      <c r="A143" t="s">
        <v>50</v>
      </c>
      <c r="B143" t="s">
        <v>101</v>
      </c>
      <c r="C143" t="s">
        <v>113</v>
      </c>
      <c r="D143">
        <v>593</v>
      </c>
      <c r="E143">
        <v>3</v>
      </c>
      <c r="F143">
        <f>RANK(STAND_RBI[[#This Row],[RBI]],STAND_RBI[RBI],0)</f>
        <v>612</v>
      </c>
      <c r="G143">
        <f t="shared" si="2"/>
        <v>10</v>
      </c>
    </row>
    <row r="144" spans="1:7" x14ac:dyDescent="0.25">
      <c r="A144" t="s">
        <v>50</v>
      </c>
      <c r="B144" t="s">
        <v>102</v>
      </c>
      <c r="C144" t="s">
        <v>113</v>
      </c>
      <c r="D144">
        <v>588</v>
      </c>
      <c r="E144">
        <v>2</v>
      </c>
      <c r="F144">
        <f>RANK(STAND_RBI[[#This Row],[RBI]],STAND_RBI[RBI],0)</f>
        <v>615</v>
      </c>
      <c r="G144">
        <f t="shared" si="2"/>
        <v>11</v>
      </c>
    </row>
    <row r="145" spans="1:7" x14ac:dyDescent="0.25">
      <c r="A145" t="s">
        <v>50</v>
      </c>
      <c r="B145" t="s">
        <v>97</v>
      </c>
      <c r="C145" t="s">
        <v>113</v>
      </c>
      <c r="D145">
        <v>546</v>
      </c>
      <c r="E145">
        <v>1</v>
      </c>
      <c r="F145">
        <f>RANK(STAND_RBI[[#This Row],[RBI]],STAND_RBI[RBI],0)</f>
        <v>638</v>
      </c>
      <c r="G145">
        <f t="shared" si="2"/>
        <v>12</v>
      </c>
    </row>
    <row r="146" spans="1:7" x14ac:dyDescent="0.25">
      <c r="A146" t="s">
        <v>51</v>
      </c>
      <c r="B146" t="s">
        <v>103</v>
      </c>
      <c r="C146" t="s">
        <v>113</v>
      </c>
      <c r="D146">
        <v>903</v>
      </c>
      <c r="E146">
        <v>12</v>
      </c>
      <c r="F146">
        <f>RANK(STAND_RBI[[#This Row],[RBI]],STAND_RBI[RBI],0)</f>
        <v>39</v>
      </c>
      <c r="G146">
        <f t="shared" si="2"/>
        <v>1</v>
      </c>
    </row>
    <row r="147" spans="1:7" x14ac:dyDescent="0.25">
      <c r="A147" t="s">
        <v>51</v>
      </c>
      <c r="B147" t="s">
        <v>98</v>
      </c>
      <c r="C147" t="s">
        <v>113</v>
      </c>
      <c r="D147">
        <v>885</v>
      </c>
      <c r="E147">
        <v>11</v>
      </c>
      <c r="F147">
        <f>RANK(STAND_RBI[[#This Row],[RBI]],STAND_RBI[RBI],0)</f>
        <v>77</v>
      </c>
      <c r="G147">
        <f t="shared" si="2"/>
        <v>2</v>
      </c>
    </row>
    <row r="148" spans="1:7" x14ac:dyDescent="0.25">
      <c r="A148" t="s">
        <v>51</v>
      </c>
      <c r="B148" t="s">
        <v>95</v>
      </c>
      <c r="C148" t="s">
        <v>113</v>
      </c>
      <c r="D148">
        <v>839</v>
      </c>
      <c r="E148">
        <v>10</v>
      </c>
      <c r="F148">
        <f>RANK(STAND_RBI[[#This Row],[RBI]],STAND_RBI[RBI],0)</f>
        <v>147</v>
      </c>
      <c r="G148">
        <f t="shared" si="2"/>
        <v>3</v>
      </c>
    </row>
    <row r="149" spans="1:7" x14ac:dyDescent="0.25">
      <c r="A149" t="s">
        <v>51</v>
      </c>
      <c r="B149" t="s">
        <v>101</v>
      </c>
      <c r="C149" t="s">
        <v>113</v>
      </c>
      <c r="D149">
        <v>835</v>
      </c>
      <c r="E149">
        <v>9</v>
      </c>
      <c r="F149">
        <f>RANK(STAND_RBI[[#This Row],[RBI]],STAND_RBI[RBI],0)</f>
        <v>163</v>
      </c>
      <c r="G149">
        <f t="shared" si="2"/>
        <v>4</v>
      </c>
    </row>
    <row r="150" spans="1:7" x14ac:dyDescent="0.25">
      <c r="A150" t="s">
        <v>51</v>
      </c>
      <c r="B150" t="s">
        <v>94</v>
      </c>
      <c r="C150" t="s">
        <v>113</v>
      </c>
      <c r="D150">
        <v>810</v>
      </c>
      <c r="E150">
        <v>8</v>
      </c>
      <c r="F150">
        <f>RANK(STAND_RBI[[#This Row],[RBI]],STAND_RBI[RBI],0)</f>
        <v>212</v>
      </c>
      <c r="G150">
        <f t="shared" si="2"/>
        <v>5</v>
      </c>
    </row>
    <row r="151" spans="1:7" x14ac:dyDescent="0.25">
      <c r="A151" t="s">
        <v>51</v>
      </c>
      <c r="B151" t="s">
        <v>100</v>
      </c>
      <c r="C151" t="s">
        <v>113</v>
      </c>
      <c r="D151">
        <v>791</v>
      </c>
      <c r="E151">
        <v>7</v>
      </c>
      <c r="F151">
        <f>RANK(STAND_RBI[[#This Row],[RBI]],STAND_RBI[RBI],0)</f>
        <v>254</v>
      </c>
      <c r="G151">
        <f t="shared" si="2"/>
        <v>6</v>
      </c>
    </row>
    <row r="152" spans="1:7" x14ac:dyDescent="0.25">
      <c r="A152" t="s">
        <v>51</v>
      </c>
      <c r="B152" t="s">
        <v>99</v>
      </c>
      <c r="C152" t="s">
        <v>113</v>
      </c>
      <c r="D152">
        <v>762</v>
      </c>
      <c r="E152">
        <v>6</v>
      </c>
      <c r="F152">
        <f>RANK(STAND_RBI[[#This Row],[RBI]],STAND_RBI[RBI],0)</f>
        <v>318</v>
      </c>
      <c r="G152">
        <f t="shared" si="2"/>
        <v>7</v>
      </c>
    </row>
    <row r="153" spans="1:7" x14ac:dyDescent="0.25">
      <c r="A153" t="s">
        <v>51</v>
      </c>
      <c r="B153" t="s">
        <v>102</v>
      </c>
      <c r="C153" t="s">
        <v>113</v>
      </c>
      <c r="D153">
        <v>721</v>
      </c>
      <c r="E153">
        <v>5</v>
      </c>
      <c r="F153">
        <f>RANK(STAND_RBI[[#This Row],[RBI]],STAND_RBI[RBI],0)</f>
        <v>414</v>
      </c>
      <c r="G153">
        <f t="shared" si="2"/>
        <v>8</v>
      </c>
    </row>
    <row r="154" spans="1:7" x14ac:dyDescent="0.25">
      <c r="A154" t="s">
        <v>51</v>
      </c>
      <c r="B154" t="s">
        <v>96</v>
      </c>
      <c r="C154" t="s">
        <v>113</v>
      </c>
      <c r="D154">
        <v>694</v>
      </c>
      <c r="E154">
        <v>4</v>
      </c>
      <c r="F154">
        <f>RANK(STAND_RBI[[#This Row],[RBI]],STAND_RBI[RBI],0)</f>
        <v>466</v>
      </c>
      <c r="G154">
        <f t="shared" si="2"/>
        <v>9</v>
      </c>
    </row>
    <row r="155" spans="1:7" x14ac:dyDescent="0.25">
      <c r="A155" t="s">
        <v>51</v>
      </c>
      <c r="B155" t="s">
        <v>104</v>
      </c>
      <c r="C155" t="s">
        <v>113</v>
      </c>
      <c r="D155">
        <v>655</v>
      </c>
      <c r="E155">
        <v>3</v>
      </c>
      <c r="F155">
        <f>RANK(STAND_RBI[[#This Row],[RBI]],STAND_RBI[RBI],0)</f>
        <v>530</v>
      </c>
      <c r="G155">
        <f t="shared" si="2"/>
        <v>10</v>
      </c>
    </row>
    <row r="156" spans="1:7" x14ac:dyDescent="0.25">
      <c r="A156" t="s">
        <v>51</v>
      </c>
      <c r="B156" t="s">
        <v>105</v>
      </c>
      <c r="C156" t="s">
        <v>113</v>
      </c>
      <c r="D156">
        <v>639</v>
      </c>
      <c r="E156">
        <v>2</v>
      </c>
      <c r="F156">
        <f>RANK(STAND_RBI[[#This Row],[RBI]],STAND_RBI[RBI],0)</f>
        <v>552</v>
      </c>
      <c r="G156">
        <f t="shared" si="2"/>
        <v>11</v>
      </c>
    </row>
    <row r="157" spans="1:7" x14ac:dyDescent="0.25">
      <c r="A157" t="s">
        <v>51</v>
      </c>
      <c r="B157" t="s">
        <v>97</v>
      </c>
      <c r="C157" t="s">
        <v>113</v>
      </c>
      <c r="D157">
        <v>637</v>
      </c>
      <c r="E157">
        <v>1</v>
      </c>
      <c r="F157">
        <f>RANK(STAND_RBI[[#This Row],[RBI]],STAND_RBI[RBI],0)</f>
        <v>556</v>
      </c>
      <c r="G157">
        <f t="shared" si="2"/>
        <v>12</v>
      </c>
    </row>
    <row r="158" spans="1:7" x14ac:dyDescent="0.25">
      <c r="A158" t="s">
        <v>52</v>
      </c>
      <c r="B158" t="s">
        <v>95</v>
      </c>
      <c r="C158" t="s">
        <v>113</v>
      </c>
      <c r="D158">
        <v>942</v>
      </c>
      <c r="E158">
        <v>12</v>
      </c>
      <c r="F158">
        <f>RANK(STAND_RBI[[#This Row],[RBI]],STAND_RBI[RBI],0)</f>
        <v>12</v>
      </c>
      <c r="G158">
        <f t="shared" si="2"/>
        <v>1</v>
      </c>
    </row>
    <row r="159" spans="1:7" x14ac:dyDescent="0.25">
      <c r="A159" t="s">
        <v>52</v>
      </c>
      <c r="B159" t="s">
        <v>99</v>
      </c>
      <c r="C159" t="s">
        <v>113</v>
      </c>
      <c r="D159">
        <v>841</v>
      </c>
      <c r="E159">
        <v>11</v>
      </c>
      <c r="F159">
        <f>RANK(STAND_RBI[[#This Row],[RBI]],STAND_RBI[RBI],0)</f>
        <v>141</v>
      </c>
      <c r="G159">
        <f t="shared" si="2"/>
        <v>2</v>
      </c>
    </row>
    <row r="160" spans="1:7" x14ac:dyDescent="0.25">
      <c r="A160" t="s">
        <v>52</v>
      </c>
      <c r="B160" t="s">
        <v>98</v>
      </c>
      <c r="C160" t="s">
        <v>113</v>
      </c>
      <c r="D160">
        <v>832</v>
      </c>
      <c r="E160">
        <v>10</v>
      </c>
      <c r="F160">
        <f>RANK(STAND_RBI[[#This Row],[RBI]],STAND_RBI[RBI],0)</f>
        <v>167</v>
      </c>
      <c r="G160">
        <f t="shared" si="2"/>
        <v>3</v>
      </c>
    </row>
    <row r="161" spans="1:7" x14ac:dyDescent="0.25">
      <c r="A161" t="s">
        <v>52</v>
      </c>
      <c r="B161" t="s">
        <v>100</v>
      </c>
      <c r="C161" t="s">
        <v>113</v>
      </c>
      <c r="D161">
        <v>806</v>
      </c>
      <c r="E161">
        <v>9</v>
      </c>
      <c r="F161">
        <f>RANK(STAND_RBI[[#This Row],[RBI]],STAND_RBI[RBI],0)</f>
        <v>215</v>
      </c>
      <c r="G161">
        <f t="shared" si="2"/>
        <v>4</v>
      </c>
    </row>
    <row r="162" spans="1:7" x14ac:dyDescent="0.25">
      <c r="A162" t="s">
        <v>52</v>
      </c>
      <c r="B162" t="s">
        <v>94</v>
      </c>
      <c r="C162" t="s">
        <v>113</v>
      </c>
      <c r="D162">
        <v>792</v>
      </c>
      <c r="E162">
        <v>8</v>
      </c>
      <c r="F162">
        <f>RANK(STAND_RBI[[#This Row],[RBI]],STAND_RBI[RBI],0)</f>
        <v>250</v>
      </c>
      <c r="G162">
        <f t="shared" si="2"/>
        <v>5</v>
      </c>
    </row>
    <row r="163" spans="1:7" x14ac:dyDescent="0.25">
      <c r="A163" t="s">
        <v>52</v>
      </c>
      <c r="B163" t="s">
        <v>101</v>
      </c>
      <c r="C163" t="s">
        <v>113</v>
      </c>
      <c r="D163">
        <v>786</v>
      </c>
      <c r="E163">
        <v>7</v>
      </c>
      <c r="F163">
        <f>RANK(STAND_RBI[[#This Row],[RBI]],STAND_RBI[RBI],0)</f>
        <v>268</v>
      </c>
      <c r="G163">
        <f t="shared" si="2"/>
        <v>6</v>
      </c>
    </row>
    <row r="164" spans="1:7" x14ac:dyDescent="0.25">
      <c r="A164" t="s">
        <v>52</v>
      </c>
      <c r="B164" t="s">
        <v>96</v>
      </c>
      <c r="C164" t="s">
        <v>113</v>
      </c>
      <c r="D164">
        <v>721</v>
      </c>
      <c r="E164">
        <v>6</v>
      </c>
      <c r="F164">
        <f>RANK(STAND_RBI[[#This Row],[RBI]],STAND_RBI[RBI],0)</f>
        <v>414</v>
      </c>
      <c r="G164">
        <f t="shared" si="2"/>
        <v>7</v>
      </c>
    </row>
    <row r="165" spans="1:7" x14ac:dyDescent="0.25">
      <c r="A165" t="s">
        <v>52</v>
      </c>
      <c r="B165" t="s">
        <v>102</v>
      </c>
      <c r="C165" t="s">
        <v>113</v>
      </c>
      <c r="D165">
        <v>716</v>
      </c>
      <c r="E165">
        <v>5</v>
      </c>
      <c r="F165">
        <f>RANK(STAND_RBI[[#This Row],[RBI]],STAND_RBI[RBI],0)</f>
        <v>431</v>
      </c>
      <c r="G165">
        <f t="shared" si="2"/>
        <v>8</v>
      </c>
    </row>
    <row r="166" spans="1:7" x14ac:dyDescent="0.25">
      <c r="A166" t="s">
        <v>52</v>
      </c>
      <c r="B166" t="s">
        <v>103</v>
      </c>
      <c r="C166" t="s">
        <v>113</v>
      </c>
      <c r="D166">
        <v>678</v>
      </c>
      <c r="E166">
        <v>4</v>
      </c>
      <c r="F166">
        <f>RANK(STAND_RBI[[#This Row],[RBI]],STAND_RBI[RBI],0)</f>
        <v>498</v>
      </c>
      <c r="G166">
        <f t="shared" si="2"/>
        <v>9</v>
      </c>
    </row>
    <row r="167" spans="1:7" x14ac:dyDescent="0.25">
      <c r="A167" t="s">
        <v>52</v>
      </c>
      <c r="B167" t="s">
        <v>104</v>
      </c>
      <c r="C167" t="s">
        <v>113</v>
      </c>
      <c r="D167">
        <v>677</v>
      </c>
      <c r="E167">
        <v>3</v>
      </c>
      <c r="F167">
        <f>RANK(STAND_RBI[[#This Row],[RBI]],STAND_RBI[RBI],0)</f>
        <v>500</v>
      </c>
      <c r="G167">
        <f t="shared" si="2"/>
        <v>10</v>
      </c>
    </row>
    <row r="168" spans="1:7" x14ac:dyDescent="0.25">
      <c r="A168" t="s">
        <v>52</v>
      </c>
      <c r="B168" t="s">
        <v>97</v>
      </c>
      <c r="C168" t="s">
        <v>113</v>
      </c>
      <c r="D168">
        <v>633</v>
      </c>
      <c r="E168">
        <v>2</v>
      </c>
      <c r="F168">
        <f>RANK(STAND_RBI[[#This Row],[RBI]],STAND_RBI[RBI],0)</f>
        <v>569</v>
      </c>
      <c r="G168">
        <f t="shared" si="2"/>
        <v>11</v>
      </c>
    </row>
    <row r="169" spans="1:7" x14ac:dyDescent="0.25">
      <c r="A169" t="s">
        <v>52</v>
      </c>
      <c r="B169" t="s">
        <v>105</v>
      </c>
      <c r="C169" t="s">
        <v>113</v>
      </c>
      <c r="D169">
        <v>628</v>
      </c>
      <c r="E169">
        <v>1</v>
      </c>
      <c r="F169">
        <f>RANK(STAND_RBI[[#This Row],[RBI]],STAND_RBI[RBI],0)</f>
        <v>575</v>
      </c>
      <c r="G169">
        <f t="shared" si="2"/>
        <v>12</v>
      </c>
    </row>
    <row r="170" spans="1:7" x14ac:dyDescent="0.25">
      <c r="A170" t="s">
        <v>53</v>
      </c>
      <c r="B170" t="s">
        <v>104</v>
      </c>
      <c r="C170" t="s">
        <v>113</v>
      </c>
      <c r="D170">
        <v>894</v>
      </c>
      <c r="E170">
        <v>12</v>
      </c>
      <c r="F170">
        <f>RANK(STAND_RBI[[#This Row],[RBI]],STAND_RBI[RBI],0)</f>
        <v>56</v>
      </c>
      <c r="G170">
        <f t="shared" si="2"/>
        <v>1</v>
      </c>
    </row>
    <row r="171" spans="1:7" x14ac:dyDescent="0.25">
      <c r="A171" t="s">
        <v>53</v>
      </c>
      <c r="B171" t="s">
        <v>99</v>
      </c>
      <c r="C171" t="s">
        <v>113</v>
      </c>
      <c r="D171">
        <v>852</v>
      </c>
      <c r="E171">
        <v>11</v>
      </c>
      <c r="F171">
        <f>RANK(STAND_RBI[[#This Row],[RBI]],STAND_RBI[RBI],0)</f>
        <v>122</v>
      </c>
      <c r="G171">
        <f t="shared" si="2"/>
        <v>2</v>
      </c>
    </row>
    <row r="172" spans="1:7" x14ac:dyDescent="0.25">
      <c r="A172" t="s">
        <v>53</v>
      </c>
      <c r="B172" t="s">
        <v>100</v>
      </c>
      <c r="C172" t="s">
        <v>113</v>
      </c>
      <c r="D172">
        <v>844</v>
      </c>
      <c r="E172">
        <v>10</v>
      </c>
      <c r="F172">
        <f>RANK(STAND_RBI[[#This Row],[RBI]],STAND_RBI[RBI],0)</f>
        <v>134</v>
      </c>
      <c r="G172">
        <f t="shared" si="2"/>
        <v>3</v>
      </c>
    </row>
    <row r="173" spans="1:7" x14ac:dyDescent="0.25">
      <c r="A173" t="s">
        <v>53</v>
      </c>
      <c r="B173" t="s">
        <v>94</v>
      </c>
      <c r="C173" t="s">
        <v>113</v>
      </c>
      <c r="D173">
        <v>839</v>
      </c>
      <c r="E173">
        <v>9</v>
      </c>
      <c r="F173">
        <f>RANK(STAND_RBI[[#This Row],[RBI]],STAND_RBI[RBI],0)</f>
        <v>147</v>
      </c>
      <c r="G173">
        <f t="shared" si="2"/>
        <v>4</v>
      </c>
    </row>
    <row r="174" spans="1:7" x14ac:dyDescent="0.25">
      <c r="A174" t="s">
        <v>53</v>
      </c>
      <c r="B174" t="s">
        <v>98</v>
      </c>
      <c r="C174" t="s">
        <v>113</v>
      </c>
      <c r="D174">
        <v>794</v>
      </c>
      <c r="E174">
        <v>8</v>
      </c>
      <c r="F174">
        <f>RANK(STAND_RBI[[#This Row],[RBI]],STAND_RBI[RBI],0)</f>
        <v>244</v>
      </c>
      <c r="G174">
        <f t="shared" si="2"/>
        <v>5</v>
      </c>
    </row>
    <row r="175" spans="1:7" x14ac:dyDescent="0.25">
      <c r="A175" t="s">
        <v>53</v>
      </c>
      <c r="B175" t="s">
        <v>102</v>
      </c>
      <c r="C175" t="s">
        <v>113</v>
      </c>
      <c r="D175">
        <v>780</v>
      </c>
      <c r="E175">
        <v>7</v>
      </c>
      <c r="F175">
        <f>RANK(STAND_RBI[[#This Row],[RBI]],STAND_RBI[RBI],0)</f>
        <v>280</v>
      </c>
      <c r="G175">
        <f t="shared" si="2"/>
        <v>6</v>
      </c>
    </row>
    <row r="176" spans="1:7" x14ac:dyDescent="0.25">
      <c r="A176" t="s">
        <v>53</v>
      </c>
      <c r="B176" t="s">
        <v>95</v>
      </c>
      <c r="C176" t="s">
        <v>113</v>
      </c>
      <c r="D176">
        <v>745</v>
      </c>
      <c r="E176">
        <v>6</v>
      </c>
      <c r="F176">
        <f>RANK(STAND_RBI[[#This Row],[RBI]],STAND_RBI[RBI],0)</f>
        <v>353</v>
      </c>
      <c r="G176">
        <f t="shared" si="2"/>
        <v>7</v>
      </c>
    </row>
    <row r="177" spans="1:7" x14ac:dyDescent="0.25">
      <c r="A177" t="s">
        <v>53</v>
      </c>
      <c r="B177" t="s">
        <v>101</v>
      </c>
      <c r="C177" t="s">
        <v>113</v>
      </c>
      <c r="D177">
        <v>713</v>
      </c>
      <c r="E177">
        <v>5</v>
      </c>
      <c r="F177">
        <f>RANK(STAND_RBI[[#This Row],[RBI]],STAND_RBI[RBI],0)</f>
        <v>436</v>
      </c>
      <c r="G177">
        <f t="shared" si="2"/>
        <v>8</v>
      </c>
    </row>
    <row r="178" spans="1:7" x14ac:dyDescent="0.25">
      <c r="A178" t="s">
        <v>53</v>
      </c>
      <c r="B178" t="s">
        <v>105</v>
      </c>
      <c r="C178" t="s">
        <v>113</v>
      </c>
      <c r="D178">
        <v>694</v>
      </c>
      <c r="E178">
        <v>4</v>
      </c>
      <c r="F178">
        <f>RANK(STAND_RBI[[#This Row],[RBI]],STAND_RBI[RBI],0)</f>
        <v>466</v>
      </c>
      <c r="G178">
        <f t="shared" si="2"/>
        <v>9</v>
      </c>
    </row>
    <row r="179" spans="1:7" x14ac:dyDescent="0.25">
      <c r="A179" t="s">
        <v>53</v>
      </c>
      <c r="B179" t="s">
        <v>97</v>
      </c>
      <c r="C179" t="s">
        <v>113</v>
      </c>
      <c r="D179">
        <v>665</v>
      </c>
      <c r="E179">
        <v>3</v>
      </c>
      <c r="F179">
        <f>RANK(STAND_RBI[[#This Row],[RBI]],STAND_RBI[RBI],0)</f>
        <v>519</v>
      </c>
      <c r="G179">
        <f t="shared" si="2"/>
        <v>10</v>
      </c>
    </row>
    <row r="180" spans="1:7" x14ac:dyDescent="0.25">
      <c r="A180" t="s">
        <v>53</v>
      </c>
      <c r="B180" t="s">
        <v>96</v>
      </c>
      <c r="C180" t="s">
        <v>113</v>
      </c>
      <c r="D180">
        <v>655</v>
      </c>
      <c r="E180">
        <v>2</v>
      </c>
      <c r="F180">
        <f>RANK(STAND_RBI[[#This Row],[RBI]],STAND_RBI[RBI],0)</f>
        <v>530</v>
      </c>
      <c r="G180">
        <f t="shared" si="2"/>
        <v>11</v>
      </c>
    </row>
    <row r="181" spans="1:7" x14ac:dyDescent="0.25">
      <c r="A181" t="s">
        <v>53</v>
      </c>
      <c r="B181" t="s">
        <v>103</v>
      </c>
      <c r="C181" t="s">
        <v>113</v>
      </c>
      <c r="D181">
        <v>648</v>
      </c>
      <c r="E181">
        <v>1</v>
      </c>
      <c r="F181">
        <f>RANK(STAND_RBI[[#This Row],[RBI]],STAND_RBI[RBI],0)</f>
        <v>543</v>
      </c>
      <c r="G181">
        <f t="shared" si="2"/>
        <v>12</v>
      </c>
    </row>
    <row r="182" spans="1:7" x14ac:dyDescent="0.25">
      <c r="A182" t="s">
        <v>54</v>
      </c>
      <c r="B182" t="s">
        <v>99</v>
      </c>
      <c r="C182" t="s">
        <v>113</v>
      </c>
      <c r="D182">
        <v>946</v>
      </c>
      <c r="E182">
        <v>12</v>
      </c>
      <c r="F182">
        <f>RANK(STAND_RBI[[#This Row],[RBI]],STAND_RBI[RBI],0)</f>
        <v>10</v>
      </c>
      <c r="G182">
        <f t="shared" si="2"/>
        <v>1</v>
      </c>
    </row>
    <row r="183" spans="1:7" x14ac:dyDescent="0.25">
      <c r="A183" t="s">
        <v>54</v>
      </c>
      <c r="B183" t="s">
        <v>98</v>
      </c>
      <c r="C183" t="s">
        <v>113</v>
      </c>
      <c r="D183">
        <v>900</v>
      </c>
      <c r="E183">
        <v>11</v>
      </c>
      <c r="F183">
        <f>RANK(STAND_RBI[[#This Row],[RBI]],STAND_RBI[RBI],0)</f>
        <v>48</v>
      </c>
      <c r="G183">
        <f t="shared" si="2"/>
        <v>2</v>
      </c>
    </row>
    <row r="184" spans="1:7" x14ac:dyDescent="0.25">
      <c r="A184" t="s">
        <v>54</v>
      </c>
      <c r="B184" t="s">
        <v>94</v>
      </c>
      <c r="C184" t="s">
        <v>113</v>
      </c>
      <c r="D184">
        <v>890</v>
      </c>
      <c r="E184">
        <v>10</v>
      </c>
      <c r="F184">
        <f>RANK(STAND_RBI[[#This Row],[RBI]],STAND_RBI[RBI],0)</f>
        <v>63</v>
      </c>
      <c r="G184">
        <f t="shared" si="2"/>
        <v>3</v>
      </c>
    </row>
    <row r="185" spans="1:7" x14ac:dyDescent="0.25">
      <c r="A185" t="s">
        <v>54</v>
      </c>
      <c r="B185" t="s">
        <v>95</v>
      </c>
      <c r="C185" t="s">
        <v>113</v>
      </c>
      <c r="D185">
        <v>860</v>
      </c>
      <c r="E185">
        <v>9</v>
      </c>
      <c r="F185">
        <f>RANK(STAND_RBI[[#This Row],[RBI]],STAND_RBI[RBI],0)</f>
        <v>106</v>
      </c>
      <c r="G185">
        <f t="shared" si="2"/>
        <v>4</v>
      </c>
    </row>
    <row r="186" spans="1:7" x14ac:dyDescent="0.25">
      <c r="A186" t="s">
        <v>54</v>
      </c>
      <c r="B186" t="s">
        <v>104</v>
      </c>
      <c r="C186" t="s">
        <v>113</v>
      </c>
      <c r="D186">
        <v>791</v>
      </c>
      <c r="E186">
        <v>8</v>
      </c>
      <c r="F186">
        <f>RANK(STAND_RBI[[#This Row],[RBI]],STAND_RBI[RBI],0)</f>
        <v>254</v>
      </c>
      <c r="G186">
        <f t="shared" si="2"/>
        <v>5</v>
      </c>
    </row>
    <row r="187" spans="1:7" x14ac:dyDescent="0.25">
      <c r="A187" t="s">
        <v>54</v>
      </c>
      <c r="B187" t="s">
        <v>101</v>
      </c>
      <c r="C187" t="s">
        <v>113</v>
      </c>
      <c r="D187">
        <v>779</v>
      </c>
      <c r="E187">
        <v>7</v>
      </c>
      <c r="F187">
        <f>RANK(STAND_RBI[[#This Row],[RBI]],STAND_RBI[RBI],0)</f>
        <v>283</v>
      </c>
      <c r="G187">
        <f t="shared" si="2"/>
        <v>6</v>
      </c>
    </row>
    <row r="188" spans="1:7" x14ac:dyDescent="0.25">
      <c r="A188" t="s">
        <v>54</v>
      </c>
      <c r="B188" t="s">
        <v>100</v>
      </c>
      <c r="C188" t="s">
        <v>113</v>
      </c>
      <c r="D188">
        <v>762</v>
      </c>
      <c r="E188">
        <v>6</v>
      </c>
      <c r="F188">
        <f>RANK(STAND_RBI[[#This Row],[RBI]],STAND_RBI[RBI],0)</f>
        <v>318</v>
      </c>
      <c r="G188">
        <f t="shared" si="2"/>
        <v>7</v>
      </c>
    </row>
    <row r="189" spans="1:7" x14ac:dyDescent="0.25">
      <c r="A189" t="s">
        <v>54</v>
      </c>
      <c r="B189" t="s">
        <v>97</v>
      </c>
      <c r="C189" t="s">
        <v>113</v>
      </c>
      <c r="D189">
        <v>711</v>
      </c>
      <c r="E189">
        <v>5</v>
      </c>
      <c r="F189">
        <f>RANK(STAND_RBI[[#This Row],[RBI]],STAND_RBI[RBI],0)</f>
        <v>441</v>
      </c>
      <c r="G189">
        <f t="shared" si="2"/>
        <v>8</v>
      </c>
    </row>
    <row r="190" spans="1:7" x14ac:dyDescent="0.25">
      <c r="A190" t="s">
        <v>54</v>
      </c>
      <c r="B190" t="s">
        <v>102</v>
      </c>
      <c r="C190" t="s">
        <v>113</v>
      </c>
      <c r="D190">
        <v>695</v>
      </c>
      <c r="E190">
        <v>4</v>
      </c>
      <c r="F190">
        <f>RANK(STAND_RBI[[#This Row],[RBI]],STAND_RBI[RBI],0)</f>
        <v>464</v>
      </c>
      <c r="G190">
        <f t="shared" si="2"/>
        <v>9</v>
      </c>
    </row>
    <row r="191" spans="1:7" x14ac:dyDescent="0.25">
      <c r="A191" t="s">
        <v>54</v>
      </c>
      <c r="B191" t="s">
        <v>96</v>
      </c>
      <c r="C191" t="s">
        <v>113</v>
      </c>
      <c r="D191">
        <v>680</v>
      </c>
      <c r="E191">
        <v>3</v>
      </c>
      <c r="F191">
        <f>RANK(STAND_RBI[[#This Row],[RBI]],STAND_RBI[RBI],0)</f>
        <v>495</v>
      </c>
      <c r="G191">
        <f t="shared" si="2"/>
        <v>10</v>
      </c>
    </row>
    <row r="192" spans="1:7" x14ac:dyDescent="0.25">
      <c r="A192" t="s">
        <v>54</v>
      </c>
      <c r="B192" t="s">
        <v>105</v>
      </c>
      <c r="C192" t="s">
        <v>113</v>
      </c>
      <c r="D192">
        <v>618</v>
      </c>
      <c r="E192">
        <v>2</v>
      </c>
      <c r="F192">
        <f>RANK(STAND_RBI[[#This Row],[RBI]],STAND_RBI[RBI],0)</f>
        <v>587</v>
      </c>
      <c r="G192">
        <f t="shared" si="2"/>
        <v>11</v>
      </c>
    </row>
    <row r="193" spans="1:7" x14ac:dyDescent="0.25">
      <c r="A193" t="s">
        <v>54</v>
      </c>
      <c r="B193" t="s">
        <v>103</v>
      </c>
      <c r="C193" t="s">
        <v>113</v>
      </c>
      <c r="D193">
        <v>601</v>
      </c>
      <c r="E193">
        <v>1</v>
      </c>
      <c r="F193">
        <f>RANK(STAND_RBI[[#This Row],[RBI]],STAND_RBI[RBI],0)</f>
        <v>607</v>
      </c>
      <c r="G193">
        <f t="shared" si="2"/>
        <v>12</v>
      </c>
    </row>
    <row r="194" spans="1:7" x14ac:dyDescent="0.25">
      <c r="A194" t="s">
        <v>55</v>
      </c>
      <c r="B194" t="s">
        <v>98</v>
      </c>
      <c r="C194" t="s">
        <v>113</v>
      </c>
      <c r="D194">
        <v>884</v>
      </c>
      <c r="E194">
        <v>12</v>
      </c>
      <c r="F194">
        <f>RANK(STAND_RBI[[#This Row],[RBI]],STAND_RBI[RBI],0)</f>
        <v>78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101</v>
      </c>
      <c r="C195" t="s">
        <v>113</v>
      </c>
      <c r="D195">
        <v>862</v>
      </c>
      <c r="E195">
        <v>11</v>
      </c>
      <c r="F195">
        <f>RANK(STAND_RBI[[#This Row],[RBI]],STAND_RBI[RBI],0)</f>
        <v>102</v>
      </c>
      <c r="G195">
        <f t="shared" si="3"/>
        <v>2</v>
      </c>
    </row>
    <row r="196" spans="1:7" x14ac:dyDescent="0.25">
      <c r="A196" t="s">
        <v>55</v>
      </c>
      <c r="B196" t="s">
        <v>95</v>
      </c>
      <c r="C196" t="s">
        <v>113</v>
      </c>
      <c r="D196">
        <v>813</v>
      </c>
      <c r="E196">
        <v>10</v>
      </c>
      <c r="F196">
        <f>RANK(STAND_RBI[[#This Row],[RBI]],STAND_RBI[RBI],0)</f>
        <v>200</v>
      </c>
      <c r="G196">
        <f t="shared" si="3"/>
        <v>3</v>
      </c>
    </row>
    <row r="197" spans="1:7" x14ac:dyDescent="0.25">
      <c r="A197" t="s">
        <v>55</v>
      </c>
      <c r="B197" t="s">
        <v>96</v>
      </c>
      <c r="C197" t="s">
        <v>113</v>
      </c>
      <c r="D197">
        <v>781</v>
      </c>
      <c r="E197">
        <v>9</v>
      </c>
      <c r="F197">
        <f>RANK(STAND_RBI[[#This Row],[RBI]],STAND_RBI[RBI],0)</f>
        <v>276</v>
      </c>
      <c r="G197">
        <f t="shared" si="3"/>
        <v>4</v>
      </c>
    </row>
    <row r="198" spans="1:7" x14ac:dyDescent="0.25">
      <c r="A198" t="s">
        <v>55</v>
      </c>
      <c r="B198" t="s">
        <v>94</v>
      </c>
      <c r="C198" t="s">
        <v>113</v>
      </c>
      <c r="D198">
        <v>778</v>
      </c>
      <c r="E198">
        <v>8</v>
      </c>
      <c r="F198">
        <f>RANK(STAND_RBI[[#This Row],[RBI]],STAND_RBI[RBI],0)</f>
        <v>290</v>
      </c>
      <c r="G198">
        <f t="shared" si="3"/>
        <v>5</v>
      </c>
    </row>
    <row r="199" spans="1:7" x14ac:dyDescent="0.25">
      <c r="A199" t="s">
        <v>55</v>
      </c>
      <c r="B199" t="s">
        <v>102</v>
      </c>
      <c r="C199" t="s">
        <v>113</v>
      </c>
      <c r="D199">
        <v>769</v>
      </c>
      <c r="E199">
        <v>7</v>
      </c>
      <c r="F199">
        <f>RANK(STAND_RBI[[#This Row],[RBI]],STAND_RBI[RBI],0)</f>
        <v>306</v>
      </c>
      <c r="G199">
        <f t="shared" si="3"/>
        <v>6</v>
      </c>
    </row>
    <row r="200" spans="1:7" x14ac:dyDescent="0.25">
      <c r="A200" t="s">
        <v>55</v>
      </c>
      <c r="B200" t="s">
        <v>104</v>
      </c>
      <c r="C200" t="s">
        <v>113</v>
      </c>
      <c r="D200">
        <v>731</v>
      </c>
      <c r="E200">
        <v>6</v>
      </c>
      <c r="F200">
        <f>RANK(STAND_RBI[[#This Row],[RBI]],STAND_RBI[RBI],0)</f>
        <v>391</v>
      </c>
      <c r="G200">
        <f t="shared" si="3"/>
        <v>7</v>
      </c>
    </row>
    <row r="201" spans="1:7" x14ac:dyDescent="0.25">
      <c r="A201" t="s">
        <v>55</v>
      </c>
      <c r="B201" t="s">
        <v>100</v>
      </c>
      <c r="C201" t="s">
        <v>113</v>
      </c>
      <c r="D201">
        <v>726</v>
      </c>
      <c r="E201">
        <v>5</v>
      </c>
      <c r="F201">
        <f>RANK(STAND_RBI[[#This Row],[RBI]],STAND_RBI[RBI],0)</f>
        <v>403</v>
      </c>
      <c r="G201">
        <f t="shared" si="3"/>
        <v>8</v>
      </c>
    </row>
    <row r="202" spans="1:7" x14ac:dyDescent="0.25">
      <c r="A202" t="s">
        <v>55</v>
      </c>
      <c r="B202" t="s">
        <v>103</v>
      </c>
      <c r="C202" t="s">
        <v>113</v>
      </c>
      <c r="D202">
        <v>724</v>
      </c>
      <c r="E202">
        <v>4</v>
      </c>
      <c r="F202">
        <f>RANK(STAND_RBI[[#This Row],[RBI]],STAND_RBI[RBI],0)</f>
        <v>409</v>
      </c>
      <c r="G202">
        <f t="shared" si="3"/>
        <v>9</v>
      </c>
    </row>
    <row r="203" spans="1:7" x14ac:dyDescent="0.25">
      <c r="A203" t="s">
        <v>55</v>
      </c>
      <c r="B203" t="s">
        <v>99</v>
      </c>
      <c r="C203" t="s">
        <v>113</v>
      </c>
      <c r="D203">
        <v>715</v>
      </c>
      <c r="E203">
        <v>3</v>
      </c>
      <c r="F203">
        <f>RANK(STAND_RBI[[#This Row],[RBI]],STAND_RBI[RBI],0)</f>
        <v>434</v>
      </c>
      <c r="G203">
        <f t="shared" si="3"/>
        <v>10</v>
      </c>
    </row>
    <row r="204" spans="1:7" x14ac:dyDescent="0.25">
      <c r="A204" t="s">
        <v>55</v>
      </c>
      <c r="B204" t="s">
        <v>105</v>
      </c>
      <c r="C204" t="s">
        <v>113</v>
      </c>
      <c r="D204">
        <v>660</v>
      </c>
      <c r="E204">
        <v>2</v>
      </c>
      <c r="F204">
        <f>RANK(STAND_RBI[[#This Row],[RBI]],STAND_RBI[RBI],0)</f>
        <v>522</v>
      </c>
      <c r="G204">
        <f t="shared" si="3"/>
        <v>11</v>
      </c>
    </row>
    <row r="205" spans="1:7" x14ac:dyDescent="0.25">
      <c r="A205" t="s">
        <v>55</v>
      </c>
      <c r="B205" t="s">
        <v>97</v>
      </c>
      <c r="C205" t="s">
        <v>113</v>
      </c>
      <c r="D205">
        <v>637</v>
      </c>
      <c r="E205">
        <v>1</v>
      </c>
      <c r="F205">
        <f>RANK(STAND_RBI[[#This Row],[RBI]],STAND_RBI[RBI],0)</f>
        <v>556</v>
      </c>
      <c r="G205">
        <f t="shared" si="3"/>
        <v>12</v>
      </c>
    </row>
    <row r="206" spans="1:7" x14ac:dyDescent="0.25">
      <c r="A206" t="s">
        <v>56</v>
      </c>
      <c r="B206" t="s">
        <v>95</v>
      </c>
      <c r="C206" t="s">
        <v>113</v>
      </c>
      <c r="D206">
        <v>933</v>
      </c>
      <c r="E206">
        <v>12</v>
      </c>
      <c r="F206">
        <f>RANK(STAND_RBI[[#This Row],[RBI]],STAND_RBI[RBI],0)</f>
        <v>20</v>
      </c>
      <c r="G206">
        <f t="shared" si="3"/>
        <v>1</v>
      </c>
    </row>
    <row r="207" spans="1:7" x14ac:dyDescent="0.25">
      <c r="A207" t="s">
        <v>56</v>
      </c>
      <c r="B207" t="s">
        <v>94</v>
      </c>
      <c r="C207" t="s">
        <v>113</v>
      </c>
      <c r="D207">
        <v>921</v>
      </c>
      <c r="E207">
        <v>11</v>
      </c>
      <c r="F207">
        <f>RANK(STAND_RBI[[#This Row],[RBI]],STAND_RBI[RBI],0)</f>
        <v>27</v>
      </c>
      <c r="G207">
        <f t="shared" si="3"/>
        <v>2</v>
      </c>
    </row>
    <row r="208" spans="1:7" x14ac:dyDescent="0.25">
      <c r="A208" t="s">
        <v>56</v>
      </c>
      <c r="B208" t="s">
        <v>99</v>
      </c>
      <c r="C208" t="s">
        <v>113</v>
      </c>
      <c r="D208">
        <v>862</v>
      </c>
      <c r="E208">
        <v>10</v>
      </c>
      <c r="F208">
        <f>RANK(STAND_RBI[[#This Row],[RBI]],STAND_RBI[RBI],0)</f>
        <v>102</v>
      </c>
      <c r="G208">
        <f t="shared" si="3"/>
        <v>3</v>
      </c>
    </row>
    <row r="209" spans="1:7" x14ac:dyDescent="0.25">
      <c r="A209" t="s">
        <v>56</v>
      </c>
      <c r="B209" t="s">
        <v>98</v>
      </c>
      <c r="C209" t="s">
        <v>113</v>
      </c>
      <c r="D209">
        <v>816</v>
      </c>
      <c r="E209">
        <v>9</v>
      </c>
      <c r="F209">
        <f>RANK(STAND_RBI[[#This Row],[RBI]],STAND_RBI[RBI],0)</f>
        <v>189</v>
      </c>
      <c r="G209">
        <f t="shared" si="3"/>
        <v>4</v>
      </c>
    </row>
    <row r="210" spans="1:7" x14ac:dyDescent="0.25">
      <c r="A210" t="s">
        <v>56</v>
      </c>
      <c r="B210" t="s">
        <v>100</v>
      </c>
      <c r="C210" t="s">
        <v>113</v>
      </c>
      <c r="D210">
        <v>797</v>
      </c>
      <c r="E210">
        <v>8</v>
      </c>
      <c r="F210">
        <f>RANK(STAND_RBI[[#This Row],[RBI]],STAND_RBI[RBI],0)</f>
        <v>240</v>
      </c>
      <c r="G210">
        <f t="shared" si="3"/>
        <v>5</v>
      </c>
    </row>
    <row r="211" spans="1:7" x14ac:dyDescent="0.25">
      <c r="A211" t="s">
        <v>56</v>
      </c>
      <c r="B211" t="s">
        <v>103</v>
      </c>
      <c r="C211" t="s">
        <v>113</v>
      </c>
      <c r="D211">
        <v>780</v>
      </c>
      <c r="E211">
        <v>7</v>
      </c>
      <c r="F211">
        <f>RANK(STAND_RBI[[#This Row],[RBI]],STAND_RBI[RBI],0)</f>
        <v>280</v>
      </c>
      <c r="G211">
        <f t="shared" si="3"/>
        <v>6</v>
      </c>
    </row>
    <row r="212" spans="1:7" x14ac:dyDescent="0.25">
      <c r="A212" t="s">
        <v>56</v>
      </c>
      <c r="B212" t="s">
        <v>104</v>
      </c>
      <c r="C212" t="s">
        <v>113</v>
      </c>
      <c r="D212">
        <v>776</v>
      </c>
      <c r="E212">
        <v>6</v>
      </c>
      <c r="F212">
        <f>RANK(STAND_RBI[[#This Row],[RBI]],STAND_RBI[RBI],0)</f>
        <v>298</v>
      </c>
      <c r="G212">
        <f t="shared" si="3"/>
        <v>7</v>
      </c>
    </row>
    <row r="213" spans="1:7" x14ac:dyDescent="0.25">
      <c r="A213" t="s">
        <v>56</v>
      </c>
      <c r="B213" t="s">
        <v>102</v>
      </c>
      <c r="C213" t="s">
        <v>113</v>
      </c>
      <c r="D213">
        <v>750</v>
      </c>
      <c r="E213">
        <v>5</v>
      </c>
      <c r="F213">
        <f>RANK(STAND_RBI[[#This Row],[RBI]],STAND_RBI[RBI],0)</f>
        <v>338</v>
      </c>
      <c r="G213">
        <f t="shared" si="3"/>
        <v>8</v>
      </c>
    </row>
    <row r="214" spans="1:7" x14ac:dyDescent="0.25">
      <c r="A214" t="s">
        <v>56</v>
      </c>
      <c r="B214" t="s">
        <v>101</v>
      </c>
      <c r="C214" t="s">
        <v>113</v>
      </c>
      <c r="D214">
        <v>739</v>
      </c>
      <c r="E214">
        <v>4</v>
      </c>
      <c r="F214">
        <f>RANK(STAND_RBI[[#This Row],[RBI]],STAND_RBI[RBI],0)</f>
        <v>367</v>
      </c>
      <c r="G214">
        <f t="shared" si="3"/>
        <v>9</v>
      </c>
    </row>
    <row r="215" spans="1:7" x14ac:dyDescent="0.25">
      <c r="A215" t="s">
        <v>56</v>
      </c>
      <c r="B215" t="s">
        <v>96</v>
      </c>
      <c r="C215" t="s">
        <v>113</v>
      </c>
      <c r="D215">
        <v>669</v>
      </c>
      <c r="E215">
        <v>3</v>
      </c>
      <c r="F215">
        <f>RANK(STAND_RBI[[#This Row],[RBI]],STAND_RBI[RBI],0)</f>
        <v>513</v>
      </c>
      <c r="G215">
        <f t="shared" si="3"/>
        <v>10</v>
      </c>
    </row>
    <row r="216" spans="1:7" x14ac:dyDescent="0.25">
      <c r="A216" t="s">
        <v>56</v>
      </c>
      <c r="B216" t="s">
        <v>105</v>
      </c>
      <c r="C216" t="s">
        <v>113</v>
      </c>
      <c r="D216">
        <v>658</v>
      </c>
      <c r="E216">
        <v>2</v>
      </c>
      <c r="F216">
        <f>RANK(STAND_RBI[[#This Row],[RBI]],STAND_RBI[RBI],0)</f>
        <v>525</v>
      </c>
      <c r="G216">
        <f t="shared" si="3"/>
        <v>11</v>
      </c>
    </row>
    <row r="217" spans="1:7" x14ac:dyDescent="0.25">
      <c r="A217" t="s">
        <v>56</v>
      </c>
      <c r="B217" t="s">
        <v>97</v>
      </c>
      <c r="C217" t="s">
        <v>113</v>
      </c>
      <c r="D217">
        <v>439</v>
      </c>
      <c r="E217">
        <v>1</v>
      </c>
      <c r="F217">
        <f>RANK(STAND_RBI[[#This Row],[RBI]],STAND_RBI[RBI],0)</f>
        <v>658</v>
      </c>
      <c r="G217">
        <f t="shared" si="3"/>
        <v>12</v>
      </c>
    </row>
    <row r="218" spans="1:7" x14ac:dyDescent="0.25">
      <c r="A218" t="s">
        <v>57</v>
      </c>
      <c r="B218" t="s">
        <v>95</v>
      </c>
      <c r="C218" t="s">
        <v>114</v>
      </c>
      <c r="D218">
        <v>849</v>
      </c>
      <c r="E218">
        <v>12</v>
      </c>
      <c r="F218">
        <f>RANK(STAND_RBI[[#This Row],[RBI]],STAND_RBI[RBI],0)</f>
        <v>128</v>
      </c>
      <c r="G218">
        <f t="shared" si="3"/>
        <v>1</v>
      </c>
    </row>
    <row r="219" spans="1:7" x14ac:dyDescent="0.25">
      <c r="A219" t="s">
        <v>57</v>
      </c>
      <c r="B219" t="s">
        <v>98</v>
      </c>
      <c r="C219" t="s">
        <v>114</v>
      </c>
      <c r="D219">
        <v>847</v>
      </c>
      <c r="E219">
        <v>11</v>
      </c>
      <c r="F219">
        <f>RANK(STAND_RBI[[#This Row],[RBI]],STAND_RBI[RBI],0)</f>
        <v>131</v>
      </c>
      <c r="G219">
        <f t="shared" si="3"/>
        <v>2</v>
      </c>
    </row>
    <row r="220" spans="1:7" x14ac:dyDescent="0.25">
      <c r="A220" t="s">
        <v>57</v>
      </c>
      <c r="B220" t="s">
        <v>94</v>
      </c>
      <c r="C220" t="s">
        <v>114</v>
      </c>
      <c r="D220">
        <v>803</v>
      </c>
      <c r="E220">
        <v>10</v>
      </c>
      <c r="F220">
        <f>RANK(STAND_RBI[[#This Row],[RBI]],STAND_RBI[RBI],0)</f>
        <v>221</v>
      </c>
      <c r="G220">
        <f t="shared" si="3"/>
        <v>3</v>
      </c>
    </row>
    <row r="221" spans="1:7" x14ac:dyDescent="0.25">
      <c r="A221" t="s">
        <v>57</v>
      </c>
      <c r="B221" t="s">
        <v>99</v>
      </c>
      <c r="C221" t="s">
        <v>114</v>
      </c>
      <c r="D221">
        <v>799</v>
      </c>
      <c r="E221">
        <v>9</v>
      </c>
      <c r="F221">
        <f>RANK(STAND_RBI[[#This Row],[RBI]],STAND_RBI[RBI],0)</f>
        <v>236</v>
      </c>
      <c r="G221">
        <f t="shared" si="3"/>
        <v>4</v>
      </c>
    </row>
    <row r="222" spans="1:7" x14ac:dyDescent="0.25">
      <c r="A222" t="s">
        <v>57</v>
      </c>
      <c r="B222" t="s">
        <v>101</v>
      </c>
      <c r="C222" t="s">
        <v>114</v>
      </c>
      <c r="D222">
        <v>780</v>
      </c>
      <c r="E222">
        <v>8</v>
      </c>
      <c r="F222">
        <f>RANK(STAND_RBI[[#This Row],[RBI]],STAND_RBI[RBI],0)</f>
        <v>280</v>
      </c>
      <c r="G222">
        <f t="shared" si="3"/>
        <v>5</v>
      </c>
    </row>
    <row r="223" spans="1:7" x14ac:dyDescent="0.25">
      <c r="A223" t="s">
        <v>57</v>
      </c>
      <c r="B223" t="s">
        <v>100</v>
      </c>
      <c r="C223" t="s">
        <v>114</v>
      </c>
      <c r="D223">
        <v>778</v>
      </c>
      <c r="E223">
        <v>6.5</v>
      </c>
      <c r="F223">
        <f>RANK(STAND_RBI[[#This Row],[RBI]],STAND_RBI[RBI],0)</f>
        <v>290</v>
      </c>
      <c r="G223">
        <f t="shared" si="3"/>
        <v>6</v>
      </c>
    </row>
    <row r="224" spans="1:7" x14ac:dyDescent="0.25">
      <c r="A224" t="s">
        <v>57</v>
      </c>
      <c r="B224" t="s">
        <v>102</v>
      </c>
      <c r="C224" t="s">
        <v>114</v>
      </c>
      <c r="D224">
        <v>778</v>
      </c>
      <c r="E224">
        <v>6.5</v>
      </c>
      <c r="F224">
        <f>RANK(STAND_RBI[[#This Row],[RBI]],STAND_RBI[RBI],0)</f>
        <v>290</v>
      </c>
      <c r="G224">
        <f t="shared" si="3"/>
        <v>7</v>
      </c>
    </row>
    <row r="225" spans="1:7" x14ac:dyDescent="0.25">
      <c r="A225" t="s">
        <v>57</v>
      </c>
      <c r="B225" t="s">
        <v>103</v>
      </c>
      <c r="C225" t="s">
        <v>114</v>
      </c>
      <c r="D225">
        <v>737</v>
      </c>
      <c r="E225">
        <v>5</v>
      </c>
      <c r="F225">
        <f>RANK(STAND_RBI[[#This Row],[RBI]],STAND_RBI[RBI],0)</f>
        <v>373</v>
      </c>
      <c r="G225">
        <f t="shared" si="3"/>
        <v>8</v>
      </c>
    </row>
    <row r="226" spans="1:7" x14ac:dyDescent="0.25">
      <c r="A226" t="s">
        <v>57</v>
      </c>
      <c r="B226" t="s">
        <v>105</v>
      </c>
      <c r="C226" t="s">
        <v>114</v>
      </c>
      <c r="D226">
        <v>709</v>
      </c>
      <c r="E226">
        <v>4</v>
      </c>
      <c r="F226">
        <f>RANK(STAND_RBI[[#This Row],[RBI]],STAND_RBI[RBI],0)</f>
        <v>443</v>
      </c>
      <c r="G226">
        <f t="shared" si="3"/>
        <v>9</v>
      </c>
    </row>
    <row r="227" spans="1:7" x14ac:dyDescent="0.25">
      <c r="A227" t="s">
        <v>57</v>
      </c>
      <c r="B227" t="s">
        <v>104</v>
      </c>
      <c r="C227" t="s">
        <v>114</v>
      </c>
      <c r="D227">
        <v>658</v>
      </c>
      <c r="E227">
        <v>3</v>
      </c>
      <c r="F227">
        <f>RANK(STAND_RBI[[#This Row],[RBI]],STAND_RBI[RBI],0)</f>
        <v>525</v>
      </c>
      <c r="G227">
        <f t="shared" si="3"/>
        <v>10</v>
      </c>
    </row>
    <row r="228" spans="1:7" x14ac:dyDescent="0.25">
      <c r="A228" t="s">
        <v>57</v>
      </c>
      <c r="B228" t="s">
        <v>97</v>
      </c>
      <c r="C228" t="s">
        <v>114</v>
      </c>
      <c r="D228">
        <v>627</v>
      </c>
      <c r="E228">
        <v>2</v>
      </c>
      <c r="F228">
        <f>RANK(STAND_RBI[[#This Row],[RBI]],STAND_RBI[RBI],0)</f>
        <v>577</v>
      </c>
      <c r="G228">
        <f t="shared" si="3"/>
        <v>11</v>
      </c>
    </row>
    <row r="229" spans="1:7" x14ac:dyDescent="0.25">
      <c r="A229" t="s">
        <v>57</v>
      </c>
      <c r="B229" t="s">
        <v>96</v>
      </c>
      <c r="C229" t="s">
        <v>114</v>
      </c>
      <c r="D229">
        <v>616</v>
      </c>
      <c r="E229">
        <v>1</v>
      </c>
      <c r="F229">
        <f>RANK(STAND_RBI[[#This Row],[RBI]],STAND_RBI[RBI],0)</f>
        <v>590</v>
      </c>
      <c r="G229">
        <f t="shared" si="3"/>
        <v>12</v>
      </c>
    </row>
    <row r="230" spans="1:7" x14ac:dyDescent="0.25">
      <c r="A230" t="s">
        <v>58</v>
      </c>
      <c r="B230" t="s">
        <v>99</v>
      </c>
      <c r="C230" t="s">
        <v>114</v>
      </c>
      <c r="D230">
        <v>914</v>
      </c>
      <c r="E230">
        <v>12</v>
      </c>
      <c r="F230">
        <f>RANK(STAND_RBI[[#This Row],[RBI]],STAND_RBI[RBI],0)</f>
        <v>31</v>
      </c>
      <c r="G230">
        <f t="shared" si="3"/>
        <v>1</v>
      </c>
    </row>
    <row r="231" spans="1:7" x14ac:dyDescent="0.25">
      <c r="A231" t="s">
        <v>58</v>
      </c>
      <c r="B231" t="s">
        <v>94</v>
      </c>
      <c r="C231" t="s">
        <v>114</v>
      </c>
      <c r="D231">
        <v>889</v>
      </c>
      <c r="E231">
        <v>11</v>
      </c>
      <c r="F231">
        <f>RANK(STAND_RBI[[#This Row],[RBI]],STAND_RBI[RBI],0)</f>
        <v>68</v>
      </c>
      <c r="G231">
        <f t="shared" si="3"/>
        <v>2</v>
      </c>
    </row>
    <row r="232" spans="1:7" x14ac:dyDescent="0.25">
      <c r="A232" t="s">
        <v>58</v>
      </c>
      <c r="B232" t="s">
        <v>98</v>
      </c>
      <c r="C232" t="s">
        <v>114</v>
      </c>
      <c r="D232">
        <v>851</v>
      </c>
      <c r="E232">
        <v>10</v>
      </c>
      <c r="F232">
        <f>RANK(STAND_RBI[[#This Row],[RBI]],STAND_RBI[RBI],0)</f>
        <v>123</v>
      </c>
      <c r="G232">
        <f t="shared" si="3"/>
        <v>3</v>
      </c>
    </row>
    <row r="233" spans="1:7" x14ac:dyDescent="0.25">
      <c r="A233" t="s">
        <v>58</v>
      </c>
      <c r="B233" t="s">
        <v>102</v>
      </c>
      <c r="C233" t="s">
        <v>114</v>
      </c>
      <c r="D233">
        <v>843</v>
      </c>
      <c r="E233">
        <v>9</v>
      </c>
      <c r="F233">
        <f>RANK(STAND_RBI[[#This Row],[RBI]],STAND_RBI[RBI],0)</f>
        <v>135</v>
      </c>
      <c r="G233">
        <f t="shared" si="3"/>
        <v>4</v>
      </c>
    </row>
    <row r="234" spans="1:7" x14ac:dyDescent="0.25">
      <c r="A234" t="s">
        <v>58</v>
      </c>
      <c r="B234" t="s">
        <v>100</v>
      </c>
      <c r="C234" t="s">
        <v>114</v>
      </c>
      <c r="D234">
        <v>790</v>
      </c>
      <c r="E234">
        <v>8</v>
      </c>
      <c r="F234">
        <f>RANK(STAND_RBI[[#This Row],[RBI]],STAND_RBI[RBI],0)</f>
        <v>260</v>
      </c>
      <c r="G234">
        <f t="shared" si="3"/>
        <v>5</v>
      </c>
    </row>
    <row r="235" spans="1:7" x14ac:dyDescent="0.25">
      <c r="A235" t="s">
        <v>58</v>
      </c>
      <c r="B235" t="s">
        <v>95</v>
      </c>
      <c r="C235" t="s">
        <v>114</v>
      </c>
      <c r="D235">
        <v>749</v>
      </c>
      <c r="E235">
        <v>7</v>
      </c>
      <c r="F235">
        <f>RANK(STAND_RBI[[#This Row],[RBI]],STAND_RBI[RBI],0)</f>
        <v>342</v>
      </c>
      <c r="G235">
        <f t="shared" si="3"/>
        <v>6</v>
      </c>
    </row>
    <row r="236" spans="1:7" x14ac:dyDescent="0.25">
      <c r="A236" t="s">
        <v>58</v>
      </c>
      <c r="B236" t="s">
        <v>101</v>
      </c>
      <c r="C236" t="s">
        <v>114</v>
      </c>
      <c r="D236">
        <v>721</v>
      </c>
      <c r="E236">
        <v>5.5</v>
      </c>
      <c r="F236">
        <f>RANK(STAND_RBI[[#This Row],[RBI]],STAND_RBI[RBI],0)</f>
        <v>414</v>
      </c>
      <c r="G236">
        <f t="shared" si="3"/>
        <v>7</v>
      </c>
    </row>
    <row r="237" spans="1:7" x14ac:dyDescent="0.25">
      <c r="A237" t="s">
        <v>58</v>
      </c>
      <c r="B237" t="s">
        <v>104</v>
      </c>
      <c r="C237" t="s">
        <v>114</v>
      </c>
      <c r="D237">
        <v>721</v>
      </c>
      <c r="E237">
        <v>5.5</v>
      </c>
      <c r="F237">
        <f>RANK(STAND_RBI[[#This Row],[RBI]],STAND_RBI[RBI],0)</f>
        <v>414</v>
      </c>
      <c r="G237">
        <f t="shared" si="3"/>
        <v>8</v>
      </c>
    </row>
    <row r="238" spans="1:7" x14ac:dyDescent="0.25">
      <c r="A238" t="s">
        <v>58</v>
      </c>
      <c r="B238" t="s">
        <v>103</v>
      </c>
      <c r="C238" t="s">
        <v>114</v>
      </c>
      <c r="D238">
        <v>698</v>
      </c>
      <c r="E238">
        <v>4</v>
      </c>
      <c r="F238">
        <f>RANK(STAND_RBI[[#This Row],[RBI]],STAND_RBI[RBI],0)</f>
        <v>460</v>
      </c>
      <c r="G238">
        <f t="shared" si="3"/>
        <v>9</v>
      </c>
    </row>
    <row r="239" spans="1:7" x14ac:dyDescent="0.25">
      <c r="A239" t="s">
        <v>58</v>
      </c>
      <c r="B239" t="s">
        <v>97</v>
      </c>
      <c r="C239" t="s">
        <v>114</v>
      </c>
      <c r="D239">
        <v>584</v>
      </c>
      <c r="E239">
        <v>3</v>
      </c>
      <c r="F239">
        <f>RANK(STAND_RBI[[#This Row],[RBI]],STAND_RBI[RBI],0)</f>
        <v>618</v>
      </c>
      <c r="G239">
        <f t="shared" si="3"/>
        <v>10</v>
      </c>
    </row>
    <row r="240" spans="1:7" x14ac:dyDescent="0.25">
      <c r="A240" t="s">
        <v>58</v>
      </c>
      <c r="B240" t="s">
        <v>105</v>
      </c>
      <c r="C240" t="s">
        <v>114</v>
      </c>
      <c r="D240">
        <v>579</v>
      </c>
      <c r="E240">
        <v>2</v>
      </c>
      <c r="F240">
        <f>RANK(STAND_RBI[[#This Row],[RBI]],STAND_RBI[RBI],0)</f>
        <v>623</v>
      </c>
      <c r="G240">
        <f t="shared" si="3"/>
        <v>11</v>
      </c>
    </row>
    <row r="241" spans="1:7" x14ac:dyDescent="0.25">
      <c r="A241" t="s">
        <v>58</v>
      </c>
      <c r="B241" t="s">
        <v>96</v>
      </c>
      <c r="C241" t="s">
        <v>114</v>
      </c>
      <c r="D241">
        <v>505</v>
      </c>
      <c r="E241">
        <v>1</v>
      </c>
      <c r="F241">
        <f>RANK(STAND_RBI[[#This Row],[RBI]],STAND_RBI[RBI],0)</f>
        <v>651</v>
      </c>
      <c r="G241">
        <f t="shared" si="3"/>
        <v>12</v>
      </c>
    </row>
    <row r="242" spans="1:7" x14ac:dyDescent="0.25">
      <c r="A242" t="s">
        <v>59</v>
      </c>
      <c r="B242" t="s">
        <v>94</v>
      </c>
      <c r="C242" t="s">
        <v>113</v>
      </c>
      <c r="D242">
        <v>869</v>
      </c>
      <c r="E242">
        <v>12</v>
      </c>
      <c r="F242">
        <f>RANK(STAND_RBI[[#This Row],[RBI]],STAND_RBI[RBI],0)</f>
        <v>95</v>
      </c>
      <c r="G242">
        <f t="shared" si="3"/>
        <v>1</v>
      </c>
    </row>
    <row r="243" spans="1:7" x14ac:dyDescent="0.25">
      <c r="A243" t="s">
        <v>59</v>
      </c>
      <c r="B243" t="s">
        <v>99</v>
      </c>
      <c r="C243" t="s">
        <v>113</v>
      </c>
      <c r="D243">
        <v>867</v>
      </c>
      <c r="E243">
        <v>11</v>
      </c>
      <c r="F243">
        <f>RANK(STAND_RBI[[#This Row],[RBI]],STAND_RBI[RBI],0)</f>
        <v>97</v>
      </c>
      <c r="G243">
        <f t="shared" si="3"/>
        <v>2</v>
      </c>
    </row>
    <row r="244" spans="1:7" x14ac:dyDescent="0.25">
      <c r="A244" t="s">
        <v>59</v>
      </c>
      <c r="B244" t="s">
        <v>103</v>
      </c>
      <c r="C244" t="s">
        <v>113</v>
      </c>
      <c r="D244">
        <v>853</v>
      </c>
      <c r="E244">
        <v>10</v>
      </c>
      <c r="F244">
        <f>RANK(STAND_RBI[[#This Row],[RBI]],STAND_RBI[RBI],0)</f>
        <v>120</v>
      </c>
      <c r="G244">
        <f t="shared" si="3"/>
        <v>3</v>
      </c>
    </row>
    <row r="245" spans="1:7" x14ac:dyDescent="0.25">
      <c r="A245" t="s">
        <v>59</v>
      </c>
      <c r="B245" t="s">
        <v>98</v>
      </c>
      <c r="C245" t="s">
        <v>113</v>
      </c>
      <c r="D245">
        <v>830</v>
      </c>
      <c r="E245">
        <v>9</v>
      </c>
      <c r="F245">
        <f>RANK(STAND_RBI[[#This Row],[RBI]],STAND_RBI[RBI],0)</f>
        <v>170</v>
      </c>
      <c r="G245">
        <f t="shared" si="3"/>
        <v>4</v>
      </c>
    </row>
    <row r="246" spans="1:7" x14ac:dyDescent="0.25">
      <c r="A246" t="s">
        <v>59</v>
      </c>
      <c r="B246" t="s">
        <v>105</v>
      </c>
      <c r="C246" t="s">
        <v>113</v>
      </c>
      <c r="D246">
        <v>814</v>
      </c>
      <c r="E246">
        <v>8</v>
      </c>
      <c r="F246">
        <f>RANK(STAND_RBI[[#This Row],[RBI]],STAND_RBI[RBI],0)</f>
        <v>197</v>
      </c>
      <c r="G246">
        <f t="shared" si="3"/>
        <v>5</v>
      </c>
    </row>
    <row r="247" spans="1:7" x14ac:dyDescent="0.25">
      <c r="A247" t="s">
        <v>59</v>
      </c>
      <c r="B247" t="s">
        <v>95</v>
      </c>
      <c r="C247" t="s">
        <v>113</v>
      </c>
      <c r="D247">
        <v>801</v>
      </c>
      <c r="E247">
        <v>7</v>
      </c>
      <c r="F247">
        <f>RANK(STAND_RBI[[#This Row],[RBI]],STAND_RBI[RBI],0)</f>
        <v>232</v>
      </c>
      <c r="G247">
        <f t="shared" si="3"/>
        <v>6</v>
      </c>
    </row>
    <row r="248" spans="1:7" x14ac:dyDescent="0.25">
      <c r="A248" t="s">
        <v>59</v>
      </c>
      <c r="B248" t="s">
        <v>104</v>
      </c>
      <c r="C248" t="s">
        <v>113</v>
      </c>
      <c r="D248">
        <v>788</v>
      </c>
      <c r="E248">
        <v>6</v>
      </c>
      <c r="F248">
        <f>RANK(STAND_RBI[[#This Row],[RBI]],STAND_RBI[RBI],0)</f>
        <v>264</v>
      </c>
      <c r="G248">
        <f t="shared" si="3"/>
        <v>7</v>
      </c>
    </row>
    <row r="249" spans="1:7" x14ac:dyDescent="0.25">
      <c r="A249" t="s">
        <v>59</v>
      </c>
      <c r="B249" t="s">
        <v>100</v>
      </c>
      <c r="C249" t="s">
        <v>113</v>
      </c>
      <c r="D249">
        <v>777</v>
      </c>
      <c r="E249">
        <v>5</v>
      </c>
      <c r="F249">
        <f>RANK(STAND_RBI[[#This Row],[RBI]],STAND_RBI[RBI],0)</f>
        <v>295</v>
      </c>
      <c r="G249">
        <f t="shared" si="3"/>
        <v>8</v>
      </c>
    </row>
    <row r="250" spans="1:7" x14ac:dyDescent="0.25">
      <c r="A250" t="s">
        <v>59</v>
      </c>
      <c r="B250" t="s">
        <v>101</v>
      </c>
      <c r="C250" t="s">
        <v>113</v>
      </c>
      <c r="D250">
        <v>739</v>
      </c>
      <c r="E250">
        <v>4</v>
      </c>
      <c r="F250">
        <f>RANK(STAND_RBI[[#This Row],[RBI]],STAND_RBI[RBI],0)</f>
        <v>367</v>
      </c>
      <c r="G250">
        <f t="shared" si="3"/>
        <v>9</v>
      </c>
    </row>
    <row r="251" spans="1:7" x14ac:dyDescent="0.25">
      <c r="A251" t="s">
        <v>59</v>
      </c>
      <c r="B251" t="s">
        <v>102</v>
      </c>
      <c r="C251" t="s">
        <v>113</v>
      </c>
      <c r="D251">
        <v>646</v>
      </c>
      <c r="E251">
        <v>3</v>
      </c>
      <c r="F251">
        <f>RANK(STAND_RBI[[#This Row],[RBI]],STAND_RBI[RBI],0)</f>
        <v>546</v>
      </c>
      <c r="G251">
        <f t="shared" si="3"/>
        <v>10</v>
      </c>
    </row>
    <row r="252" spans="1:7" x14ac:dyDescent="0.25">
      <c r="A252" t="s">
        <v>59</v>
      </c>
      <c r="B252" t="s">
        <v>97</v>
      </c>
      <c r="C252" t="s">
        <v>113</v>
      </c>
      <c r="D252">
        <v>624</v>
      </c>
      <c r="E252">
        <v>2</v>
      </c>
      <c r="F252">
        <f>RANK(STAND_RBI[[#This Row],[RBI]],STAND_RBI[RBI],0)</f>
        <v>578</v>
      </c>
      <c r="G252">
        <f t="shared" si="3"/>
        <v>11</v>
      </c>
    </row>
    <row r="253" spans="1:7" x14ac:dyDescent="0.25">
      <c r="A253" t="s">
        <v>59</v>
      </c>
      <c r="B253" t="s">
        <v>96</v>
      </c>
      <c r="C253" t="s">
        <v>113</v>
      </c>
      <c r="D253">
        <v>612</v>
      </c>
      <c r="E253">
        <v>1</v>
      </c>
      <c r="F253">
        <f>RANK(STAND_RBI[[#This Row],[RBI]],STAND_RBI[RBI],0)</f>
        <v>598</v>
      </c>
      <c r="G253">
        <f t="shared" si="3"/>
        <v>12</v>
      </c>
    </row>
    <row r="254" spans="1:7" x14ac:dyDescent="0.25">
      <c r="A254" t="s">
        <v>60</v>
      </c>
      <c r="B254" t="s">
        <v>94</v>
      </c>
      <c r="C254" t="s">
        <v>114</v>
      </c>
      <c r="D254">
        <v>924</v>
      </c>
      <c r="E254">
        <v>12</v>
      </c>
      <c r="F254">
        <f>RANK(STAND_RBI[[#This Row],[RBI]],STAND_RBI[RBI],0)</f>
        <v>26</v>
      </c>
      <c r="G254">
        <f t="shared" si="3"/>
        <v>1</v>
      </c>
    </row>
    <row r="255" spans="1:7" x14ac:dyDescent="0.25">
      <c r="A255" t="s">
        <v>60</v>
      </c>
      <c r="B255" t="s">
        <v>103</v>
      </c>
      <c r="C255" t="s">
        <v>114</v>
      </c>
      <c r="D255">
        <v>894</v>
      </c>
      <c r="E255">
        <v>11</v>
      </c>
      <c r="F255">
        <f>RANK(STAND_RBI[[#This Row],[RBI]],STAND_RBI[RBI],0)</f>
        <v>56</v>
      </c>
      <c r="G255">
        <f t="shared" si="3"/>
        <v>2</v>
      </c>
    </row>
    <row r="256" spans="1:7" x14ac:dyDescent="0.25">
      <c r="A256" t="s">
        <v>60</v>
      </c>
      <c r="B256" t="s">
        <v>95</v>
      </c>
      <c r="C256" t="s">
        <v>114</v>
      </c>
      <c r="D256">
        <v>829</v>
      </c>
      <c r="E256">
        <v>10</v>
      </c>
      <c r="F256">
        <f>RANK(STAND_RBI[[#This Row],[RBI]],STAND_RBI[RBI],0)</f>
        <v>175</v>
      </c>
      <c r="G256">
        <f t="shared" si="3"/>
        <v>3</v>
      </c>
    </row>
    <row r="257" spans="1:7" x14ac:dyDescent="0.25">
      <c r="A257" t="s">
        <v>60</v>
      </c>
      <c r="B257" t="s">
        <v>101</v>
      </c>
      <c r="C257" t="s">
        <v>114</v>
      </c>
      <c r="D257">
        <v>812</v>
      </c>
      <c r="E257">
        <v>9</v>
      </c>
      <c r="F257">
        <f>RANK(STAND_RBI[[#This Row],[RBI]],STAND_RBI[RBI],0)</f>
        <v>203</v>
      </c>
      <c r="G257">
        <f t="shared" si="3"/>
        <v>4</v>
      </c>
    </row>
    <row r="258" spans="1:7" x14ac:dyDescent="0.25">
      <c r="A258" t="s">
        <v>60</v>
      </c>
      <c r="B258" t="s">
        <v>98</v>
      </c>
      <c r="C258" t="s">
        <v>114</v>
      </c>
      <c r="D258">
        <v>792</v>
      </c>
      <c r="E258">
        <v>8</v>
      </c>
      <c r="F258">
        <f>RANK(STAND_RBI[[#This Row],[RBI]],STAND_RBI[RBI],0)</f>
        <v>250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102</v>
      </c>
      <c r="C259" t="s">
        <v>114</v>
      </c>
      <c r="D259">
        <v>731</v>
      </c>
      <c r="E259">
        <v>7</v>
      </c>
      <c r="F259">
        <f>RANK(STAND_RBI[[#This Row],[RBI]],STAND_RBI[RBI],0)</f>
        <v>391</v>
      </c>
      <c r="G259">
        <f t="shared" si="4"/>
        <v>6</v>
      </c>
    </row>
    <row r="260" spans="1:7" x14ac:dyDescent="0.25">
      <c r="A260" t="s">
        <v>60</v>
      </c>
      <c r="B260" t="s">
        <v>104</v>
      </c>
      <c r="C260" t="s">
        <v>114</v>
      </c>
      <c r="D260">
        <v>718</v>
      </c>
      <c r="E260">
        <v>6</v>
      </c>
      <c r="F260">
        <f>RANK(STAND_RBI[[#This Row],[RBI]],STAND_RBI[RBI],0)</f>
        <v>427</v>
      </c>
      <c r="G260">
        <f t="shared" si="4"/>
        <v>7</v>
      </c>
    </row>
    <row r="261" spans="1:7" x14ac:dyDescent="0.25">
      <c r="A261" t="s">
        <v>60</v>
      </c>
      <c r="B261" t="s">
        <v>99</v>
      </c>
      <c r="C261" t="s">
        <v>114</v>
      </c>
      <c r="D261">
        <v>691</v>
      </c>
      <c r="E261">
        <v>5</v>
      </c>
      <c r="F261">
        <f>RANK(STAND_RBI[[#This Row],[RBI]],STAND_RBI[RBI],0)</f>
        <v>472</v>
      </c>
      <c r="G261">
        <f t="shared" si="4"/>
        <v>8</v>
      </c>
    </row>
    <row r="262" spans="1:7" x14ac:dyDescent="0.25">
      <c r="A262" t="s">
        <v>60</v>
      </c>
      <c r="B262" t="s">
        <v>100</v>
      </c>
      <c r="C262" t="s">
        <v>114</v>
      </c>
      <c r="D262">
        <v>674</v>
      </c>
      <c r="E262">
        <v>4</v>
      </c>
      <c r="F262">
        <f>RANK(STAND_RBI[[#This Row],[RBI]],STAND_RBI[RBI],0)</f>
        <v>507</v>
      </c>
      <c r="G262">
        <f t="shared" si="4"/>
        <v>9</v>
      </c>
    </row>
    <row r="263" spans="1:7" x14ac:dyDescent="0.25">
      <c r="A263" t="s">
        <v>60</v>
      </c>
      <c r="B263" t="s">
        <v>105</v>
      </c>
      <c r="C263" t="s">
        <v>114</v>
      </c>
      <c r="D263">
        <v>599</v>
      </c>
      <c r="E263">
        <v>3</v>
      </c>
      <c r="F263">
        <f>RANK(STAND_RBI[[#This Row],[RBI]],STAND_RBI[RBI],0)</f>
        <v>608</v>
      </c>
      <c r="G263">
        <f t="shared" si="4"/>
        <v>10</v>
      </c>
    </row>
    <row r="264" spans="1:7" x14ac:dyDescent="0.25">
      <c r="A264" t="s">
        <v>60</v>
      </c>
      <c r="B264" t="s">
        <v>96</v>
      </c>
      <c r="C264" t="s">
        <v>114</v>
      </c>
      <c r="D264">
        <v>583</v>
      </c>
      <c r="E264">
        <v>2</v>
      </c>
      <c r="F264">
        <f>RANK(STAND_RBI[[#This Row],[RBI]],STAND_RBI[RBI],0)</f>
        <v>620</v>
      </c>
      <c r="G264">
        <f t="shared" si="4"/>
        <v>11</v>
      </c>
    </row>
    <row r="265" spans="1:7" x14ac:dyDescent="0.25">
      <c r="A265" t="s">
        <v>60</v>
      </c>
      <c r="B265" t="s">
        <v>97</v>
      </c>
      <c r="C265" t="s">
        <v>114</v>
      </c>
      <c r="D265">
        <v>508</v>
      </c>
      <c r="E265">
        <v>1</v>
      </c>
      <c r="F265">
        <f>RANK(STAND_RBI[[#This Row],[RBI]],STAND_RBI[RBI],0)</f>
        <v>649</v>
      </c>
      <c r="G265">
        <f t="shared" si="4"/>
        <v>12</v>
      </c>
    </row>
    <row r="266" spans="1:7" x14ac:dyDescent="0.25">
      <c r="A266" t="s">
        <v>61</v>
      </c>
      <c r="B266" t="s">
        <v>94</v>
      </c>
      <c r="C266" t="s">
        <v>113</v>
      </c>
      <c r="D266">
        <v>956</v>
      </c>
      <c r="E266">
        <v>12</v>
      </c>
      <c r="F266">
        <f>RANK(STAND_RBI[[#This Row],[RBI]],STAND_RBI[RBI],0)</f>
        <v>7</v>
      </c>
      <c r="G266">
        <f t="shared" si="4"/>
        <v>1</v>
      </c>
    </row>
    <row r="267" spans="1:7" x14ac:dyDescent="0.25">
      <c r="A267" t="s">
        <v>61</v>
      </c>
      <c r="B267" t="s">
        <v>95</v>
      </c>
      <c r="C267" t="s">
        <v>113</v>
      </c>
      <c r="D267">
        <v>954</v>
      </c>
      <c r="E267">
        <v>11</v>
      </c>
      <c r="F267">
        <f>RANK(STAND_RBI[[#This Row],[RBI]],STAND_RBI[RBI],0)</f>
        <v>8</v>
      </c>
      <c r="G267">
        <f t="shared" si="4"/>
        <v>2</v>
      </c>
    </row>
    <row r="268" spans="1:7" x14ac:dyDescent="0.25">
      <c r="A268" t="s">
        <v>61</v>
      </c>
      <c r="B268" t="s">
        <v>100</v>
      </c>
      <c r="C268" t="s">
        <v>113</v>
      </c>
      <c r="D268">
        <v>910</v>
      </c>
      <c r="E268">
        <v>10</v>
      </c>
      <c r="F268">
        <f>RANK(STAND_RBI[[#This Row],[RBI]],STAND_RBI[RBI],0)</f>
        <v>35</v>
      </c>
      <c r="G268">
        <f t="shared" si="4"/>
        <v>3</v>
      </c>
    </row>
    <row r="269" spans="1:7" x14ac:dyDescent="0.25">
      <c r="A269" t="s">
        <v>61</v>
      </c>
      <c r="B269" t="s">
        <v>99</v>
      </c>
      <c r="C269" t="s">
        <v>113</v>
      </c>
      <c r="D269">
        <v>837</v>
      </c>
      <c r="E269">
        <v>9</v>
      </c>
      <c r="F269">
        <f>RANK(STAND_RBI[[#This Row],[RBI]],STAND_RBI[RBI],0)</f>
        <v>155</v>
      </c>
      <c r="G269">
        <f t="shared" si="4"/>
        <v>4</v>
      </c>
    </row>
    <row r="270" spans="1:7" x14ac:dyDescent="0.25">
      <c r="A270" t="s">
        <v>61</v>
      </c>
      <c r="B270" t="s">
        <v>98</v>
      </c>
      <c r="C270" t="s">
        <v>113</v>
      </c>
      <c r="D270">
        <v>826</v>
      </c>
      <c r="E270">
        <v>8</v>
      </c>
      <c r="F270">
        <f>RANK(STAND_RBI[[#This Row],[RBI]],STAND_RBI[RBI],0)</f>
        <v>177</v>
      </c>
      <c r="G270">
        <f t="shared" si="4"/>
        <v>5</v>
      </c>
    </row>
    <row r="271" spans="1:7" x14ac:dyDescent="0.25">
      <c r="A271" t="s">
        <v>61</v>
      </c>
      <c r="B271" t="s">
        <v>101</v>
      </c>
      <c r="C271" t="s">
        <v>113</v>
      </c>
      <c r="D271">
        <v>817</v>
      </c>
      <c r="E271">
        <v>7</v>
      </c>
      <c r="F271">
        <f>RANK(STAND_RBI[[#This Row],[RBI]],STAND_RBI[RBI],0)</f>
        <v>188</v>
      </c>
      <c r="G271">
        <f t="shared" si="4"/>
        <v>6</v>
      </c>
    </row>
    <row r="272" spans="1:7" x14ac:dyDescent="0.25">
      <c r="A272" t="s">
        <v>61</v>
      </c>
      <c r="B272" t="s">
        <v>105</v>
      </c>
      <c r="C272" t="s">
        <v>113</v>
      </c>
      <c r="D272">
        <v>701</v>
      </c>
      <c r="E272">
        <v>6</v>
      </c>
      <c r="F272">
        <f>RANK(STAND_RBI[[#This Row],[RBI]],STAND_RBI[RBI],0)</f>
        <v>454</v>
      </c>
      <c r="G272">
        <f t="shared" si="4"/>
        <v>7</v>
      </c>
    </row>
    <row r="273" spans="1:7" x14ac:dyDescent="0.25">
      <c r="A273" t="s">
        <v>61</v>
      </c>
      <c r="B273" t="s">
        <v>102</v>
      </c>
      <c r="C273" t="s">
        <v>113</v>
      </c>
      <c r="D273">
        <v>624</v>
      </c>
      <c r="E273">
        <v>5</v>
      </c>
      <c r="F273">
        <f>RANK(STAND_RBI[[#This Row],[RBI]],STAND_RBI[RBI],0)</f>
        <v>578</v>
      </c>
      <c r="G273">
        <f t="shared" si="4"/>
        <v>8</v>
      </c>
    </row>
    <row r="274" spans="1:7" x14ac:dyDescent="0.25">
      <c r="A274" t="s">
        <v>61</v>
      </c>
      <c r="B274" t="s">
        <v>104</v>
      </c>
      <c r="C274" t="s">
        <v>113</v>
      </c>
      <c r="D274">
        <v>618</v>
      </c>
      <c r="E274">
        <v>4</v>
      </c>
      <c r="F274">
        <f>RANK(STAND_RBI[[#This Row],[RBI]],STAND_RBI[RBI],0)</f>
        <v>587</v>
      </c>
      <c r="G274">
        <f t="shared" si="4"/>
        <v>9</v>
      </c>
    </row>
    <row r="275" spans="1:7" x14ac:dyDescent="0.25">
      <c r="A275" t="s">
        <v>61</v>
      </c>
      <c r="B275" t="s">
        <v>96</v>
      </c>
      <c r="C275" t="s">
        <v>113</v>
      </c>
      <c r="D275">
        <v>605</v>
      </c>
      <c r="E275">
        <v>3</v>
      </c>
      <c r="F275">
        <f>RANK(STAND_RBI[[#This Row],[RBI]],STAND_RBI[RBI],0)</f>
        <v>605</v>
      </c>
      <c r="G275">
        <f t="shared" si="4"/>
        <v>10</v>
      </c>
    </row>
    <row r="276" spans="1:7" x14ac:dyDescent="0.25">
      <c r="A276" t="s">
        <v>61</v>
      </c>
      <c r="B276" t="s">
        <v>103</v>
      </c>
      <c r="C276" t="s">
        <v>113</v>
      </c>
      <c r="D276">
        <v>604</v>
      </c>
      <c r="E276">
        <v>2</v>
      </c>
      <c r="F276">
        <f>RANK(STAND_RBI[[#This Row],[RBI]],STAND_RBI[RBI],0)</f>
        <v>606</v>
      </c>
      <c r="G276">
        <f t="shared" si="4"/>
        <v>11</v>
      </c>
    </row>
    <row r="277" spans="1:7" x14ac:dyDescent="0.25">
      <c r="A277" t="s">
        <v>61</v>
      </c>
      <c r="B277" t="s">
        <v>97</v>
      </c>
      <c r="C277" t="s">
        <v>113</v>
      </c>
      <c r="D277">
        <v>552</v>
      </c>
      <c r="E277">
        <v>1</v>
      </c>
      <c r="F277">
        <f>RANK(STAND_RBI[[#This Row],[RBI]],STAND_RBI[RBI],0)</f>
        <v>635</v>
      </c>
      <c r="G277">
        <f t="shared" si="4"/>
        <v>12</v>
      </c>
    </row>
    <row r="278" spans="1:7" x14ac:dyDescent="0.25">
      <c r="A278" t="s">
        <v>62</v>
      </c>
      <c r="B278" t="s">
        <v>94</v>
      </c>
      <c r="C278" t="s">
        <v>113</v>
      </c>
      <c r="D278">
        <v>917</v>
      </c>
      <c r="E278">
        <v>12</v>
      </c>
      <c r="F278">
        <f>RANK(STAND_RBI[[#This Row],[RBI]],STAND_RBI[RBI],0)</f>
        <v>28</v>
      </c>
      <c r="G278">
        <f t="shared" si="4"/>
        <v>1</v>
      </c>
    </row>
    <row r="279" spans="1:7" x14ac:dyDescent="0.25">
      <c r="A279" t="s">
        <v>62</v>
      </c>
      <c r="B279" t="s">
        <v>95</v>
      </c>
      <c r="C279" t="s">
        <v>113</v>
      </c>
      <c r="D279">
        <v>849</v>
      </c>
      <c r="E279">
        <v>11</v>
      </c>
      <c r="F279">
        <f>RANK(STAND_RBI[[#This Row],[RBI]],STAND_RBI[RBI],0)</f>
        <v>128</v>
      </c>
      <c r="G279">
        <f t="shared" si="4"/>
        <v>2</v>
      </c>
    </row>
    <row r="280" spans="1:7" x14ac:dyDescent="0.25">
      <c r="A280" t="s">
        <v>62</v>
      </c>
      <c r="B280" t="s">
        <v>98</v>
      </c>
      <c r="C280" t="s">
        <v>113</v>
      </c>
      <c r="D280">
        <v>809</v>
      </c>
      <c r="E280">
        <v>10</v>
      </c>
      <c r="F280">
        <f>RANK(STAND_RBI[[#This Row],[RBI]],STAND_RBI[RBI],0)</f>
        <v>213</v>
      </c>
      <c r="G280">
        <f t="shared" si="4"/>
        <v>3</v>
      </c>
    </row>
    <row r="281" spans="1:7" x14ac:dyDescent="0.25">
      <c r="A281" t="s">
        <v>62</v>
      </c>
      <c r="B281" t="s">
        <v>101</v>
      </c>
      <c r="C281" t="s">
        <v>113</v>
      </c>
      <c r="D281">
        <v>779</v>
      </c>
      <c r="E281">
        <v>9</v>
      </c>
      <c r="F281">
        <f>RANK(STAND_RBI[[#This Row],[RBI]],STAND_RBI[RBI],0)</f>
        <v>283</v>
      </c>
      <c r="G281">
        <f t="shared" si="4"/>
        <v>4</v>
      </c>
    </row>
    <row r="282" spans="1:7" x14ac:dyDescent="0.25">
      <c r="A282" t="s">
        <v>62</v>
      </c>
      <c r="B282" t="s">
        <v>103</v>
      </c>
      <c r="C282" t="s">
        <v>113</v>
      </c>
      <c r="D282">
        <v>778</v>
      </c>
      <c r="E282">
        <v>8</v>
      </c>
      <c r="F282">
        <f>RANK(STAND_RBI[[#This Row],[RBI]],STAND_RBI[RBI],0)</f>
        <v>290</v>
      </c>
      <c r="G282">
        <f t="shared" si="4"/>
        <v>5</v>
      </c>
    </row>
    <row r="283" spans="1:7" x14ac:dyDescent="0.25">
      <c r="A283" t="s">
        <v>62</v>
      </c>
      <c r="B283" t="s">
        <v>100</v>
      </c>
      <c r="C283" t="s">
        <v>113</v>
      </c>
      <c r="D283">
        <v>773</v>
      </c>
      <c r="E283">
        <v>7</v>
      </c>
      <c r="F283">
        <f>RANK(STAND_RBI[[#This Row],[RBI]],STAND_RBI[RBI],0)</f>
        <v>301</v>
      </c>
      <c r="G283">
        <f t="shared" si="4"/>
        <v>6</v>
      </c>
    </row>
    <row r="284" spans="1:7" x14ac:dyDescent="0.25">
      <c r="A284" t="s">
        <v>62</v>
      </c>
      <c r="B284" t="s">
        <v>99</v>
      </c>
      <c r="C284" t="s">
        <v>113</v>
      </c>
      <c r="D284">
        <v>767</v>
      </c>
      <c r="E284">
        <v>6</v>
      </c>
      <c r="F284">
        <f>RANK(STAND_RBI[[#This Row],[RBI]],STAND_RBI[RBI],0)</f>
        <v>313</v>
      </c>
      <c r="G284">
        <f t="shared" si="4"/>
        <v>7</v>
      </c>
    </row>
    <row r="285" spans="1:7" x14ac:dyDescent="0.25">
      <c r="A285" t="s">
        <v>62</v>
      </c>
      <c r="B285" t="s">
        <v>102</v>
      </c>
      <c r="C285" t="s">
        <v>113</v>
      </c>
      <c r="D285">
        <v>758</v>
      </c>
      <c r="E285">
        <v>5</v>
      </c>
      <c r="F285">
        <f>RANK(STAND_RBI[[#This Row],[RBI]],STAND_RBI[RBI],0)</f>
        <v>323</v>
      </c>
      <c r="G285">
        <f t="shared" si="4"/>
        <v>8</v>
      </c>
    </row>
    <row r="286" spans="1:7" x14ac:dyDescent="0.25">
      <c r="A286" t="s">
        <v>62</v>
      </c>
      <c r="B286" t="s">
        <v>105</v>
      </c>
      <c r="C286" t="s">
        <v>113</v>
      </c>
      <c r="D286">
        <v>737</v>
      </c>
      <c r="E286">
        <v>4</v>
      </c>
      <c r="F286">
        <f>RANK(STAND_RBI[[#This Row],[RBI]],STAND_RBI[RBI],0)</f>
        <v>373</v>
      </c>
      <c r="G286">
        <f t="shared" si="4"/>
        <v>9</v>
      </c>
    </row>
    <row r="287" spans="1:7" x14ac:dyDescent="0.25">
      <c r="A287" t="s">
        <v>62</v>
      </c>
      <c r="B287" t="s">
        <v>104</v>
      </c>
      <c r="C287" t="s">
        <v>113</v>
      </c>
      <c r="D287">
        <v>711</v>
      </c>
      <c r="E287">
        <v>3</v>
      </c>
      <c r="F287">
        <f>RANK(STAND_RBI[[#This Row],[RBI]],STAND_RBI[RBI],0)</f>
        <v>441</v>
      </c>
      <c r="G287">
        <f t="shared" si="4"/>
        <v>10</v>
      </c>
    </row>
    <row r="288" spans="1:7" x14ac:dyDescent="0.25">
      <c r="A288" t="s">
        <v>62</v>
      </c>
      <c r="B288" t="s">
        <v>97</v>
      </c>
      <c r="C288" t="s">
        <v>113</v>
      </c>
      <c r="D288">
        <v>708</v>
      </c>
      <c r="E288">
        <v>2</v>
      </c>
      <c r="F288">
        <f>RANK(STAND_RBI[[#This Row],[RBI]],STAND_RBI[RBI],0)</f>
        <v>446</v>
      </c>
      <c r="G288">
        <f t="shared" si="4"/>
        <v>11</v>
      </c>
    </row>
    <row r="289" spans="1:7" x14ac:dyDescent="0.25">
      <c r="A289" t="s">
        <v>62</v>
      </c>
      <c r="B289" t="s">
        <v>96</v>
      </c>
      <c r="C289" t="s">
        <v>113</v>
      </c>
      <c r="D289">
        <v>549</v>
      </c>
      <c r="E289">
        <v>1</v>
      </c>
      <c r="F289">
        <f>RANK(STAND_RBI[[#This Row],[RBI]],STAND_RBI[RBI],0)</f>
        <v>636</v>
      </c>
      <c r="G289">
        <f t="shared" si="4"/>
        <v>12</v>
      </c>
    </row>
    <row r="290" spans="1:7" x14ac:dyDescent="0.25">
      <c r="A290" t="s">
        <v>63</v>
      </c>
      <c r="B290" t="s">
        <v>95</v>
      </c>
      <c r="C290" t="s">
        <v>114</v>
      </c>
      <c r="D290">
        <v>977</v>
      </c>
      <c r="E290">
        <v>12</v>
      </c>
      <c r="F290">
        <f>RANK(STAND_RBI[[#This Row],[RBI]],STAND_RBI[RBI],0)</f>
        <v>2</v>
      </c>
      <c r="G290">
        <f t="shared" si="4"/>
        <v>1</v>
      </c>
    </row>
    <row r="291" spans="1:7" x14ac:dyDescent="0.25">
      <c r="A291" t="s">
        <v>63</v>
      </c>
      <c r="B291" t="s">
        <v>94</v>
      </c>
      <c r="C291" t="s">
        <v>114</v>
      </c>
      <c r="D291">
        <v>899</v>
      </c>
      <c r="E291">
        <v>11</v>
      </c>
      <c r="F291">
        <f>RANK(STAND_RBI[[#This Row],[RBI]],STAND_RBI[RBI],0)</f>
        <v>49</v>
      </c>
      <c r="G291">
        <f t="shared" si="4"/>
        <v>2</v>
      </c>
    </row>
    <row r="292" spans="1:7" x14ac:dyDescent="0.25">
      <c r="A292" t="s">
        <v>63</v>
      </c>
      <c r="B292" t="s">
        <v>101</v>
      </c>
      <c r="C292" t="s">
        <v>114</v>
      </c>
      <c r="D292">
        <v>871</v>
      </c>
      <c r="E292">
        <v>10</v>
      </c>
      <c r="F292">
        <f>RANK(STAND_RBI[[#This Row],[RBI]],STAND_RBI[RBI],0)</f>
        <v>93</v>
      </c>
      <c r="G292">
        <f t="shared" si="4"/>
        <v>3</v>
      </c>
    </row>
    <row r="293" spans="1:7" x14ac:dyDescent="0.25">
      <c r="A293" t="s">
        <v>63</v>
      </c>
      <c r="B293" t="s">
        <v>103</v>
      </c>
      <c r="C293" t="s">
        <v>114</v>
      </c>
      <c r="D293">
        <v>846</v>
      </c>
      <c r="E293">
        <v>9</v>
      </c>
      <c r="F293">
        <f>RANK(STAND_RBI[[#This Row],[RBI]],STAND_RBI[RBI],0)</f>
        <v>133</v>
      </c>
      <c r="G293">
        <f t="shared" si="4"/>
        <v>4</v>
      </c>
    </row>
    <row r="294" spans="1:7" x14ac:dyDescent="0.25">
      <c r="A294" t="s">
        <v>63</v>
      </c>
      <c r="B294" t="s">
        <v>100</v>
      </c>
      <c r="C294" t="s">
        <v>114</v>
      </c>
      <c r="D294">
        <v>836</v>
      </c>
      <c r="E294">
        <v>8</v>
      </c>
      <c r="F294">
        <f>RANK(STAND_RBI[[#This Row],[RBI]],STAND_RBI[RBI],0)</f>
        <v>158</v>
      </c>
      <c r="G294">
        <f t="shared" si="4"/>
        <v>5</v>
      </c>
    </row>
    <row r="295" spans="1:7" x14ac:dyDescent="0.25">
      <c r="A295" t="s">
        <v>63</v>
      </c>
      <c r="B295" t="s">
        <v>98</v>
      </c>
      <c r="C295" t="s">
        <v>114</v>
      </c>
      <c r="D295">
        <v>830</v>
      </c>
      <c r="E295">
        <v>7</v>
      </c>
      <c r="F295">
        <f>RANK(STAND_RBI[[#This Row],[RBI]],STAND_RBI[RBI],0)</f>
        <v>170</v>
      </c>
      <c r="G295">
        <f t="shared" si="4"/>
        <v>6</v>
      </c>
    </row>
    <row r="296" spans="1:7" x14ac:dyDescent="0.25">
      <c r="A296" t="s">
        <v>63</v>
      </c>
      <c r="B296" t="s">
        <v>99</v>
      </c>
      <c r="C296" t="s">
        <v>114</v>
      </c>
      <c r="D296">
        <v>803</v>
      </c>
      <c r="E296">
        <v>6</v>
      </c>
      <c r="F296">
        <f>RANK(STAND_RBI[[#This Row],[RBI]],STAND_RBI[RBI],0)</f>
        <v>221</v>
      </c>
      <c r="G296">
        <f t="shared" si="4"/>
        <v>7</v>
      </c>
    </row>
    <row r="297" spans="1:7" x14ac:dyDescent="0.25">
      <c r="A297" t="s">
        <v>63</v>
      </c>
      <c r="B297" t="s">
        <v>104</v>
      </c>
      <c r="C297" t="s">
        <v>114</v>
      </c>
      <c r="D297">
        <v>775</v>
      </c>
      <c r="E297">
        <v>5</v>
      </c>
      <c r="F297">
        <f>RANK(STAND_RBI[[#This Row],[RBI]],STAND_RBI[RBI],0)</f>
        <v>299</v>
      </c>
      <c r="G297">
        <f t="shared" si="4"/>
        <v>8</v>
      </c>
    </row>
    <row r="298" spans="1:7" x14ac:dyDescent="0.25">
      <c r="A298" t="s">
        <v>63</v>
      </c>
      <c r="B298" t="s">
        <v>102</v>
      </c>
      <c r="C298" t="s">
        <v>114</v>
      </c>
      <c r="D298">
        <v>734</v>
      </c>
      <c r="E298">
        <v>4</v>
      </c>
      <c r="F298">
        <f>RANK(STAND_RBI[[#This Row],[RBI]],STAND_RBI[RBI],0)</f>
        <v>383</v>
      </c>
      <c r="G298">
        <f t="shared" si="4"/>
        <v>9</v>
      </c>
    </row>
    <row r="299" spans="1:7" x14ac:dyDescent="0.25">
      <c r="A299" t="s">
        <v>63</v>
      </c>
      <c r="B299" t="s">
        <v>96</v>
      </c>
      <c r="C299" t="s">
        <v>114</v>
      </c>
      <c r="D299">
        <v>717</v>
      </c>
      <c r="E299">
        <v>3</v>
      </c>
      <c r="F299">
        <f>RANK(STAND_RBI[[#This Row],[RBI]],STAND_RBI[RBI],0)</f>
        <v>429</v>
      </c>
      <c r="G299">
        <f t="shared" si="4"/>
        <v>10</v>
      </c>
    </row>
    <row r="300" spans="1:7" x14ac:dyDescent="0.25">
      <c r="A300" t="s">
        <v>63</v>
      </c>
      <c r="B300" t="s">
        <v>105</v>
      </c>
      <c r="C300" t="s">
        <v>114</v>
      </c>
      <c r="D300">
        <v>694</v>
      </c>
      <c r="E300">
        <v>2</v>
      </c>
      <c r="F300">
        <f>RANK(STAND_RBI[[#This Row],[RBI]],STAND_RBI[RBI],0)</f>
        <v>466</v>
      </c>
      <c r="G300">
        <f t="shared" si="4"/>
        <v>11</v>
      </c>
    </row>
    <row r="301" spans="1:7" x14ac:dyDescent="0.25">
      <c r="A301" t="s">
        <v>63</v>
      </c>
      <c r="B301" t="s">
        <v>97</v>
      </c>
      <c r="C301" t="s">
        <v>114</v>
      </c>
      <c r="D301">
        <v>623</v>
      </c>
      <c r="E301">
        <v>1</v>
      </c>
      <c r="F301">
        <f>RANK(STAND_RBI[[#This Row],[RBI]],STAND_RBI[RBI],0)</f>
        <v>581</v>
      </c>
      <c r="G301">
        <f t="shared" si="4"/>
        <v>12</v>
      </c>
    </row>
    <row r="302" spans="1:7" x14ac:dyDescent="0.25">
      <c r="A302" t="s">
        <v>64</v>
      </c>
      <c r="B302" t="s">
        <v>95</v>
      </c>
      <c r="C302" t="s">
        <v>114</v>
      </c>
      <c r="D302">
        <v>892</v>
      </c>
      <c r="E302">
        <v>12</v>
      </c>
      <c r="F302">
        <f>RANK(STAND_RBI[[#This Row],[RBI]],STAND_RBI[RBI],0)</f>
        <v>61</v>
      </c>
      <c r="G302">
        <f t="shared" si="4"/>
        <v>1</v>
      </c>
    </row>
    <row r="303" spans="1:7" x14ac:dyDescent="0.25">
      <c r="A303" t="s">
        <v>64</v>
      </c>
      <c r="B303" t="s">
        <v>94</v>
      </c>
      <c r="C303" t="s">
        <v>114</v>
      </c>
      <c r="D303">
        <v>886</v>
      </c>
      <c r="E303">
        <v>11</v>
      </c>
      <c r="F303">
        <f>RANK(STAND_RBI[[#This Row],[RBI]],STAND_RBI[RBI],0)</f>
        <v>76</v>
      </c>
      <c r="G303">
        <f t="shared" si="4"/>
        <v>2</v>
      </c>
    </row>
    <row r="304" spans="1:7" x14ac:dyDescent="0.25">
      <c r="A304" t="s">
        <v>64</v>
      </c>
      <c r="B304" t="s">
        <v>98</v>
      </c>
      <c r="C304" t="s">
        <v>114</v>
      </c>
      <c r="D304">
        <v>822</v>
      </c>
      <c r="E304">
        <v>10</v>
      </c>
      <c r="F304">
        <f>RANK(STAND_RBI[[#This Row],[RBI]],STAND_RBI[RBI],0)</f>
        <v>183</v>
      </c>
      <c r="G304">
        <f t="shared" si="4"/>
        <v>3</v>
      </c>
    </row>
    <row r="305" spans="1:7" x14ac:dyDescent="0.25">
      <c r="A305" t="s">
        <v>64</v>
      </c>
      <c r="B305" t="s">
        <v>100</v>
      </c>
      <c r="C305" t="s">
        <v>114</v>
      </c>
      <c r="D305">
        <v>800</v>
      </c>
      <c r="E305">
        <v>9</v>
      </c>
      <c r="F305">
        <f>RANK(STAND_RBI[[#This Row],[RBI]],STAND_RBI[RBI],0)</f>
        <v>234</v>
      </c>
      <c r="G305">
        <f t="shared" si="4"/>
        <v>4</v>
      </c>
    </row>
    <row r="306" spans="1:7" x14ac:dyDescent="0.25">
      <c r="A306" t="s">
        <v>64</v>
      </c>
      <c r="B306" t="s">
        <v>99</v>
      </c>
      <c r="C306" t="s">
        <v>114</v>
      </c>
      <c r="D306">
        <v>799</v>
      </c>
      <c r="E306">
        <v>8</v>
      </c>
      <c r="F306">
        <f>RANK(STAND_RBI[[#This Row],[RBI]],STAND_RBI[RBI],0)</f>
        <v>236</v>
      </c>
      <c r="G306">
        <f t="shared" si="4"/>
        <v>5</v>
      </c>
    </row>
    <row r="307" spans="1:7" x14ac:dyDescent="0.25">
      <c r="A307" t="s">
        <v>64</v>
      </c>
      <c r="B307" t="s">
        <v>101</v>
      </c>
      <c r="C307" t="s">
        <v>114</v>
      </c>
      <c r="D307">
        <v>762</v>
      </c>
      <c r="E307">
        <v>7</v>
      </c>
      <c r="F307">
        <f>RANK(STAND_RBI[[#This Row],[RBI]],STAND_RBI[RBI],0)</f>
        <v>318</v>
      </c>
      <c r="G307">
        <f t="shared" si="4"/>
        <v>6</v>
      </c>
    </row>
    <row r="308" spans="1:7" x14ac:dyDescent="0.25">
      <c r="A308" t="s">
        <v>64</v>
      </c>
      <c r="B308" t="s">
        <v>102</v>
      </c>
      <c r="C308" t="s">
        <v>114</v>
      </c>
      <c r="D308">
        <v>751</v>
      </c>
      <c r="E308">
        <v>6</v>
      </c>
      <c r="F308">
        <f>RANK(STAND_RBI[[#This Row],[RBI]],STAND_RBI[RBI],0)</f>
        <v>335</v>
      </c>
      <c r="G308">
        <f t="shared" si="4"/>
        <v>7</v>
      </c>
    </row>
    <row r="309" spans="1:7" x14ac:dyDescent="0.25">
      <c r="A309" t="s">
        <v>64</v>
      </c>
      <c r="B309" t="s">
        <v>103</v>
      </c>
      <c r="C309" t="s">
        <v>114</v>
      </c>
      <c r="D309">
        <v>734</v>
      </c>
      <c r="E309">
        <v>5</v>
      </c>
      <c r="F309">
        <f>RANK(STAND_RBI[[#This Row],[RBI]],STAND_RBI[RBI],0)</f>
        <v>383</v>
      </c>
      <c r="G309">
        <f t="shared" si="4"/>
        <v>8</v>
      </c>
    </row>
    <row r="310" spans="1:7" x14ac:dyDescent="0.25">
      <c r="A310" t="s">
        <v>64</v>
      </c>
      <c r="B310" t="s">
        <v>96</v>
      </c>
      <c r="C310" t="s">
        <v>114</v>
      </c>
      <c r="D310">
        <v>679</v>
      </c>
      <c r="E310">
        <v>4</v>
      </c>
      <c r="F310">
        <f>RANK(STAND_RBI[[#This Row],[RBI]],STAND_RBI[RBI],0)</f>
        <v>496</v>
      </c>
      <c r="G310">
        <f t="shared" si="4"/>
        <v>9</v>
      </c>
    </row>
    <row r="311" spans="1:7" x14ac:dyDescent="0.25">
      <c r="A311" t="s">
        <v>64</v>
      </c>
      <c r="B311" t="s">
        <v>104</v>
      </c>
      <c r="C311" t="s">
        <v>114</v>
      </c>
      <c r="D311">
        <v>548</v>
      </c>
      <c r="E311">
        <v>3</v>
      </c>
      <c r="F311">
        <f>RANK(STAND_RBI[[#This Row],[RBI]],STAND_RBI[RBI],0)</f>
        <v>637</v>
      </c>
      <c r="G311">
        <f t="shared" si="4"/>
        <v>10</v>
      </c>
    </row>
    <row r="312" spans="1:7" x14ac:dyDescent="0.25">
      <c r="A312" t="s">
        <v>64</v>
      </c>
      <c r="B312" t="s">
        <v>105</v>
      </c>
      <c r="C312" t="s">
        <v>114</v>
      </c>
      <c r="D312">
        <v>530</v>
      </c>
      <c r="E312">
        <v>2</v>
      </c>
      <c r="F312">
        <f>RANK(STAND_RBI[[#This Row],[RBI]],STAND_RBI[RBI],0)</f>
        <v>645</v>
      </c>
      <c r="G312">
        <f t="shared" si="4"/>
        <v>11</v>
      </c>
    </row>
    <row r="313" spans="1:7" x14ac:dyDescent="0.25">
      <c r="A313" t="s">
        <v>64</v>
      </c>
      <c r="B313" t="s">
        <v>97</v>
      </c>
      <c r="C313" t="s">
        <v>114</v>
      </c>
      <c r="D313">
        <v>470</v>
      </c>
      <c r="E313">
        <v>1</v>
      </c>
      <c r="F313">
        <f>RANK(STAND_RBI[[#This Row],[RBI]],STAND_RBI[RBI],0)</f>
        <v>656</v>
      </c>
      <c r="G313">
        <f t="shared" si="4"/>
        <v>12</v>
      </c>
    </row>
    <row r="314" spans="1:7" x14ac:dyDescent="0.25">
      <c r="A314" t="s">
        <v>65</v>
      </c>
      <c r="B314" t="s">
        <v>99</v>
      </c>
      <c r="C314" t="s">
        <v>114</v>
      </c>
      <c r="D314">
        <v>914</v>
      </c>
      <c r="E314">
        <v>12</v>
      </c>
      <c r="F314">
        <f>RANK(STAND_RBI[[#This Row],[RBI]],STAND_RBI[RBI],0)</f>
        <v>31</v>
      </c>
      <c r="G314">
        <f t="shared" si="4"/>
        <v>1</v>
      </c>
    </row>
    <row r="315" spans="1:7" x14ac:dyDescent="0.25">
      <c r="A315" t="s">
        <v>65</v>
      </c>
      <c r="B315" t="s">
        <v>94</v>
      </c>
      <c r="C315" t="s">
        <v>114</v>
      </c>
      <c r="D315">
        <v>889</v>
      </c>
      <c r="E315">
        <v>11</v>
      </c>
      <c r="F315">
        <f>RANK(STAND_RBI[[#This Row],[RBI]],STAND_RBI[RBI],0)</f>
        <v>68</v>
      </c>
      <c r="G315">
        <f t="shared" si="4"/>
        <v>2</v>
      </c>
    </row>
    <row r="316" spans="1:7" x14ac:dyDescent="0.25">
      <c r="A316" t="s">
        <v>65</v>
      </c>
      <c r="B316" t="s">
        <v>98</v>
      </c>
      <c r="C316" t="s">
        <v>114</v>
      </c>
      <c r="D316">
        <v>851</v>
      </c>
      <c r="E316">
        <v>10</v>
      </c>
      <c r="F316">
        <f>RANK(STAND_RBI[[#This Row],[RBI]],STAND_RBI[RBI],0)</f>
        <v>123</v>
      </c>
      <c r="G316">
        <f t="shared" si="4"/>
        <v>3</v>
      </c>
    </row>
    <row r="317" spans="1:7" x14ac:dyDescent="0.25">
      <c r="A317" t="s">
        <v>65</v>
      </c>
      <c r="B317" t="s">
        <v>102</v>
      </c>
      <c r="C317" t="s">
        <v>114</v>
      </c>
      <c r="D317">
        <v>843</v>
      </c>
      <c r="E317">
        <v>9</v>
      </c>
      <c r="F317">
        <f>RANK(STAND_RBI[[#This Row],[RBI]],STAND_RBI[RBI],0)</f>
        <v>135</v>
      </c>
      <c r="G317">
        <f t="shared" si="4"/>
        <v>4</v>
      </c>
    </row>
    <row r="318" spans="1:7" x14ac:dyDescent="0.25">
      <c r="A318" t="s">
        <v>65</v>
      </c>
      <c r="B318" t="s">
        <v>100</v>
      </c>
      <c r="C318" t="s">
        <v>114</v>
      </c>
      <c r="D318">
        <v>790</v>
      </c>
      <c r="E318">
        <v>8</v>
      </c>
      <c r="F318">
        <f>RANK(STAND_RBI[[#This Row],[RBI]],STAND_RBI[RBI],0)</f>
        <v>260</v>
      </c>
      <c r="G318">
        <f t="shared" si="4"/>
        <v>5</v>
      </c>
    </row>
    <row r="319" spans="1:7" x14ac:dyDescent="0.25">
      <c r="A319" t="s">
        <v>65</v>
      </c>
      <c r="B319" t="s">
        <v>95</v>
      </c>
      <c r="C319" t="s">
        <v>114</v>
      </c>
      <c r="D319">
        <v>749</v>
      </c>
      <c r="E319">
        <v>7</v>
      </c>
      <c r="F319">
        <f>RANK(STAND_RBI[[#This Row],[RBI]],STAND_RBI[RBI],0)</f>
        <v>342</v>
      </c>
      <c r="G319">
        <f t="shared" si="4"/>
        <v>6</v>
      </c>
    </row>
    <row r="320" spans="1:7" x14ac:dyDescent="0.25">
      <c r="A320" t="s">
        <v>65</v>
      </c>
      <c r="B320" t="s">
        <v>101</v>
      </c>
      <c r="C320" t="s">
        <v>114</v>
      </c>
      <c r="D320">
        <v>721</v>
      </c>
      <c r="E320">
        <v>5.5</v>
      </c>
      <c r="F320">
        <f>RANK(STAND_RBI[[#This Row],[RBI]],STAND_RBI[RBI],0)</f>
        <v>414</v>
      </c>
      <c r="G320">
        <f t="shared" si="4"/>
        <v>7</v>
      </c>
    </row>
    <row r="321" spans="1:7" x14ac:dyDescent="0.25">
      <c r="A321" t="s">
        <v>65</v>
      </c>
      <c r="B321" t="s">
        <v>104</v>
      </c>
      <c r="C321" t="s">
        <v>114</v>
      </c>
      <c r="D321">
        <v>721</v>
      </c>
      <c r="E321">
        <v>5.5</v>
      </c>
      <c r="F321">
        <f>RANK(STAND_RBI[[#This Row],[RBI]],STAND_RBI[RBI],0)</f>
        <v>414</v>
      </c>
      <c r="G321">
        <f t="shared" si="4"/>
        <v>8</v>
      </c>
    </row>
    <row r="322" spans="1:7" x14ac:dyDescent="0.25">
      <c r="A322" t="s">
        <v>65</v>
      </c>
      <c r="B322" t="s">
        <v>103</v>
      </c>
      <c r="C322" t="s">
        <v>114</v>
      </c>
      <c r="D322">
        <v>698</v>
      </c>
      <c r="E322">
        <v>4</v>
      </c>
      <c r="F322">
        <f>RANK(STAND_RBI[[#This Row],[RBI]],STAND_RBI[RBI],0)</f>
        <v>460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97</v>
      </c>
      <c r="C323" t="s">
        <v>114</v>
      </c>
      <c r="D323">
        <v>584</v>
      </c>
      <c r="E323">
        <v>3</v>
      </c>
      <c r="F323">
        <f>RANK(STAND_RBI[[#This Row],[RBI]],STAND_RBI[RBI],0)</f>
        <v>618</v>
      </c>
      <c r="G323">
        <f t="shared" si="5"/>
        <v>10</v>
      </c>
    </row>
    <row r="324" spans="1:7" x14ac:dyDescent="0.25">
      <c r="A324" t="s">
        <v>65</v>
      </c>
      <c r="B324" t="s">
        <v>105</v>
      </c>
      <c r="C324" t="s">
        <v>114</v>
      </c>
      <c r="D324">
        <v>579</v>
      </c>
      <c r="E324">
        <v>2</v>
      </c>
      <c r="F324">
        <f>RANK(STAND_RBI[[#This Row],[RBI]],STAND_RBI[RBI],0)</f>
        <v>623</v>
      </c>
      <c r="G324">
        <f t="shared" si="5"/>
        <v>11</v>
      </c>
    </row>
    <row r="325" spans="1:7" x14ac:dyDescent="0.25">
      <c r="A325" t="s">
        <v>65</v>
      </c>
      <c r="B325" t="s">
        <v>96</v>
      </c>
      <c r="C325" t="s">
        <v>114</v>
      </c>
      <c r="D325">
        <v>505</v>
      </c>
      <c r="E325">
        <v>1</v>
      </c>
      <c r="F325">
        <f>RANK(STAND_RBI[[#This Row],[RBI]],STAND_RBI[RBI],0)</f>
        <v>651</v>
      </c>
      <c r="G325">
        <f t="shared" si="5"/>
        <v>12</v>
      </c>
    </row>
    <row r="326" spans="1:7" x14ac:dyDescent="0.25">
      <c r="A326" t="s">
        <v>66</v>
      </c>
      <c r="B326" t="s">
        <v>95</v>
      </c>
      <c r="C326" t="s">
        <v>114</v>
      </c>
      <c r="D326">
        <v>896</v>
      </c>
      <c r="E326">
        <v>12</v>
      </c>
      <c r="F326">
        <f>RANK(STAND_RBI[[#This Row],[RBI]],STAND_RBI[RBI],0)</f>
        <v>52</v>
      </c>
      <c r="G326">
        <f t="shared" si="5"/>
        <v>1</v>
      </c>
    </row>
    <row r="327" spans="1:7" x14ac:dyDescent="0.25">
      <c r="A327" t="s">
        <v>66</v>
      </c>
      <c r="B327" t="s">
        <v>94</v>
      </c>
      <c r="C327" t="s">
        <v>114</v>
      </c>
      <c r="D327">
        <v>887</v>
      </c>
      <c r="E327">
        <v>11</v>
      </c>
      <c r="F327">
        <f>RANK(STAND_RBI[[#This Row],[RBI]],STAND_RBI[RBI],0)</f>
        <v>73</v>
      </c>
      <c r="G327">
        <f t="shared" si="5"/>
        <v>2</v>
      </c>
    </row>
    <row r="328" spans="1:7" x14ac:dyDescent="0.25">
      <c r="A328" t="s">
        <v>66</v>
      </c>
      <c r="B328" t="s">
        <v>99</v>
      </c>
      <c r="C328" t="s">
        <v>114</v>
      </c>
      <c r="D328">
        <v>877</v>
      </c>
      <c r="E328">
        <v>10</v>
      </c>
      <c r="F328">
        <f>RANK(STAND_RBI[[#This Row],[RBI]],STAND_RBI[RBI],0)</f>
        <v>90</v>
      </c>
      <c r="G328">
        <f t="shared" si="5"/>
        <v>3</v>
      </c>
    </row>
    <row r="329" spans="1:7" x14ac:dyDescent="0.25">
      <c r="A329" t="s">
        <v>66</v>
      </c>
      <c r="B329" t="s">
        <v>98</v>
      </c>
      <c r="C329" t="s">
        <v>114</v>
      </c>
      <c r="D329">
        <v>811</v>
      </c>
      <c r="E329">
        <v>9</v>
      </c>
      <c r="F329">
        <f>RANK(STAND_RBI[[#This Row],[RBI]],STAND_RBI[RBI],0)</f>
        <v>208</v>
      </c>
      <c r="G329">
        <f t="shared" si="5"/>
        <v>4</v>
      </c>
    </row>
    <row r="330" spans="1:7" x14ac:dyDescent="0.25">
      <c r="A330" t="s">
        <v>66</v>
      </c>
      <c r="B330" t="s">
        <v>102</v>
      </c>
      <c r="C330" t="s">
        <v>114</v>
      </c>
      <c r="D330">
        <v>803</v>
      </c>
      <c r="E330">
        <v>8</v>
      </c>
      <c r="F330">
        <f>RANK(STAND_RBI[[#This Row],[RBI]],STAND_RBI[RBI],0)</f>
        <v>221</v>
      </c>
      <c r="G330">
        <f t="shared" si="5"/>
        <v>5</v>
      </c>
    </row>
    <row r="331" spans="1:7" x14ac:dyDescent="0.25">
      <c r="A331" t="s">
        <v>66</v>
      </c>
      <c r="B331" t="s">
        <v>103</v>
      </c>
      <c r="C331" t="s">
        <v>114</v>
      </c>
      <c r="D331">
        <v>750</v>
      </c>
      <c r="E331">
        <v>7</v>
      </c>
      <c r="F331">
        <f>RANK(STAND_RBI[[#This Row],[RBI]],STAND_RBI[RBI],0)</f>
        <v>338</v>
      </c>
      <c r="G331">
        <f t="shared" si="5"/>
        <v>6</v>
      </c>
    </row>
    <row r="332" spans="1:7" x14ac:dyDescent="0.25">
      <c r="A332" t="s">
        <v>66</v>
      </c>
      <c r="B332" t="s">
        <v>104</v>
      </c>
      <c r="C332" t="s">
        <v>114</v>
      </c>
      <c r="D332">
        <v>747</v>
      </c>
      <c r="E332">
        <v>6</v>
      </c>
      <c r="F332">
        <f>RANK(STAND_RBI[[#This Row],[RBI]],STAND_RBI[RBI],0)</f>
        <v>346</v>
      </c>
      <c r="G332">
        <f t="shared" si="5"/>
        <v>7</v>
      </c>
    </row>
    <row r="333" spans="1:7" x14ac:dyDescent="0.25">
      <c r="A333" t="s">
        <v>66</v>
      </c>
      <c r="B333" t="s">
        <v>100</v>
      </c>
      <c r="C333" t="s">
        <v>114</v>
      </c>
      <c r="D333">
        <v>720</v>
      </c>
      <c r="E333">
        <v>5</v>
      </c>
      <c r="F333">
        <f>RANK(STAND_RBI[[#This Row],[RBI]],STAND_RBI[RBI],0)</f>
        <v>424</v>
      </c>
      <c r="G333">
        <f t="shared" si="5"/>
        <v>8</v>
      </c>
    </row>
    <row r="334" spans="1:7" x14ac:dyDescent="0.25">
      <c r="A334" t="s">
        <v>66</v>
      </c>
      <c r="B334" t="s">
        <v>101</v>
      </c>
      <c r="C334" t="s">
        <v>114</v>
      </c>
      <c r="D334">
        <v>709</v>
      </c>
      <c r="E334">
        <v>4</v>
      </c>
      <c r="F334">
        <f>RANK(STAND_RBI[[#This Row],[RBI]],STAND_RBI[RBI],0)</f>
        <v>443</v>
      </c>
      <c r="G334">
        <f t="shared" si="5"/>
        <v>9</v>
      </c>
    </row>
    <row r="335" spans="1:7" x14ac:dyDescent="0.25">
      <c r="A335" t="s">
        <v>66</v>
      </c>
      <c r="B335" t="s">
        <v>105</v>
      </c>
      <c r="C335" t="s">
        <v>114</v>
      </c>
      <c r="D335">
        <v>687</v>
      </c>
      <c r="E335">
        <v>3</v>
      </c>
      <c r="F335">
        <f>RANK(STAND_RBI[[#This Row],[RBI]],STAND_RBI[RBI],0)</f>
        <v>477</v>
      </c>
      <c r="G335">
        <f t="shared" si="5"/>
        <v>10</v>
      </c>
    </row>
    <row r="336" spans="1:7" x14ac:dyDescent="0.25">
      <c r="A336" t="s">
        <v>66</v>
      </c>
      <c r="B336" t="s">
        <v>97</v>
      </c>
      <c r="C336" t="s">
        <v>114</v>
      </c>
      <c r="D336">
        <v>652</v>
      </c>
      <c r="E336">
        <v>2</v>
      </c>
      <c r="F336">
        <f>RANK(STAND_RBI[[#This Row],[RBI]],STAND_RBI[RBI],0)</f>
        <v>535</v>
      </c>
      <c r="G336">
        <f t="shared" si="5"/>
        <v>11</v>
      </c>
    </row>
    <row r="337" spans="1:7" x14ac:dyDescent="0.25">
      <c r="A337" t="s">
        <v>66</v>
      </c>
      <c r="B337" t="s">
        <v>96</v>
      </c>
      <c r="C337" t="s">
        <v>114</v>
      </c>
      <c r="D337">
        <v>554</v>
      </c>
      <c r="E337">
        <v>1</v>
      </c>
      <c r="F337">
        <f>RANK(STAND_RBI[[#This Row],[RBI]],STAND_RBI[RBI],0)</f>
        <v>631</v>
      </c>
      <c r="G337">
        <f t="shared" si="5"/>
        <v>12</v>
      </c>
    </row>
    <row r="338" spans="1:7" x14ac:dyDescent="0.25">
      <c r="A338" t="s">
        <v>67</v>
      </c>
      <c r="B338" t="s">
        <v>99</v>
      </c>
      <c r="C338" t="s">
        <v>113</v>
      </c>
      <c r="D338">
        <v>915</v>
      </c>
      <c r="E338">
        <v>12</v>
      </c>
      <c r="F338">
        <f>RANK(STAND_RBI[[#This Row],[RBI]],STAND_RBI[RBI],0)</f>
        <v>29</v>
      </c>
      <c r="G338">
        <f t="shared" si="5"/>
        <v>1</v>
      </c>
    </row>
    <row r="339" spans="1:7" x14ac:dyDescent="0.25">
      <c r="A339" t="s">
        <v>67</v>
      </c>
      <c r="B339" t="s">
        <v>101</v>
      </c>
      <c r="C339" t="s">
        <v>113</v>
      </c>
      <c r="D339">
        <v>855</v>
      </c>
      <c r="E339">
        <v>11</v>
      </c>
      <c r="F339">
        <f>RANK(STAND_RBI[[#This Row],[RBI]],STAND_RBI[RBI],0)</f>
        <v>116</v>
      </c>
      <c r="G339">
        <f t="shared" si="5"/>
        <v>2</v>
      </c>
    </row>
    <row r="340" spans="1:7" x14ac:dyDescent="0.25">
      <c r="A340" t="s">
        <v>67</v>
      </c>
      <c r="B340" t="s">
        <v>94</v>
      </c>
      <c r="C340" t="s">
        <v>113</v>
      </c>
      <c r="D340">
        <v>850</v>
      </c>
      <c r="E340">
        <v>10</v>
      </c>
      <c r="F340">
        <f>RANK(STAND_RBI[[#This Row],[RBI]],STAND_RBI[RBI],0)</f>
        <v>126</v>
      </c>
      <c r="G340">
        <f t="shared" si="5"/>
        <v>3</v>
      </c>
    </row>
    <row r="341" spans="1:7" x14ac:dyDescent="0.25">
      <c r="A341" t="s">
        <v>67</v>
      </c>
      <c r="B341" t="s">
        <v>100</v>
      </c>
      <c r="C341" t="s">
        <v>113</v>
      </c>
      <c r="D341">
        <v>783</v>
      </c>
      <c r="E341">
        <v>9</v>
      </c>
      <c r="F341">
        <f>RANK(STAND_RBI[[#This Row],[RBI]],STAND_RBI[RBI],0)</f>
        <v>273</v>
      </c>
      <c r="G341">
        <f t="shared" si="5"/>
        <v>4</v>
      </c>
    </row>
    <row r="342" spans="1:7" x14ac:dyDescent="0.25">
      <c r="A342" t="s">
        <v>67</v>
      </c>
      <c r="B342" t="s">
        <v>102</v>
      </c>
      <c r="C342" t="s">
        <v>113</v>
      </c>
      <c r="D342">
        <v>771</v>
      </c>
      <c r="E342">
        <v>8</v>
      </c>
      <c r="F342">
        <f>RANK(STAND_RBI[[#This Row],[RBI]],STAND_RBI[RBI],0)</f>
        <v>303</v>
      </c>
      <c r="G342">
        <f t="shared" si="5"/>
        <v>5</v>
      </c>
    </row>
    <row r="343" spans="1:7" x14ac:dyDescent="0.25">
      <c r="A343" t="s">
        <v>67</v>
      </c>
      <c r="B343" t="s">
        <v>98</v>
      </c>
      <c r="C343" t="s">
        <v>113</v>
      </c>
      <c r="D343">
        <v>768</v>
      </c>
      <c r="E343">
        <v>7</v>
      </c>
      <c r="F343">
        <f>RANK(STAND_RBI[[#This Row],[RBI]],STAND_RBI[RBI],0)</f>
        <v>309</v>
      </c>
      <c r="G343">
        <f t="shared" si="5"/>
        <v>6</v>
      </c>
    </row>
    <row r="344" spans="1:7" x14ac:dyDescent="0.25">
      <c r="A344" t="s">
        <v>67</v>
      </c>
      <c r="B344" t="s">
        <v>95</v>
      </c>
      <c r="C344" t="s">
        <v>113</v>
      </c>
      <c r="D344">
        <v>747</v>
      </c>
      <c r="E344">
        <v>6</v>
      </c>
      <c r="F344">
        <f>RANK(STAND_RBI[[#This Row],[RBI]],STAND_RBI[RBI],0)</f>
        <v>346</v>
      </c>
      <c r="G344">
        <f t="shared" si="5"/>
        <v>7</v>
      </c>
    </row>
    <row r="345" spans="1:7" x14ac:dyDescent="0.25">
      <c r="A345" t="s">
        <v>67</v>
      </c>
      <c r="B345" t="s">
        <v>103</v>
      </c>
      <c r="C345" t="s">
        <v>113</v>
      </c>
      <c r="D345">
        <v>713</v>
      </c>
      <c r="E345">
        <v>5</v>
      </c>
      <c r="F345">
        <f>RANK(STAND_RBI[[#This Row],[RBI]],STAND_RBI[RBI],0)</f>
        <v>436</v>
      </c>
      <c r="G345">
        <f t="shared" si="5"/>
        <v>8</v>
      </c>
    </row>
    <row r="346" spans="1:7" x14ac:dyDescent="0.25">
      <c r="A346" t="s">
        <v>67</v>
      </c>
      <c r="B346" t="s">
        <v>105</v>
      </c>
      <c r="C346" t="s">
        <v>113</v>
      </c>
      <c r="D346">
        <v>687</v>
      </c>
      <c r="E346">
        <v>4</v>
      </c>
      <c r="F346">
        <f>RANK(STAND_RBI[[#This Row],[RBI]],STAND_RBI[RBI],0)</f>
        <v>477</v>
      </c>
      <c r="G346">
        <f t="shared" si="5"/>
        <v>9</v>
      </c>
    </row>
    <row r="347" spans="1:7" x14ac:dyDescent="0.25">
      <c r="A347" t="s">
        <v>67</v>
      </c>
      <c r="B347" t="s">
        <v>96</v>
      </c>
      <c r="C347" t="s">
        <v>113</v>
      </c>
      <c r="D347">
        <v>684</v>
      </c>
      <c r="E347">
        <v>3</v>
      </c>
      <c r="F347">
        <f>RANK(STAND_RBI[[#This Row],[RBI]],STAND_RBI[RBI],0)</f>
        <v>489</v>
      </c>
      <c r="G347">
        <f t="shared" si="5"/>
        <v>10</v>
      </c>
    </row>
    <row r="348" spans="1:7" x14ac:dyDescent="0.25">
      <c r="A348" t="s">
        <v>67</v>
      </c>
      <c r="B348" t="s">
        <v>104</v>
      </c>
      <c r="C348" t="s">
        <v>113</v>
      </c>
      <c r="D348">
        <v>677</v>
      </c>
      <c r="E348">
        <v>2</v>
      </c>
      <c r="F348">
        <f>RANK(STAND_RBI[[#This Row],[RBI]],STAND_RBI[RBI],0)</f>
        <v>500</v>
      </c>
      <c r="G348">
        <f t="shared" si="5"/>
        <v>11</v>
      </c>
    </row>
    <row r="349" spans="1:7" x14ac:dyDescent="0.25">
      <c r="A349" t="s">
        <v>67</v>
      </c>
      <c r="B349" t="s">
        <v>97</v>
      </c>
      <c r="C349" t="s">
        <v>113</v>
      </c>
      <c r="D349">
        <v>676</v>
      </c>
      <c r="E349">
        <v>1</v>
      </c>
      <c r="F349">
        <f>RANK(STAND_RBI[[#This Row],[RBI]],STAND_RBI[RBI],0)</f>
        <v>504</v>
      </c>
      <c r="G349">
        <f t="shared" si="5"/>
        <v>12</v>
      </c>
    </row>
    <row r="350" spans="1:7" x14ac:dyDescent="0.25">
      <c r="A350" t="s">
        <v>68</v>
      </c>
      <c r="B350" t="s">
        <v>94</v>
      </c>
      <c r="C350" t="s">
        <v>113</v>
      </c>
      <c r="D350">
        <v>975</v>
      </c>
      <c r="E350">
        <v>12</v>
      </c>
      <c r="F350">
        <f>RANK(STAND_RBI[[#This Row],[RBI]],STAND_RBI[RBI],0)</f>
        <v>3</v>
      </c>
      <c r="G350">
        <f t="shared" si="5"/>
        <v>1</v>
      </c>
    </row>
    <row r="351" spans="1:7" x14ac:dyDescent="0.25">
      <c r="A351" t="s">
        <v>68</v>
      </c>
      <c r="B351" t="s">
        <v>95</v>
      </c>
      <c r="C351" t="s">
        <v>113</v>
      </c>
      <c r="D351">
        <v>803</v>
      </c>
      <c r="E351">
        <v>11</v>
      </c>
      <c r="F351">
        <f>RANK(STAND_RBI[[#This Row],[RBI]],STAND_RBI[RBI],0)</f>
        <v>221</v>
      </c>
      <c r="G351">
        <f t="shared" si="5"/>
        <v>2</v>
      </c>
    </row>
    <row r="352" spans="1:7" x14ac:dyDescent="0.25">
      <c r="A352" t="s">
        <v>68</v>
      </c>
      <c r="B352" t="s">
        <v>105</v>
      </c>
      <c r="C352" t="s">
        <v>113</v>
      </c>
      <c r="D352">
        <v>785</v>
      </c>
      <c r="E352">
        <v>10</v>
      </c>
      <c r="F352">
        <f>RANK(STAND_RBI[[#This Row],[RBI]],STAND_RBI[RBI],0)</f>
        <v>271</v>
      </c>
      <c r="G352">
        <f t="shared" si="5"/>
        <v>3</v>
      </c>
    </row>
    <row r="353" spans="1:7" x14ac:dyDescent="0.25">
      <c r="A353" t="s">
        <v>68</v>
      </c>
      <c r="B353" t="s">
        <v>99</v>
      </c>
      <c r="C353" t="s">
        <v>113</v>
      </c>
      <c r="D353">
        <v>779</v>
      </c>
      <c r="E353">
        <v>9</v>
      </c>
      <c r="F353">
        <f>RANK(STAND_RBI[[#This Row],[RBI]],STAND_RBI[RBI],0)</f>
        <v>283</v>
      </c>
      <c r="G353">
        <f t="shared" si="5"/>
        <v>4</v>
      </c>
    </row>
    <row r="354" spans="1:7" x14ac:dyDescent="0.25">
      <c r="A354" t="s">
        <v>68</v>
      </c>
      <c r="B354" t="s">
        <v>100</v>
      </c>
      <c r="C354" t="s">
        <v>113</v>
      </c>
      <c r="D354">
        <v>759</v>
      </c>
      <c r="E354">
        <v>8</v>
      </c>
      <c r="F354">
        <f>RANK(STAND_RBI[[#This Row],[RBI]],STAND_RBI[RBI],0)</f>
        <v>321</v>
      </c>
      <c r="G354">
        <f t="shared" si="5"/>
        <v>5</v>
      </c>
    </row>
    <row r="355" spans="1:7" x14ac:dyDescent="0.25">
      <c r="A355" t="s">
        <v>68</v>
      </c>
      <c r="B355" t="s">
        <v>96</v>
      </c>
      <c r="C355" t="s">
        <v>113</v>
      </c>
      <c r="D355">
        <v>751</v>
      </c>
      <c r="E355">
        <v>7</v>
      </c>
      <c r="F355">
        <f>RANK(STAND_RBI[[#This Row],[RBI]],STAND_RBI[RBI],0)</f>
        <v>335</v>
      </c>
      <c r="G355">
        <f t="shared" si="5"/>
        <v>6</v>
      </c>
    </row>
    <row r="356" spans="1:7" x14ac:dyDescent="0.25">
      <c r="A356" t="s">
        <v>68</v>
      </c>
      <c r="B356" t="s">
        <v>98</v>
      </c>
      <c r="C356" t="s">
        <v>113</v>
      </c>
      <c r="D356">
        <v>745</v>
      </c>
      <c r="E356">
        <v>6</v>
      </c>
      <c r="F356">
        <f>RANK(STAND_RBI[[#This Row],[RBI]],STAND_RBI[RBI],0)</f>
        <v>353</v>
      </c>
      <c r="G356">
        <f t="shared" si="5"/>
        <v>7</v>
      </c>
    </row>
    <row r="357" spans="1:7" x14ac:dyDescent="0.25">
      <c r="A357" t="s">
        <v>68</v>
      </c>
      <c r="B357" t="s">
        <v>102</v>
      </c>
      <c r="C357" t="s">
        <v>113</v>
      </c>
      <c r="D357">
        <v>739</v>
      </c>
      <c r="E357">
        <v>5</v>
      </c>
      <c r="F357">
        <f>RANK(STAND_RBI[[#This Row],[RBI]],STAND_RBI[RBI],0)</f>
        <v>367</v>
      </c>
      <c r="G357">
        <f t="shared" si="5"/>
        <v>8</v>
      </c>
    </row>
    <row r="358" spans="1:7" x14ac:dyDescent="0.25">
      <c r="A358" t="s">
        <v>68</v>
      </c>
      <c r="B358" t="s">
        <v>104</v>
      </c>
      <c r="C358" t="s">
        <v>113</v>
      </c>
      <c r="D358">
        <v>704</v>
      </c>
      <c r="E358">
        <v>4</v>
      </c>
      <c r="F358">
        <f>RANK(STAND_RBI[[#This Row],[RBI]],STAND_RBI[RBI],0)</f>
        <v>450</v>
      </c>
      <c r="G358">
        <f t="shared" si="5"/>
        <v>9</v>
      </c>
    </row>
    <row r="359" spans="1:7" x14ac:dyDescent="0.25">
      <c r="A359" t="s">
        <v>68</v>
      </c>
      <c r="B359" t="s">
        <v>101</v>
      </c>
      <c r="C359" t="s">
        <v>113</v>
      </c>
      <c r="D359">
        <v>692</v>
      </c>
      <c r="E359">
        <v>3</v>
      </c>
      <c r="F359">
        <f>RANK(STAND_RBI[[#This Row],[RBI]],STAND_RBI[RBI],0)</f>
        <v>470</v>
      </c>
      <c r="G359">
        <f t="shared" si="5"/>
        <v>10</v>
      </c>
    </row>
    <row r="360" spans="1:7" x14ac:dyDescent="0.25">
      <c r="A360" t="s">
        <v>68</v>
      </c>
      <c r="B360" t="s">
        <v>103</v>
      </c>
      <c r="C360" t="s">
        <v>113</v>
      </c>
      <c r="D360">
        <v>632</v>
      </c>
      <c r="E360">
        <v>2</v>
      </c>
      <c r="F360">
        <f>RANK(STAND_RBI[[#This Row],[RBI]],STAND_RBI[RBI],0)</f>
        <v>572</v>
      </c>
      <c r="G360">
        <f t="shared" si="5"/>
        <v>11</v>
      </c>
    </row>
    <row r="361" spans="1:7" x14ac:dyDescent="0.25">
      <c r="A361" t="s">
        <v>68</v>
      </c>
      <c r="B361" t="s">
        <v>97</v>
      </c>
      <c r="C361" t="s">
        <v>113</v>
      </c>
      <c r="D361">
        <v>525</v>
      </c>
      <c r="E361">
        <v>1</v>
      </c>
      <c r="F361">
        <f>RANK(STAND_RBI[[#This Row],[RBI]],STAND_RBI[RBI],0)</f>
        <v>647</v>
      </c>
      <c r="G361">
        <f t="shared" si="5"/>
        <v>12</v>
      </c>
    </row>
    <row r="362" spans="1:7" x14ac:dyDescent="0.25">
      <c r="A362" t="s">
        <v>69</v>
      </c>
      <c r="B362" t="s">
        <v>94</v>
      </c>
      <c r="C362" t="s">
        <v>113</v>
      </c>
      <c r="D362">
        <v>939</v>
      </c>
      <c r="E362">
        <v>12</v>
      </c>
      <c r="F362">
        <f>RANK(STAND_RBI[[#This Row],[RBI]],STAND_RBI[RBI],0)</f>
        <v>15</v>
      </c>
      <c r="G362">
        <f t="shared" si="5"/>
        <v>1</v>
      </c>
    </row>
    <row r="363" spans="1:7" x14ac:dyDescent="0.25">
      <c r="A363" t="s">
        <v>69</v>
      </c>
      <c r="B363" t="s">
        <v>99</v>
      </c>
      <c r="C363" t="s">
        <v>113</v>
      </c>
      <c r="D363">
        <v>902</v>
      </c>
      <c r="E363">
        <v>11</v>
      </c>
      <c r="F363">
        <f>RANK(STAND_RBI[[#This Row],[RBI]],STAND_RBI[RBI],0)</f>
        <v>40</v>
      </c>
      <c r="G363">
        <f t="shared" si="5"/>
        <v>2</v>
      </c>
    </row>
    <row r="364" spans="1:7" x14ac:dyDescent="0.25">
      <c r="A364" t="s">
        <v>69</v>
      </c>
      <c r="B364" t="s">
        <v>98</v>
      </c>
      <c r="C364" t="s">
        <v>113</v>
      </c>
      <c r="D364">
        <v>856</v>
      </c>
      <c r="E364">
        <v>10</v>
      </c>
      <c r="F364">
        <f>RANK(STAND_RBI[[#This Row],[RBI]],STAND_RBI[RBI],0)</f>
        <v>110</v>
      </c>
      <c r="G364">
        <f t="shared" si="5"/>
        <v>3</v>
      </c>
    </row>
    <row r="365" spans="1:7" x14ac:dyDescent="0.25">
      <c r="A365" t="s">
        <v>69</v>
      </c>
      <c r="B365" t="s">
        <v>101</v>
      </c>
      <c r="C365" t="s">
        <v>113</v>
      </c>
      <c r="D365">
        <v>839</v>
      </c>
      <c r="E365">
        <v>9</v>
      </c>
      <c r="F365">
        <f>RANK(STAND_RBI[[#This Row],[RBI]],STAND_RBI[RBI],0)</f>
        <v>147</v>
      </c>
      <c r="G365">
        <f t="shared" si="5"/>
        <v>4</v>
      </c>
    </row>
    <row r="366" spans="1:7" x14ac:dyDescent="0.25">
      <c r="A366" t="s">
        <v>69</v>
      </c>
      <c r="B366" t="s">
        <v>95</v>
      </c>
      <c r="C366" t="s">
        <v>113</v>
      </c>
      <c r="D366">
        <v>830</v>
      </c>
      <c r="E366">
        <v>8</v>
      </c>
      <c r="F366">
        <f>RANK(STAND_RBI[[#This Row],[RBI]],STAND_RBI[RBI],0)</f>
        <v>170</v>
      </c>
      <c r="G366">
        <f t="shared" si="5"/>
        <v>5</v>
      </c>
    </row>
    <row r="367" spans="1:7" x14ac:dyDescent="0.25">
      <c r="A367" t="s">
        <v>69</v>
      </c>
      <c r="B367" t="s">
        <v>100</v>
      </c>
      <c r="C367" t="s">
        <v>113</v>
      </c>
      <c r="D367">
        <v>793</v>
      </c>
      <c r="E367">
        <v>7</v>
      </c>
      <c r="F367">
        <f>RANK(STAND_RBI[[#This Row],[RBI]],STAND_RBI[RBI],0)</f>
        <v>246</v>
      </c>
      <c r="G367">
        <f t="shared" si="5"/>
        <v>6</v>
      </c>
    </row>
    <row r="368" spans="1:7" x14ac:dyDescent="0.25">
      <c r="A368" t="s">
        <v>69</v>
      </c>
      <c r="B368" t="s">
        <v>104</v>
      </c>
      <c r="C368" t="s">
        <v>113</v>
      </c>
      <c r="D368">
        <v>745</v>
      </c>
      <c r="E368">
        <v>6</v>
      </c>
      <c r="F368">
        <f>RANK(STAND_RBI[[#This Row],[RBI]],STAND_RBI[RBI],0)</f>
        <v>353</v>
      </c>
      <c r="G368">
        <f t="shared" si="5"/>
        <v>7</v>
      </c>
    </row>
    <row r="369" spans="1:7" x14ac:dyDescent="0.25">
      <c r="A369" t="s">
        <v>69</v>
      </c>
      <c r="B369" t="s">
        <v>102</v>
      </c>
      <c r="C369" t="s">
        <v>113</v>
      </c>
      <c r="D369">
        <v>732</v>
      </c>
      <c r="E369">
        <v>5</v>
      </c>
      <c r="F369">
        <f>RANK(STAND_RBI[[#This Row],[RBI]],STAND_RBI[RBI],0)</f>
        <v>388</v>
      </c>
      <c r="G369">
        <f t="shared" si="5"/>
        <v>8</v>
      </c>
    </row>
    <row r="370" spans="1:7" x14ac:dyDescent="0.25">
      <c r="A370" t="s">
        <v>69</v>
      </c>
      <c r="B370" t="s">
        <v>103</v>
      </c>
      <c r="C370" t="s">
        <v>113</v>
      </c>
      <c r="D370">
        <v>682</v>
      </c>
      <c r="E370">
        <v>4</v>
      </c>
      <c r="F370">
        <f>RANK(STAND_RBI[[#This Row],[RBI]],STAND_RBI[RBI],0)</f>
        <v>492</v>
      </c>
      <c r="G370">
        <f t="shared" si="5"/>
        <v>9</v>
      </c>
    </row>
    <row r="371" spans="1:7" x14ac:dyDescent="0.25">
      <c r="A371" t="s">
        <v>69</v>
      </c>
      <c r="B371" t="s">
        <v>96</v>
      </c>
      <c r="C371" t="s">
        <v>113</v>
      </c>
      <c r="D371">
        <v>616</v>
      </c>
      <c r="E371">
        <v>3</v>
      </c>
      <c r="F371">
        <f>RANK(STAND_RBI[[#This Row],[RBI]],STAND_RBI[RBI],0)</f>
        <v>590</v>
      </c>
      <c r="G371">
        <f t="shared" si="5"/>
        <v>10</v>
      </c>
    </row>
    <row r="372" spans="1:7" x14ac:dyDescent="0.25">
      <c r="A372" t="s">
        <v>69</v>
      </c>
      <c r="B372" t="s">
        <v>105</v>
      </c>
      <c r="C372" t="s">
        <v>113</v>
      </c>
      <c r="D372">
        <v>607</v>
      </c>
      <c r="E372">
        <v>2</v>
      </c>
      <c r="F372">
        <f>RANK(STAND_RBI[[#This Row],[RBI]],STAND_RBI[RBI],0)</f>
        <v>601</v>
      </c>
      <c r="G372">
        <f t="shared" si="5"/>
        <v>11</v>
      </c>
    </row>
    <row r="373" spans="1:7" x14ac:dyDescent="0.25">
      <c r="A373" t="s">
        <v>69</v>
      </c>
      <c r="B373" t="s">
        <v>97</v>
      </c>
      <c r="C373" t="s">
        <v>113</v>
      </c>
      <c r="D373">
        <v>555</v>
      </c>
      <c r="E373">
        <v>1</v>
      </c>
      <c r="F373">
        <f>RANK(STAND_RBI[[#This Row],[RBI]],STAND_RBI[RBI],0)</f>
        <v>628</v>
      </c>
      <c r="G373">
        <f t="shared" si="5"/>
        <v>12</v>
      </c>
    </row>
    <row r="374" spans="1:7" x14ac:dyDescent="0.25">
      <c r="A374" t="s">
        <v>70</v>
      </c>
      <c r="B374" t="s">
        <v>99</v>
      </c>
      <c r="C374" t="s">
        <v>113</v>
      </c>
      <c r="D374">
        <v>949</v>
      </c>
      <c r="E374">
        <v>12</v>
      </c>
      <c r="F374">
        <f>RANK(STAND_RBI[[#This Row],[RBI]],STAND_RBI[RBI],0)</f>
        <v>9</v>
      </c>
      <c r="G374">
        <f t="shared" si="5"/>
        <v>1</v>
      </c>
    </row>
    <row r="375" spans="1:7" x14ac:dyDescent="0.25">
      <c r="A375" t="s">
        <v>70</v>
      </c>
      <c r="B375" t="s">
        <v>94</v>
      </c>
      <c r="C375" t="s">
        <v>113</v>
      </c>
      <c r="D375">
        <v>829</v>
      </c>
      <c r="E375">
        <v>11</v>
      </c>
      <c r="F375">
        <f>RANK(STAND_RBI[[#This Row],[RBI]],STAND_RBI[RBI],0)</f>
        <v>175</v>
      </c>
      <c r="G375">
        <f t="shared" si="5"/>
        <v>2</v>
      </c>
    </row>
    <row r="376" spans="1:7" x14ac:dyDescent="0.25">
      <c r="A376" t="s">
        <v>70</v>
      </c>
      <c r="B376" t="s">
        <v>98</v>
      </c>
      <c r="C376" t="s">
        <v>113</v>
      </c>
      <c r="D376">
        <v>804</v>
      </c>
      <c r="E376">
        <v>10</v>
      </c>
      <c r="F376">
        <f>RANK(STAND_RBI[[#This Row],[RBI]],STAND_RBI[RBI],0)</f>
        <v>220</v>
      </c>
      <c r="G376">
        <f t="shared" si="5"/>
        <v>3</v>
      </c>
    </row>
    <row r="377" spans="1:7" x14ac:dyDescent="0.25">
      <c r="A377" t="s">
        <v>70</v>
      </c>
      <c r="B377" t="s">
        <v>95</v>
      </c>
      <c r="C377" t="s">
        <v>113</v>
      </c>
      <c r="D377">
        <v>786</v>
      </c>
      <c r="E377">
        <v>9</v>
      </c>
      <c r="F377">
        <f>RANK(STAND_RBI[[#This Row],[RBI]],STAND_RBI[RBI],0)</f>
        <v>268</v>
      </c>
      <c r="G377">
        <f t="shared" si="5"/>
        <v>4</v>
      </c>
    </row>
    <row r="378" spans="1:7" x14ac:dyDescent="0.25">
      <c r="A378" t="s">
        <v>70</v>
      </c>
      <c r="B378" t="s">
        <v>105</v>
      </c>
      <c r="C378" t="s">
        <v>113</v>
      </c>
      <c r="D378">
        <v>781</v>
      </c>
      <c r="E378">
        <v>8</v>
      </c>
      <c r="F378">
        <f>RANK(STAND_RBI[[#This Row],[RBI]],STAND_RBI[RBI],0)</f>
        <v>276</v>
      </c>
      <c r="G378">
        <f t="shared" si="5"/>
        <v>5</v>
      </c>
    </row>
    <row r="379" spans="1:7" x14ac:dyDescent="0.25">
      <c r="A379" t="s">
        <v>70</v>
      </c>
      <c r="B379" t="s">
        <v>100</v>
      </c>
      <c r="C379" t="s">
        <v>113</v>
      </c>
      <c r="D379">
        <v>779</v>
      </c>
      <c r="E379">
        <v>7</v>
      </c>
      <c r="F379">
        <f>RANK(STAND_RBI[[#This Row],[RBI]],STAND_RBI[RBI],0)</f>
        <v>283</v>
      </c>
      <c r="G379">
        <f t="shared" si="5"/>
        <v>6</v>
      </c>
    </row>
    <row r="380" spans="1:7" x14ac:dyDescent="0.25">
      <c r="A380" t="s">
        <v>70</v>
      </c>
      <c r="B380" t="s">
        <v>102</v>
      </c>
      <c r="C380" t="s">
        <v>113</v>
      </c>
      <c r="D380">
        <v>743</v>
      </c>
      <c r="E380">
        <v>6</v>
      </c>
      <c r="F380">
        <f>RANK(STAND_RBI[[#This Row],[RBI]],STAND_RBI[RBI],0)</f>
        <v>363</v>
      </c>
      <c r="G380">
        <f t="shared" si="5"/>
        <v>7</v>
      </c>
    </row>
    <row r="381" spans="1:7" x14ac:dyDescent="0.25">
      <c r="A381" t="s">
        <v>70</v>
      </c>
      <c r="B381" t="s">
        <v>103</v>
      </c>
      <c r="C381" t="s">
        <v>113</v>
      </c>
      <c r="D381">
        <v>730</v>
      </c>
      <c r="E381">
        <v>5</v>
      </c>
      <c r="F381">
        <f>RANK(STAND_RBI[[#This Row],[RBI]],STAND_RBI[RBI],0)</f>
        <v>396</v>
      </c>
      <c r="G381">
        <f t="shared" si="5"/>
        <v>8</v>
      </c>
    </row>
    <row r="382" spans="1:7" x14ac:dyDescent="0.25">
      <c r="A382" t="s">
        <v>70</v>
      </c>
      <c r="B382" t="s">
        <v>97</v>
      </c>
      <c r="C382" t="s">
        <v>113</v>
      </c>
      <c r="D382">
        <v>669</v>
      </c>
      <c r="E382">
        <v>4</v>
      </c>
      <c r="F382">
        <f>RANK(STAND_RBI[[#This Row],[RBI]],STAND_RBI[RBI],0)</f>
        <v>513</v>
      </c>
      <c r="G382">
        <f t="shared" si="5"/>
        <v>9</v>
      </c>
    </row>
    <row r="383" spans="1:7" x14ac:dyDescent="0.25">
      <c r="A383" t="s">
        <v>70</v>
      </c>
      <c r="B383" t="s">
        <v>104</v>
      </c>
      <c r="C383" t="s">
        <v>113</v>
      </c>
      <c r="D383">
        <v>658</v>
      </c>
      <c r="E383">
        <v>3</v>
      </c>
      <c r="F383">
        <f>RANK(STAND_RBI[[#This Row],[RBI]],STAND_RBI[RBI],0)</f>
        <v>525</v>
      </c>
      <c r="G383">
        <f t="shared" si="5"/>
        <v>10</v>
      </c>
    </row>
    <row r="384" spans="1:7" x14ac:dyDescent="0.25">
      <c r="A384" t="s">
        <v>70</v>
      </c>
      <c r="B384" t="s">
        <v>101</v>
      </c>
      <c r="C384" t="s">
        <v>113</v>
      </c>
      <c r="D384">
        <v>619</v>
      </c>
      <c r="E384">
        <v>2</v>
      </c>
      <c r="F384">
        <f>RANK(STAND_RBI[[#This Row],[RBI]],STAND_RBI[RBI],0)</f>
        <v>586</v>
      </c>
      <c r="G384">
        <f t="shared" si="5"/>
        <v>11</v>
      </c>
    </row>
    <row r="385" spans="1:7" x14ac:dyDescent="0.25">
      <c r="A385" t="s">
        <v>70</v>
      </c>
      <c r="B385" t="s">
        <v>96</v>
      </c>
      <c r="C385" t="s">
        <v>113</v>
      </c>
      <c r="D385">
        <v>540</v>
      </c>
      <c r="E385">
        <v>1</v>
      </c>
      <c r="F385">
        <f>RANK(STAND_RBI[[#This Row],[RBI]],STAND_RBI[RBI],0)</f>
        <v>642</v>
      </c>
      <c r="G385">
        <f t="shared" si="5"/>
        <v>12</v>
      </c>
    </row>
    <row r="386" spans="1:7" x14ac:dyDescent="0.25">
      <c r="A386" t="s">
        <v>71</v>
      </c>
      <c r="B386" t="s">
        <v>95</v>
      </c>
      <c r="C386" t="s">
        <v>113</v>
      </c>
      <c r="D386">
        <v>899</v>
      </c>
      <c r="E386">
        <v>12</v>
      </c>
      <c r="F386">
        <f>RANK(STAND_RBI[[#This Row],[RBI]],STAND_RBI[RBI],0)</f>
        <v>49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100</v>
      </c>
      <c r="C387" t="s">
        <v>113</v>
      </c>
      <c r="D387">
        <v>890</v>
      </c>
      <c r="E387">
        <v>11</v>
      </c>
      <c r="F387">
        <f>RANK(STAND_RBI[[#This Row],[RBI]],STAND_RBI[RBI],0)</f>
        <v>63</v>
      </c>
      <c r="G387">
        <f t="shared" si="6"/>
        <v>2</v>
      </c>
    </row>
    <row r="388" spans="1:7" x14ac:dyDescent="0.25">
      <c r="A388" t="s">
        <v>71</v>
      </c>
      <c r="B388" t="s">
        <v>102</v>
      </c>
      <c r="C388" t="s">
        <v>113</v>
      </c>
      <c r="D388">
        <v>880</v>
      </c>
      <c r="E388">
        <v>10</v>
      </c>
      <c r="F388">
        <f>RANK(STAND_RBI[[#This Row],[RBI]],STAND_RBI[RBI],0)</f>
        <v>87</v>
      </c>
      <c r="G388">
        <f t="shared" si="6"/>
        <v>3</v>
      </c>
    </row>
    <row r="389" spans="1:7" x14ac:dyDescent="0.25">
      <c r="A389" t="s">
        <v>71</v>
      </c>
      <c r="B389" t="s">
        <v>98</v>
      </c>
      <c r="C389" t="s">
        <v>113</v>
      </c>
      <c r="D389">
        <v>853</v>
      </c>
      <c r="E389">
        <v>9</v>
      </c>
      <c r="F389">
        <f>RANK(STAND_RBI[[#This Row],[RBI]],STAND_RBI[RBI],0)</f>
        <v>120</v>
      </c>
      <c r="G389">
        <f t="shared" si="6"/>
        <v>4</v>
      </c>
    </row>
    <row r="390" spans="1:7" x14ac:dyDescent="0.25">
      <c r="A390" t="s">
        <v>71</v>
      </c>
      <c r="B390" t="s">
        <v>99</v>
      </c>
      <c r="C390" t="s">
        <v>113</v>
      </c>
      <c r="D390">
        <v>843</v>
      </c>
      <c r="E390">
        <v>8</v>
      </c>
      <c r="F390">
        <f>RANK(STAND_RBI[[#This Row],[RBI]],STAND_RBI[RBI],0)</f>
        <v>135</v>
      </c>
      <c r="G390">
        <f t="shared" si="6"/>
        <v>5</v>
      </c>
    </row>
    <row r="391" spans="1:7" x14ac:dyDescent="0.25">
      <c r="A391" t="s">
        <v>71</v>
      </c>
      <c r="B391" t="s">
        <v>94</v>
      </c>
      <c r="C391" t="s">
        <v>113</v>
      </c>
      <c r="D391">
        <v>815</v>
      </c>
      <c r="E391">
        <v>7</v>
      </c>
      <c r="F391">
        <f>RANK(STAND_RBI[[#This Row],[RBI]],STAND_RBI[RBI],0)</f>
        <v>191</v>
      </c>
      <c r="G391">
        <f t="shared" si="6"/>
        <v>6</v>
      </c>
    </row>
    <row r="392" spans="1:7" x14ac:dyDescent="0.25">
      <c r="A392" t="s">
        <v>71</v>
      </c>
      <c r="B392" t="s">
        <v>105</v>
      </c>
      <c r="C392" t="s">
        <v>113</v>
      </c>
      <c r="D392">
        <v>740</v>
      </c>
      <c r="E392">
        <v>6</v>
      </c>
      <c r="F392">
        <f>RANK(STAND_RBI[[#This Row],[RBI]],STAND_RBI[RBI],0)</f>
        <v>365</v>
      </c>
      <c r="G392">
        <f t="shared" si="6"/>
        <v>7</v>
      </c>
    </row>
    <row r="393" spans="1:7" x14ac:dyDescent="0.25">
      <c r="A393" t="s">
        <v>71</v>
      </c>
      <c r="B393" t="s">
        <v>103</v>
      </c>
      <c r="C393" t="s">
        <v>113</v>
      </c>
      <c r="D393">
        <v>695</v>
      </c>
      <c r="E393">
        <v>5</v>
      </c>
      <c r="F393">
        <f>RANK(STAND_RBI[[#This Row],[RBI]],STAND_RBI[RBI],0)</f>
        <v>464</v>
      </c>
      <c r="G393">
        <f t="shared" si="6"/>
        <v>8</v>
      </c>
    </row>
    <row r="394" spans="1:7" x14ac:dyDescent="0.25">
      <c r="A394" t="s">
        <v>71</v>
      </c>
      <c r="B394" t="s">
        <v>101</v>
      </c>
      <c r="C394" t="s">
        <v>113</v>
      </c>
      <c r="D394">
        <v>684</v>
      </c>
      <c r="E394">
        <v>4</v>
      </c>
      <c r="F394">
        <f>RANK(STAND_RBI[[#This Row],[RBI]],STAND_RBI[RBI],0)</f>
        <v>489</v>
      </c>
      <c r="G394">
        <f t="shared" si="6"/>
        <v>9</v>
      </c>
    </row>
    <row r="395" spans="1:7" x14ac:dyDescent="0.25">
      <c r="A395" t="s">
        <v>71</v>
      </c>
      <c r="B395" t="s">
        <v>104</v>
      </c>
      <c r="C395" t="s">
        <v>113</v>
      </c>
      <c r="D395">
        <v>613</v>
      </c>
      <c r="E395">
        <v>3</v>
      </c>
      <c r="F395">
        <f>RANK(STAND_RBI[[#This Row],[RBI]],STAND_RBI[RBI],0)</f>
        <v>596</v>
      </c>
      <c r="G395">
        <f t="shared" si="6"/>
        <v>10</v>
      </c>
    </row>
    <row r="396" spans="1:7" x14ac:dyDescent="0.25">
      <c r="A396" t="s">
        <v>71</v>
      </c>
      <c r="B396" t="s">
        <v>97</v>
      </c>
      <c r="C396" t="s">
        <v>113</v>
      </c>
      <c r="D396">
        <v>598</v>
      </c>
      <c r="E396">
        <v>2</v>
      </c>
      <c r="F396">
        <f>RANK(STAND_RBI[[#This Row],[RBI]],STAND_RBI[RBI],0)</f>
        <v>610</v>
      </c>
      <c r="G396">
        <f t="shared" si="6"/>
        <v>11</v>
      </c>
    </row>
    <row r="397" spans="1:7" x14ac:dyDescent="0.25">
      <c r="A397" t="s">
        <v>71</v>
      </c>
      <c r="B397" t="s">
        <v>96</v>
      </c>
      <c r="C397" t="s">
        <v>113</v>
      </c>
      <c r="D397">
        <v>464</v>
      </c>
      <c r="E397">
        <v>1</v>
      </c>
      <c r="F397">
        <f>RANK(STAND_RBI[[#This Row],[RBI]],STAND_RBI[RBI],0)</f>
        <v>657</v>
      </c>
      <c r="G397">
        <f t="shared" si="6"/>
        <v>12</v>
      </c>
    </row>
    <row r="398" spans="1:7" x14ac:dyDescent="0.25">
      <c r="A398" t="s">
        <v>72</v>
      </c>
      <c r="B398" t="s">
        <v>94</v>
      </c>
      <c r="C398" t="s">
        <v>113</v>
      </c>
      <c r="D398">
        <v>914</v>
      </c>
      <c r="E398">
        <v>12</v>
      </c>
      <c r="F398">
        <f>RANK(STAND_RBI[[#This Row],[RBI]],STAND_RBI[RBI],0)</f>
        <v>31</v>
      </c>
      <c r="G398">
        <f t="shared" si="6"/>
        <v>1</v>
      </c>
    </row>
    <row r="399" spans="1:7" x14ac:dyDescent="0.25">
      <c r="A399" t="s">
        <v>72</v>
      </c>
      <c r="B399" t="s">
        <v>101</v>
      </c>
      <c r="C399" t="s">
        <v>113</v>
      </c>
      <c r="D399">
        <v>905</v>
      </c>
      <c r="E399">
        <v>11</v>
      </c>
      <c r="F399">
        <f>RANK(STAND_RBI[[#This Row],[RBI]],STAND_RBI[RBI],0)</f>
        <v>37</v>
      </c>
      <c r="G399">
        <f t="shared" si="6"/>
        <v>2</v>
      </c>
    </row>
    <row r="400" spans="1:7" x14ac:dyDescent="0.25">
      <c r="A400" t="s">
        <v>72</v>
      </c>
      <c r="B400" t="s">
        <v>104</v>
      </c>
      <c r="C400" t="s">
        <v>113</v>
      </c>
      <c r="D400">
        <v>856</v>
      </c>
      <c r="E400">
        <v>10</v>
      </c>
      <c r="F400">
        <f>RANK(STAND_RBI[[#This Row],[RBI]],STAND_RBI[RBI],0)</f>
        <v>110</v>
      </c>
      <c r="G400">
        <f t="shared" si="6"/>
        <v>3</v>
      </c>
    </row>
    <row r="401" spans="1:7" x14ac:dyDescent="0.25">
      <c r="A401" t="s">
        <v>72</v>
      </c>
      <c r="B401" t="s">
        <v>102</v>
      </c>
      <c r="C401" t="s">
        <v>113</v>
      </c>
      <c r="D401">
        <v>836</v>
      </c>
      <c r="E401">
        <v>9</v>
      </c>
      <c r="F401">
        <f>RANK(STAND_RBI[[#This Row],[RBI]],STAND_RBI[RBI],0)</f>
        <v>158</v>
      </c>
      <c r="G401">
        <f t="shared" si="6"/>
        <v>4</v>
      </c>
    </row>
    <row r="402" spans="1:7" x14ac:dyDescent="0.25">
      <c r="A402" t="s">
        <v>72</v>
      </c>
      <c r="B402" t="s">
        <v>95</v>
      </c>
      <c r="C402" t="s">
        <v>113</v>
      </c>
      <c r="D402">
        <v>815</v>
      </c>
      <c r="E402">
        <v>8</v>
      </c>
      <c r="F402">
        <f>RANK(STAND_RBI[[#This Row],[RBI]],STAND_RBI[RBI],0)</f>
        <v>191</v>
      </c>
      <c r="G402">
        <f t="shared" si="6"/>
        <v>5</v>
      </c>
    </row>
    <row r="403" spans="1:7" x14ac:dyDescent="0.25">
      <c r="A403" t="s">
        <v>72</v>
      </c>
      <c r="B403" t="s">
        <v>99</v>
      </c>
      <c r="C403" t="s">
        <v>113</v>
      </c>
      <c r="D403">
        <v>801</v>
      </c>
      <c r="E403">
        <v>7</v>
      </c>
      <c r="F403">
        <f>RANK(STAND_RBI[[#This Row],[RBI]],STAND_RBI[RBI],0)</f>
        <v>232</v>
      </c>
      <c r="G403">
        <f t="shared" si="6"/>
        <v>6</v>
      </c>
    </row>
    <row r="404" spans="1:7" x14ac:dyDescent="0.25">
      <c r="A404" t="s">
        <v>72</v>
      </c>
      <c r="B404" t="s">
        <v>100</v>
      </c>
      <c r="C404" t="s">
        <v>113</v>
      </c>
      <c r="D404">
        <v>774</v>
      </c>
      <c r="E404">
        <v>6</v>
      </c>
      <c r="F404">
        <f>RANK(STAND_RBI[[#This Row],[RBI]],STAND_RBI[RBI],0)</f>
        <v>300</v>
      </c>
      <c r="G404">
        <f t="shared" si="6"/>
        <v>7</v>
      </c>
    </row>
    <row r="405" spans="1:7" x14ac:dyDescent="0.25">
      <c r="A405" t="s">
        <v>72</v>
      </c>
      <c r="B405" t="s">
        <v>97</v>
      </c>
      <c r="C405" t="s">
        <v>113</v>
      </c>
      <c r="D405">
        <v>739</v>
      </c>
      <c r="E405">
        <v>5</v>
      </c>
      <c r="F405">
        <f>RANK(STAND_RBI[[#This Row],[RBI]],STAND_RBI[RBI],0)</f>
        <v>367</v>
      </c>
      <c r="G405">
        <f t="shared" si="6"/>
        <v>8</v>
      </c>
    </row>
    <row r="406" spans="1:7" x14ac:dyDescent="0.25">
      <c r="A406" t="s">
        <v>72</v>
      </c>
      <c r="B406" t="s">
        <v>103</v>
      </c>
      <c r="C406" t="s">
        <v>113</v>
      </c>
      <c r="D406">
        <v>699</v>
      </c>
      <c r="E406">
        <v>4</v>
      </c>
      <c r="F406">
        <f>RANK(STAND_RBI[[#This Row],[RBI]],STAND_RBI[RBI],0)</f>
        <v>458</v>
      </c>
      <c r="G406">
        <f t="shared" si="6"/>
        <v>9</v>
      </c>
    </row>
    <row r="407" spans="1:7" x14ac:dyDescent="0.25">
      <c r="A407" t="s">
        <v>72</v>
      </c>
      <c r="B407" t="s">
        <v>98</v>
      </c>
      <c r="C407" t="s">
        <v>113</v>
      </c>
      <c r="D407">
        <v>685</v>
      </c>
      <c r="E407">
        <v>3</v>
      </c>
      <c r="F407">
        <f>RANK(STAND_RBI[[#This Row],[RBI]],STAND_RBI[RBI],0)</f>
        <v>487</v>
      </c>
      <c r="G407">
        <f t="shared" si="6"/>
        <v>10</v>
      </c>
    </row>
    <row r="408" spans="1:7" x14ac:dyDescent="0.25">
      <c r="A408" t="s">
        <v>72</v>
      </c>
      <c r="B408" t="s">
        <v>105</v>
      </c>
      <c r="C408" t="s">
        <v>113</v>
      </c>
      <c r="D408">
        <v>614</v>
      </c>
      <c r="E408">
        <v>2</v>
      </c>
      <c r="F408">
        <f>RANK(STAND_RBI[[#This Row],[RBI]],STAND_RBI[RBI],0)</f>
        <v>595</v>
      </c>
      <c r="G408">
        <f t="shared" si="6"/>
        <v>11</v>
      </c>
    </row>
    <row r="409" spans="1:7" x14ac:dyDescent="0.25">
      <c r="A409" t="s">
        <v>72</v>
      </c>
      <c r="B409" t="s">
        <v>96</v>
      </c>
      <c r="C409" t="s">
        <v>113</v>
      </c>
      <c r="D409">
        <v>563</v>
      </c>
      <c r="E409">
        <v>1</v>
      </c>
      <c r="F409">
        <f>RANK(STAND_RBI[[#This Row],[RBI]],STAND_RBI[RBI],0)</f>
        <v>627</v>
      </c>
      <c r="G409">
        <f t="shared" si="6"/>
        <v>12</v>
      </c>
    </row>
    <row r="410" spans="1:7" x14ac:dyDescent="0.25">
      <c r="A410" t="s">
        <v>73</v>
      </c>
      <c r="B410" t="s">
        <v>94</v>
      </c>
      <c r="C410" t="s">
        <v>113</v>
      </c>
      <c r="D410">
        <v>943</v>
      </c>
      <c r="E410">
        <v>12</v>
      </c>
      <c r="F410">
        <f>RANK(STAND_RBI[[#This Row],[RBI]],STAND_RBI[RBI],0)</f>
        <v>11</v>
      </c>
      <c r="G410">
        <f t="shared" si="6"/>
        <v>1</v>
      </c>
    </row>
    <row r="411" spans="1:7" x14ac:dyDescent="0.25">
      <c r="A411" t="s">
        <v>73</v>
      </c>
      <c r="B411" t="s">
        <v>95</v>
      </c>
      <c r="C411" t="s">
        <v>113</v>
      </c>
      <c r="D411">
        <v>928</v>
      </c>
      <c r="E411">
        <v>11</v>
      </c>
      <c r="F411">
        <f>RANK(STAND_RBI[[#This Row],[RBI]],STAND_RBI[RBI],0)</f>
        <v>24</v>
      </c>
      <c r="G411">
        <f t="shared" si="6"/>
        <v>2</v>
      </c>
    </row>
    <row r="412" spans="1:7" x14ac:dyDescent="0.25">
      <c r="A412" t="s">
        <v>73</v>
      </c>
      <c r="B412" t="s">
        <v>96</v>
      </c>
      <c r="C412" t="s">
        <v>113</v>
      </c>
      <c r="D412">
        <v>837</v>
      </c>
      <c r="E412">
        <v>10</v>
      </c>
      <c r="F412">
        <f>RANK(STAND_RBI[[#This Row],[RBI]],STAND_RBI[RBI],0)</f>
        <v>155</v>
      </c>
      <c r="G412">
        <f t="shared" si="6"/>
        <v>3</v>
      </c>
    </row>
    <row r="413" spans="1:7" x14ac:dyDescent="0.25">
      <c r="A413" t="s">
        <v>73</v>
      </c>
      <c r="B413" t="s">
        <v>98</v>
      </c>
      <c r="C413" t="s">
        <v>113</v>
      </c>
      <c r="D413">
        <v>805</v>
      </c>
      <c r="E413">
        <v>9</v>
      </c>
      <c r="F413">
        <f>RANK(STAND_RBI[[#This Row],[RBI]],STAND_RBI[RBI],0)</f>
        <v>219</v>
      </c>
      <c r="G413">
        <f t="shared" si="6"/>
        <v>4</v>
      </c>
    </row>
    <row r="414" spans="1:7" x14ac:dyDescent="0.25">
      <c r="A414" t="s">
        <v>73</v>
      </c>
      <c r="B414" t="s">
        <v>101</v>
      </c>
      <c r="C414" t="s">
        <v>113</v>
      </c>
      <c r="D414">
        <v>791</v>
      </c>
      <c r="E414">
        <v>8</v>
      </c>
      <c r="F414">
        <f>RANK(STAND_RBI[[#This Row],[RBI]],STAND_RBI[RBI],0)</f>
        <v>254</v>
      </c>
      <c r="G414">
        <f t="shared" si="6"/>
        <v>5</v>
      </c>
    </row>
    <row r="415" spans="1:7" x14ac:dyDescent="0.25">
      <c r="A415" t="s">
        <v>73</v>
      </c>
      <c r="B415" t="s">
        <v>100</v>
      </c>
      <c r="C415" t="s">
        <v>113</v>
      </c>
      <c r="D415">
        <v>787</v>
      </c>
      <c r="E415">
        <v>7</v>
      </c>
      <c r="F415">
        <f>RANK(STAND_RBI[[#This Row],[RBI]],STAND_RBI[RBI],0)</f>
        <v>265</v>
      </c>
      <c r="G415">
        <f t="shared" si="6"/>
        <v>6</v>
      </c>
    </row>
    <row r="416" spans="1:7" x14ac:dyDescent="0.25">
      <c r="A416" t="s">
        <v>73</v>
      </c>
      <c r="B416" t="s">
        <v>104</v>
      </c>
      <c r="C416" t="s">
        <v>113</v>
      </c>
      <c r="D416">
        <v>739</v>
      </c>
      <c r="E416">
        <v>6</v>
      </c>
      <c r="F416">
        <f>RANK(STAND_RBI[[#This Row],[RBI]],STAND_RBI[RBI],0)</f>
        <v>367</v>
      </c>
      <c r="G416">
        <f t="shared" si="6"/>
        <v>7</v>
      </c>
    </row>
    <row r="417" spans="1:7" x14ac:dyDescent="0.25">
      <c r="A417" t="s">
        <v>73</v>
      </c>
      <c r="B417" t="s">
        <v>102</v>
      </c>
      <c r="C417" t="s">
        <v>113</v>
      </c>
      <c r="D417">
        <v>735</v>
      </c>
      <c r="E417">
        <v>5</v>
      </c>
      <c r="F417">
        <f>RANK(STAND_RBI[[#This Row],[RBI]],STAND_RBI[RBI],0)</f>
        <v>380</v>
      </c>
      <c r="G417">
        <f t="shared" si="6"/>
        <v>8</v>
      </c>
    </row>
    <row r="418" spans="1:7" x14ac:dyDescent="0.25">
      <c r="A418" t="s">
        <v>73</v>
      </c>
      <c r="B418" t="s">
        <v>99</v>
      </c>
      <c r="C418" t="s">
        <v>113</v>
      </c>
      <c r="D418">
        <v>731</v>
      </c>
      <c r="E418">
        <v>4</v>
      </c>
      <c r="F418">
        <f>RANK(STAND_RBI[[#This Row],[RBI]],STAND_RBI[RBI],0)</f>
        <v>391</v>
      </c>
      <c r="G418">
        <f t="shared" si="6"/>
        <v>9</v>
      </c>
    </row>
    <row r="419" spans="1:7" x14ac:dyDescent="0.25">
      <c r="A419" t="s">
        <v>73</v>
      </c>
      <c r="B419" t="s">
        <v>103</v>
      </c>
      <c r="C419" t="s">
        <v>113</v>
      </c>
      <c r="D419">
        <v>674</v>
      </c>
      <c r="E419">
        <v>3</v>
      </c>
      <c r="F419">
        <f>RANK(STAND_RBI[[#This Row],[RBI]],STAND_RBI[RBI],0)</f>
        <v>507</v>
      </c>
      <c r="G419">
        <f t="shared" si="6"/>
        <v>10</v>
      </c>
    </row>
    <row r="420" spans="1:7" x14ac:dyDescent="0.25">
      <c r="A420" t="s">
        <v>73</v>
      </c>
      <c r="B420" t="s">
        <v>105</v>
      </c>
      <c r="C420" t="s">
        <v>113</v>
      </c>
      <c r="D420">
        <v>651</v>
      </c>
      <c r="E420">
        <v>2</v>
      </c>
      <c r="F420">
        <f>RANK(STAND_RBI[[#This Row],[RBI]],STAND_RBI[RBI],0)</f>
        <v>537</v>
      </c>
      <c r="G420">
        <f t="shared" si="6"/>
        <v>11</v>
      </c>
    </row>
    <row r="421" spans="1:7" x14ac:dyDescent="0.25">
      <c r="A421" t="s">
        <v>73</v>
      </c>
      <c r="B421" t="s">
        <v>97</v>
      </c>
      <c r="C421" t="s">
        <v>113</v>
      </c>
      <c r="D421">
        <v>514</v>
      </c>
      <c r="E421">
        <v>1</v>
      </c>
      <c r="F421">
        <f>RANK(STAND_RBI[[#This Row],[RBI]],STAND_RBI[RBI],0)</f>
        <v>648</v>
      </c>
      <c r="G421">
        <f t="shared" si="6"/>
        <v>12</v>
      </c>
    </row>
    <row r="422" spans="1:7" x14ac:dyDescent="0.25">
      <c r="A422" t="s">
        <v>74</v>
      </c>
      <c r="B422" t="s">
        <v>98</v>
      </c>
      <c r="C422" t="s">
        <v>113</v>
      </c>
      <c r="D422">
        <v>896</v>
      </c>
      <c r="E422">
        <v>12</v>
      </c>
      <c r="F422">
        <f>RANK(STAND_RBI[[#This Row],[RBI]],STAND_RBI[RBI],0)</f>
        <v>52</v>
      </c>
      <c r="G422">
        <f t="shared" si="6"/>
        <v>1</v>
      </c>
    </row>
    <row r="423" spans="1:7" x14ac:dyDescent="0.25">
      <c r="A423" t="s">
        <v>74</v>
      </c>
      <c r="B423" t="s">
        <v>100</v>
      </c>
      <c r="C423" t="s">
        <v>113</v>
      </c>
      <c r="D423">
        <v>867</v>
      </c>
      <c r="E423">
        <v>11</v>
      </c>
      <c r="F423">
        <f>RANK(STAND_RBI[[#This Row],[RBI]],STAND_RBI[RBI],0)</f>
        <v>97</v>
      </c>
      <c r="G423">
        <f t="shared" si="6"/>
        <v>2</v>
      </c>
    </row>
    <row r="424" spans="1:7" x14ac:dyDescent="0.25">
      <c r="A424" t="s">
        <v>74</v>
      </c>
      <c r="B424" t="s">
        <v>95</v>
      </c>
      <c r="C424" t="s">
        <v>113</v>
      </c>
      <c r="D424">
        <v>865</v>
      </c>
      <c r="E424">
        <v>10</v>
      </c>
      <c r="F424">
        <f>RANK(STAND_RBI[[#This Row],[RBI]],STAND_RBI[RBI],0)</f>
        <v>100</v>
      </c>
      <c r="G424">
        <f t="shared" si="6"/>
        <v>3</v>
      </c>
    </row>
    <row r="425" spans="1:7" x14ac:dyDescent="0.25">
      <c r="A425" t="s">
        <v>74</v>
      </c>
      <c r="B425" t="s">
        <v>99</v>
      </c>
      <c r="C425" t="s">
        <v>113</v>
      </c>
      <c r="D425">
        <v>806</v>
      </c>
      <c r="E425">
        <v>9</v>
      </c>
      <c r="F425">
        <f>RANK(STAND_RBI[[#This Row],[RBI]],STAND_RBI[RBI],0)</f>
        <v>215</v>
      </c>
      <c r="G425">
        <f t="shared" si="6"/>
        <v>4</v>
      </c>
    </row>
    <row r="426" spans="1:7" x14ac:dyDescent="0.25">
      <c r="A426" t="s">
        <v>74</v>
      </c>
      <c r="B426" t="s">
        <v>103</v>
      </c>
      <c r="C426" t="s">
        <v>113</v>
      </c>
      <c r="D426">
        <v>772</v>
      </c>
      <c r="E426">
        <v>8</v>
      </c>
      <c r="F426">
        <f>RANK(STAND_RBI[[#This Row],[RBI]],STAND_RBI[RBI],0)</f>
        <v>302</v>
      </c>
      <c r="G426">
        <f t="shared" si="6"/>
        <v>5</v>
      </c>
    </row>
    <row r="427" spans="1:7" x14ac:dyDescent="0.25">
      <c r="A427" t="s">
        <v>74</v>
      </c>
      <c r="B427" t="s">
        <v>94</v>
      </c>
      <c r="C427" t="s">
        <v>113</v>
      </c>
      <c r="D427">
        <v>756</v>
      </c>
      <c r="E427">
        <v>7</v>
      </c>
      <c r="F427">
        <f>RANK(STAND_RBI[[#This Row],[RBI]],STAND_RBI[RBI],0)</f>
        <v>331</v>
      </c>
      <c r="G427">
        <f t="shared" si="6"/>
        <v>6</v>
      </c>
    </row>
    <row r="428" spans="1:7" x14ac:dyDescent="0.25">
      <c r="A428" t="s">
        <v>74</v>
      </c>
      <c r="B428" t="s">
        <v>104</v>
      </c>
      <c r="C428" t="s">
        <v>113</v>
      </c>
      <c r="D428">
        <v>736</v>
      </c>
      <c r="E428">
        <v>6</v>
      </c>
      <c r="F428">
        <f>RANK(STAND_RBI[[#This Row],[RBI]],STAND_RBI[RBI],0)</f>
        <v>378</v>
      </c>
      <c r="G428">
        <f t="shared" si="6"/>
        <v>7</v>
      </c>
    </row>
    <row r="429" spans="1:7" x14ac:dyDescent="0.25">
      <c r="A429" t="s">
        <v>74</v>
      </c>
      <c r="B429" t="s">
        <v>101</v>
      </c>
      <c r="C429" t="s">
        <v>113</v>
      </c>
      <c r="D429">
        <v>713</v>
      </c>
      <c r="E429">
        <v>5</v>
      </c>
      <c r="F429">
        <f>RANK(STAND_RBI[[#This Row],[RBI]],STAND_RBI[RBI],0)</f>
        <v>436</v>
      </c>
      <c r="G429">
        <f t="shared" si="6"/>
        <v>8</v>
      </c>
    </row>
    <row r="430" spans="1:7" x14ac:dyDescent="0.25">
      <c r="A430" t="s">
        <v>74</v>
      </c>
      <c r="B430" t="s">
        <v>96</v>
      </c>
      <c r="C430" t="s">
        <v>113</v>
      </c>
      <c r="D430">
        <v>668</v>
      </c>
      <c r="E430">
        <v>4</v>
      </c>
      <c r="F430">
        <f>RANK(STAND_RBI[[#This Row],[RBI]],STAND_RBI[RBI],0)</f>
        <v>515</v>
      </c>
      <c r="G430">
        <f t="shared" si="6"/>
        <v>9</v>
      </c>
    </row>
    <row r="431" spans="1:7" x14ac:dyDescent="0.25">
      <c r="A431" t="s">
        <v>74</v>
      </c>
      <c r="B431" t="s">
        <v>102</v>
      </c>
      <c r="C431" t="s">
        <v>113</v>
      </c>
      <c r="D431">
        <v>655</v>
      </c>
      <c r="E431">
        <v>3</v>
      </c>
      <c r="F431">
        <f>RANK(STAND_RBI[[#This Row],[RBI]],STAND_RBI[RBI],0)</f>
        <v>530</v>
      </c>
      <c r="G431">
        <f t="shared" si="6"/>
        <v>10</v>
      </c>
    </row>
    <row r="432" spans="1:7" x14ac:dyDescent="0.25">
      <c r="A432" t="s">
        <v>74</v>
      </c>
      <c r="B432" t="s">
        <v>105</v>
      </c>
      <c r="C432" t="s">
        <v>113</v>
      </c>
      <c r="D432">
        <v>636</v>
      </c>
      <c r="E432">
        <v>2</v>
      </c>
      <c r="F432">
        <f>RANK(STAND_RBI[[#This Row],[RBI]],STAND_RBI[RBI],0)</f>
        <v>561</v>
      </c>
      <c r="G432">
        <f t="shared" si="6"/>
        <v>11</v>
      </c>
    </row>
    <row r="433" spans="1:7" x14ac:dyDescent="0.25">
      <c r="A433" t="s">
        <v>74</v>
      </c>
      <c r="B433" t="s">
        <v>97</v>
      </c>
      <c r="C433" t="s">
        <v>113</v>
      </c>
      <c r="D433">
        <v>537</v>
      </c>
      <c r="E433">
        <v>1</v>
      </c>
      <c r="F433">
        <f>RANK(STAND_RBI[[#This Row],[RBI]],STAND_RBI[RBI],0)</f>
        <v>644</v>
      </c>
      <c r="G433">
        <f t="shared" si="6"/>
        <v>12</v>
      </c>
    </row>
    <row r="434" spans="1:7" x14ac:dyDescent="0.25">
      <c r="A434" t="s">
        <v>75</v>
      </c>
      <c r="B434" t="s">
        <v>95</v>
      </c>
      <c r="C434" t="s">
        <v>113</v>
      </c>
      <c r="D434">
        <v>967</v>
      </c>
      <c r="E434">
        <v>12</v>
      </c>
      <c r="F434">
        <f>RANK(STAND_RBI[[#This Row],[RBI]],STAND_RBI[RBI],0)</f>
        <v>5</v>
      </c>
      <c r="G434">
        <f t="shared" si="6"/>
        <v>1</v>
      </c>
    </row>
    <row r="435" spans="1:7" x14ac:dyDescent="0.25">
      <c r="A435" t="s">
        <v>75</v>
      </c>
      <c r="B435" t="s">
        <v>94</v>
      </c>
      <c r="C435" t="s">
        <v>113</v>
      </c>
      <c r="D435">
        <v>902</v>
      </c>
      <c r="E435">
        <v>11</v>
      </c>
      <c r="F435">
        <f>RANK(STAND_RBI[[#This Row],[RBI]],STAND_RBI[RBI],0)</f>
        <v>40</v>
      </c>
      <c r="G435">
        <f t="shared" si="6"/>
        <v>2</v>
      </c>
    </row>
    <row r="436" spans="1:7" x14ac:dyDescent="0.25">
      <c r="A436" t="s">
        <v>75</v>
      </c>
      <c r="B436" t="s">
        <v>99</v>
      </c>
      <c r="C436" t="s">
        <v>113</v>
      </c>
      <c r="D436">
        <v>860</v>
      </c>
      <c r="E436">
        <v>9.5</v>
      </c>
      <c r="F436">
        <f>RANK(STAND_RBI[[#This Row],[RBI]],STAND_RBI[RBI],0)</f>
        <v>106</v>
      </c>
      <c r="G436">
        <f t="shared" si="6"/>
        <v>3</v>
      </c>
    </row>
    <row r="437" spans="1:7" x14ac:dyDescent="0.25">
      <c r="A437" t="s">
        <v>75</v>
      </c>
      <c r="B437" t="s">
        <v>100</v>
      </c>
      <c r="C437" t="s">
        <v>113</v>
      </c>
      <c r="D437">
        <v>860</v>
      </c>
      <c r="E437">
        <v>9.5</v>
      </c>
      <c r="F437">
        <f>RANK(STAND_RBI[[#This Row],[RBI]],STAND_RBI[RBI],0)</f>
        <v>106</v>
      </c>
      <c r="G437">
        <f t="shared" si="6"/>
        <v>4</v>
      </c>
    </row>
    <row r="438" spans="1:7" x14ac:dyDescent="0.25">
      <c r="A438" t="s">
        <v>75</v>
      </c>
      <c r="B438" t="s">
        <v>101</v>
      </c>
      <c r="C438" t="s">
        <v>113</v>
      </c>
      <c r="D438">
        <v>836</v>
      </c>
      <c r="E438">
        <v>8</v>
      </c>
      <c r="F438">
        <f>RANK(STAND_RBI[[#This Row],[RBI]],STAND_RBI[RBI],0)</f>
        <v>158</v>
      </c>
      <c r="G438">
        <f t="shared" si="6"/>
        <v>5</v>
      </c>
    </row>
    <row r="439" spans="1:7" x14ac:dyDescent="0.25">
      <c r="A439" t="s">
        <v>75</v>
      </c>
      <c r="B439" t="s">
        <v>98</v>
      </c>
      <c r="C439" t="s">
        <v>113</v>
      </c>
      <c r="D439">
        <v>797</v>
      </c>
      <c r="E439">
        <v>7</v>
      </c>
      <c r="F439">
        <f>RANK(STAND_RBI[[#This Row],[RBI]],STAND_RBI[RBI],0)</f>
        <v>240</v>
      </c>
      <c r="G439">
        <f t="shared" si="6"/>
        <v>6</v>
      </c>
    </row>
    <row r="440" spans="1:7" x14ac:dyDescent="0.25">
      <c r="A440" t="s">
        <v>75</v>
      </c>
      <c r="B440" t="s">
        <v>103</v>
      </c>
      <c r="C440" t="s">
        <v>113</v>
      </c>
      <c r="D440">
        <v>737</v>
      </c>
      <c r="E440">
        <v>6</v>
      </c>
      <c r="F440">
        <f>RANK(STAND_RBI[[#This Row],[RBI]],STAND_RBI[RBI],0)</f>
        <v>373</v>
      </c>
      <c r="G440">
        <f t="shared" si="6"/>
        <v>7</v>
      </c>
    </row>
    <row r="441" spans="1:7" x14ac:dyDescent="0.25">
      <c r="A441" t="s">
        <v>75</v>
      </c>
      <c r="B441" t="s">
        <v>102</v>
      </c>
      <c r="C441" t="s">
        <v>113</v>
      </c>
      <c r="D441">
        <v>704</v>
      </c>
      <c r="E441">
        <v>5</v>
      </c>
      <c r="F441">
        <f>RANK(STAND_RBI[[#This Row],[RBI]],STAND_RBI[RBI],0)</f>
        <v>450</v>
      </c>
      <c r="G441">
        <f t="shared" si="6"/>
        <v>8</v>
      </c>
    </row>
    <row r="442" spans="1:7" x14ac:dyDescent="0.25">
      <c r="A442" t="s">
        <v>75</v>
      </c>
      <c r="B442" t="s">
        <v>105</v>
      </c>
      <c r="C442" t="s">
        <v>113</v>
      </c>
      <c r="D442">
        <v>691</v>
      </c>
      <c r="E442">
        <v>4</v>
      </c>
      <c r="F442">
        <f>RANK(STAND_RBI[[#This Row],[RBI]],STAND_RBI[RBI],0)</f>
        <v>472</v>
      </c>
      <c r="G442">
        <f t="shared" si="6"/>
        <v>9</v>
      </c>
    </row>
    <row r="443" spans="1:7" x14ac:dyDescent="0.25">
      <c r="A443" t="s">
        <v>75</v>
      </c>
      <c r="B443" t="s">
        <v>96</v>
      </c>
      <c r="C443" t="s">
        <v>113</v>
      </c>
      <c r="D443">
        <v>640</v>
      </c>
      <c r="E443">
        <v>3</v>
      </c>
      <c r="F443">
        <f>RANK(STAND_RBI[[#This Row],[RBI]],STAND_RBI[RBI],0)</f>
        <v>551</v>
      </c>
      <c r="G443">
        <f t="shared" si="6"/>
        <v>10</v>
      </c>
    </row>
    <row r="444" spans="1:7" x14ac:dyDescent="0.25">
      <c r="A444" t="s">
        <v>75</v>
      </c>
      <c r="B444" t="s">
        <v>104</v>
      </c>
      <c r="C444" t="s">
        <v>113</v>
      </c>
      <c r="D444">
        <v>593</v>
      </c>
      <c r="E444">
        <v>2</v>
      </c>
      <c r="F444">
        <f>RANK(STAND_RBI[[#This Row],[RBI]],STAND_RBI[RBI],0)</f>
        <v>612</v>
      </c>
      <c r="G444">
        <f t="shared" si="6"/>
        <v>11</v>
      </c>
    </row>
    <row r="445" spans="1:7" x14ac:dyDescent="0.25">
      <c r="A445" t="s">
        <v>75</v>
      </c>
      <c r="B445" t="s">
        <v>97</v>
      </c>
      <c r="C445" t="s">
        <v>113</v>
      </c>
      <c r="D445">
        <v>541</v>
      </c>
      <c r="E445">
        <v>1</v>
      </c>
      <c r="F445">
        <f>RANK(STAND_RBI[[#This Row],[RBI]],STAND_RBI[RBI],0)</f>
        <v>641</v>
      </c>
      <c r="G445">
        <f t="shared" si="6"/>
        <v>12</v>
      </c>
    </row>
    <row r="446" spans="1:7" x14ac:dyDescent="0.25">
      <c r="A446" t="s">
        <v>76</v>
      </c>
      <c r="B446" t="s">
        <v>94</v>
      </c>
      <c r="C446" t="s">
        <v>113</v>
      </c>
      <c r="D446">
        <v>940</v>
      </c>
      <c r="E446">
        <v>12</v>
      </c>
      <c r="F446">
        <f>RANK(STAND_RBI[[#This Row],[RBI]],STAND_RBI[RBI],0)</f>
        <v>14</v>
      </c>
      <c r="G446">
        <f t="shared" si="6"/>
        <v>1</v>
      </c>
    </row>
    <row r="447" spans="1:7" x14ac:dyDescent="0.25">
      <c r="A447" t="s">
        <v>76</v>
      </c>
      <c r="B447" t="s">
        <v>98</v>
      </c>
      <c r="C447" t="s">
        <v>113</v>
      </c>
      <c r="D447">
        <v>937</v>
      </c>
      <c r="E447">
        <v>11</v>
      </c>
      <c r="F447">
        <f>RANK(STAND_RBI[[#This Row],[RBI]],STAND_RBI[RBI],0)</f>
        <v>19</v>
      </c>
      <c r="G447">
        <f t="shared" si="6"/>
        <v>2</v>
      </c>
    </row>
    <row r="448" spans="1:7" x14ac:dyDescent="0.25">
      <c r="A448" t="s">
        <v>76</v>
      </c>
      <c r="B448" t="s">
        <v>95</v>
      </c>
      <c r="C448" t="s">
        <v>113</v>
      </c>
      <c r="D448">
        <v>926</v>
      </c>
      <c r="E448">
        <v>10</v>
      </c>
      <c r="F448">
        <f>RANK(STAND_RBI[[#This Row],[RBI]],STAND_RBI[RBI],0)</f>
        <v>25</v>
      </c>
      <c r="G448">
        <f t="shared" si="6"/>
        <v>3</v>
      </c>
    </row>
    <row r="449" spans="1:7" x14ac:dyDescent="0.25">
      <c r="A449" t="s">
        <v>76</v>
      </c>
      <c r="B449" t="s">
        <v>101</v>
      </c>
      <c r="C449" t="s">
        <v>113</v>
      </c>
      <c r="D449">
        <v>880</v>
      </c>
      <c r="E449">
        <v>9</v>
      </c>
      <c r="F449">
        <f>RANK(STAND_RBI[[#This Row],[RBI]],STAND_RBI[RBI],0)</f>
        <v>87</v>
      </c>
      <c r="G449">
        <f t="shared" si="6"/>
        <v>4</v>
      </c>
    </row>
    <row r="450" spans="1:7" x14ac:dyDescent="0.25">
      <c r="A450" t="s">
        <v>76</v>
      </c>
      <c r="B450" t="s">
        <v>99</v>
      </c>
      <c r="C450" t="s">
        <v>113</v>
      </c>
      <c r="D450">
        <v>842</v>
      </c>
      <c r="E450">
        <v>8</v>
      </c>
      <c r="F450">
        <f>RANK(STAND_RBI[[#This Row],[RBI]],STAND_RBI[RBI],0)</f>
        <v>138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103</v>
      </c>
      <c r="C451" t="s">
        <v>113</v>
      </c>
      <c r="D451">
        <v>725</v>
      </c>
      <c r="E451">
        <v>7</v>
      </c>
      <c r="F451">
        <f>RANK(STAND_RBI[[#This Row],[RBI]],STAND_RBI[RBI],0)</f>
        <v>408</v>
      </c>
      <c r="G451">
        <f t="shared" si="7"/>
        <v>6</v>
      </c>
    </row>
    <row r="452" spans="1:7" x14ac:dyDescent="0.25">
      <c r="A452" t="s">
        <v>76</v>
      </c>
      <c r="B452" t="s">
        <v>100</v>
      </c>
      <c r="C452" t="s">
        <v>113</v>
      </c>
      <c r="D452">
        <v>692</v>
      </c>
      <c r="E452">
        <v>6</v>
      </c>
      <c r="F452">
        <f>RANK(STAND_RBI[[#This Row],[RBI]],STAND_RBI[RBI],0)</f>
        <v>470</v>
      </c>
      <c r="G452">
        <f t="shared" si="7"/>
        <v>7</v>
      </c>
    </row>
    <row r="453" spans="1:7" x14ac:dyDescent="0.25">
      <c r="A453" t="s">
        <v>76</v>
      </c>
      <c r="B453" t="s">
        <v>102</v>
      </c>
      <c r="C453" t="s">
        <v>113</v>
      </c>
      <c r="D453">
        <v>689</v>
      </c>
      <c r="E453">
        <v>5</v>
      </c>
      <c r="F453">
        <f>RANK(STAND_RBI[[#This Row],[RBI]],STAND_RBI[RBI],0)</f>
        <v>475</v>
      </c>
      <c r="G453">
        <f t="shared" si="7"/>
        <v>8</v>
      </c>
    </row>
    <row r="454" spans="1:7" x14ac:dyDescent="0.25">
      <c r="A454" t="s">
        <v>76</v>
      </c>
      <c r="B454" t="s">
        <v>104</v>
      </c>
      <c r="C454" t="s">
        <v>113</v>
      </c>
      <c r="D454">
        <v>641</v>
      </c>
      <c r="E454">
        <v>4</v>
      </c>
      <c r="F454">
        <f>RANK(STAND_RBI[[#This Row],[RBI]],STAND_RBI[RBI],0)</f>
        <v>550</v>
      </c>
      <c r="G454">
        <f t="shared" si="7"/>
        <v>9</v>
      </c>
    </row>
    <row r="455" spans="1:7" x14ac:dyDescent="0.25">
      <c r="A455" t="s">
        <v>76</v>
      </c>
      <c r="B455" t="s">
        <v>105</v>
      </c>
      <c r="C455" t="s">
        <v>113</v>
      </c>
      <c r="D455">
        <v>629</v>
      </c>
      <c r="E455">
        <v>3</v>
      </c>
      <c r="F455">
        <f>RANK(STAND_RBI[[#This Row],[RBI]],STAND_RBI[RBI],0)</f>
        <v>574</v>
      </c>
      <c r="G455">
        <f t="shared" si="7"/>
        <v>10</v>
      </c>
    </row>
    <row r="456" spans="1:7" x14ac:dyDescent="0.25">
      <c r="A456" t="s">
        <v>76</v>
      </c>
      <c r="B456" t="s">
        <v>97</v>
      </c>
      <c r="C456" t="s">
        <v>113</v>
      </c>
      <c r="D456">
        <v>606</v>
      </c>
      <c r="E456">
        <v>2</v>
      </c>
      <c r="F456">
        <f>RANK(STAND_RBI[[#This Row],[RBI]],STAND_RBI[RBI],0)</f>
        <v>604</v>
      </c>
      <c r="G456">
        <f t="shared" si="7"/>
        <v>11</v>
      </c>
    </row>
    <row r="457" spans="1:7" x14ac:dyDescent="0.25">
      <c r="A457" t="s">
        <v>76</v>
      </c>
      <c r="B457" t="s">
        <v>96</v>
      </c>
      <c r="C457" t="s">
        <v>113</v>
      </c>
      <c r="D457">
        <v>599</v>
      </c>
      <c r="E457">
        <v>1</v>
      </c>
      <c r="F457">
        <f>RANK(STAND_RBI[[#This Row],[RBI]],STAND_RBI[RBI],0)</f>
        <v>608</v>
      </c>
      <c r="G457">
        <f t="shared" si="7"/>
        <v>12</v>
      </c>
    </row>
    <row r="458" spans="1:7" x14ac:dyDescent="0.25">
      <c r="A458" t="s">
        <v>77</v>
      </c>
      <c r="B458" t="s">
        <v>101</v>
      </c>
      <c r="C458" t="s">
        <v>113</v>
      </c>
      <c r="D458">
        <v>930</v>
      </c>
      <c r="E458">
        <v>12</v>
      </c>
      <c r="F458">
        <f>RANK(STAND_RBI[[#This Row],[RBI]],STAND_RBI[RBI],0)</f>
        <v>23</v>
      </c>
      <c r="G458">
        <f t="shared" si="7"/>
        <v>1</v>
      </c>
    </row>
    <row r="459" spans="1:7" x14ac:dyDescent="0.25">
      <c r="A459" t="s">
        <v>77</v>
      </c>
      <c r="B459" t="s">
        <v>95</v>
      </c>
      <c r="C459" t="s">
        <v>113</v>
      </c>
      <c r="D459">
        <v>854</v>
      </c>
      <c r="E459">
        <v>11</v>
      </c>
      <c r="F459">
        <f>RANK(STAND_RBI[[#This Row],[RBI]],STAND_RBI[RBI],0)</f>
        <v>119</v>
      </c>
      <c r="G459">
        <f t="shared" si="7"/>
        <v>2</v>
      </c>
    </row>
    <row r="460" spans="1:7" x14ac:dyDescent="0.25">
      <c r="A460" t="s">
        <v>77</v>
      </c>
      <c r="B460" t="s">
        <v>94</v>
      </c>
      <c r="C460" t="s">
        <v>113</v>
      </c>
      <c r="D460">
        <v>799</v>
      </c>
      <c r="E460">
        <v>10</v>
      </c>
      <c r="F460">
        <f>RANK(STAND_RBI[[#This Row],[RBI]],STAND_RBI[RBI],0)</f>
        <v>236</v>
      </c>
      <c r="G460">
        <f t="shared" si="7"/>
        <v>3</v>
      </c>
    </row>
    <row r="461" spans="1:7" x14ac:dyDescent="0.25">
      <c r="A461" t="s">
        <v>77</v>
      </c>
      <c r="B461" t="s">
        <v>103</v>
      </c>
      <c r="C461" t="s">
        <v>113</v>
      </c>
      <c r="D461">
        <v>744</v>
      </c>
      <c r="E461">
        <v>9</v>
      </c>
      <c r="F461">
        <f>RANK(STAND_RBI[[#This Row],[RBI]],STAND_RBI[RBI],0)</f>
        <v>362</v>
      </c>
      <c r="G461">
        <f t="shared" si="7"/>
        <v>4</v>
      </c>
    </row>
    <row r="462" spans="1:7" x14ac:dyDescent="0.25">
      <c r="A462" t="s">
        <v>77</v>
      </c>
      <c r="B462" t="s">
        <v>100</v>
      </c>
      <c r="C462" t="s">
        <v>113</v>
      </c>
      <c r="D462">
        <v>735</v>
      </c>
      <c r="E462">
        <v>8</v>
      </c>
      <c r="F462">
        <f>RANK(STAND_RBI[[#This Row],[RBI]],STAND_RBI[RBI],0)</f>
        <v>380</v>
      </c>
      <c r="G462">
        <f t="shared" si="7"/>
        <v>5</v>
      </c>
    </row>
    <row r="463" spans="1:7" x14ac:dyDescent="0.25">
      <c r="A463" t="s">
        <v>77</v>
      </c>
      <c r="B463" t="s">
        <v>99</v>
      </c>
      <c r="C463" t="s">
        <v>113</v>
      </c>
      <c r="D463">
        <v>734</v>
      </c>
      <c r="E463">
        <v>7</v>
      </c>
      <c r="F463">
        <f>RANK(STAND_RBI[[#This Row],[RBI]],STAND_RBI[RBI],0)</f>
        <v>383</v>
      </c>
      <c r="G463">
        <f t="shared" si="7"/>
        <v>6</v>
      </c>
    </row>
    <row r="464" spans="1:7" x14ac:dyDescent="0.25">
      <c r="A464" t="s">
        <v>77</v>
      </c>
      <c r="B464" t="s">
        <v>96</v>
      </c>
      <c r="C464" t="s">
        <v>113</v>
      </c>
      <c r="D464">
        <v>726</v>
      </c>
      <c r="E464">
        <v>6</v>
      </c>
      <c r="F464">
        <f>RANK(STAND_RBI[[#This Row],[RBI]],STAND_RBI[RBI],0)</f>
        <v>403</v>
      </c>
      <c r="G464">
        <f t="shared" si="7"/>
        <v>7</v>
      </c>
    </row>
    <row r="465" spans="1:7" x14ac:dyDescent="0.25">
      <c r="A465" t="s">
        <v>77</v>
      </c>
      <c r="B465" t="s">
        <v>98</v>
      </c>
      <c r="C465" t="s">
        <v>113</v>
      </c>
      <c r="D465">
        <v>716</v>
      </c>
      <c r="E465">
        <v>5</v>
      </c>
      <c r="F465">
        <f>RANK(STAND_RBI[[#This Row],[RBI]],STAND_RBI[RBI],0)</f>
        <v>431</v>
      </c>
      <c r="G465">
        <f t="shared" si="7"/>
        <v>8</v>
      </c>
    </row>
    <row r="466" spans="1:7" x14ac:dyDescent="0.25">
      <c r="A466" t="s">
        <v>77</v>
      </c>
      <c r="B466" t="s">
        <v>105</v>
      </c>
      <c r="C466" t="s">
        <v>113</v>
      </c>
      <c r="D466">
        <v>712</v>
      </c>
      <c r="E466">
        <v>4</v>
      </c>
      <c r="F466">
        <f>RANK(STAND_RBI[[#This Row],[RBI]],STAND_RBI[RBI],0)</f>
        <v>440</v>
      </c>
      <c r="G466">
        <f t="shared" si="7"/>
        <v>9</v>
      </c>
    </row>
    <row r="467" spans="1:7" x14ac:dyDescent="0.25">
      <c r="A467" t="s">
        <v>77</v>
      </c>
      <c r="B467" t="s">
        <v>104</v>
      </c>
      <c r="C467" t="s">
        <v>113</v>
      </c>
      <c r="D467">
        <v>693</v>
      </c>
      <c r="E467">
        <v>3</v>
      </c>
      <c r="F467">
        <f>RANK(STAND_RBI[[#This Row],[RBI]],STAND_RBI[RBI],0)</f>
        <v>469</v>
      </c>
      <c r="G467">
        <f t="shared" si="7"/>
        <v>10</v>
      </c>
    </row>
    <row r="468" spans="1:7" x14ac:dyDescent="0.25">
      <c r="A468" t="s">
        <v>77</v>
      </c>
      <c r="B468" t="s">
        <v>102</v>
      </c>
      <c r="C468" t="s">
        <v>113</v>
      </c>
      <c r="D468">
        <v>635</v>
      </c>
      <c r="E468">
        <v>2</v>
      </c>
      <c r="F468">
        <f>RANK(STAND_RBI[[#This Row],[RBI]],STAND_RBI[RBI],0)</f>
        <v>562</v>
      </c>
      <c r="G468">
        <f t="shared" si="7"/>
        <v>11</v>
      </c>
    </row>
    <row r="469" spans="1:7" x14ac:dyDescent="0.25">
      <c r="A469" t="s">
        <v>77</v>
      </c>
      <c r="B469" t="s">
        <v>97</v>
      </c>
      <c r="C469" t="s">
        <v>113</v>
      </c>
      <c r="D469">
        <v>634</v>
      </c>
      <c r="E469">
        <v>1</v>
      </c>
      <c r="F469">
        <f>RANK(STAND_RBI[[#This Row],[RBI]],STAND_RBI[RBI],0)</f>
        <v>563</v>
      </c>
      <c r="G469">
        <f t="shared" si="7"/>
        <v>12</v>
      </c>
    </row>
    <row r="470" spans="1:7" x14ac:dyDescent="0.25">
      <c r="A470" t="s">
        <v>78</v>
      </c>
      <c r="B470" t="s">
        <v>100</v>
      </c>
      <c r="C470" t="s">
        <v>113</v>
      </c>
      <c r="D470">
        <v>884</v>
      </c>
      <c r="E470">
        <v>12</v>
      </c>
      <c r="F470">
        <f>RANK(STAND_RBI[[#This Row],[RBI]],STAND_RBI[RBI],0)</f>
        <v>78</v>
      </c>
      <c r="G470">
        <f t="shared" si="7"/>
        <v>1</v>
      </c>
    </row>
    <row r="471" spans="1:7" x14ac:dyDescent="0.25">
      <c r="A471" t="s">
        <v>78</v>
      </c>
      <c r="B471" t="s">
        <v>95</v>
      </c>
      <c r="C471" t="s">
        <v>113</v>
      </c>
      <c r="D471">
        <v>849</v>
      </c>
      <c r="E471">
        <v>11</v>
      </c>
      <c r="F471">
        <f>RANK(STAND_RBI[[#This Row],[RBI]],STAND_RBI[RBI],0)</f>
        <v>128</v>
      </c>
      <c r="G471">
        <f t="shared" si="7"/>
        <v>2</v>
      </c>
    </row>
    <row r="472" spans="1:7" x14ac:dyDescent="0.25">
      <c r="A472" t="s">
        <v>78</v>
      </c>
      <c r="B472" t="s">
        <v>98</v>
      </c>
      <c r="C472" t="s">
        <v>113</v>
      </c>
      <c r="D472">
        <v>842</v>
      </c>
      <c r="E472">
        <v>9.5</v>
      </c>
      <c r="F472">
        <f>RANK(STAND_RBI[[#This Row],[RBI]],STAND_RBI[RBI],0)</f>
        <v>138</v>
      </c>
      <c r="G472">
        <f t="shared" si="7"/>
        <v>3</v>
      </c>
    </row>
    <row r="473" spans="1:7" x14ac:dyDescent="0.25">
      <c r="A473" t="s">
        <v>78</v>
      </c>
      <c r="B473" t="s">
        <v>101</v>
      </c>
      <c r="C473" t="s">
        <v>113</v>
      </c>
      <c r="D473">
        <v>842</v>
      </c>
      <c r="E473">
        <v>9.5</v>
      </c>
      <c r="F473">
        <f>RANK(STAND_RBI[[#This Row],[RBI]],STAND_RBI[RBI],0)</f>
        <v>138</v>
      </c>
      <c r="G473">
        <f t="shared" si="7"/>
        <v>4</v>
      </c>
    </row>
    <row r="474" spans="1:7" x14ac:dyDescent="0.25">
      <c r="A474" t="s">
        <v>78</v>
      </c>
      <c r="B474" t="s">
        <v>94</v>
      </c>
      <c r="C474" t="s">
        <v>113</v>
      </c>
      <c r="D474">
        <v>816</v>
      </c>
      <c r="E474">
        <v>8</v>
      </c>
      <c r="F474">
        <f>RANK(STAND_RBI[[#This Row],[RBI]],STAND_RBI[RBI],0)</f>
        <v>189</v>
      </c>
      <c r="G474">
        <f t="shared" si="7"/>
        <v>5</v>
      </c>
    </row>
    <row r="475" spans="1:7" x14ac:dyDescent="0.25">
      <c r="A475" t="s">
        <v>78</v>
      </c>
      <c r="B475" t="s">
        <v>99</v>
      </c>
      <c r="C475" t="s">
        <v>113</v>
      </c>
      <c r="D475">
        <v>781</v>
      </c>
      <c r="E475">
        <v>7</v>
      </c>
      <c r="F475">
        <f>RANK(STAND_RBI[[#This Row],[RBI]],STAND_RBI[RBI],0)</f>
        <v>276</v>
      </c>
      <c r="G475">
        <f t="shared" si="7"/>
        <v>6</v>
      </c>
    </row>
    <row r="476" spans="1:7" x14ac:dyDescent="0.25">
      <c r="A476" t="s">
        <v>78</v>
      </c>
      <c r="B476" t="s">
        <v>104</v>
      </c>
      <c r="C476" t="s">
        <v>113</v>
      </c>
      <c r="D476">
        <v>777</v>
      </c>
      <c r="E476">
        <v>6</v>
      </c>
      <c r="F476">
        <f>RANK(STAND_RBI[[#This Row],[RBI]],STAND_RBI[RBI],0)</f>
        <v>295</v>
      </c>
      <c r="G476">
        <f t="shared" si="7"/>
        <v>7</v>
      </c>
    </row>
    <row r="477" spans="1:7" x14ac:dyDescent="0.25">
      <c r="A477" t="s">
        <v>78</v>
      </c>
      <c r="B477" t="s">
        <v>102</v>
      </c>
      <c r="C477" t="s">
        <v>113</v>
      </c>
      <c r="D477">
        <v>742</v>
      </c>
      <c r="E477">
        <v>5</v>
      </c>
      <c r="F477">
        <f>RANK(STAND_RBI[[#This Row],[RBI]],STAND_RBI[RBI],0)</f>
        <v>364</v>
      </c>
      <c r="G477">
        <f t="shared" si="7"/>
        <v>8</v>
      </c>
    </row>
    <row r="478" spans="1:7" x14ac:dyDescent="0.25">
      <c r="A478" t="s">
        <v>78</v>
      </c>
      <c r="B478" t="s">
        <v>96</v>
      </c>
      <c r="C478" t="s">
        <v>113</v>
      </c>
      <c r="D478">
        <v>729</v>
      </c>
      <c r="E478">
        <v>4</v>
      </c>
      <c r="F478">
        <f>RANK(STAND_RBI[[#This Row],[RBI]],STAND_RBI[RBI],0)</f>
        <v>397</v>
      </c>
      <c r="G478">
        <f t="shared" si="7"/>
        <v>9</v>
      </c>
    </row>
    <row r="479" spans="1:7" x14ac:dyDescent="0.25">
      <c r="A479" t="s">
        <v>78</v>
      </c>
      <c r="B479" t="s">
        <v>97</v>
      </c>
      <c r="C479" t="s">
        <v>113</v>
      </c>
      <c r="D479">
        <v>657</v>
      </c>
      <c r="E479">
        <v>3</v>
      </c>
      <c r="F479">
        <f>RANK(STAND_RBI[[#This Row],[RBI]],STAND_RBI[RBI],0)</f>
        <v>529</v>
      </c>
      <c r="G479">
        <f t="shared" si="7"/>
        <v>10</v>
      </c>
    </row>
    <row r="480" spans="1:7" x14ac:dyDescent="0.25">
      <c r="A480" t="s">
        <v>78</v>
      </c>
      <c r="B480" t="s">
        <v>103</v>
      </c>
      <c r="C480" t="s">
        <v>113</v>
      </c>
      <c r="D480">
        <v>654</v>
      </c>
      <c r="E480">
        <v>2</v>
      </c>
      <c r="F480">
        <f>RANK(STAND_RBI[[#This Row],[RBI]],STAND_RBI[RBI],0)</f>
        <v>533</v>
      </c>
      <c r="G480">
        <f t="shared" si="7"/>
        <v>11</v>
      </c>
    </row>
    <row r="481" spans="1:7" x14ac:dyDescent="0.25">
      <c r="A481" t="s">
        <v>78</v>
      </c>
      <c r="B481" t="s">
        <v>105</v>
      </c>
      <c r="C481" t="s">
        <v>113</v>
      </c>
      <c r="D481">
        <v>576</v>
      </c>
      <c r="E481">
        <v>1</v>
      </c>
      <c r="F481">
        <f>RANK(STAND_RBI[[#This Row],[RBI]],STAND_RBI[RBI],0)</f>
        <v>625</v>
      </c>
      <c r="G481">
        <f t="shared" si="7"/>
        <v>12</v>
      </c>
    </row>
    <row r="482" spans="1:7" x14ac:dyDescent="0.25">
      <c r="A482" t="s">
        <v>79</v>
      </c>
      <c r="B482" t="s">
        <v>95</v>
      </c>
      <c r="C482" t="s">
        <v>114</v>
      </c>
      <c r="D482">
        <v>942</v>
      </c>
      <c r="E482">
        <v>12</v>
      </c>
      <c r="F482">
        <f>RANK(STAND_RBI[[#This Row],[RBI]],STAND_RBI[RBI],0)</f>
        <v>12</v>
      </c>
      <c r="G482">
        <f t="shared" si="7"/>
        <v>1</v>
      </c>
    </row>
    <row r="483" spans="1:7" x14ac:dyDescent="0.25">
      <c r="A483" t="s">
        <v>79</v>
      </c>
      <c r="B483" t="s">
        <v>99</v>
      </c>
      <c r="C483" t="s">
        <v>114</v>
      </c>
      <c r="D483">
        <v>841</v>
      </c>
      <c r="E483">
        <v>11</v>
      </c>
      <c r="F483">
        <f>RANK(STAND_RBI[[#This Row],[RBI]],STAND_RBI[RBI],0)</f>
        <v>141</v>
      </c>
      <c r="G483">
        <f t="shared" si="7"/>
        <v>2</v>
      </c>
    </row>
    <row r="484" spans="1:7" x14ac:dyDescent="0.25">
      <c r="A484" t="s">
        <v>79</v>
      </c>
      <c r="B484" t="s">
        <v>98</v>
      </c>
      <c r="C484" t="s">
        <v>114</v>
      </c>
      <c r="D484">
        <v>832</v>
      </c>
      <c r="E484">
        <v>10</v>
      </c>
      <c r="F484">
        <f>RANK(STAND_RBI[[#This Row],[RBI]],STAND_RBI[RBI],0)</f>
        <v>167</v>
      </c>
      <c r="G484">
        <f t="shared" si="7"/>
        <v>3</v>
      </c>
    </row>
    <row r="485" spans="1:7" x14ac:dyDescent="0.25">
      <c r="A485" t="s">
        <v>79</v>
      </c>
      <c r="B485" t="s">
        <v>100</v>
      </c>
      <c r="C485" t="s">
        <v>114</v>
      </c>
      <c r="D485">
        <v>806</v>
      </c>
      <c r="E485">
        <v>9</v>
      </c>
      <c r="F485">
        <f>RANK(STAND_RBI[[#This Row],[RBI]],STAND_RBI[RBI],0)</f>
        <v>215</v>
      </c>
      <c r="G485">
        <f t="shared" si="7"/>
        <v>4</v>
      </c>
    </row>
    <row r="486" spans="1:7" x14ac:dyDescent="0.25">
      <c r="A486" t="s">
        <v>79</v>
      </c>
      <c r="B486" t="s">
        <v>94</v>
      </c>
      <c r="C486" t="s">
        <v>114</v>
      </c>
      <c r="D486">
        <v>792</v>
      </c>
      <c r="E486">
        <v>8</v>
      </c>
      <c r="F486">
        <f>RANK(STAND_RBI[[#This Row],[RBI]],STAND_RBI[RBI],0)</f>
        <v>250</v>
      </c>
      <c r="G486">
        <f t="shared" si="7"/>
        <v>5</v>
      </c>
    </row>
    <row r="487" spans="1:7" x14ac:dyDescent="0.25">
      <c r="A487" t="s">
        <v>79</v>
      </c>
      <c r="B487" t="s">
        <v>101</v>
      </c>
      <c r="C487" t="s">
        <v>114</v>
      </c>
      <c r="D487">
        <v>786</v>
      </c>
      <c r="E487">
        <v>7</v>
      </c>
      <c r="F487">
        <f>RANK(STAND_RBI[[#This Row],[RBI]],STAND_RBI[RBI],0)</f>
        <v>268</v>
      </c>
      <c r="G487">
        <f t="shared" si="7"/>
        <v>6</v>
      </c>
    </row>
    <row r="488" spans="1:7" x14ac:dyDescent="0.25">
      <c r="A488" t="s">
        <v>79</v>
      </c>
      <c r="B488" t="s">
        <v>96</v>
      </c>
      <c r="C488" t="s">
        <v>114</v>
      </c>
      <c r="D488">
        <v>721</v>
      </c>
      <c r="E488">
        <v>6</v>
      </c>
      <c r="F488">
        <f>RANK(STAND_RBI[[#This Row],[RBI]],STAND_RBI[RBI],0)</f>
        <v>414</v>
      </c>
      <c r="G488">
        <f t="shared" si="7"/>
        <v>7</v>
      </c>
    </row>
    <row r="489" spans="1:7" x14ac:dyDescent="0.25">
      <c r="A489" t="s">
        <v>79</v>
      </c>
      <c r="B489" t="s">
        <v>102</v>
      </c>
      <c r="C489" t="s">
        <v>114</v>
      </c>
      <c r="D489">
        <v>716</v>
      </c>
      <c r="E489">
        <v>5</v>
      </c>
      <c r="F489">
        <f>RANK(STAND_RBI[[#This Row],[RBI]],STAND_RBI[RBI],0)</f>
        <v>431</v>
      </c>
      <c r="G489">
        <f t="shared" si="7"/>
        <v>8</v>
      </c>
    </row>
    <row r="490" spans="1:7" x14ac:dyDescent="0.25">
      <c r="A490" t="s">
        <v>79</v>
      </c>
      <c r="B490" t="s">
        <v>103</v>
      </c>
      <c r="C490" t="s">
        <v>114</v>
      </c>
      <c r="D490">
        <v>678</v>
      </c>
      <c r="E490">
        <v>4</v>
      </c>
      <c r="F490">
        <f>RANK(STAND_RBI[[#This Row],[RBI]],STAND_RBI[RBI],0)</f>
        <v>498</v>
      </c>
      <c r="G490">
        <f t="shared" si="7"/>
        <v>9</v>
      </c>
    </row>
    <row r="491" spans="1:7" x14ac:dyDescent="0.25">
      <c r="A491" t="s">
        <v>79</v>
      </c>
      <c r="B491" t="s">
        <v>104</v>
      </c>
      <c r="C491" t="s">
        <v>114</v>
      </c>
      <c r="D491">
        <v>677</v>
      </c>
      <c r="E491">
        <v>3</v>
      </c>
      <c r="F491">
        <f>RANK(STAND_RBI[[#This Row],[RBI]],STAND_RBI[RBI],0)</f>
        <v>500</v>
      </c>
      <c r="G491">
        <f t="shared" si="7"/>
        <v>10</v>
      </c>
    </row>
    <row r="492" spans="1:7" x14ac:dyDescent="0.25">
      <c r="A492" t="s">
        <v>79</v>
      </c>
      <c r="B492" t="s">
        <v>97</v>
      </c>
      <c r="C492" t="s">
        <v>114</v>
      </c>
      <c r="D492">
        <v>633</v>
      </c>
      <c r="E492">
        <v>2</v>
      </c>
      <c r="F492">
        <f>RANK(STAND_RBI[[#This Row],[RBI]],STAND_RBI[RBI],0)</f>
        <v>569</v>
      </c>
      <c r="G492">
        <f t="shared" si="7"/>
        <v>11</v>
      </c>
    </row>
    <row r="493" spans="1:7" x14ac:dyDescent="0.25">
      <c r="A493" t="s">
        <v>79</v>
      </c>
      <c r="B493" t="s">
        <v>105</v>
      </c>
      <c r="C493" t="s">
        <v>114</v>
      </c>
      <c r="D493">
        <v>628</v>
      </c>
      <c r="E493">
        <v>1</v>
      </c>
      <c r="F493">
        <f>RANK(STAND_RBI[[#This Row],[RBI]],STAND_RBI[RBI],0)</f>
        <v>575</v>
      </c>
      <c r="G493">
        <f t="shared" si="7"/>
        <v>12</v>
      </c>
    </row>
    <row r="494" spans="1:7" x14ac:dyDescent="0.25">
      <c r="A494" t="s">
        <v>80</v>
      </c>
      <c r="B494" t="s">
        <v>95</v>
      </c>
      <c r="C494" t="s">
        <v>113</v>
      </c>
      <c r="D494">
        <v>888</v>
      </c>
      <c r="E494">
        <v>12</v>
      </c>
      <c r="F494">
        <f>RANK(STAND_RBI[[#This Row],[RBI]],STAND_RBI[RBI],0)</f>
        <v>72</v>
      </c>
      <c r="G494">
        <f t="shared" si="7"/>
        <v>1</v>
      </c>
    </row>
    <row r="495" spans="1:7" x14ac:dyDescent="0.25">
      <c r="A495" t="s">
        <v>80</v>
      </c>
      <c r="B495" t="s">
        <v>94</v>
      </c>
      <c r="C495" t="s">
        <v>113</v>
      </c>
      <c r="D495">
        <v>862</v>
      </c>
      <c r="E495">
        <v>11</v>
      </c>
      <c r="F495">
        <f>RANK(STAND_RBI[[#This Row],[RBI]],STAND_RBI[RBI],0)</f>
        <v>102</v>
      </c>
      <c r="G495">
        <f t="shared" si="7"/>
        <v>2</v>
      </c>
    </row>
    <row r="496" spans="1:7" x14ac:dyDescent="0.25">
      <c r="A496" t="s">
        <v>80</v>
      </c>
      <c r="B496" t="s">
        <v>101</v>
      </c>
      <c r="C496" t="s">
        <v>113</v>
      </c>
      <c r="D496">
        <v>840</v>
      </c>
      <c r="E496">
        <v>10</v>
      </c>
      <c r="F496">
        <f>RANK(STAND_RBI[[#This Row],[RBI]],STAND_RBI[RBI],0)</f>
        <v>145</v>
      </c>
      <c r="G496">
        <f t="shared" si="7"/>
        <v>3</v>
      </c>
    </row>
    <row r="497" spans="1:7" x14ac:dyDescent="0.25">
      <c r="A497" t="s">
        <v>80</v>
      </c>
      <c r="B497" t="s">
        <v>102</v>
      </c>
      <c r="C497" t="s">
        <v>113</v>
      </c>
      <c r="D497">
        <v>832</v>
      </c>
      <c r="E497">
        <v>9</v>
      </c>
      <c r="F497">
        <f>RANK(STAND_RBI[[#This Row],[RBI]],STAND_RBI[RBI],0)</f>
        <v>167</v>
      </c>
      <c r="G497">
        <f t="shared" si="7"/>
        <v>4</v>
      </c>
    </row>
    <row r="498" spans="1:7" x14ac:dyDescent="0.25">
      <c r="A498" t="s">
        <v>80</v>
      </c>
      <c r="B498" t="s">
        <v>98</v>
      </c>
      <c r="C498" t="s">
        <v>113</v>
      </c>
      <c r="D498">
        <v>823</v>
      </c>
      <c r="E498">
        <v>8</v>
      </c>
      <c r="F498">
        <f>RANK(STAND_RBI[[#This Row],[RBI]],STAND_RBI[RBI],0)</f>
        <v>182</v>
      </c>
      <c r="G498">
        <f t="shared" si="7"/>
        <v>5</v>
      </c>
    </row>
    <row r="499" spans="1:7" x14ac:dyDescent="0.25">
      <c r="A499" t="s">
        <v>80</v>
      </c>
      <c r="B499" t="s">
        <v>100</v>
      </c>
      <c r="C499" t="s">
        <v>113</v>
      </c>
      <c r="D499">
        <v>800</v>
      </c>
      <c r="E499">
        <v>7</v>
      </c>
      <c r="F499">
        <f>RANK(STAND_RBI[[#This Row],[RBI]],STAND_RBI[RBI],0)</f>
        <v>234</v>
      </c>
      <c r="G499">
        <f t="shared" si="7"/>
        <v>6</v>
      </c>
    </row>
    <row r="500" spans="1:7" x14ac:dyDescent="0.25">
      <c r="A500" t="s">
        <v>80</v>
      </c>
      <c r="B500" t="s">
        <v>99</v>
      </c>
      <c r="C500" t="s">
        <v>113</v>
      </c>
      <c r="D500">
        <v>724</v>
      </c>
      <c r="E500">
        <v>6</v>
      </c>
      <c r="F500">
        <f>RANK(STAND_RBI[[#This Row],[RBI]],STAND_RBI[RBI],0)</f>
        <v>409</v>
      </c>
      <c r="G500">
        <f t="shared" si="7"/>
        <v>7</v>
      </c>
    </row>
    <row r="501" spans="1:7" x14ac:dyDescent="0.25">
      <c r="A501" t="s">
        <v>80</v>
      </c>
      <c r="B501" t="s">
        <v>96</v>
      </c>
      <c r="C501" t="s">
        <v>113</v>
      </c>
      <c r="D501">
        <v>666</v>
      </c>
      <c r="E501">
        <v>5</v>
      </c>
      <c r="F501">
        <f>RANK(STAND_RBI[[#This Row],[RBI]],STAND_RBI[RBI],0)</f>
        <v>518</v>
      </c>
      <c r="G501">
        <f t="shared" si="7"/>
        <v>8</v>
      </c>
    </row>
    <row r="502" spans="1:7" x14ac:dyDescent="0.25">
      <c r="A502" t="s">
        <v>80</v>
      </c>
      <c r="B502" t="s">
        <v>103</v>
      </c>
      <c r="C502" t="s">
        <v>113</v>
      </c>
      <c r="D502">
        <v>660</v>
      </c>
      <c r="E502">
        <v>4</v>
      </c>
      <c r="F502">
        <f>RANK(STAND_RBI[[#This Row],[RBI]],STAND_RBI[RBI],0)</f>
        <v>522</v>
      </c>
      <c r="G502">
        <f t="shared" si="7"/>
        <v>9</v>
      </c>
    </row>
    <row r="503" spans="1:7" x14ac:dyDescent="0.25">
      <c r="A503" t="s">
        <v>80</v>
      </c>
      <c r="B503" t="s">
        <v>104</v>
      </c>
      <c r="C503" t="s">
        <v>113</v>
      </c>
      <c r="D503">
        <v>654</v>
      </c>
      <c r="E503">
        <v>3</v>
      </c>
      <c r="F503">
        <f>RANK(STAND_RBI[[#This Row],[RBI]],STAND_RBI[RBI],0)</f>
        <v>533</v>
      </c>
      <c r="G503">
        <f t="shared" si="7"/>
        <v>10</v>
      </c>
    </row>
    <row r="504" spans="1:7" x14ac:dyDescent="0.25">
      <c r="A504" t="s">
        <v>80</v>
      </c>
      <c r="B504" t="s">
        <v>105</v>
      </c>
      <c r="C504" t="s">
        <v>113</v>
      </c>
      <c r="D504">
        <v>631</v>
      </c>
      <c r="E504">
        <v>2</v>
      </c>
      <c r="F504">
        <f>RANK(STAND_RBI[[#This Row],[RBI]],STAND_RBI[RBI],0)</f>
        <v>573</v>
      </c>
      <c r="G504">
        <f t="shared" si="7"/>
        <v>11</v>
      </c>
    </row>
    <row r="505" spans="1:7" x14ac:dyDescent="0.25">
      <c r="A505" t="s">
        <v>80</v>
      </c>
      <c r="B505" t="s">
        <v>97</v>
      </c>
      <c r="C505" t="s">
        <v>113</v>
      </c>
      <c r="D505">
        <v>624</v>
      </c>
      <c r="E505">
        <v>1</v>
      </c>
      <c r="F505">
        <f>RANK(STAND_RBI[[#This Row],[RBI]],STAND_RBI[RBI],0)</f>
        <v>578</v>
      </c>
      <c r="G505">
        <f t="shared" si="7"/>
        <v>12</v>
      </c>
    </row>
    <row r="506" spans="1:7" x14ac:dyDescent="0.25">
      <c r="A506" t="s">
        <v>81</v>
      </c>
      <c r="B506" t="s">
        <v>94</v>
      </c>
      <c r="C506" t="s">
        <v>113</v>
      </c>
      <c r="D506">
        <v>939</v>
      </c>
      <c r="E506">
        <v>12</v>
      </c>
      <c r="F506">
        <f>RANK(STAND_RBI[[#This Row],[RBI]],STAND_RBI[RBI],0)</f>
        <v>15</v>
      </c>
      <c r="G506">
        <f t="shared" si="7"/>
        <v>1</v>
      </c>
    </row>
    <row r="507" spans="1:7" x14ac:dyDescent="0.25">
      <c r="A507" t="s">
        <v>81</v>
      </c>
      <c r="B507" t="s">
        <v>99</v>
      </c>
      <c r="C507" t="s">
        <v>113</v>
      </c>
      <c r="D507">
        <v>902</v>
      </c>
      <c r="E507">
        <v>11</v>
      </c>
      <c r="F507">
        <f>RANK(STAND_RBI[[#This Row],[RBI]],STAND_RBI[RBI],0)</f>
        <v>40</v>
      </c>
      <c r="G507">
        <f t="shared" si="7"/>
        <v>2</v>
      </c>
    </row>
    <row r="508" spans="1:7" x14ac:dyDescent="0.25">
      <c r="A508" t="s">
        <v>81</v>
      </c>
      <c r="B508" t="s">
        <v>98</v>
      </c>
      <c r="C508" t="s">
        <v>113</v>
      </c>
      <c r="D508">
        <v>856</v>
      </c>
      <c r="E508">
        <v>10</v>
      </c>
      <c r="F508">
        <f>RANK(STAND_RBI[[#This Row],[RBI]],STAND_RBI[RBI],0)</f>
        <v>110</v>
      </c>
      <c r="G508">
        <f t="shared" si="7"/>
        <v>3</v>
      </c>
    </row>
    <row r="509" spans="1:7" x14ac:dyDescent="0.25">
      <c r="A509" t="s">
        <v>81</v>
      </c>
      <c r="B509" t="s">
        <v>101</v>
      </c>
      <c r="C509" t="s">
        <v>113</v>
      </c>
      <c r="D509">
        <v>839</v>
      </c>
      <c r="E509">
        <v>9</v>
      </c>
      <c r="F509">
        <f>RANK(STAND_RBI[[#This Row],[RBI]],STAND_RBI[RBI],0)</f>
        <v>147</v>
      </c>
      <c r="G509">
        <f t="shared" si="7"/>
        <v>4</v>
      </c>
    </row>
    <row r="510" spans="1:7" x14ac:dyDescent="0.25">
      <c r="A510" t="s">
        <v>81</v>
      </c>
      <c r="B510" t="s">
        <v>95</v>
      </c>
      <c r="C510" t="s">
        <v>113</v>
      </c>
      <c r="D510">
        <v>830</v>
      </c>
      <c r="E510">
        <v>8</v>
      </c>
      <c r="F510">
        <f>RANK(STAND_RBI[[#This Row],[RBI]],STAND_RBI[RBI],0)</f>
        <v>170</v>
      </c>
      <c r="G510">
        <f t="shared" si="7"/>
        <v>5</v>
      </c>
    </row>
    <row r="511" spans="1:7" x14ac:dyDescent="0.25">
      <c r="A511" t="s">
        <v>81</v>
      </c>
      <c r="B511" t="s">
        <v>100</v>
      </c>
      <c r="C511" t="s">
        <v>113</v>
      </c>
      <c r="D511">
        <v>793</v>
      </c>
      <c r="E511">
        <v>7</v>
      </c>
      <c r="F511">
        <f>RANK(STAND_RBI[[#This Row],[RBI]],STAND_RBI[RBI],0)</f>
        <v>246</v>
      </c>
      <c r="G511">
        <f t="shared" si="7"/>
        <v>6</v>
      </c>
    </row>
    <row r="512" spans="1:7" x14ac:dyDescent="0.25">
      <c r="A512" t="s">
        <v>81</v>
      </c>
      <c r="B512" t="s">
        <v>104</v>
      </c>
      <c r="C512" t="s">
        <v>113</v>
      </c>
      <c r="D512">
        <v>745</v>
      </c>
      <c r="E512">
        <v>6</v>
      </c>
      <c r="F512">
        <f>RANK(STAND_RBI[[#This Row],[RBI]],STAND_RBI[RBI],0)</f>
        <v>353</v>
      </c>
      <c r="G512">
        <f t="shared" si="7"/>
        <v>7</v>
      </c>
    </row>
    <row r="513" spans="1:7" x14ac:dyDescent="0.25">
      <c r="A513" t="s">
        <v>81</v>
      </c>
      <c r="B513" t="s">
        <v>102</v>
      </c>
      <c r="C513" t="s">
        <v>113</v>
      </c>
      <c r="D513">
        <v>732</v>
      </c>
      <c r="E513">
        <v>5</v>
      </c>
      <c r="F513">
        <f>RANK(STAND_RBI[[#This Row],[RBI]],STAND_RBI[RBI],0)</f>
        <v>388</v>
      </c>
      <c r="G513">
        <f t="shared" si="7"/>
        <v>8</v>
      </c>
    </row>
    <row r="514" spans="1:7" x14ac:dyDescent="0.25">
      <c r="A514" t="s">
        <v>81</v>
      </c>
      <c r="B514" t="s">
        <v>103</v>
      </c>
      <c r="C514" t="s">
        <v>113</v>
      </c>
      <c r="D514">
        <v>682</v>
      </c>
      <c r="E514">
        <v>4</v>
      </c>
      <c r="F514">
        <f>RANK(STAND_RBI[[#This Row],[RBI]],STAND_RBI[RBI],0)</f>
        <v>492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96</v>
      </c>
      <c r="C515" t="s">
        <v>113</v>
      </c>
      <c r="D515">
        <v>616</v>
      </c>
      <c r="E515">
        <v>3</v>
      </c>
      <c r="F515">
        <f>RANK(STAND_RBI[[#This Row],[RBI]],STAND_RBI[RBI],0)</f>
        <v>590</v>
      </c>
      <c r="G515">
        <f t="shared" si="8"/>
        <v>10</v>
      </c>
    </row>
    <row r="516" spans="1:7" x14ac:dyDescent="0.25">
      <c r="A516" t="s">
        <v>81</v>
      </c>
      <c r="B516" t="s">
        <v>105</v>
      </c>
      <c r="C516" t="s">
        <v>113</v>
      </c>
      <c r="D516">
        <v>607</v>
      </c>
      <c r="E516">
        <v>2</v>
      </c>
      <c r="F516">
        <f>RANK(STAND_RBI[[#This Row],[RBI]],STAND_RBI[RBI],0)</f>
        <v>601</v>
      </c>
      <c r="G516">
        <f t="shared" si="8"/>
        <v>11</v>
      </c>
    </row>
    <row r="517" spans="1:7" x14ac:dyDescent="0.25">
      <c r="A517" t="s">
        <v>81</v>
      </c>
      <c r="B517" t="s">
        <v>97</v>
      </c>
      <c r="C517" t="s">
        <v>113</v>
      </c>
      <c r="D517">
        <v>555</v>
      </c>
      <c r="E517">
        <v>1</v>
      </c>
      <c r="F517">
        <f>RANK(STAND_RBI[[#This Row],[RBI]],STAND_RBI[RBI],0)</f>
        <v>628</v>
      </c>
      <c r="G517">
        <f t="shared" si="8"/>
        <v>12</v>
      </c>
    </row>
    <row r="518" spans="1:7" x14ac:dyDescent="0.25">
      <c r="A518" t="s">
        <v>82</v>
      </c>
      <c r="B518" t="s">
        <v>95</v>
      </c>
      <c r="C518" t="s">
        <v>113</v>
      </c>
      <c r="D518">
        <v>902</v>
      </c>
      <c r="E518">
        <v>12</v>
      </c>
      <c r="F518">
        <f>RANK(STAND_RBI[[#This Row],[RBI]],STAND_RBI[RBI],0)</f>
        <v>40</v>
      </c>
      <c r="G518">
        <f t="shared" si="8"/>
        <v>1</v>
      </c>
    </row>
    <row r="519" spans="1:7" x14ac:dyDescent="0.25">
      <c r="A519" t="s">
        <v>82</v>
      </c>
      <c r="B519" t="s">
        <v>100</v>
      </c>
      <c r="C519" t="s">
        <v>113</v>
      </c>
      <c r="D519">
        <v>883</v>
      </c>
      <c r="E519">
        <v>11</v>
      </c>
      <c r="F519">
        <f>RANK(STAND_RBI[[#This Row],[RBI]],STAND_RBI[RBI],0)</f>
        <v>81</v>
      </c>
      <c r="G519">
        <f t="shared" si="8"/>
        <v>2</v>
      </c>
    </row>
    <row r="520" spans="1:7" x14ac:dyDescent="0.25">
      <c r="A520" t="s">
        <v>82</v>
      </c>
      <c r="B520" t="s">
        <v>99</v>
      </c>
      <c r="C520" t="s">
        <v>113</v>
      </c>
      <c r="D520">
        <v>815</v>
      </c>
      <c r="E520">
        <v>10</v>
      </c>
      <c r="F520">
        <f>RANK(STAND_RBI[[#This Row],[RBI]],STAND_RBI[RBI],0)</f>
        <v>191</v>
      </c>
      <c r="G520">
        <f t="shared" si="8"/>
        <v>3</v>
      </c>
    </row>
    <row r="521" spans="1:7" x14ac:dyDescent="0.25">
      <c r="A521" t="s">
        <v>82</v>
      </c>
      <c r="B521" t="s">
        <v>94</v>
      </c>
      <c r="C521" t="s">
        <v>113</v>
      </c>
      <c r="D521">
        <v>812</v>
      </c>
      <c r="E521">
        <v>9</v>
      </c>
      <c r="F521">
        <f>RANK(STAND_RBI[[#This Row],[RBI]],STAND_RBI[RBI],0)</f>
        <v>203</v>
      </c>
      <c r="G521">
        <f t="shared" si="8"/>
        <v>4</v>
      </c>
    </row>
    <row r="522" spans="1:7" x14ac:dyDescent="0.25">
      <c r="A522" t="s">
        <v>82</v>
      </c>
      <c r="B522" t="s">
        <v>97</v>
      </c>
      <c r="C522" t="s">
        <v>113</v>
      </c>
      <c r="D522">
        <v>791</v>
      </c>
      <c r="E522">
        <v>8</v>
      </c>
      <c r="F522">
        <f>RANK(STAND_RBI[[#This Row],[RBI]],STAND_RBI[RBI],0)</f>
        <v>254</v>
      </c>
      <c r="G522">
        <f t="shared" si="8"/>
        <v>5</v>
      </c>
    </row>
    <row r="523" spans="1:7" x14ac:dyDescent="0.25">
      <c r="A523" t="s">
        <v>82</v>
      </c>
      <c r="B523" t="s">
        <v>98</v>
      </c>
      <c r="C523" t="s">
        <v>113</v>
      </c>
      <c r="D523">
        <v>758</v>
      </c>
      <c r="E523">
        <v>7</v>
      </c>
      <c r="F523">
        <f>RANK(STAND_RBI[[#This Row],[RBI]],STAND_RBI[RBI],0)</f>
        <v>323</v>
      </c>
      <c r="G523">
        <f t="shared" si="8"/>
        <v>6</v>
      </c>
    </row>
    <row r="524" spans="1:7" x14ac:dyDescent="0.25">
      <c r="A524" t="s">
        <v>82</v>
      </c>
      <c r="B524" t="s">
        <v>104</v>
      </c>
      <c r="C524" t="s">
        <v>113</v>
      </c>
      <c r="D524">
        <v>745</v>
      </c>
      <c r="E524">
        <v>6</v>
      </c>
      <c r="F524">
        <f>RANK(STAND_RBI[[#This Row],[RBI]],STAND_RBI[RBI],0)</f>
        <v>353</v>
      </c>
      <c r="G524">
        <f t="shared" si="8"/>
        <v>7</v>
      </c>
    </row>
    <row r="525" spans="1:7" x14ac:dyDescent="0.25">
      <c r="A525" t="s">
        <v>82</v>
      </c>
      <c r="B525" t="s">
        <v>105</v>
      </c>
      <c r="C525" t="s">
        <v>113</v>
      </c>
      <c r="D525">
        <v>728</v>
      </c>
      <c r="E525">
        <v>5</v>
      </c>
      <c r="F525">
        <f>RANK(STAND_RBI[[#This Row],[RBI]],STAND_RBI[RBI],0)</f>
        <v>399</v>
      </c>
      <c r="G525">
        <f t="shared" si="8"/>
        <v>8</v>
      </c>
    </row>
    <row r="526" spans="1:7" x14ac:dyDescent="0.25">
      <c r="A526" t="s">
        <v>82</v>
      </c>
      <c r="B526" t="s">
        <v>103</v>
      </c>
      <c r="C526" t="s">
        <v>113</v>
      </c>
      <c r="D526">
        <v>687</v>
      </c>
      <c r="E526">
        <v>4</v>
      </c>
      <c r="F526">
        <f>RANK(STAND_RBI[[#This Row],[RBI]],STAND_RBI[RBI],0)</f>
        <v>477</v>
      </c>
      <c r="G526">
        <f t="shared" si="8"/>
        <v>9</v>
      </c>
    </row>
    <row r="527" spans="1:7" x14ac:dyDescent="0.25">
      <c r="A527" t="s">
        <v>82</v>
      </c>
      <c r="B527" t="s">
        <v>101</v>
      </c>
      <c r="C527" t="s">
        <v>113</v>
      </c>
      <c r="D527">
        <v>650</v>
      </c>
      <c r="E527">
        <v>3</v>
      </c>
      <c r="F527">
        <f>RANK(STAND_RBI[[#This Row],[RBI]],STAND_RBI[RBI],0)</f>
        <v>540</v>
      </c>
      <c r="G527">
        <f t="shared" si="8"/>
        <v>10</v>
      </c>
    </row>
    <row r="528" spans="1:7" x14ac:dyDescent="0.25">
      <c r="A528" t="s">
        <v>82</v>
      </c>
      <c r="B528" t="s">
        <v>96</v>
      </c>
      <c r="C528" t="s">
        <v>113</v>
      </c>
      <c r="D528">
        <v>634</v>
      </c>
      <c r="E528">
        <v>2</v>
      </c>
      <c r="F528">
        <f>RANK(STAND_RBI[[#This Row],[RBI]],STAND_RBI[RBI],0)</f>
        <v>563</v>
      </c>
      <c r="G528">
        <f t="shared" si="8"/>
        <v>11</v>
      </c>
    </row>
    <row r="529" spans="1:7" x14ac:dyDescent="0.25">
      <c r="A529" t="s">
        <v>82</v>
      </c>
      <c r="B529" t="s">
        <v>102</v>
      </c>
      <c r="C529" t="s">
        <v>113</v>
      </c>
      <c r="D529">
        <v>620</v>
      </c>
      <c r="E529">
        <v>1</v>
      </c>
      <c r="F529">
        <f>RANK(STAND_RBI[[#This Row],[RBI]],STAND_RBI[RBI],0)</f>
        <v>583</v>
      </c>
      <c r="G529">
        <f t="shared" si="8"/>
        <v>12</v>
      </c>
    </row>
    <row r="530" spans="1:7" x14ac:dyDescent="0.25">
      <c r="A530" t="s">
        <v>83</v>
      </c>
      <c r="B530" t="s">
        <v>94</v>
      </c>
      <c r="C530" t="s">
        <v>113</v>
      </c>
      <c r="D530">
        <v>898</v>
      </c>
      <c r="E530">
        <v>12</v>
      </c>
      <c r="F530">
        <f>RANK(STAND_RBI[[#This Row],[RBI]],STAND_RBI[RBI],0)</f>
        <v>51</v>
      </c>
      <c r="G530">
        <f t="shared" si="8"/>
        <v>1</v>
      </c>
    </row>
    <row r="531" spans="1:7" x14ac:dyDescent="0.25">
      <c r="A531" t="s">
        <v>83</v>
      </c>
      <c r="B531" t="s">
        <v>98</v>
      </c>
      <c r="C531" t="s">
        <v>113</v>
      </c>
      <c r="D531">
        <v>895</v>
      </c>
      <c r="E531">
        <v>11</v>
      </c>
      <c r="F531">
        <f>RANK(STAND_RBI[[#This Row],[RBI]],STAND_RBI[RBI],0)</f>
        <v>55</v>
      </c>
      <c r="G531">
        <f t="shared" si="8"/>
        <v>2</v>
      </c>
    </row>
    <row r="532" spans="1:7" x14ac:dyDescent="0.25">
      <c r="A532" t="s">
        <v>83</v>
      </c>
      <c r="B532" t="s">
        <v>101</v>
      </c>
      <c r="C532" t="s">
        <v>113</v>
      </c>
      <c r="D532">
        <v>863</v>
      </c>
      <c r="E532">
        <v>10</v>
      </c>
      <c r="F532">
        <f>RANK(STAND_RBI[[#This Row],[RBI]],STAND_RBI[RBI],0)</f>
        <v>101</v>
      </c>
      <c r="G532">
        <f t="shared" si="8"/>
        <v>3</v>
      </c>
    </row>
    <row r="533" spans="1:7" x14ac:dyDescent="0.25">
      <c r="A533" t="s">
        <v>83</v>
      </c>
      <c r="B533" t="s">
        <v>95</v>
      </c>
      <c r="C533" t="s">
        <v>113</v>
      </c>
      <c r="D533">
        <v>802</v>
      </c>
      <c r="E533">
        <v>9</v>
      </c>
      <c r="F533">
        <f>RANK(STAND_RBI[[#This Row],[RBI]],STAND_RBI[RBI],0)</f>
        <v>229</v>
      </c>
      <c r="G533">
        <f t="shared" si="8"/>
        <v>4</v>
      </c>
    </row>
    <row r="534" spans="1:7" x14ac:dyDescent="0.25">
      <c r="A534" t="s">
        <v>83</v>
      </c>
      <c r="B534" t="s">
        <v>102</v>
      </c>
      <c r="C534" t="s">
        <v>113</v>
      </c>
      <c r="D534">
        <v>787</v>
      </c>
      <c r="E534">
        <v>8</v>
      </c>
      <c r="F534">
        <f>RANK(STAND_RBI[[#This Row],[RBI]],STAND_RBI[RBI],0)</f>
        <v>265</v>
      </c>
      <c r="G534">
        <f t="shared" si="8"/>
        <v>5</v>
      </c>
    </row>
    <row r="535" spans="1:7" x14ac:dyDescent="0.25">
      <c r="A535" t="s">
        <v>83</v>
      </c>
      <c r="B535" t="s">
        <v>103</v>
      </c>
      <c r="C535" t="s">
        <v>113</v>
      </c>
      <c r="D535">
        <v>779</v>
      </c>
      <c r="E535">
        <v>7</v>
      </c>
      <c r="F535">
        <f>RANK(STAND_RBI[[#This Row],[RBI]],STAND_RBI[RBI],0)</f>
        <v>283</v>
      </c>
      <c r="G535">
        <f t="shared" si="8"/>
        <v>6</v>
      </c>
    </row>
    <row r="536" spans="1:7" x14ac:dyDescent="0.25">
      <c r="A536" t="s">
        <v>83</v>
      </c>
      <c r="B536" t="s">
        <v>99</v>
      </c>
      <c r="C536" t="s">
        <v>113</v>
      </c>
      <c r="D536">
        <v>740</v>
      </c>
      <c r="E536">
        <v>6</v>
      </c>
      <c r="F536">
        <f>RANK(STAND_RBI[[#This Row],[RBI]],STAND_RBI[RBI],0)</f>
        <v>365</v>
      </c>
      <c r="G536">
        <f t="shared" si="8"/>
        <v>7</v>
      </c>
    </row>
    <row r="537" spans="1:7" x14ac:dyDescent="0.25">
      <c r="A537" t="s">
        <v>83</v>
      </c>
      <c r="B537" t="s">
        <v>104</v>
      </c>
      <c r="C537" t="s">
        <v>113</v>
      </c>
      <c r="D537">
        <v>722</v>
      </c>
      <c r="E537">
        <v>5</v>
      </c>
      <c r="F537">
        <f>RANK(STAND_RBI[[#This Row],[RBI]],STAND_RBI[RBI],0)</f>
        <v>413</v>
      </c>
      <c r="G537">
        <f t="shared" si="8"/>
        <v>8</v>
      </c>
    </row>
    <row r="538" spans="1:7" x14ac:dyDescent="0.25">
      <c r="A538" t="s">
        <v>83</v>
      </c>
      <c r="B538" t="s">
        <v>100</v>
      </c>
      <c r="C538" t="s">
        <v>113</v>
      </c>
      <c r="D538">
        <v>633</v>
      </c>
      <c r="E538">
        <v>4</v>
      </c>
      <c r="F538">
        <f>RANK(STAND_RBI[[#This Row],[RBI]],STAND_RBI[RBI],0)</f>
        <v>569</v>
      </c>
      <c r="G538">
        <f t="shared" si="8"/>
        <v>9</v>
      </c>
    </row>
    <row r="539" spans="1:7" x14ac:dyDescent="0.25">
      <c r="A539" t="s">
        <v>83</v>
      </c>
      <c r="B539" t="s">
        <v>97</v>
      </c>
      <c r="C539" t="s">
        <v>113</v>
      </c>
      <c r="D539">
        <v>608</v>
      </c>
      <c r="E539">
        <v>3</v>
      </c>
      <c r="F539">
        <f>RANK(STAND_RBI[[#This Row],[RBI]],STAND_RBI[RBI],0)</f>
        <v>600</v>
      </c>
      <c r="G539">
        <f t="shared" si="8"/>
        <v>10</v>
      </c>
    </row>
    <row r="540" spans="1:7" x14ac:dyDescent="0.25">
      <c r="A540" t="s">
        <v>83</v>
      </c>
      <c r="B540" t="s">
        <v>96</v>
      </c>
      <c r="C540" t="s">
        <v>113</v>
      </c>
      <c r="D540">
        <v>576</v>
      </c>
      <c r="E540">
        <v>2</v>
      </c>
      <c r="F540">
        <f>RANK(STAND_RBI[[#This Row],[RBI]],STAND_RBI[RBI],0)</f>
        <v>625</v>
      </c>
      <c r="G540">
        <f t="shared" si="8"/>
        <v>11</v>
      </c>
    </row>
    <row r="541" spans="1:7" x14ac:dyDescent="0.25">
      <c r="A541" t="s">
        <v>83</v>
      </c>
      <c r="B541" t="s">
        <v>105</v>
      </c>
      <c r="C541" t="s">
        <v>113</v>
      </c>
      <c r="D541">
        <v>543</v>
      </c>
      <c r="E541">
        <v>1</v>
      </c>
      <c r="F541">
        <f>RANK(STAND_RBI[[#This Row],[RBI]],STAND_RBI[RBI],0)</f>
        <v>640</v>
      </c>
      <c r="G541">
        <f t="shared" si="8"/>
        <v>12</v>
      </c>
    </row>
    <row r="542" spans="1:7" x14ac:dyDescent="0.25">
      <c r="A542" t="s">
        <v>84</v>
      </c>
      <c r="B542" t="s">
        <v>94</v>
      </c>
      <c r="C542" t="s">
        <v>113</v>
      </c>
      <c r="D542">
        <v>963</v>
      </c>
      <c r="E542">
        <v>12</v>
      </c>
      <c r="F542">
        <f>RANK(STAND_RBI[[#This Row],[RBI]],STAND_RBI[RBI],0)</f>
        <v>6</v>
      </c>
      <c r="G542">
        <f t="shared" si="8"/>
        <v>1</v>
      </c>
    </row>
    <row r="543" spans="1:7" x14ac:dyDescent="0.25">
      <c r="A543" t="s">
        <v>84</v>
      </c>
      <c r="B543" t="s">
        <v>99</v>
      </c>
      <c r="C543" t="s">
        <v>113</v>
      </c>
      <c r="D543">
        <v>891</v>
      </c>
      <c r="E543">
        <v>11</v>
      </c>
      <c r="F543">
        <f>RANK(STAND_RBI[[#This Row],[RBI]],STAND_RBI[RBI],0)</f>
        <v>62</v>
      </c>
      <c r="G543">
        <f t="shared" si="8"/>
        <v>2</v>
      </c>
    </row>
    <row r="544" spans="1:7" x14ac:dyDescent="0.25">
      <c r="A544" t="s">
        <v>84</v>
      </c>
      <c r="B544" t="s">
        <v>98</v>
      </c>
      <c r="C544" t="s">
        <v>113</v>
      </c>
      <c r="D544">
        <v>838</v>
      </c>
      <c r="E544">
        <v>10</v>
      </c>
      <c r="F544">
        <f>RANK(STAND_RBI[[#This Row],[RBI]],STAND_RBI[RBI],0)</f>
        <v>152</v>
      </c>
      <c r="G544">
        <f t="shared" si="8"/>
        <v>3</v>
      </c>
    </row>
    <row r="545" spans="1:7" x14ac:dyDescent="0.25">
      <c r="A545" t="s">
        <v>84</v>
      </c>
      <c r="B545" t="s">
        <v>95</v>
      </c>
      <c r="C545" t="s">
        <v>113</v>
      </c>
      <c r="D545">
        <v>833</v>
      </c>
      <c r="E545">
        <v>9</v>
      </c>
      <c r="F545">
        <f>RANK(STAND_RBI[[#This Row],[RBI]],STAND_RBI[RBI],0)</f>
        <v>166</v>
      </c>
      <c r="G545">
        <f t="shared" si="8"/>
        <v>4</v>
      </c>
    </row>
    <row r="546" spans="1:7" x14ac:dyDescent="0.25">
      <c r="A546" t="s">
        <v>84</v>
      </c>
      <c r="B546" t="s">
        <v>102</v>
      </c>
      <c r="C546" t="s">
        <v>113</v>
      </c>
      <c r="D546">
        <v>802</v>
      </c>
      <c r="E546">
        <v>8</v>
      </c>
      <c r="F546">
        <f>RANK(STAND_RBI[[#This Row],[RBI]],STAND_RBI[RBI],0)</f>
        <v>229</v>
      </c>
      <c r="G546">
        <f t="shared" si="8"/>
        <v>5</v>
      </c>
    </row>
    <row r="547" spans="1:7" x14ac:dyDescent="0.25">
      <c r="A547" t="s">
        <v>84</v>
      </c>
      <c r="B547" t="s">
        <v>100</v>
      </c>
      <c r="C547" t="s">
        <v>113</v>
      </c>
      <c r="D547">
        <v>777</v>
      </c>
      <c r="E547">
        <v>7</v>
      </c>
      <c r="F547">
        <f>RANK(STAND_RBI[[#This Row],[RBI]],STAND_RBI[RBI],0)</f>
        <v>295</v>
      </c>
      <c r="G547">
        <f t="shared" si="8"/>
        <v>6</v>
      </c>
    </row>
    <row r="548" spans="1:7" x14ac:dyDescent="0.25">
      <c r="A548" t="s">
        <v>84</v>
      </c>
      <c r="B548" t="s">
        <v>103</v>
      </c>
      <c r="C548" t="s">
        <v>113</v>
      </c>
      <c r="D548">
        <v>734</v>
      </c>
      <c r="E548">
        <v>6</v>
      </c>
      <c r="F548">
        <f>RANK(STAND_RBI[[#This Row],[RBI]],STAND_RBI[RBI],0)</f>
        <v>383</v>
      </c>
      <c r="G548">
        <f t="shared" si="8"/>
        <v>7</v>
      </c>
    </row>
    <row r="549" spans="1:7" x14ac:dyDescent="0.25">
      <c r="A549" t="s">
        <v>84</v>
      </c>
      <c r="B549" t="s">
        <v>101</v>
      </c>
      <c r="C549" t="s">
        <v>113</v>
      </c>
      <c r="D549">
        <v>721</v>
      </c>
      <c r="E549">
        <v>5</v>
      </c>
      <c r="F549">
        <f>RANK(STAND_RBI[[#This Row],[RBI]],STAND_RBI[RBI],0)</f>
        <v>414</v>
      </c>
      <c r="G549">
        <f t="shared" si="8"/>
        <v>8</v>
      </c>
    </row>
    <row r="550" spans="1:7" x14ac:dyDescent="0.25">
      <c r="A550" t="s">
        <v>84</v>
      </c>
      <c r="B550" t="s">
        <v>97</v>
      </c>
      <c r="C550" t="s">
        <v>113</v>
      </c>
      <c r="D550">
        <v>708</v>
      </c>
      <c r="E550">
        <v>4</v>
      </c>
      <c r="F550">
        <f>RANK(STAND_RBI[[#This Row],[RBI]],STAND_RBI[RBI],0)</f>
        <v>446</v>
      </c>
      <c r="G550">
        <f t="shared" si="8"/>
        <v>9</v>
      </c>
    </row>
    <row r="551" spans="1:7" x14ac:dyDescent="0.25">
      <c r="A551" t="s">
        <v>84</v>
      </c>
      <c r="B551" t="s">
        <v>96</v>
      </c>
      <c r="C551" t="s">
        <v>113</v>
      </c>
      <c r="D551">
        <v>697</v>
      </c>
      <c r="E551">
        <v>3</v>
      </c>
      <c r="F551">
        <f>RANK(STAND_RBI[[#This Row],[RBI]],STAND_RBI[RBI],0)</f>
        <v>462</v>
      </c>
      <c r="G551">
        <f t="shared" si="8"/>
        <v>10</v>
      </c>
    </row>
    <row r="552" spans="1:7" x14ac:dyDescent="0.25">
      <c r="A552" t="s">
        <v>84</v>
      </c>
      <c r="B552" t="s">
        <v>104</v>
      </c>
      <c r="C552" t="s">
        <v>113</v>
      </c>
      <c r="D552">
        <v>634</v>
      </c>
      <c r="E552">
        <v>2</v>
      </c>
      <c r="F552">
        <f>RANK(STAND_RBI[[#This Row],[RBI]],STAND_RBI[RBI],0)</f>
        <v>563</v>
      </c>
      <c r="G552">
        <f t="shared" si="8"/>
        <v>11</v>
      </c>
    </row>
    <row r="553" spans="1:7" x14ac:dyDescent="0.25">
      <c r="A553" t="s">
        <v>84</v>
      </c>
      <c r="B553" t="s">
        <v>105</v>
      </c>
      <c r="C553" t="s">
        <v>113</v>
      </c>
      <c r="D553">
        <v>616</v>
      </c>
      <c r="E553">
        <v>1</v>
      </c>
      <c r="F553">
        <f>RANK(STAND_RBI[[#This Row],[RBI]],STAND_RBI[RBI],0)</f>
        <v>590</v>
      </c>
      <c r="G553">
        <f t="shared" si="8"/>
        <v>12</v>
      </c>
    </row>
    <row r="554" spans="1:7" x14ac:dyDescent="0.25">
      <c r="A554" t="s">
        <v>85</v>
      </c>
      <c r="B554" t="s">
        <v>95</v>
      </c>
      <c r="C554" t="s">
        <v>114</v>
      </c>
      <c r="D554">
        <v>902</v>
      </c>
      <c r="E554">
        <v>12</v>
      </c>
      <c r="F554">
        <f>RANK(STAND_RBI[[#This Row],[RBI]],STAND_RBI[RBI],0)</f>
        <v>40</v>
      </c>
      <c r="G554">
        <f t="shared" si="8"/>
        <v>1</v>
      </c>
    </row>
    <row r="555" spans="1:7" x14ac:dyDescent="0.25">
      <c r="A555" t="s">
        <v>85</v>
      </c>
      <c r="B555" t="s">
        <v>100</v>
      </c>
      <c r="C555" t="s">
        <v>114</v>
      </c>
      <c r="D555">
        <v>883</v>
      </c>
      <c r="E555">
        <v>11</v>
      </c>
      <c r="F555">
        <f>RANK(STAND_RBI[[#This Row],[RBI]],STAND_RBI[RBI],0)</f>
        <v>81</v>
      </c>
      <c r="G555">
        <f t="shared" si="8"/>
        <v>2</v>
      </c>
    </row>
    <row r="556" spans="1:7" x14ac:dyDescent="0.25">
      <c r="A556" t="s">
        <v>85</v>
      </c>
      <c r="B556" t="s">
        <v>99</v>
      </c>
      <c r="C556" t="s">
        <v>114</v>
      </c>
      <c r="D556">
        <v>815</v>
      </c>
      <c r="E556">
        <v>10</v>
      </c>
      <c r="F556">
        <f>RANK(STAND_RBI[[#This Row],[RBI]],STAND_RBI[RBI],0)</f>
        <v>191</v>
      </c>
      <c r="G556">
        <f t="shared" si="8"/>
        <v>3</v>
      </c>
    </row>
    <row r="557" spans="1:7" x14ac:dyDescent="0.25">
      <c r="A557" t="s">
        <v>85</v>
      </c>
      <c r="B557" t="s">
        <v>94</v>
      </c>
      <c r="C557" t="s">
        <v>114</v>
      </c>
      <c r="D557">
        <v>812</v>
      </c>
      <c r="E557">
        <v>9</v>
      </c>
      <c r="F557">
        <f>RANK(STAND_RBI[[#This Row],[RBI]],STAND_RBI[RBI],0)</f>
        <v>203</v>
      </c>
      <c r="G557">
        <f t="shared" si="8"/>
        <v>4</v>
      </c>
    </row>
    <row r="558" spans="1:7" x14ac:dyDescent="0.25">
      <c r="A558" t="s">
        <v>85</v>
      </c>
      <c r="B558" t="s">
        <v>97</v>
      </c>
      <c r="C558" t="s">
        <v>114</v>
      </c>
      <c r="D558">
        <v>791</v>
      </c>
      <c r="E558">
        <v>8</v>
      </c>
      <c r="F558">
        <f>RANK(STAND_RBI[[#This Row],[RBI]],STAND_RBI[RBI],0)</f>
        <v>254</v>
      </c>
      <c r="G558">
        <f t="shared" si="8"/>
        <v>5</v>
      </c>
    </row>
    <row r="559" spans="1:7" x14ac:dyDescent="0.25">
      <c r="A559" t="s">
        <v>85</v>
      </c>
      <c r="B559" t="s">
        <v>98</v>
      </c>
      <c r="C559" t="s">
        <v>114</v>
      </c>
      <c r="D559">
        <v>758</v>
      </c>
      <c r="E559">
        <v>7</v>
      </c>
      <c r="F559">
        <f>RANK(STAND_RBI[[#This Row],[RBI]],STAND_RBI[RBI],0)</f>
        <v>323</v>
      </c>
      <c r="G559">
        <f t="shared" si="8"/>
        <v>6</v>
      </c>
    </row>
    <row r="560" spans="1:7" x14ac:dyDescent="0.25">
      <c r="A560" t="s">
        <v>85</v>
      </c>
      <c r="B560" t="s">
        <v>104</v>
      </c>
      <c r="C560" t="s">
        <v>114</v>
      </c>
      <c r="D560">
        <v>745</v>
      </c>
      <c r="E560">
        <v>6</v>
      </c>
      <c r="F560">
        <f>RANK(STAND_RBI[[#This Row],[RBI]],STAND_RBI[RBI],0)</f>
        <v>353</v>
      </c>
      <c r="G560">
        <f t="shared" si="8"/>
        <v>7</v>
      </c>
    </row>
    <row r="561" spans="1:7" x14ac:dyDescent="0.25">
      <c r="A561" t="s">
        <v>85</v>
      </c>
      <c r="B561" t="s">
        <v>105</v>
      </c>
      <c r="C561" t="s">
        <v>114</v>
      </c>
      <c r="D561">
        <v>728</v>
      </c>
      <c r="E561">
        <v>5</v>
      </c>
      <c r="F561">
        <f>RANK(STAND_RBI[[#This Row],[RBI]],STAND_RBI[RBI],0)</f>
        <v>399</v>
      </c>
      <c r="G561">
        <f t="shared" si="8"/>
        <v>8</v>
      </c>
    </row>
    <row r="562" spans="1:7" x14ac:dyDescent="0.25">
      <c r="A562" t="s">
        <v>85</v>
      </c>
      <c r="B562" t="s">
        <v>103</v>
      </c>
      <c r="C562" t="s">
        <v>114</v>
      </c>
      <c r="D562">
        <v>687</v>
      </c>
      <c r="E562">
        <v>4</v>
      </c>
      <c r="F562">
        <f>RANK(STAND_RBI[[#This Row],[RBI]],STAND_RBI[RBI],0)</f>
        <v>477</v>
      </c>
      <c r="G562">
        <f t="shared" si="8"/>
        <v>9</v>
      </c>
    </row>
    <row r="563" spans="1:7" x14ac:dyDescent="0.25">
      <c r="A563" t="s">
        <v>85</v>
      </c>
      <c r="B563" t="s">
        <v>101</v>
      </c>
      <c r="C563" t="s">
        <v>114</v>
      </c>
      <c r="D563">
        <v>650</v>
      </c>
      <c r="E563">
        <v>3</v>
      </c>
      <c r="F563">
        <f>RANK(STAND_RBI[[#This Row],[RBI]],STAND_RBI[RBI],0)</f>
        <v>540</v>
      </c>
      <c r="G563">
        <f t="shared" si="8"/>
        <v>10</v>
      </c>
    </row>
    <row r="564" spans="1:7" x14ac:dyDescent="0.25">
      <c r="A564" t="s">
        <v>85</v>
      </c>
      <c r="B564" t="s">
        <v>96</v>
      </c>
      <c r="C564" t="s">
        <v>114</v>
      </c>
      <c r="D564">
        <v>634</v>
      </c>
      <c r="E564">
        <v>2</v>
      </c>
      <c r="F564">
        <f>RANK(STAND_RBI[[#This Row],[RBI]],STAND_RBI[RBI],0)</f>
        <v>563</v>
      </c>
      <c r="G564">
        <f t="shared" si="8"/>
        <v>11</v>
      </c>
    </row>
    <row r="565" spans="1:7" x14ac:dyDescent="0.25">
      <c r="A565" t="s">
        <v>85</v>
      </c>
      <c r="B565" t="s">
        <v>102</v>
      </c>
      <c r="C565" t="s">
        <v>114</v>
      </c>
      <c r="D565">
        <v>620</v>
      </c>
      <c r="E565">
        <v>1</v>
      </c>
      <c r="F565">
        <f>RANK(STAND_RBI[[#This Row],[RBI]],STAND_RBI[RBI],0)</f>
        <v>583</v>
      </c>
      <c r="G565">
        <f t="shared" si="8"/>
        <v>12</v>
      </c>
    </row>
    <row r="566" spans="1:7" x14ac:dyDescent="0.25">
      <c r="A566" t="s">
        <v>86</v>
      </c>
      <c r="B566" t="s">
        <v>94</v>
      </c>
      <c r="C566" t="s">
        <v>113</v>
      </c>
      <c r="D566">
        <v>938</v>
      </c>
      <c r="E566">
        <v>12</v>
      </c>
      <c r="F566">
        <f>RANK(STAND_RBI[[#This Row],[RBI]],STAND_RBI[RBI],0)</f>
        <v>18</v>
      </c>
      <c r="G566">
        <f t="shared" si="8"/>
        <v>1</v>
      </c>
    </row>
    <row r="567" spans="1:7" x14ac:dyDescent="0.25">
      <c r="A567" t="s">
        <v>86</v>
      </c>
      <c r="B567" t="s">
        <v>95</v>
      </c>
      <c r="C567" t="s">
        <v>113</v>
      </c>
      <c r="D567">
        <v>933</v>
      </c>
      <c r="E567">
        <v>11</v>
      </c>
      <c r="F567">
        <f>RANK(STAND_RBI[[#This Row],[RBI]],STAND_RBI[RBI],0)</f>
        <v>20</v>
      </c>
      <c r="G567">
        <f t="shared" si="8"/>
        <v>2</v>
      </c>
    </row>
    <row r="568" spans="1:7" x14ac:dyDescent="0.25">
      <c r="A568" t="s">
        <v>86</v>
      </c>
      <c r="B568" t="s">
        <v>101</v>
      </c>
      <c r="C568" t="s">
        <v>113</v>
      </c>
      <c r="D568">
        <v>836</v>
      </c>
      <c r="E568">
        <v>10</v>
      </c>
      <c r="F568">
        <f>RANK(STAND_RBI[[#This Row],[RBI]],STAND_RBI[RBI],0)</f>
        <v>158</v>
      </c>
      <c r="G568">
        <f t="shared" si="8"/>
        <v>3</v>
      </c>
    </row>
    <row r="569" spans="1:7" x14ac:dyDescent="0.25">
      <c r="A569" t="s">
        <v>86</v>
      </c>
      <c r="B569" t="s">
        <v>98</v>
      </c>
      <c r="C569" t="s">
        <v>113</v>
      </c>
      <c r="D569">
        <v>814</v>
      </c>
      <c r="E569">
        <v>8.5</v>
      </c>
      <c r="F569">
        <f>RANK(STAND_RBI[[#This Row],[RBI]],STAND_RBI[RBI],0)</f>
        <v>197</v>
      </c>
      <c r="G569">
        <f t="shared" si="8"/>
        <v>4</v>
      </c>
    </row>
    <row r="570" spans="1:7" x14ac:dyDescent="0.25">
      <c r="A570" t="s">
        <v>86</v>
      </c>
      <c r="B570" t="s">
        <v>100</v>
      </c>
      <c r="C570" t="s">
        <v>113</v>
      </c>
      <c r="D570">
        <v>814</v>
      </c>
      <c r="E570">
        <v>8.5</v>
      </c>
      <c r="F570">
        <f>RANK(STAND_RBI[[#This Row],[RBI]],STAND_RBI[RBI],0)</f>
        <v>197</v>
      </c>
      <c r="G570">
        <f t="shared" si="8"/>
        <v>5</v>
      </c>
    </row>
    <row r="571" spans="1:7" x14ac:dyDescent="0.25">
      <c r="A571" t="s">
        <v>86</v>
      </c>
      <c r="B571" t="s">
        <v>99</v>
      </c>
      <c r="C571" t="s">
        <v>113</v>
      </c>
      <c r="D571">
        <v>803</v>
      </c>
      <c r="E571">
        <v>7</v>
      </c>
      <c r="F571">
        <f>RANK(STAND_RBI[[#This Row],[RBI]],STAND_RBI[RBI],0)</f>
        <v>221</v>
      </c>
      <c r="G571">
        <f t="shared" si="8"/>
        <v>6</v>
      </c>
    </row>
    <row r="572" spans="1:7" x14ac:dyDescent="0.25">
      <c r="A572" t="s">
        <v>86</v>
      </c>
      <c r="B572" t="s">
        <v>104</v>
      </c>
      <c r="C572" t="s">
        <v>113</v>
      </c>
      <c r="D572">
        <v>750</v>
      </c>
      <c r="E572">
        <v>6</v>
      </c>
      <c r="F572">
        <f>RANK(STAND_RBI[[#This Row],[RBI]],STAND_RBI[RBI],0)</f>
        <v>338</v>
      </c>
      <c r="G572">
        <f t="shared" si="8"/>
        <v>7</v>
      </c>
    </row>
    <row r="573" spans="1:7" x14ac:dyDescent="0.25">
      <c r="A573" t="s">
        <v>86</v>
      </c>
      <c r="B573" t="s">
        <v>103</v>
      </c>
      <c r="C573" t="s">
        <v>113</v>
      </c>
      <c r="D573">
        <v>718</v>
      </c>
      <c r="E573">
        <v>5</v>
      </c>
      <c r="F573">
        <f>RANK(STAND_RBI[[#This Row],[RBI]],STAND_RBI[RBI],0)</f>
        <v>427</v>
      </c>
      <c r="G573">
        <f t="shared" si="8"/>
        <v>8</v>
      </c>
    </row>
    <row r="574" spans="1:7" x14ac:dyDescent="0.25">
      <c r="A574" t="s">
        <v>86</v>
      </c>
      <c r="B574" t="s">
        <v>105</v>
      </c>
      <c r="C574" t="s">
        <v>113</v>
      </c>
      <c r="D574">
        <v>686</v>
      </c>
      <c r="E574">
        <v>4</v>
      </c>
      <c r="F574">
        <f>RANK(STAND_RBI[[#This Row],[RBI]],STAND_RBI[RBI],0)</f>
        <v>485</v>
      </c>
      <c r="G574">
        <f t="shared" si="8"/>
        <v>9</v>
      </c>
    </row>
    <row r="575" spans="1:7" x14ac:dyDescent="0.25">
      <c r="A575" t="s">
        <v>86</v>
      </c>
      <c r="B575" t="s">
        <v>97</v>
      </c>
      <c r="C575" t="s">
        <v>113</v>
      </c>
      <c r="D575">
        <v>685</v>
      </c>
      <c r="E575">
        <v>3</v>
      </c>
      <c r="F575">
        <f>RANK(STAND_RBI[[#This Row],[RBI]],STAND_RBI[RBI],0)</f>
        <v>487</v>
      </c>
      <c r="G575">
        <f t="shared" si="8"/>
        <v>10</v>
      </c>
    </row>
    <row r="576" spans="1:7" x14ac:dyDescent="0.25">
      <c r="A576" t="s">
        <v>86</v>
      </c>
      <c r="B576" t="s">
        <v>96</v>
      </c>
      <c r="C576" t="s">
        <v>113</v>
      </c>
      <c r="D576">
        <v>643</v>
      </c>
      <c r="E576">
        <v>2</v>
      </c>
      <c r="F576">
        <f>RANK(STAND_RBI[[#This Row],[RBI]],STAND_RBI[RBI],0)</f>
        <v>549</v>
      </c>
      <c r="G576">
        <f t="shared" si="8"/>
        <v>11</v>
      </c>
    </row>
    <row r="577" spans="1:7" x14ac:dyDescent="0.25">
      <c r="A577" t="s">
        <v>86</v>
      </c>
      <c r="B577" t="s">
        <v>102</v>
      </c>
      <c r="C577" t="s">
        <v>113</v>
      </c>
      <c r="D577">
        <v>554</v>
      </c>
      <c r="E577">
        <v>1</v>
      </c>
      <c r="F577">
        <f>RANK(STAND_RBI[[#This Row],[RBI]],STAND_RBI[RBI],0)</f>
        <v>631</v>
      </c>
      <c r="G577">
        <f t="shared" si="8"/>
        <v>12</v>
      </c>
    </row>
    <row r="578" spans="1:7" x14ac:dyDescent="0.25">
      <c r="A578" t="s">
        <v>87</v>
      </c>
      <c r="B578" t="s">
        <v>94</v>
      </c>
      <c r="C578" t="s">
        <v>113</v>
      </c>
      <c r="D578">
        <v>992</v>
      </c>
      <c r="E578">
        <v>12</v>
      </c>
      <c r="F578">
        <f>RANK(STAND_RBI[[#This Row],[RBI]],STAND_RBI[RBI],0)</f>
        <v>1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98</v>
      </c>
      <c r="C579" t="s">
        <v>113</v>
      </c>
      <c r="D579">
        <v>859</v>
      </c>
      <c r="E579">
        <v>11</v>
      </c>
      <c r="F579">
        <f>RANK(STAND_RBI[[#This Row],[RBI]],STAND_RBI[RBI],0)</f>
        <v>109</v>
      </c>
      <c r="G579">
        <f t="shared" si="9"/>
        <v>2</v>
      </c>
    </row>
    <row r="580" spans="1:7" x14ac:dyDescent="0.25">
      <c r="A580" t="s">
        <v>87</v>
      </c>
      <c r="B580" t="s">
        <v>95</v>
      </c>
      <c r="C580" t="s">
        <v>113</v>
      </c>
      <c r="D580">
        <v>840</v>
      </c>
      <c r="E580">
        <v>10</v>
      </c>
      <c r="F580">
        <f>RANK(STAND_RBI[[#This Row],[RBI]],STAND_RBI[RBI],0)</f>
        <v>145</v>
      </c>
      <c r="G580">
        <f t="shared" si="9"/>
        <v>3</v>
      </c>
    </row>
    <row r="581" spans="1:7" x14ac:dyDescent="0.25">
      <c r="A581" t="s">
        <v>87</v>
      </c>
      <c r="B581" t="s">
        <v>100</v>
      </c>
      <c r="C581" t="s">
        <v>113</v>
      </c>
      <c r="D581">
        <v>838</v>
      </c>
      <c r="E581">
        <v>9</v>
      </c>
      <c r="F581">
        <f>RANK(STAND_RBI[[#This Row],[RBI]],STAND_RBI[RBI],0)</f>
        <v>152</v>
      </c>
      <c r="G581">
        <f t="shared" si="9"/>
        <v>4</v>
      </c>
    </row>
    <row r="582" spans="1:7" x14ac:dyDescent="0.25">
      <c r="A582" t="s">
        <v>87</v>
      </c>
      <c r="B582" t="s">
        <v>101</v>
      </c>
      <c r="C582" t="s">
        <v>113</v>
      </c>
      <c r="D582">
        <v>769</v>
      </c>
      <c r="E582">
        <v>8</v>
      </c>
      <c r="F582">
        <f>RANK(STAND_RBI[[#This Row],[RBI]],STAND_RBI[RBI],0)</f>
        <v>306</v>
      </c>
      <c r="G582">
        <f t="shared" si="9"/>
        <v>5</v>
      </c>
    </row>
    <row r="583" spans="1:7" x14ac:dyDescent="0.25">
      <c r="A583" t="s">
        <v>87</v>
      </c>
      <c r="B583" t="s">
        <v>96</v>
      </c>
      <c r="C583" t="s">
        <v>113</v>
      </c>
      <c r="D583">
        <v>746</v>
      </c>
      <c r="E583">
        <v>6.5</v>
      </c>
      <c r="F583">
        <f>RANK(STAND_RBI[[#This Row],[RBI]],STAND_RBI[RBI],0)</f>
        <v>351</v>
      </c>
      <c r="G583">
        <f t="shared" si="9"/>
        <v>6</v>
      </c>
    </row>
    <row r="584" spans="1:7" x14ac:dyDescent="0.25">
      <c r="A584" t="s">
        <v>87</v>
      </c>
      <c r="B584" t="s">
        <v>99</v>
      </c>
      <c r="C584" t="s">
        <v>113</v>
      </c>
      <c r="D584">
        <v>746</v>
      </c>
      <c r="E584">
        <v>6.5</v>
      </c>
      <c r="F584">
        <f>RANK(STAND_RBI[[#This Row],[RBI]],STAND_RBI[RBI],0)</f>
        <v>351</v>
      </c>
      <c r="G584">
        <f t="shared" si="9"/>
        <v>7</v>
      </c>
    </row>
    <row r="585" spans="1:7" x14ac:dyDescent="0.25">
      <c r="A585" t="s">
        <v>87</v>
      </c>
      <c r="B585" t="s">
        <v>102</v>
      </c>
      <c r="C585" t="s">
        <v>113</v>
      </c>
      <c r="D585">
        <v>737</v>
      </c>
      <c r="E585">
        <v>5</v>
      </c>
      <c r="F585">
        <f>RANK(STAND_RBI[[#This Row],[RBI]],STAND_RBI[RBI],0)</f>
        <v>373</v>
      </c>
      <c r="G585">
        <f t="shared" si="9"/>
        <v>8</v>
      </c>
    </row>
    <row r="586" spans="1:7" x14ac:dyDescent="0.25">
      <c r="A586" t="s">
        <v>87</v>
      </c>
      <c r="B586" t="s">
        <v>104</v>
      </c>
      <c r="C586" t="s">
        <v>113</v>
      </c>
      <c r="D586">
        <v>731</v>
      </c>
      <c r="E586">
        <v>4</v>
      </c>
      <c r="F586">
        <f>RANK(STAND_RBI[[#This Row],[RBI]],STAND_RBI[RBI],0)</f>
        <v>391</v>
      </c>
      <c r="G586">
        <f t="shared" si="9"/>
        <v>9</v>
      </c>
    </row>
    <row r="587" spans="1:7" x14ac:dyDescent="0.25">
      <c r="A587" t="s">
        <v>87</v>
      </c>
      <c r="B587" t="s">
        <v>97</v>
      </c>
      <c r="C587" t="s">
        <v>113</v>
      </c>
      <c r="D587">
        <v>721</v>
      </c>
      <c r="E587">
        <v>3</v>
      </c>
      <c r="F587">
        <f>RANK(STAND_RBI[[#This Row],[RBI]],STAND_RBI[RBI],0)</f>
        <v>414</v>
      </c>
      <c r="G587">
        <f t="shared" si="9"/>
        <v>10</v>
      </c>
    </row>
    <row r="588" spans="1:7" x14ac:dyDescent="0.25">
      <c r="A588" t="s">
        <v>87</v>
      </c>
      <c r="B588" t="s">
        <v>105</v>
      </c>
      <c r="C588" t="s">
        <v>113</v>
      </c>
      <c r="D588">
        <v>703</v>
      </c>
      <c r="E588">
        <v>2</v>
      </c>
      <c r="F588">
        <f>RANK(STAND_RBI[[#This Row],[RBI]],STAND_RBI[RBI],0)</f>
        <v>453</v>
      </c>
      <c r="G588">
        <f t="shared" si="9"/>
        <v>11</v>
      </c>
    </row>
    <row r="589" spans="1:7" x14ac:dyDescent="0.25">
      <c r="A589" t="s">
        <v>87</v>
      </c>
      <c r="B589" t="s">
        <v>103</v>
      </c>
      <c r="C589" t="s">
        <v>113</v>
      </c>
      <c r="D589">
        <v>589</v>
      </c>
      <c r="E589">
        <v>1</v>
      </c>
      <c r="F589">
        <f>RANK(STAND_RBI[[#This Row],[RBI]],STAND_RBI[RBI],0)</f>
        <v>614</v>
      </c>
      <c r="G589">
        <f t="shared" si="9"/>
        <v>12</v>
      </c>
    </row>
    <row r="590" spans="1:7" x14ac:dyDescent="0.25">
      <c r="A590" t="s">
        <v>88</v>
      </c>
      <c r="B590" t="s">
        <v>99</v>
      </c>
      <c r="C590" t="s">
        <v>113</v>
      </c>
      <c r="D590">
        <v>851</v>
      </c>
      <c r="E590">
        <v>12</v>
      </c>
      <c r="F590">
        <f>RANK(STAND_RBI[[#This Row],[RBI]],STAND_RBI[RBI],0)</f>
        <v>123</v>
      </c>
      <c r="G590">
        <f t="shared" si="9"/>
        <v>1</v>
      </c>
    </row>
    <row r="591" spans="1:7" x14ac:dyDescent="0.25">
      <c r="A591" t="s">
        <v>88</v>
      </c>
      <c r="B591" t="s">
        <v>101</v>
      </c>
      <c r="C591" t="s">
        <v>113</v>
      </c>
      <c r="D591">
        <v>838</v>
      </c>
      <c r="E591">
        <v>11</v>
      </c>
      <c r="F591">
        <f>RANK(STAND_RBI[[#This Row],[RBI]],STAND_RBI[RBI],0)</f>
        <v>152</v>
      </c>
      <c r="G591">
        <f t="shared" si="9"/>
        <v>2</v>
      </c>
    </row>
    <row r="592" spans="1:7" x14ac:dyDescent="0.25">
      <c r="A592" t="s">
        <v>88</v>
      </c>
      <c r="B592" t="s">
        <v>94</v>
      </c>
      <c r="C592" t="s">
        <v>113</v>
      </c>
      <c r="D592">
        <v>811</v>
      </c>
      <c r="E592">
        <v>10</v>
      </c>
      <c r="F592">
        <f>RANK(STAND_RBI[[#This Row],[RBI]],STAND_RBI[RBI],0)</f>
        <v>208</v>
      </c>
      <c r="G592">
        <f t="shared" si="9"/>
        <v>3</v>
      </c>
    </row>
    <row r="593" spans="1:7" x14ac:dyDescent="0.25">
      <c r="A593" t="s">
        <v>88</v>
      </c>
      <c r="B593" t="s">
        <v>105</v>
      </c>
      <c r="C593" t="s">
        <v>113</v>
      </c>
      <c r="D593">
        <v>806</v>
      </c>
      <c r="E593">
        <v>9</v>
      </c>
      <c r="F593">
        <f>RANK(STAND_RBI[[#This Row],[RBI]],STAND_RBI[RBI],0)</f>
        <v>215</v>
      </c>
      <c r="G593">
        <f t="shared" si="9"/>
        <v>4</v>
      </c>
    </row>
    <row r="594" spans="1:7" x14ac:dyDescent="0.25">
      <c r="A594" t="s">
        <v>88</v>
      </c>
      <c r="B594" t="s">
        <v>98</v>
      </c>
      <c r="C594" t="s">
        <v>113</v>
      </c>
      <c r="D594">
        <v>790</v>
      </c>
      <c r="E594">
        <v>8</v>
      </c>
      <c r="F594">
        <f>RANK(STAND_RBI[[#This Row],[RBI]],STAND_RBI[RBI],0)</f>
        <v>260</v>
      </c>
      <c r="G594">
        <f t="shared" si="9"/>
        <v>5</v>
      </c>
    </row>
    <row r="595" spans="1:7" x14ac:dyDescent="0.25">
      <c r="A595" t="s">
        <v>88</v>
      </c>
      <c r="B595" t="s">
        <v>95</v>
      </c>
      <c r="C595" t="s">
        <v>113</v>
      </c>
      <c r="D595">
        <v>751</v>
      </c>
      <c r="E595">
        <v>7</v>
      </c>
      <c r="F595">
        <f>RANK(STAND_RBI[[#This Row],[RBI]],STAND_RBI[RBI],0)</f>
        <v>335</v>
      </c>
      <c r="G595">
        <f t="shared" si="9"/>
        <v>6</v>
      </c>
    </row>
    <row r="596" spans="1:7" x14ac:dyDescent="0.25">
      <c r="A596" t="s">
        <v>88</v>
      </c>
      <c r="B596" t="s">
        <v>96</v>
      </c>
      <c r="C596" t="s">
        <v>113</v>
      </c>
      <c r="D596">
        <v>748</v>
      </c>
      <c r="E596">
        <v>6</v>
      </c>
      <c r="F596">
        <f>RANK(STAND_RBI[[#This Row],[RBI]],STAND_RBI[RBI],0)</f>
        <v>344</v>
      </c>
      <c r="G596">
        <f t="shared" si="9"/>
        <v>7</v>
      </c>
    </row>
    <row r="597" spans="1:7" x14ac:dyDescent="0.25">
      <c r="A597" t="s">
        <v>88</v>
      </c>
      <c r="B597" t="s">
        <v>104</v>
      </c>
      <c r="C597" t="s">
        <v>113</v>
      </c>
      <c r="D597">
        <v>717</v>
      </c>
      <c r="E597">
        <v>5</v>
      </c>
      <c r="F597">
        <f>RANK(STAND_RBI[[#This Row],[RBI]],STAND_RBI[RBI],0)</f>
        <v>429</v>
      </c>
      <c r="G597">
        <f t="shared" si="9"/>
        <v>8</v>
      </c>
    </row>
    <row r="598" spans="1:7" x14ac:dyDescent="0.25">
      <c r="A598" t="s">
        <v>88</v>
      </c>
      <c r="B598" t="s">
        <v>102</v>
      </c>
      <c r="C598" t="s">
        <v>113</v>
      </c>
      <c r="D598">
        <v>690</v>
      </c>
      <c r="E598">
        <v>4</v>
      </c>
      <c r="F598">
        <f>RANK(STAND_RBI[[#This Row],[RBI]],STAND_RBI[RBI],0)</f>
        <v>474</v>
      </c>
      <c r="G598">
        <f t="shared" si="9"/>
        <v>9</v>
      </c>
    </row>
    <row r="599" spans="1:7" x14ac:dyDescent="0.25">
      <c r="A599" t="s">
        <v>88</v>
      </c>
      <c r="B599" t="s">
        <v>100</v>
      </c>
      <c r="C599" t="s">
        <v>113</v>
      </c>
      <c r="D599">
        <v>689</v>
      </c>
      <c r="E599">
        <v>3</v>
      </c>
      <c r="F599">
        <f>RANK(STAND_RBI[[#This Row],[RBI]],STAND_RBI[RBI],0)</f>
        <v>475</v>
      </c>
      <c r="G599">
        <f t="shared" si="9"/>
        <v>10</v>
      </c>
    </row>
    <row r="600" spans="1:7" x14ac:dyDescent="0.25">
      <c r="A600" t="s">
        <v>88</v>
      </c>
      <c r="B600" t="s">
        <v>97</v>
      </c>
      <c r="C600" t="s">
        <v>113</v>
      </c>
      <c r="D600">
        <v>673</v>
      </c>
      <c r="E600">
        <v>2</v>
      </c>
      <c r="F600">
        <f>RANK(STAND_RBI[[#This Row],[RBI]],STAND_RBI[RBI],0)</f>
        <v>509</v>
      </c>
      <c r="G600">
        <f t="shared" si="9"/>
        <v>11</v>
      </c>
    </row>
    <row r="601" spans="1:7" x14ac:dyDescent="0.25">
      <c r="A601" t="s">
        <v>88</v>
      </c>
      <c r="B601" t="s">
        <v>103</v>
      </c>
      <c r="C601" t="s">
        <v>113</v>
      </c>
      <c r="D601">
        <v>672</v>
      </c>
      <c r="E601">
        <v>1</v>
      </c>
      <c r="F601">
        <f>RANK(STAND_RBI[[#This Row],[RBI]],STAND_RBI[RBI],0)</f>
        <v>510</v>
      </c>
      <c r="G601">
        <f t="shared" si="9"/>
        <v>12</v>
      </c>
    </row>
    <row r="602" spans="1:7" x14ac:dyDescent="0.25">
      <c r="A602" t="s">
        <v>89</v>
      </c>
      <c r="B602" t="s">
        <v>95</v>
      </c>
      <c r="C602" t="s">
        <v>113</v>
      </c>
      <c r="D602">
        <v>974</v>
      </c>
      <c r="E602">
        <v>12</v>
      </c>
      <c r="F602">
        <f>RANK(STAND_RBI[[#This Row],[RBI]],STAND_RBI[RBI],0)</f>
        <v>4</v>
      </c>
      <c r="G602">
        <f t="shared" si="9"/>
        <v>1</v>
      </c>
    </row>
    <row r="603" spans="1:7" x14ac:dyDescent="0.25">
      <c r="A603" t="s">
        <v>89</v>
      </c>
      <c r="B603" t="s">
        <v>94</v>
      </c>
      <c r="C603" t="s">
        <v>113</v>
      </c>
      <c r="D603">
        <v>932</v>
      </c>
      <c r="E603">
        <v>11</v>
      </c>
      <c r="F603">
        <f>RANK(STAND_RBI[[#This Row],[RBI]],STAND_RBI[RBI],0)</f>
        <v>22</v>
      </c>
      <c r="G603">
        <f t="shared" si="9"/>
        <v>2</v>
      </c>
    </row>
    <row r="604" spans="1:7" x14ac:dyDescent="0.25">
      <c r="A604" t="s">
        <v>89</v>
      </c>
      <c r="B604" t="s">
        <v>100</v>
      </c>
      <c r="C604" t="s">
        <v>113</v>
      </c>
      <c r="D604">
        <v>856</v>
      </c>
      <c r="E604">
        <v>10</v>
      </c>
      <c r="F604">
        <f>RANK(STAND_RBI[[#This Row],[RBI]],STAND_RBI[RBI],0)</f>
        <v>110</v>
      </c>
      <c r="G604">
        <f t="shared" si="9"/>
        <v>3</v>
      </c>
    </row>
    <row r="605" spans="1:7" x14ac:dyDescent="0.25">
      <c r="A605" t="s">
        <v>89</v>
      </c>
      <c r="B605" t="s">
        <v>98</v>
      </c>
      <c r="C605" t="s">
        <v>113</v>
      </c>
      <c r="D605">
        <v>826</v>
      </c>
      <c r="E605">
        <v>9</v>
      </c>
      <c r="F605">
        <f>RANK(STAND_RBI[[#This Row],[RBI]],STAND_RBI[RBI],0)</f>
        <v>177</v>
      </c>
      <c r="G605">
        <f t="shared" si="9"/>
        <v>4</v>
      </c>
    </row>
    <row r="606" spans="1:7" x14ac:dyDescent="0.25">
      <c r="A606" t="s">
        <v>89</v>
      </c>
      <c r="B606" t="s">
        <v>102</v>
      </c>
      <c r="C606" t="s">
        <v>113</v>
      </c>
      <c r="D606">
        <v>813</v>
      </c>
      <c r="E606">
        <v>8</v>
      </c>
      <c r="F606">
        <f>RANK(STAND_RBI[[#This Row],[RBI]],STAND_RBI[RBI],0)</f>
        <v>200</v>
      </c>
      <c r="G606">
        <f t="shared" si="9"/>
        <v>5</v>
      </c>
    </row>
    <row r="607" spans="1:7" x14ac:dyDescent="0.25">
      <c r="A607" t="s">
        <v>89</v>
      </c>
      <c r="B607" t="s">
        <v>101</v>
      </c>
      <c r="C607" t="s">
        <v>113</v>
      </c>
      <c r="D607">
        <v>755</v>
      </c>
      <c r="E607">
        <v>7</v>
      </c>
      <c r="F607">
        <f>RANK(STAND_RBI[[#This Row],[RBI]],STAND_RBI[RBI],0)</f>
        <v>332</v>
      </c>
      <c r="G607">
        <f t="shared" si="9"/>
        <v>6</v>
      </c>
    </row>
    <row r="608" spans="1:7" x14ac:dyDescent="0.25">
      <c r="A608" t="s">
        <v>89</v>
      </c>
      <c r="B608" t="s">
        <v>99</v>
      </c>
      <c r="C608" t="s">
        <v>113</v>
      </c>
      <c r="D608">
        <v>721</v>
      </c>
      <c r="E608">
        <v>6</v>
      </c>
      <c r="F608">
        <f>RANK(STAND_RBI[[#This Row],[RBI]],STAND_RBI[RBI],0)</f>
        <v>414</v>
      </c>
      <c r="G608">
        <f t="shared" si="9"/>
        <v>7</v>
      </c>
    </row>
    <row r="609" spans="1:7" x14ac:dyDescent="0.25">
      <c r="A609" t="s">
        <v>89</v>
      </c>
      <c r="B609" t="s">
        <v>104</v>
      </c>
      <c r="C609" t="s">
        <v>113</v>
      </c>
      <c r="D609">
        <v>658</v>
      </c>
      <c r="E609">
        <v>5</v>
      </c>
      <c r="F609">
        <f>RANK(STAND_RBI[[#This Row],[RBI]],STAND_RBI[RBI],0)</f>
        <v>525</v>
      </c>
      <c r="G609">
        <f t="shared" si="9"/>
        <v>8</v>
      </c>
    </row>
    <row r="610" spans="1:7" x14ac:dyDescent="0.25">
      <c r="A610" t="s">
        <v>89</v>
      </c>
      <c r="B610" t="s">
        <v>103</v>
      </c>
      <c r="C610" t="s">
        <v>113</v>
      </c>
      <c r="D610">
        <v>651</v>
      </c>
      <c r="E610">
        <v>4</v>
      </c>
      <c r="F610">
        <f>RANK(STAND_RBI[[#This Row],[RBI]],STAND_RBI[RBI],0)</f>
        <v>537</v>
      </c>
      <c r="G610">
        <f t="shared" si="9"/>
        <v>9</v>
      </c>
    </row>
    <row r="611" spans="1:7" x14ac:dyDescent="0.25">
      <c r="A611" t="s">
        <v>89</v>
      </c>
      <c r="B611" t="s">
        <v>105</v>
      </c>
      <c r="C611" t="s">
        <v>113</v>
      </c>
      <c r="D611">
        <v>637</v>
      </c>
      <c r="E611">
        <v>3</v>
      </c>
      <c r="F611">
        <f>RANK(STAND_RBI[[#This Row],[RBI]],STAND_RBI[RBI],0)</f>
        <v>556</v>
      </c>
      <c r="G611">
        <f t="shared" si="9"/>
        <v>10</v>
      </c>
    </row>
    <row r="612" spans="1:7" x14ac:dyDescent="0.25">
      <c r="A612" t="s">
        <v>89</v>
      </c>
      <c r="B612" t="s">
        <v>97</v>
      </c>
      <c r="C612" t="s">
        <v>113</v>
      </c>
      <c r="D612">
        <v>538</v>
      </c>
      <c r="E612">
        <v>2</v>
      </c>
      <c r="F612">
        <f>RANK(STAND_RBI[[#This Row],[RBI]],STAND_RBI[RBI],0)</f>
        <v>643</v>
      </c>
      <c r="G612">
        <f t="shared" si="9"/>
        <v>11</v>
      </c>
    </row>
    <row r="613" spans="1:7" x14ac:dyDescent="0.25">
      <c r="A613" t="s">
        <v>89</v>
      </c>
      <c r="B613" t="s">
        <v>96</v>
      </c>
      <c r="C613" t="s">
        <v>113</v>
      </c>
      <c r="D613">
        <v>499</v>
      </c>
      <c r="E613">
        <v>1</v>
      </c>
      <c r="F613">
        <f>RANK(STAND_RBI[[#This Row],[RBI]],STAND_RBI[RBI],0)</f>
        <v>655</v>
      </c>
      <c r="G613">
        <f t="shared" si="9"/>
        <v>12</v>
      </c>
    </row>
    <row r="614" spans="1:7" x14ac:dyDescent="0.25">
      <c r="A614" t="s">
        <v>90</v>
      </c>
      <c r="B614" t="s">
        <v>94</v>
      </c>
      <c r="C614" t="s">
        <v>113</v>
      </c>
      <c r="D614">
        <v>890</v>
      </c>
      <c r="E614">
        <v>12</v>
      </c>
      <c r="F614">
        <f>RANK(STAND_RBI[[#This Row],[RBI]],STAND_RBI[RBI],0)</f>
        <v>63</v>
      </c>
      <c r="G614">
        <f t="shared" si="9"/>
        <v>1</v>
      </c>
    </row>
    <row r="615" spans="1:7" x14ac:dyDescent="0.25">
      <c r="A615" t="s">
        <v>90</v>
      </c>
      <c r="B615" t="s">
        <v>95</v>
      </c>
      <c r="C615" t="s">
        <v>113</v>
      </c>
      <c r="D615">
        <v>889</v>
      </c>
      <c r="E615">
        <v>11</v>
      </c>
      <c r="F615">
        <f>RANK(STAND_RBI[[#This Row],[RBI]],STAND_RBI[RBI],0)</f>
        <v>68</v>
      </c>
      <c r="G615">
        <f t="shared" si="9"/>
        <v>2</v>
      </c>
    </row>
    <row r="616" spans="1:7" x14ac:dyDescent="0.25">
      <c r="A616" t="s">
        <v>90</v>
      </c>
      <c r="B616" t="s">
        <v>105</v>
      </c>
      <c r="C616" t="s">
        <v>113</v>
      </c>
      <c r="D616">
        <v>820</v>
      </c>
      <c r="E616">
        <v>10</v>
      </c>
      <c r="F616">
        <f>RANK(STAND_RBI[[#This Row],[RBI]],STAND_RBI[RBI],0)</f>
        <v>184</v>
      </c>
      <c r="G616">
        <f t="shared" si="9"/>
        <v>3</v>
      </c>
    </row>
    <row r="617" spans="1:7" x14ac:dyDescent="0.25">
      <c r="A617" t="s">
        <v>90</v>
      </c>
      <c r="B617" t="s">
        <v>100</v>
      </c>
      <c r="C617" t="s">
        <v>113</v>
      </c>
      <c r="D617">
        <v>768</v>
      </c>
      <c r="E617">
        <v>9</v>
      </c>
      <c r="F617">
        <f>RANK(STAND_RBI[[#This Row],[RBI]],STAND_RBI[RBI],0)</f>
        <v>309</v>
      </c>
      <c r="G617">
        <f t="shared" si="9"/>
        <v>4</v>
      </c>
    </row>
    <row r="618" spans="1:7" x14ac:dyDescent="0.25">
      <c r="A618" t="s">
        <v>90</v>
      </c>
      <c r="B618" t="s">
        <v>102</v>
      </c>
      <c r="C618" t="s">
        <v>113</v>
      </c>
      <c r="D618">
        <v>764</v>
      </c>
      <c r="E618">
        <v>8</v>
      </c>
      <c r="F618">
        <f>RANK(STAND_RBI[[#This Row],[RBI]],STAND_RBI[RBI],0)</f>
        <v>315</v>
      </c>
      <c r="G618">
        <f t="shared" si="9"/>
        <v>5</v>
      </c>
    </row>
    <row r="619" spans="1:7" x14ac:dyDescent="0.25">
      <c r="A619" t="s">
        <v>90</v>
      </c>
      <c r="B619" t="s">
        <v>104</v>
      </c>
      <c r="C619" t="s">
        <v>113</v>
      </c>
      <c r="D619">
        <v>757</v>
      </c>
      <c r="E619">
        <v>7</v>
      </c>
      <c r="F619">
        <f>RANK(STAND_RBI[[#This Row],[RBI]],STAND_RBI[RBI],0)</f>
        <v>329</v>
      </c>
      <c r="G619">
        <f t="shared" si="9"/>
        <v>6</v>
      </c>
    </row>
    <row r="620" spans="1:7" x14ac:dyDescent="0.25">
      <c r="A620" t="s">
        <v>90</v>
      </c>
      <c r="B620" t="s">
        <v>99</v>
      </c>
      <c r="C620" t="s">
        <v>113</v>
      </c>
      <c r="D620">
        <v>726</v>
      </c>
      <c r="E620">
        <v>6</v>
      </c>
      <c r="F620">
        <f>RANK(STAND_RBI[[#This Row],[RBI]],STAND_RBI[RBI],0)</f>
        <v>403</v>
      </c>
      <c r="G620">
        <f t="shared" si="9"/>
        <v>7</v>
      </c>
    </row>
    <row r="621" spans="1:7" x14ac:dyDescent="0.25">
      <c r="A621" t="s">
        <v>90</v>
      </c>
      <c r="B621" t="s">
        <v>98</v>
      </c>
      <c r="C621" t="s">
        <v>113</v>
      </c>
      <c r="D621">
        <v>667</v>
      </c>
      <c r="E621">
        <v>5</v>
      </c>
      <c r="F621">
        <f>RANK(STAND_RBI[[#This Row],[RBI]],STAND_RBI[RBI],0)</f>
        <v>516</v>
      </c>
      <c r="G621">
        <f t="shared" si="9"/>
        <v>8</v>
      </c>
    </row>
    <row r="622" spans="1:7" x14ac:dyDescent="0.25">
      <c r="A622" t="s">
        <v>90</v>
      </c>
      <c r="B622" t="s">
        <v>101</v>
      </c>
      <c r="C622" t="s">
        <v>113</v>
      </c>
      <c r="D622">
        <v>644</v>
      </c>
      <c r="E622">
        <v>4</v>
      </c>
      <c r="F622">
        <f>RANK(STAND_RBI[[#This Row],[RBI]],STAND_RBI[RBI],0)</f>
        <v>547</v>
      </c>
      <c r="G622">
        <f t="shared" si="9"/>
        <v>9</v>
      </c>
    </row>
    <row r="623" spans="1:7" x14ac:dyDescent="0.25">
      <c r="A623" t="s">
        <v>90</v>
      </c>
      <c r="B623" t="s">
        <v>96</v>
      </c>
      <c r="C623" t="s">
        <v>113</v>
      </c>
      <c r="D623">
        <v>639</v>
      </c>
      <c r="E623">
        <v>3</v>
      </c>
      <c r="F623">
        <f>RANK(STAND_RBI[[#This Row],[RBI]],STAND_RBI[RBI],0)</f>
        <v>552</v>
      </c>
      <c r="G623">
        <f t="shared" si="9"/>
        <v>10</v>
      </c>
    </row>
    <row r="624" spans="1:7" x14ac:dyDescent="0.25">
      <c r="A624" t="s">
        <v>90</v>
      </c>
      <c r="B624" t="s">
        <v>97</v>
      </c>
      <c r="C624" t="s">
        <v>113</v>
      </c>
      <c r="D624">
        <v>582</v>
      </c>
      <c r="E624">
        <v>2</v>
      </c>
      <c r="F624">
        <f>RANK(STAND_RBI[[#This Row],[RBI]],STAND_RBI[RBI],0)</f>
        <v>621</v>
      </c>
      <c r="G624">
        <f t="shared" si="9"/>
        <v>11</v>
      </c>
    </row>
    <row r="625" spans="1:7" x14ac:dyDescent="0.25">
      <c r="A625" t="s">
        <v>90</v>
      </c>
      <c r="B625" t="s">
        <v>103</v>
      </c>
      <c r="C625" t="s">
        <v>113</v>
      </c>
      <c r="D625">
        <v>435</v>
      </c>
      <c r="E625">
        <v>1</v>
      </c>
      <c r="F625">
        <f>RANK(STAND_RBI[[#This Row],[RBI]],STAND_RBI[RBI],0)</f>
        <v>659</v>
      </c>
      <c r="G625">
        <f t="shared" si="9"/>
        <v>12</v>
      </c>
    </row>
    <row r="626" spans="1:7" x14ac:dyDescent="0.25">
      <c r="A626" t="s">
        <v>91</v>
      </c>
      <c r="B626" t="s">
        <v>98</v>
      </c>
      <c r="C626" t="s">
        <v>114</v>
      </c>
      <c r="D626">
        <v>913</v>
      </c>
      <c r="E626">
        <v>12</v>
      </c>
      <c r="F626">
        <f>RANK(STAND_RBI[[#This Row],[RBI]],STAND_RBI[RBI],0)</f>
        <v>34</v>
      </c>
      <c r="G626">
        <f t="shared" si="9"/>
        <v>1</v>
      </c>
    </row>
    <row r="627" spans="1:7" x14ac:dyDescent="0.25">
      <c r="A627" t="s">
        <v>91</v>
      </c>
      <c r="B627" t="s">
        <v>101</v>
      </c>
      <c r="C627" t="s">
        <v>114</v>
      </c>
      <c r="D627">
        <v>887</v>
      </c>
      <c r="E627">
        <v>11</v>
      </c>
      <c r="F627">
        <f>RANK(STAND_RBI[[#This Row],[RBI]],STAND_RBI[RBI],0)</f>
        <v>73</v>
      </c>
      <c r="G627">
        <f t="shared" si="9"/>
        <v>2</v>
      </c>
    </row>
    <row r="628" spans="1:7" x14ac:dyDescent="0.25">
      <c r="A628" t="s">
        <v>91</v>
      </c>
      <c r="B628" t="s">
        <v>94</v>
      </c>
      <c r="C628" t="s">
        <v>114</v>
      </c>
      <c r="D628">
        <v>869</v>
      </c>
      <c r="E628">
        <v>10</v>
      </c>
      <c r="F628">
        <f>RANK(STAND_RBI[[#This Row],[RBI]],STAND_RBI[RBI],0)</f>
        <v>95</v>
      </c>
      <c r="G628">
        <f t="shared" si="9"/>
        <v>3</v>
      </c>
    </row>
    <row r="629" spans="1:7" x14ac:dyDescent="0.25">
      <c r="A629" t="s">
        <v>91</v>
      </c>
      <c r="B629" t="s">
        <v>95</v>
      </c>
      <c r="C629" t="s">
        <v>114</v>
      </c>
      <c r="D629">
        <v>847</v>
      </c>
      <c r="E629">
        <v>9</v>
      </c>
      <c r="F629">
        <f>RANK(STAND_RBI[[#This Row],[RBI]],STAND_RBI[RBI],0)</f>
        <v>131</v>
      </c>
      <c r="G629">
        <f t="shared" si="9"/>
        <v>4</v>
      </c>
    </row>
    <row r="630" spans="1:7" x14ac:dyDescent="0.25">
      <c r="A630" t="s">
        <v>91</v>
      </c>
      <c r="B630" t="s">
        <v>99</v>
      </c>
      <c r="C630" t="s">
        <v>114</v>
      </c>
      <c r="D630">
        <v>815</v>
      </c>
      <c r="E630">
        <v>8</v>
      </c>
      <c r="F630">
        <f>RANK(STAND_RBI[[#This Row],[RBI]],STAND_RBI[RBI],0)</f>
        <v>191</v>
      </c>
      <c r="G630">
        <f t="shared" si="9"/>
        <v>5</v>
      </c>
    </row>
    <row r="631" spans="1:7" x14ac:dyDescent="0.25">
      <c r="A631" t="s">
        <v>91</v>
      </c>
      <c r="B631" t="s">
        <v>102</v>
      </c>
      <c r="C631" t="s">
        <v>114</v>
      </c>
      <c r="D631">
        <v>793</v>
      </c>
      <c r="E631">
        <v>7</v>
      </c>
      <c r="F631">
        <f>RANK(STAND_RBI[[#This Row],[RBI]],STAND_RBI[RBI],0)</f>
        <v>246</v>
      </c>
      <c r="G631">
        <f t="shared" si="9"/>
        <v>6</v>
      </c>
    </row>
    <row r="632" spans="1:7" x14ac:dyDescent="0.25">
      <c r="A632" t="s">
        <v>91</v>
      </c>
      <c r="B632" t="s">
        <v>100</v>
      </c>
      <c r="C632" t="s">
        <v>114</v>
      </c>
      <c r="D632">
        <v>748</v>
      </c>
      <c r="E632">
        <v>6</v>
      </c>
      <c r="F632">
        <f>RANK(STAND_RBI[[#This Row],[RBI]],STAND_RBI[RBI],0)</f>
        <v>344</v>
      </c>
      <c r="G632">
        <f t="shared" si="9"/>
        <v>7</v>
      </c>
    </row>
    <row r="633" spans="1:7" x14ac:dyDescent="0.25">
      <c r="A633" t="s">
        <v>91</v>
      </c>
      <c r="B633" t="s">
        <v>104</v>
      </c>
      <c r="C633" t="s">
        <v>114</v>
      </c>
      <c r="D633">
        <v>707</v>
      </c>
      <c r="E633">
        <v>5</v>
      </c>
      <c r="F633">
        <f>RANK(STAND_RBI[[#This Row],[RBI]],STAND_RBI[RBI],0)</f>
        <v>448</v>
      </c>
      <c r="G633">
        <f t="shared" si="9"/>
        <v>8</v>
      </c>
    </row>
    <row r="634" spans="1:7" x14ac:dyDescent="0.25">
      <c r="A634" t="s">
        <v>91</v>
      </c>
      <c r="B634" t="s">
        <v>96</v>
      </c>
      <c r="C634" t="s">
        <v>114</v>
      </c>
      <c r="D634">
        <v>647</v>
      </c>
      <c r="E634">
        <v>4</v>
      </c>
      <c r="F634">
        <f>RANK(STAND_RBI[[#This Row],[RBI]],STAND_RBI[RBI],0)</f>
        <v>544</v>
      </c>
      <c r="G634">
        <f t="shared" si="9"/>
        <v>9</v>
      </c>
    </row>
    <row r="635" spans="1:7" x14ac:dyDescent="0.25">
      <c r="A635" t="s">
        <v>91</v>
      </c>
      <c r="B635" t="s">
        <v>103</v>
      </c>
      <c r="C635" t="s">
        <v>114</v>
      </c>
      <c r="D635">
        <v>639</v>
      </c>
      <c r="E635">
        <v>3</v>
      </c>
      <c r="F635">
        <f>RANK(STAND_RBI[[#This Row],[RBI]],STAND_RBI[RBI],0)</f>
        <v>552</v>
      </c>
      <c r="G635">
        <f t="shared" si="9"/>
        <v>10</v>
      </c>
    </row>
    <row r="636" spans="1:7" x14ac:dyDescent="0.25">
      <c r="A636" t="s">
        <v>91</v>
      </c>
      <c r="B636" t="s">
        <v>97</v>
      </c>
      <c r="C636" t="s">
        <v>114</v>
      </c>
      <c r="D636">
        <v>612</v>
      </c>
      <c r="E636">
        <v>2</v>
      </c>
      <c r="F636">
        <f>RANK(STAND_RBI[[#This Row],[RBI]],STAND_RBI[RBI],0)</f>
        <v>598</v>
      </c>
      <c r="G636">
        <f t="shared" si="9"/>
        <v>11</v>
      </c>
    </row>
    <row r="637" spans="1:7" x14ac:dyDescent="0.25">
      <c r="A637" t="s">
        <v>91</v>
      </c>
      <c r="B637" t="s">
        <v>105</v>
      </c>
      <c r="C637" t="s">
        <v>114</v>
      </c>
      <c r="D637">
        <v>586</v>
      </c>
      <c r="E637">
        <v>1</v>
      </c>
      <c r="F637">
        <f>RANK(STAND_RBI[[#This Row],[RBI]],STAND_RBI[RBI],0)</f>
        <v>616</v>
      </c>
      <c r="G637">
        <f t="shared" si="9"/>
        <v>12</v>
      </c>
    </row>
    <row r="638" spans="1:7" x14ac:dyDescent="0.25">
      <c r="A638" t="s">
        <v>92</v>
      </c>
      <c r="B638" t="s">
        <v>94</v>
      </c>
      <c r="C638" t="s">
        <v>113</v>
      </c>
      <c r="D638">
        <v>907</v>
      </c>
      <c r="E638">
        <v>12</v>
      </c>
      <c r="F638">
        <f>RANK(STAND_RBI[[#This Row],[RBI]],STAND_RBI[RBI],0)</f>
        <v>36</v>
      </c>
      <c r="G638">
        <f t="shared" si="9"/>
        <v>1</v>
      </c>
    </row>
    <row r="639" spans="1:7" x14ac:dyDescent="0.25">
      <c r="A639" t="s">
        <v>92</v>
      </c>
      <c r="B639" t="s">
        <v>100</v>
      </c>
      <c r="C639" t="s">
        <v>113</v>
      </c>
      <c r="D639">
        <v>905</v>
      </c>
      <c r="E639">
        <v>11</v>
      </c>
      <c r="F639">
        <f>RANK(STAND_RBI[[#This Row],[RBI]],STAND_RBI[RBI],0)</f>
        <v>37</v>
      </c>
      <c r="G639">
        <f t="shared" si="9"/>
        <v>2</v>
      </c>
    </row>
    <row r="640" spans="1:7" x14ac:dyDescent="0.25">
      <c r="A640" t="s">
        <v>92</v>
      </c>
      <c r="B640" t="s">
        <v>99</v>
      </c>
      <c r="C640" t="s">
        <v>113</v>
      </c>
      <c r="D640">
        <v>882</v>
      </c>
      <c r="E640">
        <v>10</v>
      </c>
      <c r="F640">
        <f>RANK(STAND_RBI[[#This Row],[RBI]],STAND_RBI[RBI],0)</f>
        <v>84</v>
      </c>
      <c r="G640">
        <f t="shared" si="9"/>
        <v>3</v>
      </c>
    </row>
    <row r="641" spans="1:7" x14ac:dyDescent="0.25">
      <c r="A641" t="s">
        <v>92</v>
      </c>
      <c r="B641" t="s">
        <v>98</v>
      </c>
      <c r="C641" t="s">
        <v>113</v>
      </c>
      <c r="D641">
        <v>818</v>
      </c>
      <c r="E641">
        <v>9</v>
      </c>
      <c r="F641">
        <f>RANK(STAND_RBI[[#This Row],[RBI]],STAND_RBI[RBI],0)</f>
        <v>187</v>
      </c>
      <c r="G641">
        <f t="shared" si="9"/>
        <v>4</v>
      </c>
    </row>
    <row r="642" spans="1:7" x14ac:dyDescent="0.25">
      <c r="A642" t="s">
        <v>92</v>
      </c>
      <c r="B642" t="s">
        <v>95</v>
      </c>
      <c r="C642" t="s">
        <v>113</v>
      </c>
      <c r="D642">
        <v>812</v>
      </c>
      <c r="E642">
        <v>8</v>
      </c>
      <c r="F642">
        <f>RANK(STAND_RBI[[#This Row],[RBI]],STAND_RBI[RBI],0)</f>
        <v>203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101</v>
      </c>
      <c r="C643" t="s">
        <v>113</v>
      </c>
      <c r="D643">
        <v>795</v>
      </c>
      <c r="E643">
        <v>7</v>
      </c>
      <c r="F643">
        <f>RANK(STAND_RBI[[#This Row],[RBI]],STAND_RBI[RBI],0)</f>
        <v>243</v>
      </c>
      <c r="G643">
        <f t="shared" si="10"/>
        <v>6</v>
      </c>
    </row>
    <row r="644" spans="1:7" x14ac:dyDescent="0.25">
      <c r="A644" t="s">
        <v>92</v>
      </c>
      <c r="B644" t="s">
        <v>104</v>
      </c>
      <c r="C644" t="s">
        <v>113</v>
      </c>
      <c r="D644">
        <v>745</v>
      </c>
      <c r="E644">
        <v>6</v>
      </c>
      <c r="F644">
        <f>RANK(STAND_RBI[[#This Row],[RBI]],STAND_RBI[RBI],0)</f>
        <v>353</v>
      </c>
      <c r="G644">
        <f t="shared" si="10"/>
        <v>7</v>
      </c>
    </row>
    <row r="645" spans="1:7" x14ac:dyDescent="0.25">
      <c r="A645" t="s">
        <v>92</v>
      </c>
      <c r="B645" t="s">
        <v>102</v>
      </c>
      <c r="C645" t="s">
        <v>113</v>
      </c>
      <c r="D645">
        <v>735</v>
      </c>
      <c r="E645">
        <v>5</v>
      </c>
      <c r="F645">
        <f>RANK(STAND_RBI[[#This Row],[RBI]],STAND_RBI[RBI],0)</f>
        <v>380</v>
      </c>
      <c r="G645">
        <f t="shared" si="10"/>
        <v>8</v>
      </c>
    </row>
    <row r="646" spans="1:7" x14ac:dyDescent="0.25">
      <c r="A646" t="s">
        <v>92</v>
      </c>
      <c r="B646" t="s">
        <v>105</v>
      </c>
      <c r="C646" t="s">
        <v>113</v>
      </c>
      <c r="D646">
        <v>699</v>
      </c>
      <c r="E646">
        <v>4</v>
      </c>
      <c r="F646">
        <f>RANK(STAND_RBI[[#This Row],[RBI]],STAND_RBI[RBI],0)</f>
        <v>458</v>
      </c>
      <c r="G646">
        <f t="shared" si="10"/>
        <v>9</v>
      </c>
    </row>
    <row r="647" spans="1:7" x14ac:dyDescent="0.25">
      <c r="A647" t="s">
        <v>92</v>
      </c>
      <c r="B647" t="s">
        <v>96</v>
      </c>
      <c r="C647" t="s">
        <v>113</v>
      </c>
      <c r="D647">
        <v>637</v>
      </c>
      <c r="E647">
        <v>3</v>
      </c>
      <c r="F647">
        <f>RANK(STAND_RBI[[#This Row],[RBI]],STAND_RBI[RBI],0)</f>
        <v>556</v>
      </c>
      <c r="G647">
        <f t="shared" si="10"/>
        <v>10</v>
      </c>
    </row>
    <row r="648" spans="1:7" x14ac:dyDescent="0.25">
      <c r="A648" t="s">
        <v>92</v>
      </c>
      <c r="B648" t="s">
        <v>97</v>
      </c>
      <c r="C648" t="s">
        <v>113</v>
      </c>
      <c r="D648">
        <v>506</v>
      </c>
      <c r="E648">
        <v>2</v>
      </c>
      <c r="F648">
        <f>RANK(STAND_RBI[[#This Row],[RBI]],STAND_RBI[RBI],0)</f>
        <v>650</v>
      </c>
      <c r="G648">
        <f t="shared" si="10"/>
        <v>11</v>
      </c>
    </row>
    <row r="649" spans="1:7" x14ac:dyDescent="0.25">
      <c r="A649" t="s">
        <v>92</v>
      </c>
      <c r="B649" t="s">
        <v>103</v>
      </c>
      <c r="C649" t="s">
        <v>113</v>
      </c>
      <c r="D649">
        <v>501</v>
      </c>
      <c r="E649">
        <v>1</v>
      </c>
      <c r="F649">
        <f>RANK(STAND_RBI[[#This Row],[RBI]],STAND_RBI[RBI],0)</f>
        <v>654</v>
      </c>
      <c r="G649">
        <f t="shared" si="10"/>
        <v>12</v>
      </c>
    </row>
    <row r="650" spans="1:7" x14ac:dyDescent="0.25">
      <c r="A650" t="s">
        <v>93</v>
      </c>
      <c r="B650" t="s">
        <v>94</v>
      </c>
      <c r="C650" t="s">
        <v>113</v>
      </c>
      <c r="D650">
        <v>939</v>
      </c>
      <c r="E650">
        <v>12</v>
      </c>
      <c r="F650">
        <f>RANK(STAND_RBI[[#This Row],[RBI]],STAND_RBI[RBI],0)</f>
        <v>15</v>
      </c>
      <c r="G650">
        <f t="shared" si="10"/>
        <v>1</v>
      </c>
    </row>
    <row r="651" spans="1:7" x14ac:dyDescent="0.25">
      <c r="A651" t="s">
        <v>93</v>
      </c>
      <c r="B651" t="s">
        <v>99</v>
      </c>
      <c r="C651" t="s">
        <v>113</v>
      </c>
      <c r="D651">
        <v>902</v>
      </c>
      <c r="E651">
        <v>11</v>
      </c>
      <c r="F651">
        <f>RANK(STAND_RBI[[#This Row],[RBI]],STAND_RBI[RBI],0)</f>
        <v>40</v>
      </c>
      <c r="G651">
        <f t="shared" si="10"/>
        <v>2</v>
      </c>
    </row>
    <row r="652" spans="1:7" x14ac:dyDescent="0.25">
      <c r="A652" t="s">
        <v>93</v>
      </c>
      <c r="B652" t="s">
        <v>98</v>
      </c>
      <c r="C652" t="s">
        <v>113</v>
      </c>
      <c r="D652">
        <v>856</v>
      </c>
      <c r="E652">
        <v>10</v>
      </c>
      <c r="F652">
        <f>RANK(STAND_RBI[[#This Row],[RBI]],STAND_RBI[RBI],0)</f>
        <v>110</v>
      </c>
      <c r="G652">
        <f t="shared" si="10"/>
        <v>3</v>
      </c>
    </row>
    <row r="653" spans="1:7" x14ac:dyDescent="0.25">
      <c r="A653" t="s">
        <v>93</v>
      </c>
      <c r="B653" t="s">
        <v>101</v>
      </c>
      <c r="C653" t="s">
        <v>113</v>
      </c>
      <c r="D653">
        <v>839</v>
      </c>
      <c r="E653">
        <v>9</v>
      </c>
      <c r="F653">
        <f>RANK(STAND_RBI[[#This Row],[RBI]],STAND_RBI[RBI],0)</f>
        <v>147</v>
      </c>
      <c r="G653">
        <f t="shared" si="10"/>
        <v>4</v>
      </c>
    </row>
    <row r="654" spans="1:7" x14ac:dyDescent="0.25">
      <c r="A654" t="s">
        <v>93</v>
      </c>
      <c r="B654" t="s">
        <v>95</v>
      </c>
      <c r="C654" t="s">
        <v>113</v>
      </c>
      <c r="D654">
        <v>830</v>
      </c>
      <c r="E654">
        <v>8</v>
      </c>
      <c r="F654">
        <f>RANK(STAND_RBI[[#This Row],[RBI]],STAND_RBI[RBI],0)</f>
        <v>170</v>
      </c>
      <c r="G654">
        <f t="shared" si="10"/>
        <v>5</v>
      </c>
    </row>
    <row r="655" spans="1:7" x14ac:dyDescent="0.25">
      <c r="A655" t="s">
        <v>93</v>
      </c>
      <c r="B655" t="s">
        <v>100</v>
      </c>
      <c r="C655" t="s">
        <v>113</v>
      </c>
      <c r="D655">
        <v>793</v>
      </c>
      <c r="E655">
        <v>7</v>
      </c>
      <c r="F655">
        <f>RANK(STAND_RBI[[#This Row],[RBI]],STAND_RBI[RBI],0)</f>
        <v>246</v>
      </c>
      <c r="G655">
        <f t="shared" si="10"/>
        <v>6</v>
      </c>
    </row>
    <row r="656" spans="1:7" x14ac:dyDescent="0.25">
      <c r="A656" t="s">
        <v>93</v>
      </c>
      <c r="B656" t="s">
        <v>104</v>
      </c>
      <c r="C656" t="s">
        <v>113</v>
      </c>
      <c r="D656">
        <v>745</v>
      </c>
      <c r="E656">
        <v>6</v>
      </c>
      <c r="F656">
        <f>RANK(STAND_RBI[[#This Row],[RBI]],STAND_RBI[RBI],0)</f>
        <v>353</v>
      </c>
      <c r="G656">
        <f t="shared" si="10"/>
        <v>7</v>
      </c>
    </row>
    <row r="657" spans="1:7" x14ac:dyDescent="0.25">
      <c r="A657" t="s">
        <v>93</v>
      </c>
      <c r="B657" t="s">
        <v>102</v>
      </c>
      <c r="C657" t="s">
        <v>113</v>
      </c>
      <c r="D657">
        <v>732</v>
      </c>
      <c r="E657">
        <v>5</v>
      </c>
      <c r="F657">
        <f>RANK(STAND_RBI[[#This Row],[RBI]],STAND_RBI[RBI],0)</f>
        <v>388</v>
      </c>
      <c r="G657">
        <f t="shared" si="10"/>
        <v>8</v>
      </c>
    </row>
    <row r="658" spans="1:7" x14ac:dyDescent="0.25">
      <c r="A658" t="s">
        <v>93</v>
      </c>
      <c r="B658" t="s">
        <v>103</v>
      </c>
      <c r="C658" t="s">
        <v>113</v>
      </c>
      <c r="D658">
        <v>682</v>
      </c>
      <c r="E658">
        <v>4</v>
      </c>
      <c r="F658">
        <f>RANK(STAND_RBI[[#This Row],[RBI]],STAND_RBI[RBI],0)</f>
        <v>492</v>
      </c>
      <c r="G658">
        <f t="shared" si="10"/>
        <v>9</v>
      </c>
    </row>
    <row r="659" spans="1:7" x14ac:dyDescent="0.25">
      <c r="A659" t="s">
        <v>93</v>
      </c>
      <c r="B659" t="s">
        <v>96</v>
      </c>
      <c r="C659" t="s">
        <v>113</v>
      </c>
      <c r="D659">
        <v>616</v>
      </c>
      <c r="E659">
        <v>3</v>
      </c>
      <c r="F659">
        <f>RANK(STAND_RBI[[#This Row],[RBI]],STAND_RBI[RBI],0)</f>
        <v>590</v>
      </c>
      <c r="G659">
        <f t="shared" si="10"/>
        <v>10</v>
      </c>
    </row>
    <row r="660" spans="1:7" x14ac:dyDescent="0.25">
      <c r="A660" t="s">
        <v>93</v>
      </c>
      <c r="B660" t="s">
        <v>105</v>
      </c>
      <c r="C660" t="s">
        <v>113</v>
      </c>
      <c r="D660">
        <v>607</v>
      </c>
      <c r="E660">
        <v>2</v>
      </c>
      <c r="F660">
        <f>RANK(STAND_RBI[[#This Row],[RBI]],STAND_RBI[RBI],0)</f>
        <v>601</v>
      </c>
      <c r="G660">
        <f t="shared" si="10"/>
        <v>11</v>
      </c>
    </row>
    <row r="661" spans="1:7" x14ac:dyDescent="0.25">
      <c r="A661" t="s">
        <v>93</v>
      </c>
      <c r="B661" t="s">
        <v>97</v>
      </c>
      <c r="C661" t="s">
        <v>113</v>
      </c>
      <c r="D661">
        <v>555</v>
      </c>
      <c r="E661">
        <v>1</v>
      </c>
      <c r="F661">
        <f>RANK(STAND_RBI[[#This Row],[RBI]],STAND_RBI[RBI],0)</f>
        <v>628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D15" sqref="D15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121</v>
      </c>
      <c r="E1" t="s">
        <v>10</v>
      </c>
      <c r="F1" t="s">
        <v>115</v>
      </c>
      <c r="G1" t="s">
        <v>116</v>
      </c>
    </row>
    <row r="2" spans="1:7" x14ac:dyDescent="0.25">
      <c r="A2" t="s">
        <v>39</v>
      </c>
      <c r="B2" t="s">
        <v>94</v>
      </c>
      <c r="C2" t="s">
        <v>113</v>
      </c>
      <c r="D2">
        <v>0.28199999999999997</v>
      </c>
      <c r="E2">
        <v>12</v>
      </c>
      <c r="F2">
        <f>RANK(STAND_AVG[[#This Row],[AVG]],STAND_AVG[AVG],0)</f>
        <v>7</v>
      </c>
      <c r="G2">
        <f t="shared" ref="G2:G65" si="0">IF(A2=A1,G1+1,1)</f>
        <v>1</v>
      </c>
    </row>
    <row r="3" spans="1:7" x14ac:dyDescent="0.25">
      <c r="A3" t="s">
        <v>39</v>
      </c>
      <c r="B3" t="s">
        <v>98</v>
      </c>
      <c r="C3" t="s">
        <v>113</v>
      </c>
      <c r="D3">
        <v>0.27779999999999999</v>
      </c>
      <c r="E3">
        <v>11</v>
      </c>
      <c r="F3">
        <f>RANK(STAND_AVG[[#This Row],[AVG]],STAND_AVG[AVG],0)</f>
        <v>26</v>
      </c>
      <c r="G3">
        <f t="shared" si="0"/>
        <v>2</v>
      </c>
    </row>
    <row r="4" spans="1:7" x14ac:dyDescent="0.25">
      <c r="A4" t="s">
        <v>39</v>
      </c>
      <c r="B4" t="s">
        <v>95</v>
      </c>
      <c r="C4" t="s">
        <v>113</v>
      </c>
      <c r="D4">
        <v>0.26779999999999998</v>
      </c>
      <c r="E4">
        <v>10</v>
      </c>
      <c r="F4">
        <f>RANK(STAND_AVG[[#This Row],[AVG]],STAND_AVG[AVG],0)</f>
        <v>164</v>
      </c>
      <c r="G4">
        <f t="shared" si="0"/>
        <v>3</v>
      </c>
    </row>
    <row r="5" spans="1:7" x14ac:dyDescent="0.25">
      <c r="A5" t="s">
        <v>39</v>
      </c>
      <c r="B5" t="s">
        <v>99</v>
      </c>
      <c r="C5" t="s">
        <v>113</v>
      </c>
      <c r="D5">
        <v>0.26769999999999999</v>
      </c>
      <c r="E5">
        <v>9</v>
      </c>
      <c r="F5">
        <f>RANK(STAND_AVG[[#This Row],[AVG]],STAND_AVG[AVG],0)</f>
        <v>167</v>
      </c>
      <c r="G5">
        <f t="shared" si="0"/>
        <v>4</v>
      </c>
    </row>
    <row r="6" spans="1:7" x14ac:dyDescent="0.25">
      <c r="A6" t="s">
        <v>39</v>
      </c>
      <c r="B6" t="s">
        <v>101</v>
      </c>
      <c r="C6" t="s">
        <v>113</v>
      </c>
      <c r="D6">
        <v>0.26600000000000001</v>
      </c>
      <c r="E6">
        <v>8</v>
      </c>
      <c r="F6">
        <f>RANK(STAND_AVG[[#This Row],[AVG]],STAND_AVG[AVG],0)</f>
        <v>212</v>
      </c>
      <c r="G6">
        <f t="shared" si="0"/>
        <v>5</v>
      </c>
    </row>
    <row r="7" spans="1:7" x14ac:dyDescent="0.25">
      <c r="A7" t="s">
        <v>39</v>
      </c>
      <c r="B7" t="s">
        <v>96</v>
      </c>
      <c r="C7" t="s">
        <v>113</v>
      </c>
      <c r="D7">
        <v>0.2631</v>
      </c>
      <c r="E7">
        <v>7</v>
      </c>
      <c r="F7">
        <f>RANK(STAND_AVG[[#This Row],[AVG]],STAND_AVG[AVG],0)</f>
        <v>284</v>
      </c>
      <c r="G7">
        <f t="shared" si="0"/>
        <v>6</v>
      </c>
    </row>
    <row r="8" spans="1:7" x14ac:dyDescent="0.25">
      <c r="A8" t="s">
        <v>39</v>
      </c>
      <c r="B8" t="s">
        <v>105</v>
      </c>
      <c r="C8" t="s">
        <v>113</v>
      </c>
      <c r="D8">
        <v>0.26100000000000001</v>
      </c>
      <c r="E8">
        <v>6</v>
      </c>
      <c r="F8">
        <f>RANK(STAND_AVG[[#This Row],[AVG]],STAND_AVG[AVG],0)</f>
        <v>358</v>
      </c>
      <c r="G8">
        <f t="shared" si="0"/>
        <v>7</v>
      </c>
    </row>
    <row r="9" spans="1:7" x14ac:dyDescent="0.25">
      <c r="A9" t="s">
        <v>39</v>
      </c>
      <c r="B9" t="s">
        <v>102</v>
      </c>
      <c r="C9" t="s">
        <v>113</v>
      </c>
      <c r="D9">
        <v>0.25990000000000002</v>
      </c>
      <c r="E9">
        <v>5</v>
      </c>
      <c r="F9">
        <f>RANK(STAND_AVG[[#This Row],[AVG]],STAND_AVG[AVG],0)</f>
        <v>401</v>
      </c>
      <c r="G9">
        <f t="shared" si="0"/>
        <v>8</v>
      </c>
    </row>
    <row r="10" spans="1:7" x14ac:dyDescent="0.25">
      <c r="A10" t="s">
        <v>39</v>
      </c>
      <c r="B10" t="s">
        <v>100</v>
      </c>
      <c r="C10" t="s">
        <v>113</v>
      </c>
      <c r="D10">
        <v>0.25690000000000002</v>
      </c>
      <c r="E10">
        <v>4</v>
      </c>
      <c r="F10">
        <f>RANK(STAND_AVG[[#This Row],[AVG]],STAND_AVG[AVG],0)</f>
        <v>483</v>
      </c>
      <c r="G10">
        <f t="shared" si="0"/>
        <v>9</v>
      </c>
    </row>
    <row r="11" spans="1:7" x14ac:dyDescent="0.25">
      <c r="A11" t="s">
        <v>39</v>
      </c>
      <c r="B11" t="s">
        <v>97</v>
      </c>
      <c r="C11" t="s">
        <v>113</v>
      </c>
      <c r="D11">
        <v>0.25419999999999998</v>
      </c>
      <c r="E11">
        <v>3</v>
      </c>
      <c r="F11">
        <f>RANK(STAND_AVG[[#This Row],[AVG]],STAND_AVG[AVG],0)</f>
        <v>537</v>
      </c>
      <c r="G11">
        <f t="shared" si="0"/>
        <v>10</v>
      </c>
    </row>
    <row r="12" spans="1:7" x14ac:dyDescent="0.25">
      <c r="A12" t="s">
        <v>39</v>
      </c>
      <c r="B12" t="s">
        <v>103</v>
      </c>
      <c r="C12" t="s">
        <v>113</v>
      </c>
      <c r="D12">
        <v>0.24709999999999999</v>
      </c>
      <c r="E12">
        <v>2</v>
      </c>
      <c r="F12">
        <f>RANK(STAND_AVG[[#This Row],[AVG]],STAND_AVG[AVG],0)</f>
        <v>639</v>
      </c>
      <c r="G12">
        <f t="shared" si="0"/>
        <v>11</v>
      </c>
    </row>
    <row r="13" spans="1:7" x14ac:dyDescent="0.25">
      <c r="A13" t="s">
        <v>39</v>
      </c>
      <c r="B13" t="s">
        <v>104</v>
      </c>
      <c r="C13" t="s">
        <v>113</v>
      </c>
      <c r="D13">
        <v>0.24660000000000001</v>
      </c>
      <c r="E13">
        <v>1</v>
      </c>
      <c r="F13">
        <f>RANK(STAND_AVG[[#This Row],[AVG]],STAND_AVG[AVG],0)</f>
        <v>642</v>
      </c>
      <c r="G13">
        <f t="shared" si="0"/>
        <v>12</v>
      </c>
    </row>
    <row r="14" spans="1:7" x14ac:dyDescent="0.25">
      <c r="A14" t="s">
        <v>40</v>
      </c>
      <c r="B14" t="s">
        <v>102</v>
      </c>
      <c r="C14" t="s">
        <v>113</v>
      </c>
      <c r="D14">
        <v>0.27550000000000002</v>
      </c>
      <c r="E14">
        <v>12</v>
      </c>
      <c r="F14">
        <f>RANK(STAND_AVG[[#This Row],[AVG]],STAND_AVG[AVG],0)</f>
        <v>39</v>
      </c>
      <c r="G14">
        <f t="shared" si="0"/>
        <v>1</v>
      </c>
    </row>
    <row r="15" spans="1:7" x14ac:dyDescent="0.25">
      <c r="A15" t="s">
        <v>40</v>
      </c>
      <c r="B15" t="s">
        <v>94</v>
      </c>
      <c r="C15" t="s">
        <v>113</v>
      </c>
      <c r="D15">
        <v>0.27229999999999999</v>
      </c>
      <c r="E15">
        <v>11</v>
      </c>
      <c r="F15">
        <f>RANK(STAND_AVG[[#This Row],[AVG]],STAND_AVG[AVG],0)</f>
        <v>68</v>
      </c>
      <c r="G15">
        <f t="shared" si="0"/>
        <v>2</v>
      </c>
    </row>
    <row r="16" spans="1:7" x14ac:dyDescent="0.25">
      <c r="A16" t="s">
        <v>40</v>
      </c>
      <c r="B16" t="s">
        <v>104</v>
      </c>
      <c r="C16" t="s">
        <v>113</v>
      </c>
      <c r="D16">
        <v>0.26769999999999999</v>
      </c>
      <c r="E16">
        <v>10</v>
      </c>
      <c r="F16">
        <f>RANK(STAND_AVG[[#This Row],[AVG]],STAND_AVG[AVG],0)</f>
        <v>167</v>
      </c>
      <c r="G16">
        <f t="shared" si="0"/>
        <v>3</v>
      </c>
    </row>
    <row r="17" spans="1:7" x14ac:dyDescent="0.25">
      <c r="A17" t="s">
        <v>40</v>
      </c>
      <c r="B17" t="s">
        <v>103</v>
      </c>
      <c r="C17" t="s">
        <v>113</v>
      </c>
      <c r="D17">
        <v>0.26640000000000003</v>
      </c>
      <c r="E17">
        <v>9</v>
      </c>
      <c r="F17">
        <f>RANK(STAND_AVG[[#This Row],[AVG]],STAND_AVG[AVG],0)</f>
        <v>200</v>
      </c>
      <c r="G17">
        <f t="shared" si="0"/>
        <v>4</v>
      </c>
    </row>
    <row r="18" spans="1:7" x14ac:dyDescent="0.25">
      <c r="A18" t="s">
        <v>40</v>
      </c>
      <c r="B18" t="s">
        <v>101</v>
      </c>
      <c r="C18" t="s">
        <v>113</v>
      </c>
      <c r="D18">
        <v>0.26369999999999999</v>
      </c>
      <c r="E18">
        <v>8</v>
      </c>
      <c r="F18">
        <f>RANK(STAND_AVG[[#This Row],[AVG]],STAND_AVG[AVG],0)</f>
        <v>269</v>
      </c>
      <c r="G18">
        <f t="shared" si="0"/>
        <v>5</v>
      </c>
    </row>
    <row r="19" spans="1:7" x14ac:dyDescent="0.25">
      <c r="A19" t="s">
        <v>40</v>
      </c>
      <c r="B19" t="s">
        <v>98</v>
      </c>
      <c r="C19" t="s">
        <v>113</v>
      </c>
      <c r="D19">
        <v>0.26150000000000001</v>
      </c>
      <c r="E19">
        <v>7</v>
      </c>
      <c r="F19">
        <f>RANK(STAND_AVG[[#This Row],[AVG]],STAND_AVG[AVG],0)</f>
        <v>337</v>
      </c>
      <c r="G19">
        <f t="shared" si="0"/>
        <v>6</v>
      </c>
    </row>
    <row r="20" spans="1:7" x14ac:dyDescent="0.25">
      <c r="A20" t="s">
        <v>40</v>
      </c>
      <c r="B20" t="s">
        <v>99</v>
      </c>
      <c r="C20" t="s">
        <v>113</v>
      </c>
      <c r="D20">
        <v>0.26100000000000001</v>
      </c>
      <c r="E20">
        <v>6</v>
      </c>
      <c r="F20">
        <f>RANK(STAND_AVG[[#This Row],[AVG]],STAND_AVG[AVG],0)</f>
        <v>358</v>
      </c>
      <c r="G20">
        <f t="shared" si="0"/>
        <v>7</v>
      </c>
    </row>
    <row r="21" spans="1:7" x14ac:dyDescent="0.25">
      <c r="A21" t="s">
        <v>40</v>
      </c>
      <c r="B21" t="s">
        <v>95</v>
      </c>
      <c r="C21" t="s">
        <v>113</v>
      </c>
      <c r="D21">
        <v>0.25979999999999998</v>
      </c>
      <c r="E21">
        <v>5</v>
      </c>
      <c r="F21">
        <f>RANK(STAND_AVG[[#This Row],[AVG]],STAND_AVG[AVG],0)</f>
        <v>402</v>
      </c>
      <c r="G21">
        <f t="shared" si="0"/>
        <v>8</v>
      </c>
    </row>
    <row r="22" spans="1:7" x14ac:dyDescent="0.25">
      <c r="A22" t="s">
        <v>40</v>
      </c>
      <c r="B22" t="s">
        <v>96</v>
      </c>
      <c r="C22" t="s">
        <v>113</v>
      </c>
      <c r="D22">
        <v>0.25569999999999998</v>
      </c>
      <c r="E22">
        <v>4</v>
      </c>
      <c r="F22">
        <f>RANK(STAND_AVG[[#This Row],[AVG]],STAND_AVG[AVG],0)</f>
        <v>501</v>
      </c>
      <c r="G22">
        <f t="shared" si="0"/>
        <v>9</v>
      </c>
    </row>
    <row r="23" spans="1:7" x14ac:dyDescent="0.25">
      <c r="A23" t="s">
        <v>40</v>
      </c>
      <c r="B23" t="s">
        <v>97</v>
      </c>
      <c r="C23" t="s">
        <v>113</v>
      </c>
      <c r="D23">
        <v>0.25509999999999999</v>
      </c>
      <c r="E23">
        <v>3</v>
      </c>
      <c r="F23">
        <f>RANK(STAND_AVG[[#This Row],[AVG]],STAND_AVG[AVG],0)</f>
        <v>510</v>
      </c>
      <c r="G23">
        <f t="shared" si="0"/>
        <v>10</v>
      </c>
    </row>
    <row r="24" spans="1:7" x14ac:dyDescent="0.25">
      <c r="A24" t="s">
        <v>40</v>
      </c>
      <c r="B24" t="s">
        <v>100</v>
      </c>
      <c r="C24" t="s">
        <v>113</v>
      </c>
      <c r="D24">
        <v>0.25069999999999998</v>
      </c>
      <c r="E24">
        <v>2</v>
      </c>
      <c r="F24">
        <f>RANK(STAND_AVG[[#This Row],[AVG]],STAND_AVG[AVG],0)</f>
        <v>596</v>
      </c>
      <c r="G24">
        <f t="shared" si="0"/>
        <v>11</v>
      </c>
    </row>
    <row r="25" spans="1:7" x14ac:dyDescent="0.25">
      <c r="A25" t="s">
        <v>40</v>
      </c>
      <c r="B25" t="s">
        <v>105</v>
      </c>
      <c r="C25" t="s">
        <v>113</v>
      </c>
      <c r="D25">
        <v>0.2482</v>
      </c>
      <c r="E25">
        <v>1</v>
      </c>
      <c r="F25">
        <f>RANK(STAND_AVG[[#This Row],[AVG]],STAND_AVG[AVG],0)</f>
        <v>631</v>
      </c>
      <c r="G25">
        <f t="shared" si="0"/>
        <v>12</v>
      </c>
    </row>
    <row r="26" spans="1:7" x14ac:dyDescent="0.25">
      <c r="A26" t="s">
        <v>41</v>
      </c>
      <c r="B26" t="s">
        <v>99</v>
      </c>
      <c r="C26" t="s">
        <v>113</v>
      </c>
      <c r="D26">
        <v>0.27460000000000001</v>
      </c>
      <c r="E26">
        <v>12</v>
      </c>
      <c r="F26">
        <f>RANK(STAND_AVG[[#This Row],[AVG]],STAND_AVG[AVG],0)</f>
        <v>53</v>
      </c>
      <c r="G26">
        <f t="shared" si="0"/>
        <v>1</v>
      </c>
    </row>
    <row r="27" spans="1:7" x14ac:dyDescent="0.25">
      <c r="A27" t="s">
        <v>41</v>
      </c>
      <c r="B27" t="s">
        <v>94</v>
      </c>
      <c r="C27" t="s">
        <v>113</v>
      </c>
      <c r="D27">
        <v>0.27350000000000002</v>
      </c>
      <c r="E27">
        <v>11</v>
      </c>
      <c r="F27">
        <f>RANK(STAND_AVG[[#This Row],[AVG]],STAND_AVG[AVG],0)</f>
        <v>60</v>
      </c>
      <c r="G27">
        <f t="shared" si="0"/>
        <v>2</v>
      </c>
    </row>
    <row r="28" spans="1:7" x14ac:dyDescent="0.25">
      <c r="A28" t="s">
        <v>41</v>
      </c>
      <c r="B28" t="s">
        <v>104</v>
      </c>
      <c r="C28" t="s">
        <v>113</v>
      </c>
      <c r="D28">
        <v>0.26910000000000001</v>
      </c>
      <c r="E28">
        <v>10</v>
      </c>
      <c r="F28">
        <f>RANK(STAND_AVG[[#This Row],[AVG]],STAND_AVG[AVG],0)</f>
        <v>130</v>
      </c>
      <c r="G28">
        <f t="shared" si="0"/>
        <v>3</v>
      </c>
    </row>
    <row r="29" spans="1:7" x14ac:dyDescent="0.25">
      <c r="A29" t="s">
        <v>41</v>
      </c>
      <c r="B29" t="s">
        <v>101</v>
      </c>
      <c r="C29" t="s">
        <v>113</v>
      </c>
      <c r="D29">
        <v>0.26290000000000002</v>
      </c>
      <c r="E29">
        <v>9</v>
      </c>
      <c r="F29">
        <f>RANK(STAND_AVG[[#This Row],[AVG]],STAND_AVG[AVG],0)</f>
        <v>289</v>
      </c>
      <c r="G29">
        <f t="shared" si="0"/>
        <v>4</v>
      </c>
    </row>
    <row r="30" spans="1:7" x14ac:dyDescent="0.25">
      <c r="A30" t="s">
        <v>41</v>
      </c>
      <c r="B30" t="s">
        <v>102</v>
      </c>
      <c r="C30" t="s">
        <v>113</v>
      </c>
      <c r="D30">
        <v>0.2626</v>
      </c>
      <c r="E30">
        <v>8</v>
      </c>
      <c r="F30">
        <f>RANK(STAND_AVG[[#This Row],[AVG]],STAND_AVG[AVG],0)</f>
        <v>297</v>
      </c>
      <c r="G30">
        <f t="shared" si="0"/>
        <v>5</v>
      </c>
    </row>
    <row r="31" spans="1:7" x14ac:dyDescent="0.25">
      <c r="A31" t="s">
        <v>41</v>
      </c>
      <c r="B31" t="s">
        <v>103</v>
      </c>
      <c r="C31" t="s">
        <v>113</v>
      </c>
      <c r="D31">
        <v>0.2616</v>
      </c>
      <c r="E31">
        <v>7</v>
      </c>
      <c r="F31">
        <f>RANK(STAND_AVG[[#This Row],[AVG]],STAND_AVG[AVG],0)</f>
        <v>332</v>
      </c>
      <c r="G31">
        <f t="shared" si="0"/>
        <v>6</v>
      </c>
    </row>
    <row r="32" spans="1:7" x14ac:dyDescent="0.25">
      <c r="A32" t="s">
        <v>41</v>
      </c>
      <c r="B32" t="s">
        <v>96</v>
      </c>
      <c r="C32" t="s">
        <v>113</v>
      </c>
      <c r="D32">
        <v>0.26150000000000001</v>
      </c>
      <c r="E32">
        <v>6</v>
      </c>
      <c r="F32">
        <f>RANK(STAND_AVG[[#This Row],[AVG]],STAND_AVG[AVG],0)</f>
        <v>337</v>
      </c>
      <c r="G32">
        <f t="shared" si="0"/>
        <v>7</v>
      </c>
    </row>
    <row r="33" spans="1:7" x14ac:dyDescent="0.25">
      <c r="A33" t="s">
        <v>41</v>
      </c>
      <c r="B33" t="s">
        <v>98</v>
      </c>
      <c r="C33" t="s">
        <v>113</v>
      </c>
      <c r="D33">
        <v>0.26129999999999998</v>
      </c>
      <c r="E33">
        <v>5</v>
      </c>
      <c r="F33">
        <f>RANK(STAND_AVG[[#This Row],[AVG]],STAND_AVG[AVG],0)</f>
        <v>342</v>
      </c>
      <c r="G33">
        <f t="shared" si="0"/>
        <v>8</v>
      </c>
    </row>
    <row r="34" spans="1:7" x14ac:dyDescent="0.25">
      <c r="A34" t="s">
        <v>41</v>
      </c>
      <c r="B34" t="s">
        <v>95</v>
      </c>
      <c r="C34" t="s">
        <v>113</v>
      </c>
      <c r="D34">
        <v>0.26090000000000002</v>
      </c>
      <c r="E34">
        <v>4</v>
      </c>
      <c r="F34">
        <f>RANK(STAND_AVG[[#This Row],[AVG]],STAND_AVG[AVG],0)</f>
        <v>365</v>
      </c>
      <c r="G34">
        <f t="shared" si="0"/>
        <v>9</v>
      </c>
    </row>
    <row r="35" spans="1:7" x14ac:dyDescent="0.25">
      <c r="A35" t="s">
        <v>41</v>
      </c>
      <c r="B35" t="s">
        <v>97</v>
      </c>
      <c r="C35" t="s">
        <v>113</v>
      </c>
      <c r="D35">
        <v>0.2545</v>
      </c>
      <c r="E35">
        <v>3</v>
      </c>
      <c r="F35">
        <f>RANK(STAND_AVG[[#This Row],[AVG]],STAND_AVG[AVG],0)</f>
        <v>528</v>
      </c>
      <c r="G35">
        <f t="shared" si="0"/>
        <v>10</v>
      </c>
    </row>
    <row r="36" spans="1:7" x14ac:dyDescent="0.25">
      <c r="A36" t="s">
        <v>41</v>
      </c>
      <c r="B36" t="s">
        <v>105</v>
      </c>
      <c r="C36" t="s">
        <v>113</v>
      </c>
      <c r="D36">
        <v>0.252</v>
      </c>
      <c r="E36">
        <v>2</v>
      </c>
      <c r="F36">
        <f>RANK(STAND_AVG[[#This Row],[AVG]],STAND_AVG[AVG],0)</f>
        <v>570</v>
      </c>
      <c r="G36">
        <f t="shared" si="0"/>
        <v>11</v>
      </c>
    </row>
    <row r="37" spans="1:7" x14ac:dyDescent="0.25">
      <c r="A37" t="s">
        <v>41</v>
      </c>
      <c r="B37" t="s">
        <v>100</v>
      </c>
      <c r="C37" t="s">
        <v>113</v>
      </c>
      <c r="D37">
        <v>0.24779999999999999</v>
      </c>
      <c r="E37">
        <v>1</v>
      </c>
      <c r="F37">
        <f>RANK(STAND_AVG[[#This Row],[AVG]],STAND_AVG[AVG],0)</f>
        <v>635</v>
      </c>
      <c r="G37">
        <f t="shared" si="0"/>
        <v>12</v>
      </c>
    </row>
    <row r="38" spans="1:7" x14ac:dyDescent="0.25">
      <c r="A38" t="s">
        <v>42</v>
      </c>
      <c r="B38" t="s">
        <v>94</v>
      </c>
      <c r="C38" t="s">
        <v>113</v>
      </c>
      <c r="D38">
        <v>0.27850000000000003</v>
      </c>
      <c r="E38">
        <v>12</v>
      </c>
      <c r="F38">
        <f>RANK(STAND_AVG[[#This Row],[AVG]],STAND_AVG[AVG],0)</f>
        <v>20</v>
      </c>
      <c r="G38">
        <f t="shared" si="0"/>
        <v>1</v>
      </c>
    </row>
    <row r="39" spans="1:7" x14ac:dyDescent="0.25">
      <c r="A39" t="s">
        <v>42</v>
      </c>
      <c r="B39" t="s">
        <v>105</v>
      </c>
      <c r="C39" t="s">
        <v>113</v>
      </c>
      <c r="D39">
        <v>0.27350000000000002</v>
      </c>
      <c r="E39">
        <v>11</v>
      </c>
      <c r="F39">
        <f>RANK(STAND_AVG[[#This Row],[AVG]],STAND_AVG[AVG],0)</f>
        <v>60</v>
      </c>
      <c r="G39">
        <f t="shared" si="0"/>
        <v>2</v>
      </c>
    </row>
    <row r="40" spans="1:7" x14ac:dyDescent="0.25">
      <c r="A40" t="s">
        <v>42</v>
      </c>
      <c r="B40" t="s">
        <v>102</v>
      </c>
      <c r="C40" t="s">
        <v>113</v>
      </c>
      <c r="D40">
        <v>0.27200000000000002</v>
      </c>
      <c r="E40">
        <v>10</v>
      </c>
      <c r="F40">
        <f>RANK(STAND_AVG[[#This Row],[AVG]],STAND_AVG[AVG],0)</f>
        <v>75</v>
      </c>
      <c r="G40">
        <f t="shared" si="0"/>
        <v>3</v>
      </c>
    </row>
    <row r="41" spans="1:7" x14ac:dyDescent="0.25">
      <c r="A41" t="s">
        <v>42</v>
      </c>
      <c r="B41" t="s">
        <v>95</v>
      </c>
      <c r="C41" t="s">
        <v>113</v>
      </c>
      <c r="D41">
        <v>0.27079999999999999</v>
      </c>
      <c r="E41">
        <v>9</v>
      </c>
      <c r="F41">
        <f>RANK(STAND_AVG[[#This Row],[AVG]],STAND_AVG[AVG],0)</f>
        <v>95</v>
      </c>
      <c r="G41">
        <f t="shared" si="0"/>
        <v>4</v>
      </c>
    </row>
    <row r="42" spans="1:7" x14ac:dyDescent="0.25">
      <c r="A42" t="s">
        <v>42</v>
      </c>
      <c r="B42" t="s">
        <v>104</v>
      </c>
      <c r="C42" t="s">
        <v>113</v>
      </c>
      <c r="D42">
        <v>0.26579999999999998</v>
      </c>
      <c r="E42">
        <v>8</v>
      </c>
      <c r="F42">
        <f>RANK(STAND_AVG[[#This Row],[AVG]],STAND_AVG[AVG],0)</f>
        <v>219</v>
      </c>
      <c r="G42">
        <f t="shared" si="0"/>
        <v>5</v>
      </c>
    </row>
    <row r="43" spans="1:7" x14ac:dyDescent="0.25">
      <c r="A43" t="s">
        <v>42</v>
      </c>
      <c r="B43" t="s">
        <v>101</v>
      </c>
      <c r="C43" t="s">
        <v>113</v>
      </c>
      <c r="D43">
        <v>0.2656</v>
      </c>
      <c r="E43">
        <v>7</v>
      </c>
      <c r="F43">
        <f>RANK(STAND_AVG[[#This Row],[AVG]],STAND_AVG[AVG],0)</f>
        <v>222</v>
      </c>
      <c r="G43">
        <f t="shared" si="0"/>
        <v>6</v>
      </c>
    </row>
    <row r="44" spans="1:7" x14ac:dyDescent="0.25">
      <c r="A44" t="s">
        <v>42</v>
      </c>
      <c r="B44" t="s">
        <v>99</v>
      </c>
      <c r="C44" t="s">
        <v>113</v>
      </c>
      <c r="D44">
        <v>0.2581</v>
      </c>
      <c r="E44">
        <v>6</v>
      </c>
      <c r="F44">
        <f>RANK(STAND_AVG[[#This Row],[AVG]],STAND_AVG[AVG],0)</f>
        <v>456</v>
      </c>
      <c r="G44">
        <f t="shared" si="0"/>
        <v>7</v>
      </c>
    </row>
    <row r="45" spans="1:7" x14ac:dyDescent="0.25">
      <c r="A45" t="s">
        <v>42</v>
      </c>
      <c r="B45" t="s">
        <v>103</v>
      </c>
      <c r="C45" t="s">
        <v>113</v>
      </c>
      <c r="D45">
        <v>0.255</v>
      </c>
      <c r="E45">
        <v>5</v>
      </c>
      <c r="F45">
        <f>RANK(STAND_AVG[[#This Row],[AVG]],STAND_AVG[AVG],0)</f>
        <v>513</v>
      </c>
      <c r="G45">
        <f t="shared" si="0"/>
        <v>8</v>
      </c>
    </row>
    <row r="46" spans="1:7" x14ac:dyDescent="0.25">
      <c r="A46" t="s">
        <v>42</v>
      </c>
      <c r="B46" t="s">
        <v>96</v>
      </c>
      <c r="C46" t="s">
        <v>113</v>
      </c>
      <c r="D46">
        <v>0.25469999999999998</v>
      </c>
      <c r="E46">
        <v>4</v>
      </c>
      <c r="F46">
        <f>RANK(STAND_AVG[[#This Row],[AVG]],STAND_AVG[AVG],0)</f>
        <v>522</v>
      </c>
      <c r="G46">
        <f t="shared" si="0"/>
        <v>9</v>
      </c>
    </row>
    <row r="47" spans="1:7" x14ac:dyDescent="0.25">
      <c r="A47" t="s">
        <v>42</v>
      </c>
      <c r="B47" t="s">
        <v>97</v>
      </c>
      <c r="C47" t="s">
        <v>113</v>
      </c>
      <c r="D47">
        <v>0.24979999999999999</v>
      </c>
      <c r="E47">
        <v>3</v>
      </c>
      <c r="F47">
        <f>RANK(STAND_AVG[[#This Row],[AVG]],STAND_AVG[AVG],0)</f>
        <v>611</v>
      </c>
      <c r="G47">
        <f t="shared" si="0"/>
        <v>10</v>
      </c>
    </row>
    <row r="48" spans="1:7" x14ac:dyDescent="0.25">
      <c r="A48" t="s">
        <v>42</v>
      </c>
      <c r="B48" t="s">
        <v>98</v>
      </c>
      <c r="C48" t="s">
        <v>113</v>
      </c>
      <c r="D48">
        <v>0.2485</v>
      </c>
      <c r="E48">
        <v>2</v>
      </c>
      <c r="F48">
        <f>RANK(STAND_AVG[[#This Row],[AVG]],STAND_AVG[AVG],0)</f>
        <v>626</v>
      </c>
      <c r="G48">
        <f t="shared" si="0"/>
        <v>11</v>
      </c>
    </row>
    <row r="49" spans="1:7" x14ac:dyDescent="0.25">
      <c r="A49" t="s">
        <v>42</v>
      </c>
      <c r="B49" t="s">
        <v>100</v>
      </c>
      <c r="C49" t="s">
        <v>113</v>
      </c>
      <c r="D49">
        <v>0.2467</v>
      </c>
      <c r="E49">
        <v>1</v>
      </c>
      <c r="F49">
        <f>RANK(STAND_AVG[[#This Row],[AVG]],STAND_AVG[AVG],0)</f>
        <v>641</v>
      </c>
      <c r="G49">
        <f t="shared" si="0"/>
        <v>12</v>
      </c>
    </row>
    <row r="50" spans="1:7" x14ac:dyDescent="0.25">
      <c r="A50" t="s">
        <v>43</v>
      </c>
      <c r="B50" t="s">
        <v>94</v>
      </c>
      <c r="C50" t="s">
        <v>114</v>
      </c>
      <c r="D50">
        <v>0.28220000000000001</v>
      </c>
      <c r="E50">
        <v>12</v>
      </c>
      <c r="F50">
        <f>RANK(STAND_AVG[[#This Row],[AVG]],STAND_AVG[AVG],0)</f>
        <v>5</v>
      </c>
      <c r="G50">
        <f t="shared" si="0"/>
        <v>1</v>
      </c>
    </row>
    <row r="51" spans="1:7" x14ac:dyDescent="0.25">
      <c r="A51" t="s">
        <v>43</v>
      </c>
      <c r="B51" t="s">
        <v>102</v>
      </c>
      <c r="C51" t="s">
        <v>114</v>
      </c>
      <c r="D51">
        <v>0.27879999999999999</v>
      </c>
      <c r="E51">
        <v>11</v>
      </c>
      <c r="F51">
        <f>RANK(STAND_AVG[[#This Row],[AVG]],STAND_AVG[AVG],0)</f>
        <v>17</v>
      </c>
      <c r="G51">
        <f t="shared" si="0"/>
        <v>2</v>
      </c>
    </row>
    <row r="52" spans="1:7" x14ac:dyDescent="0.25">
      <c r="A52" t="s">
        <v>43</v>
      </c>
      <c r="B52" t="s">
        <v>99</v>
      </c>
      <c r="C52" t="s">
        <v>114</v>
      </c>
      <c r="D52">
        <v>0.27829999999999999</v>
      </c>
      <c r="E52">
        <v>10</v>
      </c>
      <c r="F52">
        <f>RANK(STAND_AVG[[#This Row],[AVG]],STAND_AVG[AVG],0)</f>
        <v>22</v>
      </c>
      <c r="G52">
        <f t="shared" si="0"/>
        <v>3</v>
      </c>
    </row>
    <row r="53" spans="1:7" x14ac:dyDescent="0.25">
      <c r="A53" t="s">
        <v>43</v>
      </c>
      <c r="B53" t="s">
        <v>100</v>
      </c>
      <c r="C53" t="s">
        <v>114</v>
      </c>
      <c r="D53">
        <v>0.26719999999999999</v>
      </c>
      <c r="E53">
        <v>9</v>
      </c>
      <c r="F53">
        <f>RANK(STAND_AVG[[#This Row],[AVG]],STAND_AVG[AVG],0)</f>
        <v>179</v>
      </c>
      <c r="G53">
        <f t="shared" si="0"/>
        <v>4</v>
      </c>
    </row>
    <row r="54" spans="1:7" x14ac:dyDescent="0.25">
      <c r="A54" t="s">
        <v>43</v>
      </c>
      <c r="B54" t="s">
        <v>104</v>
      </c>
      <c r="C54" t="s">
        <v>114</v>
      </c>
      <c r="D54">
        <v>0.26679999999999998</v>
      </c>
      <c r="E54">
        <v>8</v>
      </c>
      <c r="F54">
        <f>RANK(STAND_AVG[[#This Row],[AVG]],STAND_AVG[AVG],0)</f>
        <v>188</v>
      </c>
      <c r="G54">
        <f t="shared" si="0"/>
        <v>5</v>
      </c>
    </row>
    <row r="55" spans="1:7" x14ac:dyDescent="0.25">
      <c r="A55" t="s">
        <v>43</v>
      </c>
      <c r="B55" t="s">
        <v>95</v>
      </c>
      <c r="C55" t="s">
        <v>114</v>
      </c>
      <c r="D55">
        <v>0.2666</v>
      </c>
      <c r="E55">
        <v>7</v>
      </c>
      <c r="F55">
        <f>RANK(STAND_AVG[[#This Row],[AVG]],STAND_AVG[AVG],0)</f>
        <v>197</v>
      </c>
      <c r="G55">
        <f t="shared" si="0"/>
        <v>6</v>
      </c>
    </row>
    <row r="56" spans="1:7" x14ac:dyDescent="0.25">
      <c r="A56" t="s">
        <v>43</v>
      </c>
      <c r="B56" t="s">
        <v>97</v>
      </c>
      <c r="C56" t="s">
        <v>114</v>
      </c>
      <c r="D56">
        <v>0.26440000000000002</v>
      </c>
      <c r="E56">
        <v>6</v>
      </c>
      <c r="F56">
        <f>RANK(STAND_AVG[[#This Row],[AVG]],STAND_AVG[AVG],0)</f>
        <v>251</v>
      </c>
      <c r="G56">
        <f t="shared" si="0"/>
        <v>7</v>
      </c>
    </row>
    <row r="57" spans="1:7" x14ac:dyDescent="0.25">
      <c r="A57" t="s">
        <v>43</v>
      </c>
      <c r="B57" t="s">
        <v>105</v>
      </c>
      <c r="C57" t="s">
        <v>114</v>
      </c>
      <c r="D57">
        <v>0.26240000000000002</v>
      </c>
      <c r="E57">
        <v>5</v>
      </c>
      <c r="F57">
        <f>RANK(STAND_AVG[[#This Row],[AVG]],STAND_AVG[AVG],0)</f>
        <v>306</v>
      </c>
      <c r="G57">
        <f t="shared" si="0"/>
        <v>8</v>
      </c>
    </row>
    <row r="58" spans="1:7" x14ac:dyDescent="0.25">
      <c r="A58" t="s">
        <v>43</v>
      </c>
      <c r="B58" t="s">
        <v>96</v>
      </c>
      <c r="C58" t="s">
        <v>114</v>
      </c>
      <c r="D58">
        <v>0.25790000000000002</v>
      </c>
      <c r="E58">
        <v>4</v>
      </c>
      <c r="F58">
        <f>RANK(STAND_AVG[[#This Row],[AVG]],STAND_AVG[AVG],0)</f>
        <v>459</v>
      </c>
      <c r="G58">
        <f t="shared" si="0"/>
        <v>9</v>
      </c>
    </row>
    <row r="59" spans="1:7" x14ac:dyDescent="0.25">
      <c r="A59" t="s">
        <v>43</v>
      </c>
      <c r="B59" t="s">
        <v>103</v>
      </c>
      <c r="C59" t="s">
        <v>114</v>
      </c>
      <c r="D59">
        <v>0.24970000000000001</v>
      </c>
      <c r="E59">
        <v>3</v>
      </c>
      <c r="F59">
        <f>RANK(STAND_AVG[[#This Row],[AVG]],STAND_AVG[AVG],0)</f>
        <v>614</v>
      </c>
      <c r="G59">
        <f t="shared" si="0"/>
        <v>10</v>
      </c>
    </row>
    <row r="60" spans="1:7" x14ac:dyDescent="0.25">
      <c r="A60" t="s">
        <v>43</v>
      </c>
      <c r="B60" t="s">
        <v>98</v>
      </c>
      <c r="C60" t="s">
        <v>114</v>
      </c>
      <c r="D60">
        <v>0.249</v>
      </c>
      <c r="E60">
        <v>2</v>
      </c>
      <c r="F60">
        <f>RANK(STAND_AVG[[#This Row],[AVG]],STAND_AVG[AVG],0)</f>
        <v>623</v>
      </c>
      <c r="G60">
        <f t="shared" si="0"/>
        <v>11</v>
      </c>
    </row>
    <row r="61" spans="1:7" x14ac:dyDescent="0.25">
      <c r="A61" t="s">
        <v>43</v>
      </c>
      <c r="B61" t="s">
        <v>101</v>
      </c>
      <c r="C61" t="s">
        <v>114</v>
      </c>
      <c r="D61">
        <v>0.24510000000000001</v>
      </c>
      <c r="E61">
        <v>1</v>
      </c>
      <c r="F61">
        <f>RANK(STAND_AVG[[#This Row],[AVG]],STAND_AVG[AVG],0)</f>
        <v>647</v>
      </c>
      <c r="G61">
        <f t="shared" si="0"/>
        <v>12</v>
      </c>
    </row>
    <row r="62" spans="1:7" x14ac:dyDescent="0.25">
      <c r="A62" t="s">
        <v>44</v>
      </c>
      <c r="B62" t="s">
        <v>100</v>
      </c>
      <c r="C62" t="s">
        <v>114</v>
      </c>
      <c r="D62">
        <v>0.27039999999999997</v>
      </c>
      <c r="E62">
        <v>12</v>
      </c>
      <c r="F62">
        <f>RANK(STAND_AVG[[#This Row],[AVG]],STAND_AVG[AVG],0)</f>
        <v>99</v>
      </c>
      <c r="G62">
        <f t="shared" si="0"/>
        <v>1</v>
      </c>
    </row>
    <row r="63" spans="1:7" x14ac:dyDescent="0.25">
      <c r="A63" t="s">
        <v>44</v>
      </c>
      <c r="B63" t="s">
        <v>99</v>
      </c>
      <c r="C63" t="s">
        <v>114</v>
      </c>
      <c r="D63">
        <v>0.27010000000000001</v>
      </c>
      <c r="E63">
        <v>11</v>
      </c>
      <c r="F63">
        <f>RANK(STAND_AVG[[#This Row],[AVG]],STAND_AVG[AVG],0)</f>
        <v>109</v>
      </c>
      <c r="G63">
        <f t="shared" si="0"/>
        <v>2</v>
      </c>
    </row>
    <row r="64" spans="1:7" x14ac:dyDescent="0.25">
      <c r="A64" t="s">
        <v>44</v>
      </c>
      <c r="B64" t="s">
        <v>101</v>
      </c>
      <c r="C64" t="s">
        <v>114</v>
      </c>
      <c r="D64">
        <v>0.26850000000000002</v>
      </c>
      <c r="E64">
        <v>10</v>
      </c>
      <c r="F64">
        <f>RANK(STAND_AVG[[#This Row],[AVG]],STAND_AVG[AVG],0)</f>
        <v>148</v>
      </c>
      <c r="G64">
        <f t="shared" si="0"/>
        <v>3</v>
      </c>
    </row>
    <row r="65" spans="1:7" x14ac:dyDescent="0.25">
      <c r="A65" t="s">
        <v>44</v>
      </c>
      <c r="B65" t="s">
        <v>97</v>
      </c>
      <c r="C65" t="s">
        <v>114</v>
      </c>
      <c r="D65">
        <v>0.2671</v>
      </c>
      <c r="E65">
        <v>9</v>
      </c>
      <c r="F65">
        <f>RANK(STAND_AVG[[#This Row],[AVG]],STAND_AVG[AVG],0)</f>
        <v>182</v>
      </c>
      <c r="G65">
        <f t="shared" si="0"/>
        <v>4</v>
      </c>
    </row>
    <row r="66" spans="1:7" x14ac:dyDescent="0.25">
      <c r="A66" t="s">
        <v>44</v>
      </c>
      <c r="B66" t="s">
        <v>98</v>
      </c>
      <c r="C66" t="s">
        <v>114</v>
      </c>
      <c r="D66">
        <v>0.26600000000000001</v>
      </c>
      <c r="E66">
        <v>8</v>
      </c>
      <c r="F66">
        <f>RANK(STAND_AVG[[#This Row],[AVG]],STAND_AVG[AVG],0)</f>
        <v>212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95</v>
      </c>
      <c r="C67" t="s">
        <v>114</v>
      </c>
      <c r="D67">
        <v>0.2631</v>
      </c>
      <c r="E67">
        <v>7</v>
      </c>
      <c r="F67">
        <f>RANK(STAND_AVG[[#This Row],[AVG]],STAND_AVG[AVG],0)</f>
        <v>284</v>
      </c>
      <c r="G67">
        <f t="shared" si="1"/>
        <v>6</v>
      </c>
    </row>
    <row r="68" spans="1:7" x14ac:dyDescent="0.25">
      <c r="A68" t="s">
        <v>44</v>
      </c>
      <c r="B68" t="s">
        <v>103</v>
      </c>
      <c r="C68" t="s">
        <v>114</v>
      </c>
      <c r="D68">
        <v>0.26250000000000001</v>
      </c>
      <c r="E68">
        <v>6</v>
      </c>
      <c r="F68">
        <f>RANK(STAND_AVG[[#This Row],[AVG]],STAND_AVG[AVG],0)</f>
        <v>301</v>
      </c>
      <c r="G68">
        <f t="shared" si="1"/>
        <v>7</v>
      </c>
    </row>
    <row r="69" spans="1:7" x14ac:dyDescent="0.25">
      <c r="A69" t="s">
        <v>44</v>
      </c>
      <c r="B69" t="s">
        <v>105</v>
      </c>
      <c r="C69" t="s">
        <v>114</v>
      </c>
      <c r="D69">
        <v>0.26040000000000002</v>
      </c>
      <c r="E69">
        <v>5</v>
      </c>
      <c r="F69">
        <f>RANK(STAND_AVG[[#This Row],[AVG]],STAND_AVG[AVG],0)</f>
        <v>382</v>
      </c>
      <c r="G69">
        <f t="shared" si="1"/>
        <v>8</v>
      </c>
    </row>
    <row r="70" spans="1:7" x14ac:dyDescent="0.25">
      <c r="A70" t="s">
        <v>44</v>
      </c>
      <c r="B70" t="s">
        <v>96</v>
      </c>
      <c r="C70" t="s">
        <v>114</v>
      </c>
      <c r="D70">
        <v>0.25669999999999998</v>
      </c>
      <c r="E70">
        <v>4</v>
      </c>
      <c r="F70">
        <f>RANK(STAND_AVG[[#This Row],[AVG]],STAND_AVG[AVG],0)</f>
        <v>485</v>
      </c>
      <c r="G70">
        <f t="shared" si="1"/>
        <v>9</v>
      </c>
    </row>
    <row r="71" spans="1:7" x14ac:dyDescent="0.25">
      <c r="A71" t="s">
        <v>44</v>
      </c>
      <c r="B71" t="s">
        <v>104</v>
      </c>
      <c r="C71" t="s">
        <v>114</v>
      </c>
      <c r="D71">
        <v>0.25490000000000002</v>
      </c>
      <c r="E71">
        <v>3</v>
      </c>
      <c r="F71">
        <f>RANK(STAND_AVG[[#This Row],[AVG]],STAND_AVG[AVG],0)</f>
        <v>518</v>
      </c>
      <c r="G71">
        <f t="shared" si="1"/>
        <v>10</v>
      </c>
    </row>
    <row r="72" spans="1:7" x14ac:dyDescent="0.25">
      <c r="A72" t="s">
        <v>44</v>
      </c>
      <c r="B72" t="s">
        <v>94</v>
      </c>
      <c r="C72" t="s">
        <v>114</v>
      </c>
      <c r="D72">
        <v>0.25390000000000001</v>
      </c>
      <c r="E72">
        <v>2</v>
      </c>
      <c r="F72">
        <f>RANK(STAND_AVG[[#This Row],[AVG]],STAND_AVG[AVG],0)</f>
        <v>543</v>
      </c>
      <c r="G72">
        <f t="shared" si="1"/>
        <v>11</v>
      </c>
    </row>
    <row r="73" spans="1:7" x14ac:dyDescent="0.25">
      <c r="A73" t="s">
        <v>44</v>
      </c>
      <c r="B73" t="s">
        <v>102</v>
      </c>
      <c r="C73" t="s">
        <v>114</v>
      </c>
      <c r="D73">
        <v>0.24629999999999999</v>
      </c>
      <c r="E73">
        <v>1</v>
      </c>
      <c r="F73">
        <f>RANK(STAND_AVG[[#This Row],[AVG]],STAND_AVG[AVG],0)</f>
        <v>643</v>
      </c>
      <c r="G73">
        <f t="shared" si="1"/>
        <v>12</v>
      </c>
    </row>
    <row r="74" spans="1:7" x14ac:dyDescent="0.25">
      <c r="A74" t="s">
        <v>45</v>
      </c>
      <c r="B74" t="s">
        <v>94</v>
      </c>
      <c r="C74" t="s">
        <v>113</v>
      </c>
      <c r="D74">
        <v>0.2697</v>
      </c>
      <c r="E74">
        <v>12</v>
      </c>
      <c r="F74">
        <f>RANK(STAND_AVG[[#This Row],[AVG]],STAND_AVG[AVG],0)</f>
        <v>116</v>
      </c>
      <c r="G74">
        <f t="shared" si="1"/>
        <v>1</v>
      </c>
    </row>
    <row r="75" spans="1:7" x14ac:dyDescent="0.25">
      <c r="A75" t="s">
        <v>45</v>
      </c>
      <c r="B75" t="s">
        <v>99</v>
      </c>
      <c r="C75" t="s">
        <v>113</v>
      </c>
      <c r="D75">
        <v>0.26860000000000001</v>
      </c>
      <c r="E75">
        <v>11</v>
      </c>
      <c r="F75">
        <f>RANK(STAND_AVG[[#This Row],[AVG]],STAND_AVG[AVG],0)</f>
        <v>145</v>
      </c>
      <c r="G75">
        <f t="shared" si="1"/>
        <v>2</v>
      </c>
    </row>
    <row r="76" spans="1:7" x14ac:dyDescent="0.25">
      <c r="A76" t="s">
        <v>45</v>
      </c>
      <c r="B76" t="s">
        <v>101</v>
      </c>
      <c r="C76" t="s">
        <v>113</v>
      </c>
      <c r="D76">
        <v>0.26640000000000003</v>
      </c>
      <c r="E76">
        <v>10</v>
      </c>
      <c r="F76">
        <f>RANK(STAND_AVG[[#This Row],[AVG]],STAND_AVG[AVG],0)</f>
        <v>200</v>
      </c>
      <c r="G76">
        <f t="shared" si="1"/>
        <v>3</v>
      </c>
    </row>
    <row r="77" spans="1:7" x14ac:dyDescent="0.25">
      <c r="A77" t="s">
        <v>45</v>
      </c>
      <c r="B77" t="s">
        <v>103</v>
      </c>
      <c r="C77" t="s">
        <v>113</v>
      </c>
      <c r="D77">
        <v>0.2646</v>
      </c>
      <c r="E77">
        <v>9</v>
      </c>
      <c r="F77">
        <f>RANK(STAND_AVG[[#This Row],[AVG]],STAND_AVG[AVG],0)</f>
        <v>246</v>
      </c>
      <c r="G77">
        <f t="shared" si="1"/>
        <v>4</v>
      </c>
    </row>
    <row r="78" spans="1:7" x14ac:dyDescent="0.25">
      <c r="A78" t="s">
        <v>45</v>
      </c>
      <c r="B78" t="s">
        <v>100</v>
      </c>
      <c r="C78" t="s">
        <v>113</v>
      </c>
      <c r="D78">
        <v>0.2626</v>
      </c>
      <c r="E78">
        <v>8</v>
      </c>
      <c r="F78">
        <f>RANK(STAND_AVG[[#This Row],[AVG]],STAND_AVG[AVG],0)</f>
        <v>297</v>
      </c>
      <c r="G78">
        <f t="shared" si="1"/>
        <v>5</v>
      </c>
    </row>
    <row r="79" spans="1:7" x14ac:dyDescent="0.25">
      <c r="A79" t="s">
        <v>45</v>
      </c>
      <c r="B79" t="s">
        <v>95</v>
      </c>
      <c r="C79" t="s">
        <v>113</v>
      </c>
      <c r="D79">
        <v>0.26250000000000001</v>
      </c>
      <c r="E79">
        <v>7</v>
      </c>
      <c r="F79">
        <f>RANK(STAND_AVG[[#This Row],[AVG]],STAND_AVG[AVG],0)</f>
        <v>301</v>
      </c>
      <c r="G79">
        <f t="shared" si="1"/>
        <v>6</v>
      </c>
    </row>
    <row r="80" spans="1:7" x14ac:dyDescent="0.25">
      <c r="A80" t="s">
        <v>45</v>
      </c>
      <c r="B80" t="s">
        <v>105</v>
      </c>
      <c r="C80" t="s">
        <v>113</v>
      </c>
      <c r="D80">
        <v>0.26200000000000001</v>
      </c>
      <c r="E80">
        <v>6</v>
      </c>
      <c r="F80">
        <f>RANK(STAND_AVG[[#This Row],[AVG]],STAND_AVG[AVG],0)</f>
        <v>321</v>
      </c>
      <c r="G80">
        <f t="shared" si="1"/>
        <v>7</v>
      </c>
    </row>
    <row r="81" spans="1:7" x14ac:dyDescent="0.25">
      <c r="A81" t="s">
        <v>45</v>
      </c>
      <c r="B81" t="s">
        <v>96</v>
      </c>
      <c r="C81" t="s">
        <v>113</v>
      </c>
      <c r="D81">
        <v>0.26179999999999998</v>
      </c>
      <c r="E81">
        <v>5</v>
      </c>
      <c r="F81">
        <f>RANK(STAND_AVG[[#This Row],[AVG]],STAND_AVG[AVG],0)</f>
        <v>329</v>
      </c>
      <c r="G81">
        <f t="shared" si="1"/>
        <v>8</v>
      </c>
    </row>
    <row r="82" spans="1:7" x14ac:dyDescent="0.25">
      <c r="A82" t="s">
        <v>45</v>
      </c>
      <c r="B82" t="s">
        <v>104</v>
      </c>
      <c r="C82" t="s">
        <v>113</v>
      </c>
      <c r="D82">
        <v>0.25890000000000002</v>
      </c>
      <c r="E82">
        <v>4</v>
      </c>
      <c r="F82">
        <f>RANK(STAND_AVG[[#This Row],[AVG]],STAND_AVG[AVG],0)</f>
        <v>429</v>
      </c>
      <c r="G82">
        <f t="shared" si="1"/>
        <v>9</v>
      </c>
    </row>
    <row r="83" spans="1:7" x14ac:dyDescent="0.25">
      <c r="A83" t="s">
        <v>45</v>
      </c>
      <c r="B83" t="s">
        <v>98</v>
      </c>
      <c r="C83" t="s">
        <v>113</v>
      </c>
      <c r="D83">
        <v>0.25790000000000002</v>
      </c>
      <c r="E83">
        <v>3</v>
      </c>
      <c r="F83">
        <f>RANK(STAND_AVG[[#This Row],[AVG]],STAND_AVG[AVG],0)</f>
        <v>459</v>
      </c>
      <c r="G83">
        <f t="shared" si="1"/>
        <v>10</v>
      </c>
    </row>
    <row r="84" spans="1:7" x14ac:dyDescent="0.25">
      <c r="A84" t="s">
        <v>45</v>
      </c>
      <c r="B84" t="s">
        <v>102</v>
      </c>
      <c r="C84" t="s">
        <v>113</v>
      </c>
      <c r="D84">
        <v>0.25659999999999999</v>
      </c>
      <c r="E84">
        <v>2</v>
      </c>
      <c r="F84">
        <f>RANK(STAND_AVG[[#This Row],[AVG]],STAND_AVG[AVG],0)</f>
        <v>489</v>
      </c>
      <c r="G84">
        <f t="shared" si="1"/>
        <v>11</v>
      </c>
    </row>
    <row r="85" spans="1:7" x14ac:dyDescent="0.25">
      <c r="A85" t="s">
        <v>45</v>
      </c>
      <c r="B85" t="s">
        <v>97</v>
      </c>
      <c r="C85" t="s">
        <v>113</v>
      </c>
      <c r="D85">
        <v>0.2525</v>
      </c>
      <c r="E85">
        <v>1</v>
      </c>
      <c r="F85">
        <f>RANK(STAND_AVG[[#This Row],[AVG]],STAND_AVG[AVG],0)</f>
        <v>563</v>
      </c>
      <c r="G85">
        <f t="shared" si="1"/>
        <v>12</v>
      </c>
    </row>
    <row r="86" spans="1:7" x14ac:dyDescent="0.25">
      <c r="A86" t="s">
        <v>46</v>
      </c>
      <c r="B86" t="s">
        <v>94</v>
      </c>
      <c r="C86" t="s">
        <v>113</v>
      </c>
      <c r="D86">
        <v>0.27210000000000001</v>
      </c>
      <c r="E86">
        <v>12</v>
      </c>
      <c r="F86">
        <f>RANK(STAND_AVG[[#This Row],[AVG]],STAND_AVG[AVG],0)</f>
        <v>73</v>
      </c>
      <c r="G86">
        <f t="shared" si="1"/>
        <v>1</v>
      </c>
    </row>
    <row r="87" spans="1:7" x14ac:dyDescent="0.25">
      <c r="A87" t="s">
        <v>46</v>
      </c>
      <c r="B87" t="s">
        <v>103</v>
      </c>
      <c r="C87" t="s">
        <v>113</v>
      </c>
      <c r="D87">
        <v>0.26860000000000001</v>
      </c>
      <c r="E87">
        <v>11</v>
      </c>
      <c r="F87">
        <f>RANK(STAND_AVG[[#This Row],[AVG]],STAND_AVG[AVG],0)</f>
        <v>145</v>
      </c>
      <c r="G87">
        <f t="shared" si="1"/>
        <v>2</v>
      </c>
    </row>
    <row r="88" spans="1:7" x14ac:dyDescent="0.25">
      <c r="A88" t="s">
        <v>46</v>
      </c>
      <c r="B88" t="s">
        <v>100</v>
      </c>
      <c r="C88" t="s">
        <v>113</v>
      </c>
      <c r="D88">
        <v>0.26850000000000002</v>
      </c>
      <c r="E88">
        <v>10</v>
      </c>
      <c r="F88">
        <f>RANK(STAND_AVG[[#This Row],[AVG]],STAND_AVG[AVG],0)</f>
        <v>148</v>
      </c>
      <c r="G88">
        <f t="shared" si="1"/>
        <v>3</v>
      </c>
    </row>
    <row r="89" spans="1:7" x14ac:dyDescent="0.25">
      <c r="A89" t="s">
        <v>46</v>
      </c>
      <c r="B89" t="s">
        <v>95</v>
      </c>
      <c r="C89" t="s">
        <v>113</v>
      </c>
      <c r="D89">
        <v>0.2671</v>
      </c>
      <c r="E89">
        <v>9</v>
      </c>
      <c r="F89">
        <f>RANK(STAND_AVG[[#This Row],[AVG]],STAND_AVG[AVG],0)</f>
        <v>182</v>
      </c>
      <c r="G89">
        <f t="shared" si="1"/>
        <v>4</v>
      </c>
    </row>
    <row r="90" spans="1:7" x14ac:dyDescent="0.25">
      <c r="A90" t="s">
        <v>46</v>
      </c>
      <c r="B90" t="s">
        <v>98</v>
      </c>
      <c r="C90" t="s">
        <v>113</v>
      </c>
      <c r="D90">
        <v>0.26550000000000001</v>
      </c>
      <c r="E90">
        <v>8</v>
      </c>
      <c r="F90">
        <f>RANK(STAND_AVG[[#This Row],[AVG]],STAND_AVG[AVG],0)</f>
        <v>228</v>
      </c>
      <c r="G90">
        <f t="shared" si="1"/>
        <v>5</v>
      </c>
    </row>
    <row r="91" spans="1:7" x14ac:dyDescent="0.25">
      <c r="A91" t="s">
        <v>46</v>
      </c>
      <c r="B91" t="s">
        <v>102</v>
      </c>
      <c r="C91" t="s">
        <v>113</v>
      </c>
      <c r="D91">
        <v>0.26419999999999999</v>
      </c>
      <c r="E91">
        <v>7</v>
      </c>
      <c r="F91">
        <f>RANK(STAND_AVG[[#This Row],[AVG]],STAND_AVG[AVG],0)</f>
        <v>258</v>
      </c>
      <c r="G91">
        <f t="shared" si="1"/>
        <v>6</v>
      </c>
    </row>
    <row r="92" spans="1:7" x14ac:dyDescent="0.25">
      <c r="A92" t="s">
        <v>46</v>
      </c>
      <c r="B92" t="s">
        <v>97</v>
      </c>
      <c r="C92" t="s">
        <v>113</v>
      </c>
      <c r="D92">
        <v>0.26269999999999999</v>
      </c>
      <c r="E92">
        <v>6</v>
      </c>
      <c r="F92">
        <f>RANK(STAND_AVG[[#This Row],[AVG]],STAND_AVG[AVG],0)</f>
        <v>292</v>
      </c>
      <c r="G92">
        <f t="shared" si="1"/>
        <v>7</v>
      </c>
    </row>
    <row r="93" spans="1:7" x14ac:dyDescent="0.25">
      <c r="A93" t="s">
        <v>46</v>
      </c>
      <c r="B93" t="s">
        <v>104</v>
      </c>
      <c r="C93" t="s">
        <v>113</v>
      </c>
      <c r="D93">
        <v>0.2611</v>
      </c>
      <c r="E93">
        <v>5</v>
      </c>
      <c r="F93">
        <f>RANK(STAND_AVG[[#This Row],[AVG]],STAND_AVG[AVG],0)</f>
        <v>356</v>
      </c>
      <c r="G93">
        <f t="shared" si="1"/>
        <v>8</v>
      </c>
    </row>
    <row r="94" spans="1:7" x14ac:dyDescent="0.25">
      <c r="A94" t="s">
        <v>46</v>
      </c>
      <c r="B94" t="s">
        <v>101</v>
      </c>
      <c r="C94" t="s">
        <v>113</v>
      </c>
      <c r="D94">
        <v>0.26</v>
      </c>
      <c r="E94">
        <v>4</v>
      </c>
      <c r="F94">
        <f>RANK(STAND_AVG[[#This Row],[AVG]],STAND_AVG[AVG],0)</f>
        <v>399</v>
      </c>
      <c r="G94">
        <f t="shared" si="1"/>
        <v>9</v>
      </c>
    </row>
    <row r="95" spans="1:7" x14ac:dyDescent="0.25">
      <c r="A95" t="s">
        <v>46</v>
      </c>
      <c r="B95" t="s">
        <v>99</v>
      </c>
      <c r="C95" t="s">
        <v>113</v>
      </c>
      <c r="D95">
        <v>0.25879999999999997</v>
      </c>
      <c r="E95">
        <v>3</v>
      </c>
      <c r="F95">
        <f>RANK(STAND_AVG[[#This Row],[AVG]],STAND_AVG[AVG],0)</f>
        <v>438</v>
      </c>
      <c r="G95">
        <f t="shared" si="1"/>
        <v>10</v>
      </c>
    </row>
    <row r="96" spans="1:7" x14ac:dyDescent="0.25">
      <c r="A96" t="s">
        <v>46</v>
      </c>
      <c r="B96" t="s">
        <v>105</v>
      </c>
      <c r="C96" t="s">
        <v>113</v>
      </c>
      <c r="D96">
        <v>0.25430000000000003</v>
      </c>
      <c r="E96">
        <v>2</v>
      </c>
      <c r="F96">
        <f>RANK(STAND_AVG[[#This Row],[AVG]],STAND_AVG[AVG],0)</f>
        <v>536</v>
      </c>
      <c r="G96">
        <f t="shared" si="1"/>
        <v>11</v>
      </c>
    </row>
    <row r="97" spans="1:7" x14ac:dyDescent="0.25">
      <c r="A97" t="s">
        <v>46</v>
      </c>
      <c r="B97" t="s">
        <v>96</v>
      </c>
      <c r="C97" t="s">
        <v>113</v>
      </c>
      <c r="D97">
        <v>0.25159999999999999</v>
      </c>
      <c r="E97">
        <v>1</v>
      </c>
      <c r="F97">
        <f>RANK(STAND_AVG[[#This Row],[AVG]],STAND_AVG[AVG],0)</f>
        <v>581</v>
      </c>
      <c r="G97">
        <f t="shared" si="1"/>
        <v>12</v>
      </c>
    </row>
    <row r="98" spans="1:7" x14ac:dyDescent="0.25">
      <c r="A98" t="s">
        <v>47</v>
      </c>
      <c r="B98" t="s">
        <v>98</v>
      </c>
      <c r="C98" t="s">
        <v>113</v>
      </c>
      <c r="D98">
        <v>0.28339999999999999</v>
      </c>
      <c r="E98">
        <v>12</v>
      </c>
      <c r="F98">
        <f>RANK(STAND_AVG[[#This Row],[AVG]],STAND_AVG[AVG],0)</f>
        <v>1</v>
      </c>
      <c r="G98">
        <f t="shared" si="1"/>
        <v>1</v>
      </c>
    </row>
    <row r="99" spans="1:7" x14ac:dyDescent="0.25">
      <c r="A99" t="s">
        <v>47</v>
      </c>
      <c r="B99" t="s">
        <v>99</v>
      </c>
      <c r="C99" t="s">
        <v>113</v>
      </c>
      <c r="D99">
        <v>0.2752</v>
      </c>
      <c r="E99">
        <v>11</v>
      </c>
      <c r="F99">
        <f>RANK(STAND_AVG[[#This Row],[AVG]],STAND_AVG[AVG],0)</f>
        <v>43</v>
      </c>
      <c r="G99">
        <f t="shared" si="1"/>
        <v>2</v>
      </c>
    </row>
    <row r="100" spans="1:7" x14ac:dyDescent="0.25">
      <c r="A100" t="s">
        <v>47</v>
      </c>
      <c r="B100" t="s">
        <v>100</v>
      </c>
      <c r="C100" t="s">
        <v>113</v>
      </c>
      <c r="D100">
        <v>0.26669999999999999</v>
      </c>
      <c r="E100">
        <v>10</v>
      </c>
      <c r="F100">
        <f>RANK(STAND_AVG[[#This Row],[AVG]],STAND_AVG[AVG],0)</f>
        <v>191</v>
      </c>
      <c r="G100">
        <f t="shared" si="1"/>
        <v>3</v>
      </c>
    </row>
    <row r="101" spans="1:7" x14ac:dyDescent="0.25">
      <c r="A101" t="s">
        <v>47</v>
      </c>
      <c r="B101" t="s">
        <v>101</v>
      </c>
      <c r="C101" t="s">
        <v>113</v>
      </c>
      <c r="D101">
        <v>0.26379999999999998</v>
      </c>
      <c r="E101">
        <v>9</v>
      </c>
      <c r="F101">
        <f>RANK(STAND_AVG[[#This Row],[AVG]],STAND_AVG[AVG],0)</f>
        <v>264</v>
      </c>
      <c r="G101">
        <f t="shared" si="1"/>
        <v>4</v>
      </c>
    </row>
    <row r="102" spans="1:7" x14ac:dyDescent="0.25">
      <c r="A102" t="s">
        <v>47</v>
      </c>
      <c r="B102" t="s">
        <v>105</v>
      </c>
      <c r="C102" t="s">
        <v>113</v>
      </c>
      <c r="D102">
        <v>0.26129999999999998</v>
      </c>
      <c r="E102">
        <v>8</v>
      </c>
      <c r="F102">
        <f>RANK(STAND_AVG[[#This Row],[AVG]],STAND_AVG[AVG],0)</f>
        <v>342</v>
      </c>
      <c r="G102">
        <f t="shared" si="1"/>
        <v>5</v>
      </c>
    </row>
    <row r="103" spans="1:7" x14ac:dyDescent="0.25">
      <c r="A103" t="s">
        <v>47</v>
      </c>
      <c r="B103" t="s">
        <v>102</v>
      </c>
      <c r="C103" t="s">
        <v>113</v>
      </c>
      <c r="D103">
        <v>0.26119999999999999</v>
      </c>
      <c r="E103">
        <v>7</v>
      </c>
      <c r="F103">
        <f>RANK(STAND_AVG[[#This Row],[AVG]],STAND_AVG[AVG],0)</f>
        <v>350</v>
      </c>
      <c r="G103">
        <f t="shared" si="1"/>
        <v>6</v>
      </c>
    </row>
    <row r="104" spans="1:7" x14ac:dyDescent="0.25">
      <c r="A104" t="s">
        <v>47</v>
      </c>
      <c r="B104" t="s">
        <v>104</v>
      </c>
      <c r="C104" t="s">
        <v>113</v>
      </c>
      <c r="D104">
        <v>0.26069999999999999</v>
      </c>
      <c r="E104">
        <v>6</v>
      </c>
      <c r="F104">
        <f>RANK(STAND_AVG[[#This Row],[AVG]],STAND_AVG[AVG],0)</f>
        <v>371</v>
      </c>
      <c r="G104">
        <f t="shared" si="1"/>
        <v>7</v>
      </c>
    </row>
    <row r="105" spans="1:7" x14ac:dyDescent="0.25">
      <c r="A105" t="s">
        <v>47</v>
      </c>
      <c r="B105" t="s">
        <v>103</v>
      </c>
      <c r="C105" t="s">
        <v>113</v>
      </c>
      <c r="D105">
        <v>0.26040000000000002</v>
      </c>
      <c r="E105">
        <v>5</v>
      </c>
      <c r="F105">
        <f>RANK(STAND_AVG[[#This Row],[AVG]],STAND_AVG[AVG],0)</f>
        <v>382</v>
      </c>
      <c r="G105">
        <f t="shared" si="1"/>
        <v>8</v>
      </c>
    </row>
    <row r="106" spans="1:7" x14ac:dyDescent="0.25">
      <c r="A106" t="s">
        <v>47</v>
      </c>
      <c r="B106" t="s">
        <v>96</v>
      </c>
      <c r="C106" t="s">
        <v>113</v>
      </c>
      <c r="D106">
        <v>0.25840000000000002</v>
      </c>
      <c r="E106">
        <v>4</v>
      </c>
      <c r="F106">
        <f>RANK(STAND_AVG[[#This Row],[AVG]],STAND_AVG[AVG],0)</f>
        <v>448</v>
      </c>
      <c r="G106">
        <f t="shared" si="1"/>
        <v>9</v>
      </c>
    </row>
    <row r="107" spans="1:7" x14ac:dyDescent="0.25">
      <c r="A107" t="s">
        <v>47</v>
      </c>
      <c r="B107" t="s">
        <v>94</v>
      </c>
      <c r="C107" t="s">
        <v>113</v>
      </c>
      <c r="D107">
        <v>0.25280000000000002</v>
      </c>
      <c r="E107">
        <v>3</v>
      </c>
      <c r="F107">
        <f>RANK(STAND_AVG[[#This Row],[AVG]],STAND_AVG[AVG],0)</f>
        <v>557</v>
      </c>
      <c r="G107">
        <f t="shared" si="1"/>
        <v>10</v>
      </c>
    </row>
    <row r="108" spans="1:7" x14ac:dyDescent="0.25">
      <c r="A108" t="s">
        <v>47</v>
      </c>
      <c r="B108" t="s">
        <v>95</v>
      </c>
      <c r="C108" t="s">
        <v>113</v>
      </c>
      <c r="D108">
        <v>0.25190000000000001</v>
      </c>
      <c r="E108">
        <v>2</v>
      </c>
      <c r="F108">
        <f>RANK(STAND_AVG[[#This Row],[AVG]],STAND_AVG[AVG],0)</f>
        <v>573</v>
      </c>
      <c r="G108">
        <f t="shared" si="1"/>
        <v>11</v>
      </c>
    </row>
    <row r="109" spans="1:7" x14ac:dyDescent="0.25">
      <c r="A109" t="s">
        <v>47</v>
      </c>
      <c r="B109" t="s">
        <v>97</v>
      </c>
      <c r="C109" t="s">
        <v>113</v>
      </c>
      <c r="D109">
        <v>0.2515</v>
      </c>
      <c r="E109">
        <v>1</v>
      </c>
      <c r="F109">
        <f>RANK(STAND_AVG[[#This Row],[AVG]],STAND_AVG[AVG],0)</f>
        <v>583</v>
      </c>
      <c r="G109">
        <f t="shared" si="1"/>
        <v>12</v>
      </c>
    </row>
    <row r="110" spans="1:7" x14ac:dyDescent="0.25">
      <c r="A110" t="s">
        <v>48</v>
      </c>
      <c r="B110" t="s">
        <v>94</v>
      </c>
      <c r="C110" t="s">
        <v>113</v>
      </c>
      <c r="D110">
        <v>0.27579999999999999</v>
      </c>
      <c r="E110">
        <v>12</v>
      </c>
      <c r="F110">
        <f>RANK(STAND_AVG[[#This Row],[AVG]],STAND_AVG[AVG],0)</f>
        <v>37</v>
      </c>
      <c r="G110">
        <f t="shared" si="1"/>
        <v>1</v>
      </c>
    </row>
    <row r="111" spans="1:7" x14ac:dyDescent="0.25">
      <c r="A111" t="s">
        <v>48</v>
      </c>
      <c r="B111" t="s">
        <v>100</v>
      </c>
      <c r="C111" t="s">
        <v>113</v>
      </c>
      <c r="D111">
        <v>0.26700000000000002</v>
      </c>
      <c r="E111">
        <v>11</v>
      </c>
      <c r="F111">
        <f>RANK(STAND_AVG[[#This Row],[AVG]],STAND_AVG[AVG],0)</f>
        <v>185</v>
      </c>
      <c r="G111">
        <f t="shared" si="1"/>
        <v>2</v>
      </c>
    </row>
    <row r="112" spans="1:7" x14ac:dyDescent="0.25">
      <c r="A112" t="s">
        <v>48</v>
      </c>
      <c r="B112" t="s">
        <v>101</v>
      </c>
      <c r="C112" t="s">
        <v>113</v>
      </c>
      <c r="D112">
        <v>0.26640000000000003</v>
      </c>
      <c r="E112">
        <v>10</v>
      </c>
      <c r="F112">
        <f>RANK(STAND_AVG[[#This Row],[AVG]],STAND_AVG[AVG],0)</f>
        <v>200</v>
      </c>
      <c r="G112">
        <f t="shared" si="1"/>
        <v>3</v>
      </c>
    </row>
    <row r="113" spans="1:7" x14ac:dyDescent="0.25">
      <c r="A113" t="s">
        <v>48</v>
      </c>
      <c r="B113" t="s">
        <v>95</v>
      </c>
      <c r="C113" t="s">
        <v>113</v>
      </c>
      <c r="D113">
        <v>0.26590000000000003</v>
      </c>
      <c r="E113">
        <v>9</v>
      </c>
      <c r="F113">
        <f>RANK(STAND_AVG[[#This Row],[AVG]],STAND_AVG[AVG],0)</f>
        <v>217</v>
      </c>
      <c r="G113">
        <f t="shared" si="1"/>
        <v>4</v>
      </c>
    </row>
    <row r="114" spans="1:7" x14ac:dyDescent="0.25">
      <c r="A114" t="s">
        <v>48</v>
      </c>
      <c r="B114" t="s">
        <v>98</v>
      </c>
      <c r="C114" t="s">
        <v>113</v>
      </c>
      <c r="D114">
        <v>0.26490000000000002</v>
      </c>
      <c r="E114">
        <v>8</v>
      </c>
      <c r="F114">
        <f>RANK(STAND_AVG[[#This Row],[AVG]],STAND_AVG[AVG],0)</f>
        <v>240</v>
      </c>
      <c r="G114">
        <f t="shared" si="1"/>
        <v>5</v>
      </c>
    </row>
    <row r="115" spans="1:7" x14ac:dyDescent="0.25">
      <c r="A115" t="s">
        <v>48</v>
      </c>
      <c r="B115" t="s">
        <v>96</v>
      </c>
      <c r="C115" t="s">
        <v>113</v>
      </c>
      <c r="D115">
        <v>0.26440000000000002</v>
      </c>
      <c r="E115">
        <v>7</v>
      </c>
      <c r="F115">
        <f>RANK(STAND_AVG[[#This Row],[AVG]],STAND_AVG[AVG],0)</f>
        <v>251</v>
      </c>
      <c r="G115">
        <f t="shared" si="1"/>
        <v>6</v>
      </c>
    </row>
    <row r="116" spans="1:7" x14ac:dyDescent="0.25">
      <c r="A116" t="s">
        <v>48</v>
      </c>
      <c r="B116" t="s">
        <v>103</v>
      </c>
      <c r="C116" t="s">
        <v>113</v>
      </c>
      <c r="D116">
        <v>0.26350000000000001</v>
      </c>
      <c r="E116">
        <v>6</v>
      </c>
      <c r="F116">
        <f>RANK(STAND_AVG[[#This Row],[AVG]],STAND_AVG[AVG],0)</f>
        <v>273</v>
      </c>
      <c r="G116">
        <f t="shared" si="1"/>
        <v>7</v>
      </c>
    </row>
    <row r="117" spans="1:7" x14ac:dyDescent="0.25">
      <c r="A117" t="s">
        <v>48</v>
      </c>
      <c r="B117" t="s">
        <v>104</v>
      </c>
      <c r="C117" t="s">
        <v>113</v>
      </c>
      <c r="D117">
        <v>0.2616</v>
      </c>
      <c r="E117">
        <v>5</v>
      </c>
      <c r="F117">
        <f>RANK(STAND_AVG[[#This Row],[AVG]],STAND_AVG[AVG],0)</f>
        <v>332</v>
      </c>
      <c r="G117">
        <f t="shared" si="1"/>
        <v>8</v>
      </c>
    </row>
    <row r="118" spans="1:7" x14ac:dyDescent="0.25">
      <c r="A118" t="s">
        <v>48</v>
      </c>
      <c r="B118" t="s">
        <v>99</v>
      </c>
      <c r="C118" t="s">
        <v>113</v>
      </c>
      <c r="D118">
        <v>0.25800000000000001</v>
      </c>
      <c r="E118">
        <v>4</v>
      </c>
      <c r="F118">
        <f>RANK(STAND_AVG[[#This Row],[AVG]],STAND_AVG[AVG],0)</f>
        <v>458</v>
      </c>
      <c r="G118">
        <f t="shared" si="1"/>
        <v>9</v>
      </c>
    </row>
    <row r="119" spans="1:7" x14ac:dyDescent="0.25">
      <c r="A119" t="s">
        <v>48</v>
      </c>
      <c r="B119" t="s">
        <v>97</v>
      </c>
      <c r="C119" t="s">
        <v>113</v>
      </c>
      <c r="D119">
        <v>0.255</v>
      </c>
      <c r="E119">
        <v>3</v>
      </c>
      <c r="F119">
        <f>RANK(STAND_AVG[[#This Row],[AVG]],STAND_AVG[AVG],0)</f>
        <v>513</v>
      </c>
      <c r="G119">
        <f t="shared" si="1"/>
        <v>10</v>
      </c>
    </row>
    <row r="120" spans="1:7" x14ac:dyDescent="0.25">
      <c r="A120" t="s">
        <v>48</v>
      </c>
      <c r="B120" t="s">
        <v>102</v>
      </c>
      <c r="C120" t="s">
        <v>113</v>
      </c>
      <c r="D120">
        <v>0.2545</v>
      </c>
      <c r="E120">
        <v>2</v>
      </c>
      <c r="F120">
        <f>RANK(STAND_AVG[[#This Row],[AVG]],STAND_AVG[AVG],0)</f>
        <v>528</v>
      </c>
      <c r="G120">
        <f t="shared" si="1"/>
        <v>11</v>
      </c>
    </row>
    <row r="121" spans="1:7" x14ac:dyDescent="0.25">
      <c r="A121" t="s">
        <v>48</v>
      </c>
      <c r="B121" t="s">
        <v>105</v>
      </c>
      <c r="C121" t="s">
        <v>113</v>
      </c>
      <c r="D121">
        <v>0.25140000000000001</v>
      </c>
      <c r="E121">
        <v>1</v>
      </c>
      <c r="F121">
        <f>RANK(STAND_AVG[[#This Row],[AVG]],STAND_AVG[AVG],0)</f>
        <v>586</v>
      </c>
      <c r="G121">
        <f t="shared" si="1"/>
        <v>12</v>
      </c>
    </row>
    <row r="122" spans="1:7" x14ac:dyDescent="0.25">
      <c r="A122" t="s">
        <v>49</v>
      </c>
      <c r="B122" t="s">
        <v>98</v>
      </c>
      <c r="C122" t="s">
        <v>113</v>
      </c>
      <c r="D122">
        <v>0.27629999999999999</v>
      </c>
      <c r="E122">
        <v>12</v>
      </c>
      <c r="F122">
        <f>RANK(STAND_AVG[[#This Row],[AVG]],STAND_AVG[AVG],0)</f>
        <v>34</v>
      </c>
      <c r="G122">
        <f t="shared" si="1"/>
        <v>1</v>
      </c>
    </row>
    <row r="123" spans="1:7" x14ac:dyDescent="0.25">
      <c r="A123" t="s">
        <v>49</v>
      </c>
      <c r="B123" t="s">
        <v>102</v>
      </c>
      <c r="C123" t="s">
        <v>113</v>
      </c>
      <c r="D123">
        <v>0.27479999999999999</v>
      </c>
      <c r="E123">
        <v>11</v>
      </c>
      <c r="F123">
        <f>RANK(STAND_AVG[[#This Row],[AVG]],STAND_AVG[AVG],0)</f>
        <v>49</v>
      </c>
      <c r="G123">
        <f t="shared" si="1"/>
        <v>2</v>
      </c>
    </row>
    <row r="124" spans="1:7" x14ac:dyDescent="0.25">
      <c r="A124" t="s">
        <v>49</v>
      </c>
      <c r="B124" t="s">
        <v>95</v>
      </c>
      <c r="C124" t="s">
        <v>113</v>
      </c>
      <c r="D124">
        <v>0.2717</v>
      </c>
      <c r="E124">
        <v>10</v>
      </c>
      <c r="F124">
        <f>RANK(STAND_AVG[[#This Row],[AVG]],STAND_AVG[AVG],0)</f>
        <v>77</v>
      </c>
      <c r="G124">
        <f t="shared" si="1"/>
        <v>3</v>
      </c>
    </row>
    <row r="125" spans="1:7" x14ac:dyDescent="0.25">
      <c r="A125" t="s">
        <v>49</v>
      </c>
      <c r="B125" t="s">
        <v>103</v>
      </c>
      <c r="C125" t="s">
        <v>113</v>
      </c>
      <c r="D125">
        <v>0.26569999999999999</v>
      </c>
      <c r="E125">
        <v>9</v>
      </c>
      <c r="F125">
        <f>RANK(STAND_AVG[[#This Row],[AVG]],STAND_AVG[AVG],0)</f>
        <v>220</v>
      </c>
      <c r="G125">
        <f t="shared" si="1"/>
        <v>4</v>
      </c>
    </row>
    <row r="126" spans="1:7" x14ac:dyDescent="0.25">
      <c r="A126" t="s">
        <v>49</v>
      </c>
      <c r="B126" t="s">
        <v>94</v>
      </c>
      <c r="C126" t="s">
        <v>113</v>
      </c>
      <c r="D126">
        <v>0.26419999999999999</v>
      </c>
      <c r="E126">
        <v>8</v>
      </c>
      <c r="F126">
        <f>RANK(STAND_AVG[[#This Row],[AVG]],STAND_AVG[AVG],0)</f>
        <v>258</v>
      </c>
      <c r="G126">
        <f t="shared" si="1"/>
        <v>5</v>
      </c>
    </row>
    <row r="127" spans="1:7" x14ac:dyDescent="0.25">
      <c r="A127" t="s">
        <v>49</v>
      </c>
      <c r="B127" t="s">
        <v>100</v>
      </c>
      <c r="C127" t="s">
        <v>113</v>
      </c>
      <c r="D127">
        <v>0.2641</v>
      </c>
      <c r="E127">
        <v>7</v>
      </c>
      <c r="F127">
        <f>RANK(STAND_AVG[[#This Row],[AVG]],STAND_AVG[AVG],0)</f>
        <v>261</v>
      </c>
      <c r="G127">
        <f t="shared" si="1"/>
        <v>6</v>
      </c>
    </row>
    <row r="128" spans="1:7" x14ac:dyDescent="0.25">
      <c r="A128" t="s">
        <v>49</v>
      </c>
      <c r="B128" t="s">
        <v>96</v>
      </c>
      <c r="C128" t="s">
        <v>113</v>
      </c>
      <c r="D128">
        <v>0.26050000000000001</v>
      </c>
      <c r="E128">
        <v>6</v>
      </c>
      <c r="F128">
        <f>RANK(STAND_AVG[[#This Row],[AVG]],STAND_AVG[AVG],0)</f>
        <v>379</v>
      </c>
      <c r="G128">
        <f t="shared" si="1"/>
        <v>7</v>
      </c>
    </row>
    <row r="129" spans="1:7" x14ac:dyDescent="0.25">
      <c r="A129" t="s">
        <v>49</v>
      </c>
      <c r="B129" t="s">
        <v>101</v>
      </c>
      <c r="C129" t="s">
        <v>113</v>
      </c>
      <c r="D129">
        <v>0.25890000000000002</v>
      </c>
      <c r="E129">
        <v>5</v>
      </c>
      <c r="F129">
        <f>RANK(STAND_AVG[[#This Row],[AVG]],STAND_AVG[AVG],0)</f>
        <v>429</v>
      </c>
      <c r="G129">
        <f t="shared" si="1"/>
        <v>8</v>
      </c>
    </row>
    <row r="130" spans="1:7" x14ac:dyDescent="0.25">
      <c r="A130" t="s">
        <v>49</v>
      </c>
      <c r="B130" t="s">
        <v>97</v>
      </c>
      <c r="C130" t="s">
        <v>113</v>
      </c>
      <c r="D130">
        <v>0.25769999999999998</v>
      </c>
      <c r="E130">
        <v>4</v>
      </c>
      <c r="F130">
        <f>RANK(STAND_AVG[[#This Row],[AVG]],STAND_AVG[AVG],0)</f>
        <v>467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105</v>
      </c>
      <c r="C131" t="s">
        <v>113</v>
      </c>
      <c r="D131">
        <v>0.25069999999999998</v>
      </c>
      <c r="E131">
        <v>3</v>
      </c>
      <c r="F131">
        <f>RANK(STAND_AVG[[#This Row],[AVG]],STAND_AVG[AVG],0)</f>
        <v>596</v>
      </c>
      <c r="G131">
        <f t="shared" si="2"/>
        <v>10</v>
      </c>
    </row>
    <row r="132" spans="1:7" x14ac:dyDescent="0.25">
      <c r="A132" t="s">
        <v>49</v>
      </c>
      <c r="B132" t="s">
        <v>104</v>
      </c>
      <c r="C132" t="s">
        <v>113</v>
      </c>
      <c r="D132">
        <v>0.24979999999999999</v>
      </c>
      <c r="E132">
        <v>2</v>
      </c>
      <c r="F132">
        <f>RANK(STAND_AVG[[#This Row],[AVG]],STAND_AVG[AVG],0)</f>
        <v>611</v>
      </c>
      <c r="G132">
        <f t="shared" si="2"/>
        <v>11</v>
      </c>
    </row>
    <row r="133" spans="1:7" x14ac:dyDescent="0.25">
      <c r="A133" t="s">
        <v>49</v>
      </c>
      <c r="B133" t="s">
        <v>99</v>
      </c>
      <c r="C133" t="s">
        <v>113</v>
      </c>
      <c r="D133">
        <v>0.24940000000000001</v>
      </c>
      <c r="E133">
        <v>1</v>
      </c>
      <c r="F133">
        <f>RANK(STAND_AVG[[#This Row],[AVG]],STAND_AVG[AVG],0)</f>
        <v>619</v>
      </c>
      <c r="G133">
        <f t="shared" si="2"/>
        <v>12</v>
      </c>
    </row>
    <row r="134" spans="1:7" x14ac:dyDescent="0.25">
      <c r="A134" t="s">
        <v>50</v>
      </c>
      <c r="B134" t="s">
        <v>102</v>
      </c>
      <c r="C134" t="s">
        <v>113</v>
      </c>
      <c r="D134">
        <v>0.2702</v>
      </c>
      <c r="E134">
        <v>12</v>
      </c>
      <c r="F134">
        <f>RANK(STAND_AVG[[#This Row],[AVG]],STAND_AVG[AVG],0)</f>
        <v>106</v>
      </c>
      <c r="G134">
        <f t="shared" si="2"/>
        <v>1</v>
      </c>
    </row>
    <row r="135" spans="1:7" x14ac:dyDescent="0.25">
      <c r="A135" t="s">
        <v>50</v>
      </c>
      <c r="B135" t="s">
        <v>100</v>
      </c>
      <c r="C135" t="s">
        <v>113</v>
      </c>
      <c r="D135">
        <v>0.26919999999999999</v>
      </c>
      <c r="E135">
        <v>11</v>
      </c>
      <c r="F135">
        <f>RANK(STAND_AVG[[#This Row],[AVG]],STAND_AVG[AVG],0)</f>
        <v>127</v>
      </c>
      <c r="G135">
        <f t="shared" si="2"/>
        <v>2</v>
      </c>
    </row>
    <row r="136" spans="1:7" x14ac:dyDescent="0.25">
      <c r="A136" t="s">
        <v>50</v>
      </c>
      <c r="B136" t="s">
        <v>95</v>
      </c>
      <c r="C136" t="s">
        <v>113</v>
      </c>
      <c r="D136">
        <v>0.26800000000000002</v>
      </c>
      <c r="E136">
        <v>10</v>
      </c>
      <c r="F136">
        <f>RANK(STAND_AVG[[#This Row],[AVG]],STAND_AVG[AVG],0)</f>
        <v>158</v>
      </c>
      <c r="G136">
        <f t="shared" si="2"/>
        <v>3</v>
      </c>
    </row>
    <row r="137" spans="1:7" x14ac:dyDescent="0.25">
      <c r="A137" t="s">
        <v>50</v>
      </c>
      <c r="B137" t="s">
        <v>104</v>
      </c>
      <c r="C137" t="s">
        <v>113</v>
      </c>
      <c r="D137">
        <v>0.26750000000000002</v>
      </c>
      <c r="E137">
        <v>9</v>
      </c>
      <c r="F137">
        <f>RANK(STAND_AVG[[#This Row],[AVG]],STAND_AVG[AVG],0)</f>
        <v>174</v>
      </c>
      <c r="G137">
        <f t="shared" si="2"/>
        <v>4</v>
      </c>
    </row>
    <row r="138" spans="1:7" x14ac:dyDescent="0.25">
      <c r="A138" t="s">
        <v>50</v>
      </c>
      <c r="B138" t="s">
        <v>96</v>
      </c>
      <c r="C138" t="s">
        <v>113</v>
      </c>
      <c r="D138">
        <v>0.26629999999999998</v>
      </c>
      <c r="E138">
        <v>8</v>
      </c>
      <c r="F138">
        <f>RANK(STAND_AVG[[#This Row],[AVG]],STAND_AVG[AVG],0)</f>
        <v>208</v>
      </c>
      <c r="G138">
        <f t="shared" si="2"/>
        <v>5</v>
      </c>
    </row>
    <row r="139" spans="1:7" x14ac:dyDescent="0.25">
      <c r="A139" t="s">
        <v>50</v>
      </c>
      <c r="B139" t="s">
        <v>97</v>
      </c>
      <c r="C139" t="s">
        <v>113</v>
      </c>
      <c r="D139">
        <v>0.26529999999999998</v>
      </c>
      <c r="E139">
        <v>7</v>
      </c>
      <c r="F139">
        <f>RANK(STAND_AVG[[#This Row],[AVG]],STAND_AVG[AVG],0)</f>
        <v>232</v>
      </c>
      <c r="G139">
        <f t="shared" si="2"/>
        <v>6</v>
      </c>
    </row>
    <row r="140" spans="1:7" x14ac:dyDescent="0.25">
      <c r="A140" t="s">
        <v>50</v>
      </c>
      <c r="B140" t="s">
        <v>94</v>
      </c>
      <c r="C140" t="s">
        <v>113</v>
      </c>
      <c r="D140">
        <v>0.26190000000000002</v>
      </c>
      <c r="E140">
        <v>6</v>
      </c>
      <c r="F140">
        <f>RANK(STAND_AVG[[#This Row],[AVG]],STAND_AVG[AVG],0)</f>
        <v>326</v>
      </c>
      <c r="G140">
        <f t="shared" si="2"/>
        <v>7</v>
      </c>
    </row>
    <row r="141" spans="1:7" x14ac:dyDescent="0.25">
      <c r="A141" t="s">
        <v>50</v>
      </c>
      <c r="B141" t="s">
        <v>105</v>
      </c>
      <c r="C141" t="s">
        <v>113</v>
      </c>
      <c r="D141">
        <v>0.2616</v>
      </c>
      <c r="E141">
        <v>5</v>
      </c>
      <c r="F141">
        <f>RANK(STAND_AVG[[#This Row],[AVG]],STAND_AVG[AVG],0)</f>
        <v>332</v>
      </c>
      <c r="G141">
        <f t="shared" si="2"/>
        <v>8</v>
      </c>
    </row>
    <row r="142" spans="1:7" x14ac:dyDescent="0.25">
      <c r="A142" t="s">
        <v>50</v>
      </c>
      <c r="B142" t="s">
        <v>103</v>
      </c>
      <c r="C142" t="s">
        <v>113</v>
      </c>
      <c r="D142">
        <v>0.26019999999999999</v>
      </c>
      <c r="E142">
        <v>4</v>
      </c>
      <c r="F142">
        <f>RANK(STAND_AVG[[#This Row],[AVG]],STAND_AVG[AVG],0)</f>
        <v>391</v>
      </c>
      <c r="G142">
        <f t="shared" si="2"/>
        <v>9</v>
      </c>
    </row>
    <row r="143" spans="1:7" x14ac:dyDescent="0.25">
      <c r="A143" t="s">
        <v>50</v>
      </c>
      <c r="B143" t="s">
        <v>99</v>
      </c>
      <c r="C143" t="s">
        <v>113</v>
      </c>
      <c r="D143">
        <v>0.25330000000000003</v>
      </c>
      <c r="E143">
        <v>3</v>
      </c>
      <c r="F143">
        <f>RANK(STAND_AVG[[#This Row],[AVG]],STAND_AVG[AVG],0)</f>
        <v>548</v>
      </c>
      <c r="G143">
        <f t="shared" si="2"/>
        <v>10</v>
      </c>
    </row>
    <row r="144" spans="1:7" x14ac:dyDescent="0.25">
      <c r="A144" t="s">
        <v>50</v>
      </c>
      <c r="B144" t="s">
        <v>101</v>
      </c>
      <c r="C144" t="s">
        <v>113</v>
      </c>
      <c r="D144">
        <v>0.25309999999999999</v>
      </c>
      <c r="E144">
        <v>2</v>
      </c>
      <c r="F144">
        <f>RANK(STAND_AVG[[#This Row],[AVG]],STAND_AVG[AVG],0)</f>
        <v>550</v>
      </c>
      <c r="G144">
        <f t="shared" si="2"/>
        <v>11</v>
      </c>
    </row>
    <row r="145" spans="1:7" x14ac:dyDescent="0.25">
      <c r="A145" t="s">
        <v>50</v>
      </c>
      <c r="B145" t="s">
        <v>98</v>
      </c>
      <c r="C145" t="s">
        <v>113</v>
      </c>
      <c r="D145">
        <v>0.24879999999999999</v>
      </c>
      <c r="E145">
        <v>1</v>
      </c>
      <c r="F145">
        <f>RANK(STAND_AVG[[#This Row],[AVG]],STAND_AVG[AVG],0)</f>
        <v>625</v>
      </c>
      <c r="G145">
        <f t="shared" si="2"/>
        <v>12</v>
      </c>
    </row>
    <row r="146" spans="1:7" x14ac:dyDescent="0.25">
      <c r="A146" t="s">
        <v>51</v>
      </c>
      <c r="B146" t="s">
        <v>95</v>
      </c>
      <c r="C146" t="s">
        <v>113</v>
      </c>
      <c r="D146">
        <v>0.28060000000000002</v>
      </c>
      <c r="E146">
        <v>12</v>
      </c>
      <c r="F146">
        <f>RANK(STAND_AVG[[#This Row],[AVG]],STAND_AVG[AVG],0)</f>
        <v>11</v>
      </c>
      <c r="G146">
        <f t="shared" si="2"/>
        <v>1</v>
      </c>
    </row>
    <row r="147" spans="1:7" x14ac:dyDescent="0.25">
      <c r="A147" t="s">
        <v>51</v>
      </c>
      <c r="B147" t="s">
        <v>101</v>
      </c>
      <c r="C147" t="s">
        <v>113</v>
      </c>
      <c r="D147">
        <v>0.26889999999999997</v>
      </c>
      <c r="E147">
        <v>11</v>
      </c>
      <c r="F147">
        <f>RANK(STAND_AVG[[#This Row],[AVG]],STAND_AVG[AVG],0)</f>
        <v>138</v>
      </c>
      <c r="G147">
        <f t="shared" si="2"/>
        <v>2</v>
      </c>
    </row>
    <row r="148" spans="1:7" x14ac:dyDescent="0.25">
      <c r="A148" t="s">
        <v>51</v>
      </c>
      <c r="B148" t="s">
        <v>96</v>
      </c>
      <c r="C148" t="s">
        <v>113</v>
      </c>
      <c r="D148">
        <v>0.26790000000000003</v>
      </c>
      <c r="E148">
        <v>10</v>
      </c>
      <c r="F148">
        <f>RANK(STAND_AVG[[#This Row],[AVG]],STAND_AVG[AVG],0)</f>
        <v>160</v>
      </c>
      <c r="G148">
        <f t="shared" si="2"/>
        <v>3</v>
      </c>
    </row>
    <row r="149" spans="1:7" x14ac:dyDescent="0.25">
      <c r="A149" t="s">
        <v>51</v>
      </c>
      <c r="B149" t="s">
        <v>94</v>
      </c>
      <c r="C149" t="s">
        <v>113</v>
      </c>
      <c r="D149">
        <v>0.26500000000000001</v>
      </c>
      <c r="E149">
        <v>9</v>
      </c>
      <c r="F149">
        <f>RANK(STAND_AVG[[#This Row],[AVG]],STAND_AVG[AVG],0)</f>
        <v>237</v>
      </c>
      <c r="G149">
        <f t="shared" si="2"/>
        <v>4</v>
      </c>
    </row>
    <row r="150" spans="1:7" x14ac:dyDescent="0.25">
      <c r="A150" t="s">
        <v>51</v>
      </c>
      <c r="B150" t="s">
        <v>100</v>
      </c>
      <c r="C150" t="s">
        <v>113</v>
      </c>
      <c r="D150">
        <v>0.26229999999999998</v>
      </c>
      <c r="E150">
        <v>8</v>
      </c>
      <c r="F150">
        <f>RANK(STAND_AVG[[#This Row],[AVG]],STAND_AVG[AVG],0)</f>
        <v>310</v>
      </c>
      <c r="G150">
        <f t="shared" si="2"/>
        <v>5</v>
      </c>
    </row>
    <row r="151" spans="1:7" x14ac:dyDescent="0.25">
      <c r="A151" t="s">
        <v>51</v>
      </c>
      <c r="B151" t="s">
        <v>98</v>
      </c>
      <c r="C151" t="s">
        <v>113</v>
      </c>
      <c r="D151">
        <v>0.26190000000000002</v>
      </c>
      <c r="E151">
        <v>7</v>
      </c>
      <c r="F151">
        <f>RANK(STAND_AVG[[#This Row],[AVG]],STAND_AVG[AVG],0)</f>
        <v>326</v>
      </c>
      <c r="G151">
        <f t="shared" si="2"/>
        <v>6</v>
      </c>
    </row>
    <row r="152" spans="1:7" x14ac:dyDescent="0.25">
      <c r="A152" t="s">
        <v>51</v>
      </c>
      <c r="B152" t="s">
        <v>102</v>
      </c>
      <c r="C152" t="s">
        <v>113</v>
      </c>
      <c r="D152">
        <v>0.26029999999999998</v>
      </c>
      <c r="E152">
        <v>6</v>
      </c>
      <c r="F152">
        <f>RANK(STAND_AVG[[#This Row],[AVG]],STAND_AVG[AVG],0)</f>
        <v>389</v>
      </c>
      <c r="G152">
        <f t="shared" si="2"/>
        <v>7</v>
      </c>
    </row>
    <row r="153" spans="1:7" x14ac:dyDescent="0.25">
      <c r="A153" t="s">
        <v>51</v>
      </c>
      <c r="B153" t="s">
        <v>97</v>
      </c>
      <c r="C153" t="s">
        <v>113</v>
      </c>
      <c r="D153">
        <v>0.25929999999999997</v>
      </c>
      <c r="E153">
        <v>5</v>
      </c>
      <c r="F153">
        <f>RANK(STAND_AVG[[#This Row],[AVG]],STAND_AVG[AVG],0)</f>
        <v>417</v>
      </c>
      <c r="G153">
        <f t="shared" si="2"/>
        <v>8</v>
      </c>
    </row>
    <row r="154" spans="1:7" x14ac:dyDescent="0.25">
      <c r="A154" t="s">
        <v>51</v>
      </c>
      <c r="B154" t="s">
        <v>103</v>
      </c>
      <c r="C154" t="s">
        <v>113</v>
      </c>
      <c r="D154">
        <v>0.25769999999999998</v>
      </c>
      <c r="E154">
        <v>4</v>
      </c>
      <c r="F154">
        <f>RANK(STAND_AVG[[#This Row],[AVG]],STAND_AVG[AVG],0)</f>
        <v>467</v>
      </c>
      <c r="G154">
        <f t="shared" si="2"/>
        <v>9</v>
      </c>
    </row>
    <row r="155" spans="1:7" x14ac:dyDescent="0.25">
      <c r="A155" t="s">
        <v>51</v>
      </c>
      <c r="B155" t="s">
        <v>104</v>
      </c>
      <c r="C155" t="s">
        <v>113</v>
      </c>
      <c r="D155">
        <v>0.253</v>
      </c>
      <c r="E155">
        <v>3</v>
      </c>
      <c r="F155">
        <f>RANK(STAND_AVG[[#This Row],[AVG]],STAND_AVG[AVG],0)</f>
        <v>552</v>
      </c>
      <c r="G155">
        <f t="shared" si="2"/>
        <v>10</v>
      </c>
    </row>
    <row r="156" spans="1:7" x14ac:dyDescent="0.25">
      <c r="A156" t="s">
        <v>51</v>
      </c>
      <c r="B156" t="s">
        <v>105</v>
      </c>
      <c r="C156" t="s">
        <v>113</v>
      </c>
      <c r="D156">
        <v>0.25240000000000001</v>
      </c>
      <c r="E156">
        <v>2</v>
      </c>
      <c r="F156">
        <f>RANK(STAND_AVG[[#This Row],[AVG]],STAND_AVG[AVG],0)</f>
        <v>565</v>
      </c>
      <c r="G156">
        <f t="shared" si="2"/>
        <v>11</v>
      </c>
    </row>
    <row r="157" spans="1:7" x14ac:dyDescent="0.25">
      <c r="A157" t="s">
        <v>51</v>
      </c>
      <c r="B157" t="s">
        <v>99</v>
      </c>
      <c r="C157" t="s">
        <v>113</v>
      </c>
      <c r="D157">
        <v>0.25209999999999999</v>
      </c>
      <c r="E157">
        <v>1</v>
      </c>
      <c r="F157">
        <f>RANK(STAND_AVG[[#This Row],[AVG]],STAND_AVG[AVG],0)</f>
        <v>569</v>
      </c>
      <c r="G157">
        <f t="shared" si="2"/>
        <v>12</v>
      </c>
    </row>
    <row r="158" spans="1:7" x14ac:dyDescent="0.25">
      <c r="A158" t="s">
        <v>52</v>
      </c>
      <c r="B158" t="s">
        <v>95</v>
      </c>
      <c r="C158" t="s">
        <v>113</v>
      </c>
      <c r="D158">
        <v>0.28149999999999997</v>
      </c>
      <c r="E158">
        <v>12</v>
      </c>
      <c r="F158">
        <f>RANK(STAND_AVG[[#This Row],[AVG]],STAND_AVG[AVG],0)</f>
        <v>8</v>
      </c>
      <c r="G158">
        <f t="shared" si="2"/>
        <v>1</v>
      </c>
    </row>
    <row r="159" spans="1:7" x14ac:dyDescent="0.25">
      <c r="A159" t="s">
        <v>52</v>
      </c>
      <c r="B159" t="s">
        <v>100</v>
      </c>
      <c r="C159" t="s">
        <v>113</v>
      </c>
      <c r="D159">
        <v>0.27539999999999998</v>
      </c>
      <c r="E159">
        <v>11</v>
      </c>
      <c r="F159">
        <f>RANK(STAND_AVG[[#This Row],[AVG]],STAND_AVG[AVG],0)</f>
        <v>41</v>
      </c>
      <c r="G159">
        <f t="shared" si="2"/>
        <v>2</v>
      </c>
    </row>
    <row r="160" spans="1:7" x14ac:dyDescent="0.25">
      <c r="A160" t="s">
        <v>52</v>
      </c>
      <c r="B160" t="s">
        <v>99</v>
      </c>
      <c r="C160" t="s">
        <v>113</v>
      </c>
      <c r="D160">
        <v>0.26640000000000003</v>
      </c>
      <c r="E160">
        <v>10</v>
      </c>
      <c r="F160">
        <f>RANK(STAND_AVG[[#This Row],[AVG]],STAND_AVG[AVG],0)</f>
        <v>200</v>
      </c>
      <c r="G160">
        <f t="shared" si="2"/>
        <v>3</v>
      </c>
    </row>
    <row r="161" spans="1:7" x14ac:dyDescent="0.25">
      <c r="A161" t="s">
        <v>52</v>
      </c>
      <c r="B161" t="s">
        <v>96</v>
      </c>
      <c r="C161" t="s">
        <v>113</v>
      </c>
      <c r="D161">
        <v>0.2656</v>
      </c>
      <c r="E161">
        <v>9</v>
      </c>
      <c r="F161">
        <f>RANK(STAND_AVG[[#This Row],[AVG]],STAND_AVG[AVG],0)</f>
        <v>222</v>
      </c>
      <c r="G161">
        <f t="shared" si="2"/>
        <v>4</v>
      </c>
    </row>
    <row r="162" spans="1:7" x14ac:dyDescent="0.25">
      <c r="A162" t="s">
        <v>52</v>
      </c>
      <c r="B162" t="s">
        <v>94</v>
      </c>
      <c r="C162" t="s">
        <v>113</v>
      </c>
      <c r="D162">
        <v>0.26550000000000001</v>
      </c>
      <c r="E162">
        <v>8</v>
      </c>
      <c r="F162">
        <f>RANK(STAND_AVG[[#This Row],[AVG]],STAND_AVG[AVG],0)</f>
        <v>228</v>
      </c>
      <c r="G162">
        <f t="shared" si="2"/>
        <v>5</v>
      </c>
    </row>
    <row r="163" spans="1:7" x14ac:dyDescent="0.25">
      <c r="A163" t="s">
        <v>52</v>
      </c>
      <c r="B163" t="s">
        <v>104</v>
      </c>
      <c r="C163" t="s">
        <v>113</v>
      </c>
      <c r="D163">
        <v>0.2621</v>
      </c>
      <c r="E163">
        <v>7</v>
      </c>
      <c r="F163">
        <f>RANK(STAND_AVG[[#This Row],[AVG]],STAND_AVG[AVG],0)</f>
        <v>316</v>
      </c>
      <c r="G163">
        <f t="shared" si="2"/>
        <v>6</v>
      </c>
    </row>
    <row r="164" spans="1:7" x14ac:dyDescent="0.25">
      <c r="A164" t="s">
        <v>52</v>
      </c>
      <c r="B164" t="s">
        <v>101</v>
      </c>
      <c r="C164" t="s">
        <v>113</v>
      </c>
      <c r="D164">
        <v>0.26100000000000001</v>
      </c>
      <c r="E164">
        <v>6</v>
      </c>
      <c r="F164">
        <f>RANK(STAND_AVG[[#This Row],[AVG]],STAND_AVG[AVG],0)</f>
        <v>358</v>
      </c>
      <c r="G164">
        <f t="shared" si="2"/>
        <v>7</v>
      </c>
    </row>
    <row r="165" spans="1:7" x14ac:dyDescent="0.25">
      <c r="A165" t="s">
        <v>52</v>
      </c>
      <c r="B165" t="s">
        <v>102</v>
      </c>
      <c r="C165" t="s">
        <v>113</v>
      </c>
      <c r="D165">
        <v>0.26079999999999998</v>
      </c>
      <c r="E165">
        <v>5</v>
      </c>
      <c r="F165">
        <f>RANK(STAND_AVG[[#This Row],[AVG]],STAND_AVG[AVG],0)</f>
        <v>367</v>
      </c>
      <c r="G165">
        <f t="shared" si="2"/>
        <v>8</v>
      </c>
    </row>
    <row r="166" spans="1:7" x14ac:dyDescent="0.25">
      <c r="A166" t="s">
        <v>52</v>
      </c>
      <c r="B166" t="s">
        <v>98</v>
      </c>
      <c r="C166" t="s">
        <v>113</v>
      </c>
      <c r="D166">
        <v>0.2586</v>
      </c>
      <c r="E166">
        <v>4</v>
      </c>
      <c r="F166">
        <f>RANK(STAND_AVG[[#This Row],[AVG]],STAND_AVG[AVG],0)</f>
        <v>442</v>
      </c>
      <c r="G166">
        <f t="shared" si="2"/>
        <v>9</v>
      </c>
    </row>
    <row r="167" spans="1:7" x14ac:dyDescent="0.25">
      <c r="A167" t="s">
        <v>52</v>
      </c>
      <c r="B167" t="s">
        <v>105</v>
      </c>
      <c r="C167" t="s">
        <v>113</v>
      </c>
      <c r="D167">
        <v>0.25469999999999998</v>
      </c>
      <c r="E167">
        <v>3</v>
      </c>
      <c r="F167">
        <f>RANK(STAND_AVG[[#This Row],[AVG]],STAND_AVG[AVG],0)</f>
        <v>522</v>
      </c>
      <c r="G167">
        <f t="shared" si="2"/>
        <v>10</v>
      </c>
    </row>
    <row r="168" spans="1:7" x14ac:dyDescent="0.25">
      <c r="A168" t="s">
        <v>52</v>
      </c>
      <c r="B168" t="s">
        <v>103</v>
      </c>
      <c r="C168" t="s">
        <v>113</v>
      </c>
      <c r="D168">
        <v>0.2475</v>
      </c>
      <c r="E168">
        <v>2</v>
      </c>
      <c r="F168">
        <f>RANK(STAND_AVG[[#This Row],[AVG]],STAND_AVG[AVG],0)</f>
        <v>637</v>
      </c>
      <c r="G168">
        <f t="shared" si="2"/>
        <v>11</v>
      </c>
    </row>
    <row r="169" spans="1:7" x14ac:dyDescent="0.25">
      <c r="A169" t="s">
        <v>52</v>
      </c>
      <c r="B169" t="s">
        <v>97</v>
      </c>
      <c r="C169" t="s">
        <v>113</v>
      </c>
      <c r="D169">
        <v>0.24429999999999999</v>
      </c>
      <c r="E169">
        <v>1</v>
      </c>
      <c r="F169">
        <f>RANK(STAND_AVG[[#This Row],[AVG]],STAND_AVG[AVG],0)</f>
        <v>650</v>
      </c>
      <c r="G169">
        <f t="shared" si="2"/>
        <v>12</v>
      </c>
    </row>
    <row r="170" spans="1:7" x14ac:dyDescent="0.25">
      <c r="A170" t="s">
        <v>53</v>
      </c>
      <c r="B170" t="s">
        <v>99</v>
      </c>
      <c r="C170" t="s">
        <v>113</v>
      </c>
      <c r="D170">
        <v>0.27839999999999998</v>
      </c>
      <c r="E170">
        <v>12</v>
      </c>
      <c r="F170">
        <f>RANK(STAND_AVG[[#This Row],[AVG]],STAND_AVG[AVG],0)</f>
        <v>21</v>
      </c>
      <c r="G170">
        <f t="shared" si="2"/>
        <v>1</v>
      </c>
    </row>
    <row r="171" spans="1:7" x14ac:dyDescent="0.25">
      <c r="A171" t="s">
        <v>53</v>
      </c>
      <c r="B171" t="s">
        <v>100</v>
      </c>
      <c r="C171" t="s">
        <v>113</v>
      </c>
      <c r="D171">
        <v>0.27729999999999999</v>
      </c>
      <c r="E171">
        <v>11</v>
      </c>
      <c r="F171">
        <f>RANK(STAND_AVG[[#This Row],[AVG]],STAND_AVG[AVG],0)</f>
        <v>29</v>
      </c>
      <c r="G171">
        <f t="shared" si="2"/>
        <v>2</v>
      </c>
    </row>
    <row r="172" spans="1:7" x14ac:dyDescent="0.25">
      <c r="A172" t="s">
        <v>53</v>
      </c>
      <c r="B172" t="s">
        <v>105</v>
      </c>
      <c r="C172" t="s">
        <v>113</v>
      </c>
      <c r="D172">
        <v>0.27179999999999999</v>
      </c>
      <c r="E172">
        <v>10</v>
      </c>
      <c r="F172">
        <f>RANK(STAND_AVG[[#This Row],[AVG]],STAND_AVG[AVG],0)</f>
        <v>76</v>
      </c>
      <c r="G172">
        <f t="shared" si="2"/>
        <v>3</v>
      </c>
    </row>
    <row r="173" spans="1:7" x14ac:dyDescent="0.25">
      <c r="A173" t="s">
        <v>53</v>
      </c>
      <c r="B173" t="s">
        <v>96</v>
      </c>
      <c r="C173" t="s">
        <v>113</v>
      </c>
      <c r="D173">
        <v>0.26769999999999999</v>
      </c>
      <c r="E173">
        <v>9</v>
      </c>
      <c r="F173">
        <f>RANK(STAND_AVG[[#This Row],[AVG]],STAND_AVG[AVG],0)</f>
        <v>167</v>
      </c>
      <c r="G173">
        <f t="shared" si="2"/>
        <v>4</v>
      </c>
    </row>
    <row r="174" spans="1:7" x14ac:dyDescent="0.25">
      <c r="A174" t="s">
        <v>53</v>
      </c>
      <c r="B174" t="s">
        <v>95</v>
      </c>
      <c r="C174" t="s">
        <v>113</v>
      </c>
      <c r="D174">
        <v>0.26169999999999999</v>
      </c>
      <c r="E174">
        <v>8</v>
      </c>
      <c r="F174">
        <f>RANK(STAND_AVG[[#This Row],[AVG]],STAND_AVG[AVG],0)</f>
        <v>331</v>
      </c>
      <c r="G174">
        <f t="shared" si="2"/>
        <v>5</v>
      </c>
    </row>
    <row r="175" spans="1:7" x14ac:dyDescent="0.25">
      <c r="A175" t="s">
        <v>53</v>
      </c>
      <c r="B175" t="s">
        <v>98</v>
      </c>
      <c r="C175" t="s">
        <v>113</v>
      </c>
      <c r="D175">
        <v>0.26090000000000002</v>
      </c>
      <c r="E175">
        <v>7</v>
      </c>
      <c r="F175">
        <f>RANK(STAND_AVG[[#This Row],[AVG]],STAND_AVG[AVG],0)</f>
        <v>365</v>
      </c>
      <c r="G175">
        <f t="shared" si="2"/>
        <v>6</v>
      </c>
    </row>
    <row r="176" spans="1:7" x14ac:dyDescent="0.25">
      <c r="A176" t="s">
        <v>53</v>
      </c>
      <c r="B176" t="s">
        <v>104</v>
      </c>
      <c r="C176" t="s">
        <v>113</v>
      </c>
      <c r="D176">
        <v>0.26</v>
      </c>
      <c r="E176">
        <v>6</v>
      </c>
      <c r="F176">
        <f>RANK(STAND_AVG[[#This Row],[AVG]],STAND_AVG[AVG],0)</f>
        <v>399</v>
      </c>
      <c r="G176">
        <f t="shared" si="2"/>
        <v>7</v>
      </c>
    </row>
    <row r="177" spans="1:7" x14ac:dyDescent="0.25">
      <c r="A177" t="s">
        <v>53</v>
      </c>
      <c r="B177" t="s">
        <v>94</v>
      </c>
      <c r="C177" t="s">
        <v>113</v>
      </c>
      <c r="D177">
        <v>0.25890000000000002</v>
      </c>
      <c r="E177">
        <v>5</v>
      </c>
      <c r="F177">
        <f>RANK(STAND_AVG[[#This Row],[AVG]],STAND_AVG[AVG],0)</f>
        <v>429</v>
      </c>
      <c r="G177">
        <f t="shared" si="2"/>
        <v>8</v>
      </c>
    </row>
    <row r="178" spans="1:7" x14ac:dyDescent="0.25">
      <c r="A178" t="s">
        <v>53</v>
      </c>
      <c r="B178" t="s">
        <v>97</v>
      </c>
      <c r="C178" t="s">
        <v>113</v>
      </c>
      <c r="D178">
        <v>0.2586</v>
      </c>
      <c r="E178">
        <v>4</v>
      </c>
      <c r="F178">
        <f>RANK(STAND_AVG[[#This Row],[AVG]],STAND_AVG[AVG],0)</f>
        <v>442</v>
      </c>
      <c r="G178">
        <f t="shared" si="2"/>
        <v>9</v>
      </c>
    </row>
    <row r="179" spans="1:7" x14ac:dyDescent="0.25">
      <c r="A179" t="s">
        <v>53</v>
      </c>
      <c r="B179" t="s">
        <v>103</v>
      </c>
      <c r="C179" t="s">
        <v>113</v>
      </c>
      <c r="D179">
        <v>0.25829999999999997</v>
      </c>
      <c r="E179">
        <v>3</v>
      </c>
      <c r="F179">
        <f>RANK(STAND_AVG[[#This Row],[AVG]],STAND_AVG[AVG],0)</f>
        <v>451</v>
      </c>
      <c r="G179">
        <f t="shared" si="2"/>
        <v>10</v>
      </c>
    </row>
    <row r="180" spans="1:7" x14ac:dyDescent="0.25">
      <c r="A180" t="s">
        <v>53</v>
      </c>
      <c r="B180" t="s">
        <v>102</v>
      </c>
      <c r="C180" t="s">
        <v>113</v>
      </c>
      <c r="D180">
        <v>0.25290000000000001</v>
      </c>
      <c r="E180">
        <v>2</v>
      </c>
      <c r="F180">
        <f>RANK(STAND_AVG[[#This Row],[AVG]],STAND_AVG[AVG],0)</f>
        <v>556</v>
      </c>
      <c r="G180">
        <f t="shared" si="2"/>
        <v>11</v>
      </c>
    </row>
    <row r="181" spans="1:7" x14ac:dyDescent="0.25">
      <c r="A181" t="s">
        <v>53</v>
      </c>
      <c r="B181" t="s">
        <v>101</v>
      </c>
      <c r="C181" t="s">
        <v>113</v>
      </c>
      <c r="D181">
        <v>0.25180000000000002</v>
      </c>
      <c r="E181">
        <v>1</v>
      </c>
      <c r="F181">
        <f>RANK(STAND_AVG[[#This Row],[AVG]],STAND_AVG[AVG],0)</f>
        <v>578</v>
      </c>
      <c r="G181">
        <f t="shared" si="2"/>
        <v>12</v>
      </c>
    </row>
    <row r="182" spans="1:7" x14ac:dyDescent="0.25">
      <c r="A182" t="s">
        <v>54</v>
      </c>
      <c r="B182" t="s">
        <v>94</v>
      </c>
      <c r="C182" t="s">
        <v>113</v>
      </c>
      <c r="D182">
        <v>0.27139999999999997</v>
      </c>
      <c r="E182">
        <v>12</v>
      </c>
      <c r="F182">
        <f>RANK(STAND_AVG[[#This Row],[AVG]],STAND_AVG[AVG],0)</f>
        <v>86</v>
      </c>
      <c r="G182">
        <f t="shared" si="2"/>
        <v>1</v>
      </c>
    </row>
    <row r="183" spans="1:7" x14ac:dyDescent="0.25">
      <c r="A183" t="s">
        <v>54</v>
      </c>
      <c r="B183" t="s">
        <v>100</v>
      </c>
      <c r="C183" t="s">
        <v>113</v>
      </c>
      <c r="D183">
        <v>0.26910000000000001</v>
      </c>
      <c r="E183">
        <v>11</v>
      </c>
      <c r="F183">
        <f>RANK(STAND_AVG[[#This Row],[AVG]],STAND_AVG[AVG],0)</f>
        <v>130</v>
      </c>
      <c r="G183">
        <f t="shared" si="2"/>
        <v>2</v>
      </c>
    </row>
    <row r="184" spans="1:7" x14ac:dyDescent="0.25">
      <c r="A184" t="s">
        <v>54</v>
      </c>
      <c r="B184" t="s">
        <v>98</v>
      </c>
      <c r="C184" t="s">
        <v>113</v>
      </c>
      <c r="D184">
        <v>0.2676</v>
      </c>
      <c r="E184">
        <v>10</v>
      </c>
      <c r="F184">
        <f>RANK(STAND_AVG[[#This Row],[AVG]],STAND_AVG[AVG],0)</f>
        <v>172</v>
      </c>
      <c r="G184">
        <f t="shared" si="2"/>
        <v>3</v>
      </c>
    </row>
    <row r="185" spans="1:7" x14ac:dyDescent="0.25">
      <c r="A185" t="s">
        <v>54</v>
      </c>
      <c r="B185" t="s">
        <v>104</v>
      </c>
      <c r="C185" t="s">
        <v>113</v>
      </c>
      <c r="D185">
        <v>0.26400000000000001</v>
      </c>
      <c r="E185">
        <v>9</v>
      </c>
      <c r="F185">
        <f>RANK(STAND_AVG[[#This Row],[AVG]],STAND_AVG[AVG],0)</f>
        <v>262</v>
      </c>
      <c r="G185">
        <f t="shared" si="2"/>
        <v>4</v>
      </c>
    </row>
    <row r="186" spans="1:7" x14ac:dyDescent="0.25">
      <c r="A186" t="s">
        <v>54</v>
      </c>
      <c r="B186" t="s">
        <v>103</v>
      </c>
      <c r="C186" t="s">
        <v>113</v>
      </c>
      <c r="D186">
        <v>0.26279999999999998</v>
      </c>
      <c r="E186">
        <v>8</v>
      </c>
      <c r="F186">
        <f>RANK(STAND_AVG[[#This Row],[AVG]],STAND_AVG[AVG],0)</f>
        <v>290</v>
      </c>
      <c r="G186">
        <f t="shared" si="2"/>
        <v>5</v>
      </c>
    </row>
    <row r="187" spans="1:7" x14ac:dyDescent="0.25">
      <c r="A187" t="s">
        <v>54</v>
      </c>
      <c r="B187" t="s">
        <v>99</v>
      </c>
      <c r="C187" t="s">
        <v>113</v>
      </c>
      <c r="D187">
        <v>0.26219999999999999</v>
      </c>
      <c r="E187">
        <v>7</v>
      </c>
      <c r="F187">
        <f>RANK(STAND_AVG[[#This Row],[AVG]],STAND_AVG[AVG],0)</f>
        <v>315</v>
      </c>
      <c r="G187">
        <f t="shared" si="2"/>
        <v>6</v>
      </c>
    </row>
    <row r="188" spans="1:7" x14ac:dyDescent="0.25">
      <c r="A188" t="s">
        <v>54</v>
      </c>
      <c r="B188" t="s">
        <v>95</v>
      </c>
      <c r="C188" t="s">
        <v>113</v>
      </c>
      <c r="D188">
        <v>0.2621</v>
      </c>
      <c r="E188">
        <v>6</v>
      </c>
      <c r="F188">
        <f>RANK(STAND_AVG[[#This Row],[AVG]],STAND_AVG[AVG],0)</f>
        <v>316</v>
      </c>
      <c r="G188">
        <f t="shared" si="2"/>
        <v>7</v>
      </c>
    </row>
    <row r="189" spans="1:7" x14ac:dyDescent="0.25">
      <c r="A189" t="s">
        <v>54</v>
      </c>
      <c r="B189" t="s">
        <v>101</v>
      </c>
      <c r="C189" t="s">
        <v>113</v>
      </c>
      <c r="D189">
        <v>0.2601</v>
      </c>
      <c r="E189">
        <v>5</v>
      </c>
      <c r="F189">
        <f>RANK(STAND_AVG[[#This Row],[AVG]],STAND_AVG[AVG],0)</f>
        <v>397</v>
      </c>
      <c r="G189">
        <f t="shared" si="2"/>
        <v>8</v>
      </c>
    </row>
    <row r="190" spans="1:7" x14ac:dyDescent="0.25">
      <c r="A190" t="s">
        <v>54</v>
      </c>
      <c r="B190" t="s">
        <v>96</v>
      </c>
      <c r="C190" t="s">
        <v>113</v>
      </c>
      <c r="D190">
        <v>0.2591</v>
      </c>
      <c r="E190">
        <v>4</v>
      </c>
      <c r="F190">
        <f>RANK(STAND_AVG[[#This Row],[AVG]],STAND_AVG[AVG],0)</f>
        <v>422</v>
      </c>
      <c r="G190">
        <f t="shared" si="2"/>
        <v>9</v>
      </c>
    </row>
    <row r="191" spans="1:7" x14ac:dyDescent="0.25">
      <c r="A191" t="s">
        <v>54</v>
      </c>
      <c r="B191" t="s">
        <v>102</v>
      </c>
      <c r="C191" t="s">
        <v>113</v>
      </c>
      <c r="D191">
        <v>0.25819999999999999</v>
      </c>
      <c r="E191">
        <v>3</v>
      </c>
      <c r="F191">
        <f>RANK(STAND_AVG[[#This Row],[AVG]],STAND_AVG[AVG],0)</f>
        <v>454</v>
      </c>
      <c r="G191">
        <f t="shared" si="2"/>
        <v>10</v>
      </c>
    </row>
    <row r="192" spans="1:7" x14ac:dyDescent="0.25">
      <c r="A192" t="s">
        <v>54</v>
      </c>
      <c r="B192" t="s">
        <v>105</v>
      </c>
      <c r="C192" t="s">
        <v>113</v>
      </c>
      <c r="D192">
        <v>0.25509999999999999</v>
      </c>
      <c r="E192">
        <v>2</v>
      </c>
      <c r="F192">
        <f>RANK(STAND_AVG[[#This Row],[AVG]],STAND_AVG[AVG],0)</f>
        <v>510</v>
      </c>
      <c r="G192">
        <f t="shared" si="2"/>
        <v>11</v>
      </c>
    </row>
    <row r="193" spans="1:7" x14ac:dyDescent="0.25">
      <c r="A193" t="s">
        <v>54</v>
      </c>
      <c r="B193" t="s">
        <v>97</v>
      </c>
      <c r="C193" t="s">
        <v>113</v>
      </c>
      <c r="D193">
        <v>0.24709999999999999</v>
      </c>
      <c r="E193">
        <v>1</v>
      </c>
      <c r="F193">
        <f>RANK(STAND_AVG[[#This Row],[AVG]],STAND_AVG[AVG],0)</f>
        <v>639</v>
      </c>
      <c r="G193">
        <f t="shared" si="2"/>
        <v>12</v>
      </c>
    </row>
    <row r="194" spans="1:7" x14ac:dyDescent="0.25">
      <c r="A194" t="s">
        <v>55</v>
      </c>
      <c r="B194" t="s">
        <v>100</v>
      </c>
      <c r="C194" t="s">
        <v>113</v>
      </c>
      <c r="D194">
        <v>0.27039999999999997</v>
      </c>
      <c r="E194">
        <v>12</v>
      </c>
      <c r="F194">
        <f>RANK(STAND_AVG[[#This Row],[AVG]],STAND_AVG[AVG],0)</f>
        <v>99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99</v>
      </c>
      <c r="C195" t="s">
        <v>113</v>
      </c>
      <c r="D195">
        <v>0.27010000000000001</v>
      </c>
      <c r="E195">
        <v>11</v>
      </c>
      <c r="F195">
        <f>RANK(STAND_AVG[[#This Row],[AVG]],STAND_AVG[AVG],0)</f>
        <v>109</v>
      </c>
      <c r="G195">
        <f t="shared" si="3"/>
        <v>2</v>
      </c>
    </row>
    <row r="196" spans="1:7" x14ac:dyDescent="0.25">
      <c r="A196" t="s">
        <v>55</v>
      </c>
      <c r="B196" t="s">
        <v>101</v>
      </c>
      <c r="C196" t="s">
        <v>113</v>
      </c>
      <c r="D196">
        <v>0.26850000000000002</v>
      </c>
      <c r="E196">
        <v>10</v>
      </c>
      <c r="F196">
        <f>RANK(STAND_AVG[[#This Row],[AVG]],STAND_AVG[AVG],0)</f>
        <v>148</v>
      </c>
      <c r="G196">
        <f t="shared" si="3"/>
        <v>3</v>
      </c>
    </row>
    <row r="197" spans="1:7" x14ac:dyDescent="0.25">
      <c r="A197" t="s">
        <v>55</v>
      </c>
      <c r="B197" t="s">
        <v>97</v>
      </c>
      <c r="C197" t="s">
        <v>113</v>
      </c>
      <c r="D197">
        <v>0.2671</v>
      </c>
      <c r="E197">
        <v>9</v>
      </c>
      <c r="F197">
        <f>RANK(STAND_AVG[[#This Row],[AVG]],STAND_AVG[AVG],0)</f>
        <v>182</v>
      </c>
      <c r="G197">
        <f t="shared" si="3"/>
        <v>4</v>
      </c>
    </row>
    <row r="198" spans="1:7" x14ac:dyDescent="0.25">
      <c r="A198" t="s">
        <v>55</v>
      </c>
      <c r="B198" t="s">
        <v>98</v>
      </c>
      <c r="C198" t="s">
        <v>113</v>
      </c>
      <c r="D198">
        <v>0.26600000000000001</v>
      </c>
      <c r="E198">
        <v>8</v>
      </c>
      <c r="F198">
        <f>RANK(STAND_AVG[[#This Row],[AVG]],STAND_AVG[AVG],0)</f>
        <v>212</v>
      </c>
      <c r="G198">
        <f t="shared" si="3"/>
        <v>5</v>
      </c>
    </row>
    <row r="199" spans="1:7" x14ac:dyDescent="0.25">
      <c r="A199" t="s">
        <v>55</v>
      </c>
      <c r="B199" t="s">
        <v>95</v>
      </c>
      <c r="C199" t="s">
        <v>113</v>
      </c>
      <c r="D199">
        <v>0.2631</v>
      </c>
      <c r="E199">
        <v>7</v>
      </c>
      <c r="F199">
        <f>RANK(STAND_AVG[[#This Row],[AVG]],STAND_AVG[AVG],0)</f>
        <v>284</v>
      </c>
      <c r="G199">
        <f t="shared" si="3"/>
        <v>6</v>
      </c>
    </row>
    <row r="200" spans="1:7" x14ac:dyDescent="0.25">
      <c r="A200" t="s">
        <v>55</v>
      </c>
      <c r="B200" t="s">
        <v>103</v>
      </c>
      <c r="C200" t="s">
        <v>113</v>
      </c>
      <c r="D200">
        <v>0.26250000000000001</v>
      </c>
      <c r="E200">
        <v>6</v>
      </c>
      <c r="F200">
        <f>RANK(STAND_AVG[[#This Row],[AVG]],STAND_AVG[AVG],0)</f>
        <v>301</v>
      </c>
      <c r="G200">
        <f t="shared" si="3"/>
        <v>7</v>
      </c>
    </row>
    <row r="201" spans="1:7" x14ac:dyDescent="0.25">
      <c r="A201" t="s">
        <v>55</v>
      </c>
      <c r="B201" t="s">
        <v>105</v>
      </c>
      <c r="C201" t="s">
        <v>113</v>
      </c>
      <c r="D201">
        <v>0.26040000000000002</v>
      </c>
      <c r="E201">
        <v>5</v>
      </c>
      <c r="F201">
        <f>RANK(STAND_AVG[[#This Row],[AVG]],STAND_AVG[AVG],0)</f>
        <v>382</v>
      </c>
      <c r="G201">
        <f t="shared" si="3"/>
        <v>8</v>
      </c>
    </row>
    <row r="202" spans="1:7" x14ac:dyDescent="0.25">
      <c r="A202" t="s">
        <v>55</v>
      </c>
      <c r="B202" t="s">
        <v>96</v>
      </c>
      <c r="C202" t="s">
        <v>113</v>
      </c>
      <c r="D202">
        <v>0.25669999999999998</v>
      </c>
      <c r="E202">
        <v>4</v>
      </c>
      <c r="F202">
        <f>RANK(STAND_AVG[[#This Row],[AVG]],STAND_AVG[AVG],0)</f>
        <v>485</v>
      </c>
      <c r="G202">
        <f t="shared" si="3"/>
        <v>9</v>
      </c>
    </row>
    <row r="203" spans="1:7" x14ac:dyDescent="0.25">
      <c r="A203" t="s">
        <v>55</v>
      </c>
      <c r="B203" t="s">
        <v>104</v>
      </c>
      <c r="C203" t="s">
        <v>113</v>
      </c>
      <c r="D203">
        <v>0.25490000000000002</v>
      </c>
      <c r="E203">
        <v>3</v>
      </c>
      <c r="F203">
        <f>RANK(STAND_AVG[[#This Row],[AVG]],STAND_AVG[AVG],0)</f>
        <v>518</v>
      </c>
      <c r="G203">
        <f t="shared" si="3"/>
        <v>10</v>
      </c>
    </row>
    <row r="204" spans="1:7" x14ac:dyDescent="0.25">
      <c r="A204" t="s">
        <v>55</v>
      </c>
      <c r="B204" t="s">
        <v>94</v>
      </c>
      <c r="C204" t="s">
        <v>113</v>
      </c>
      <c r="D204">
        <v>0.25390000000000001</v>
      </c>
      <c r="E204">
        <v>2</v>
      </c>
      <c r="F204">
        <f>RANK(STAND_AVG[[#This Row],[AVG]],STAND_AVG[AVG],0)</f>
        <v>543</v>
      </c>
      <c r="G204">
        <f t="shared" si="3"/>
        <v>11</v>
      </c>
    </row>
    <row r="205" spans="1:7" x14ac:dyDescent="0.25">
      <c r="A205" t="s">
        <v>55</v>
      </c>
      <c r="B205" t="s">
        <v>102</v>
      </c>
      <c r="C205" t="s">
        <v>113</v>
      </c>
      <c r="D205">
        <v>0.24629999999999999</v>
      </c>
      <c r="E205">
        <v>1</v>
      </c>
      <c r="F205">
        <f>RANK(STAND_AVG[[#This Row],[AVG]],STAND_AVG[AVG],0)</f>
        <v>643</v>
      </c>
      <c r="G205">
        <f t="shared" si="3"/>
        <v>12</v>
      </c>
    </row>
    <row r="206" spans="1:7" x14ac:dyDescent="0.25">
      <c r="A206" t="s">
        <v>56</v>
      </c>
      <c r="B206" t="s">
        <v>99</v>
      </c>
      <c r="C206" t="s">
        <v>113</v>
      </c>
      <c r="D206">
        <v>0.27360000000000001</v>
      </c>
      <c r="E206">
        <v>12</v>
      </c>
      <c r="F206">
        <f>RANK(STAND_AVG[[#This Row],[AVG]],STAND_AVG[AVG],0)</f>
        <v>59</v>
      </c>
      <c r="G206">
        <f t="shared" si="3"/>
        <v>1</v>
      </c>
    </row>
    <row r="207" spans="1:7" x14ac:dyDescent="0.25">
      <c r="A207" t="s">
        <v>56</v>
      </c>
      <c r="B207" t="s">
        <v>104</v>
      </c>
      <c r="C207" t="s">
        <v>113</v>
      </c>
      <c r="D207">
        <v>0.27079999999999999</v>
      </c>
      <c r="E207">
        <v>11</v>
      </c>
      <c r="F207">
        <f>RANK(STAND_AVG[[#This Row],[AVG]],STAND_AVG[AVG],0)</f>
        <v>95</v>
      </c>
      <c r="G207">
        <f t="shared" si="3"/>
        <v>2</v>
      </c>
    </row>
    <row r="208" spans="1:7" x14ac:dyDescent="0.25">
      <c r="A208" t="s">
        <v>56</v>
      </c>
      <c r="B208" t="s">
        <v>103</v>
      </c>
      <c r="C208" t="s">
        <v>113</v>
      </c>
      <c r="D208">
        <v>0.26989999999999997</v>
      </c>
      <c r="E208">
        <v>10</v>
      </c>
      <c r="F208">
        <f>RANK(STAND_AVG[[#This Row],[AVG]],STAND_AVG[AVG],0)</f>
        <v>112</v>
      </c>
      <c r="G208">
        <f t="shared" si="3"/>
        <v>3</v>
      </c>
    </row>
    <row r="209" spans="1:7" x14ac:dyDescent="0.25">
      <c r="A209" t="s">
        <v>56</v>
      </c>
      <c r="B209" t="s">
        <v>95</v>
      </c>
      <c r="C209" t="s">
        <v>113</v>
      </c>
      <c r="D209">
        <v>0.26600000000000001</v>
      </c>
      <c r="E209">
        <v>9</v>
      </c>
      <c r="F209">
        <f>RANK(STAND_AVG[[#This Row],[AVG]],STAND_AVG[AVG],0)</f>
        <v>212</v>
      </c>
      <c r="G209">
        <f t="shared" si="3"/>
        <v>4</v>
      </c>
    </row>
    <row r="210" spans="1:7" x14ac:dyDescent="0.25">
      <c r="A210" t="s">
        <v>56</v>
      </c>
      <c r="B210" t="s">
        <v>98</v>
      </c>
      <c r="C210" t="s">
        <v>113</v>
      </c>
      <c r="D210">
        <v>0.2656</v>
      </c>
      <c r="E210">
        <v>8</v>
      </c>
      <c r="F210">
        <f>RANK(STAND_AVG[[#This Row],[AVG]],STAND_AVG[AVG],0)</f>
        <v>222</v>
      </c>
      <c r="G210">
        <f t="shared" si="3"/>
        <v>5</v>
      </c>
    </row>
    <row r="211" spans="1:7" x14ac:dyDescent="0.25">
      <c r="A211" t="s">
        <v>56</v>
      </c>
      <c r="B211" t="s">
        <v>94</v>
      </c>
      <c r="C211" t="s">
        <v>113</v>
      </c>
      <c r="D211">
        <v>0.26500000000000001</v>
      </c>
      <c r="E211">
        <v>7</v>
      </c>
      <c r="F211">
        <f>RANK(STAND_AVG[[#This Row],[AVG]],STAND_AVG[AVG],0)</f>
        <v>237</v>
      </c>
      <c r="G211">
        <f t="shared" si="3"/>
        <v>6</v>
      </c>
    </row>
    <row r="212" spans="1:7" x14ac:dyDescent="0.25">
      <c r="A212" t="s">
        <v>56</v>
      </c>
      <c r="B212" t="s">
        <v>101</v>
      </c>
      <c r="C212" t="s">
        <v>113</v>
      </c>
      <c r="D212">
        <v>0.2606</v>
      </c>
      <c r="E212">
        <v>6</v>
      </c>
      <c r="F212">
        <f>RANK(STAND_AVG[[#This Row],[AVG]],STAND_AVG[AVG],0)</f>
        <v>377</v>
      </c>
      <c r="G212">
        <f t="shared" si="3"/>
        <v>7</v>
      </c>
    </row>
    <row r="213" spans="1:7" x14ac:dyDescent="0.25">
      <c r="A213" t="s">
        <v>56</v>
      </c>
      <c r="B213" t="s">
        <v>102</v>
      </c>
      <c r="C213" t="s">
        <v>113</v>
      </c>
      <c r="D213">
        <v>0.25950000000000001</v>
      </c>
      <c r="E213">
        <v>5</v>
      </c>
      <c r="F213">
        <f>RANK(STAND_AVG[[#This Row],[AVG]],STAND_AVG[AVG],0)</f>
        <v>409</v>
      </c>
      <c r="G213">
        <f t="shared" si="3"/>
        <v>8</v>
      </c>
    </row>
    <row r="214" spans="1:7" x14ac:dyDescent="0.25">
      <c r="A214" t="s">
        <v>56</v>
      </c>
      <c r="B214" t="s">
        <v>105</v>
      </c>
      <c r="C214" t="s">
        <v>113</v>
      </c>
      <c r="D214">
        <v>0.25779999999999997</v>
      </c>
      <c r="E214">
        <v>4</v>
      </c>
      <c r="F214">
        <f>RANK(STAND_AVG[[#This Row],[AVG]],STAND_AVG[AVG],0)</f>
        <v>464</v>
      </c>
      <c r="G214">
        <f t="shared" si="3"/>
        <v>9</v>
      </c>
    </row>
    <row r="215" spans="1:7" x14ac:dyDescent="0.25">
      <c r="A215" t="s">
        <v>56</v>
      </c>
      <c r="B215" t="s">
        <v>100</v>
      </c>
      <c r="C215" t="s">
        <v>113</v>
      </c>
      <c r="D215">
        <v>0.253</v>
      </c>
      <c r="E215">
        <v>3</v>
      </c>
      <c r="F215">
        <f>RANK(STAND_AVG[[#This Row],[AVG]],STAND_AVG[AVG],0)</f>
        <v>552</v>
      </c>
      <c r="G215">
        <f t="shared" si="3"/>
        <v>10</v>
      </c>
    </row>
    <row r="216" spans="1:7" x14ac:dyDescent="0.25">
      <c r="A216" t="s">
        <v>56</v>
      </c>
      <c r="B216" t="s">
        <v>96</v>
      </c>
      <c r="C216" t="s">
        <v>113</v>
      </c>
      <c r="D216">
        <v>0.25109999999999999</v>
      </c>
      <c r="E216">
        <v>2</v>
      </c>
      <c r="F216">
        <f>RANK(STAND_AVG[[#This Row],[AVG]],STAND_AVG[AVG],0)</f>
        <v>591</v>
      </c>
      <c r="G216">
        <f t="shared" si="3"/>
        <v>11</v>
      </c>
    </row>
    <row r="217" spans="1:7" x14ac:dyDescent="0.25">
      <c r="A217" t="s">
        <v>56</v>
      </c>
      <c r="B217" t="s">
        <v>97</v>
      </c>
      <c r="C217" t="s">
        <v>113</v>
      </c>
      <c r="D217">
        <v>0.23980000000000001</v>
      </c>
      <c r="E217">
        <v>1</v>
      </c>
      <c r="F217">
        <f>RANK(STAND_AVG[[#This Row],[AVG]],STAND_AVG[AVG],0)</f>
        <v>659</v>
      </c>
      <c r="G217">
        <f t="shared" si="3"/>
        <v>12</v>
      </c>
    </row>
    <row r="218" spans="1:7" x14ac:dyDescent="0.25">
      <c r="A218" t="s">
        <v>57</v>
      </c>
      <c r="B218" t="s">
        <v>95</v>
      </c>
      <c r="C218" t="s">
        <v>114</v>
      </c>
      <c r="D218">
        <v>0.28029999999999999</v>
      </c>
      <c r="E218">
        <v>12</v>
      </c>
      <c r="F218">
        <f>RANK(STAND_AVG[[#This Row],[AVG]],STAND_AVG[AVG],0)</f>
        <v>13</v>
      </c>
      <c r="G218">
        <f t="shared" si="3"/>
        <v>1</v>
      </c>
    </row>
    <row r="219" spans="1:7" x14ac:dyDescent="0.25">
      <c r="A219" t="s">
        <v>57</v>
      </c>
      <c r="B219" t="s">
        <v>94</v>
      </c>
      <c r="C219" t="s">
        <v>114</v>
      </c>
      <c r="D219">
        <v>0.27879999999999999</v>
      </c>
      <c r="E219">
        <v>11</v>
      </c>
      <c r="F219">
        <f>RANK(STAND_AVG[[#This Row],[AVG]],STAND_AVG[AVG],0)</f>
        <v>17</v>
      </c>
      <c r="G219">
        <f t="shared" si="3"/>
        <v>2</v>
      </c>
    </row>
    <row r="220" spans="1:7" x14ac:dyDescent="0.25">
      <c r="A220" t="s">
        <v>57</v>
      </c>
      <c r="B220" t="s">
        <v>102</v>
      </c>
      <c r="C220" t="s">
        <v>114</v>
      </c>
      <c r="D220">
        <v>0.2767</v>
      </c>
      <c r="E220">
        <v>10</v>
      </c>
      <c r="F220">
        <f>RANK(STAND_AVG[[#This Row],[AVG]],STAND_AVG[AVG],0)</f>
        <v>32</v>
      </c>
      <c r="G220">
        <f t="shared" si="3"/>
        <v>3</v>
      </c>
    </row>
    <row r="221" spans="1:7" x14ac:dyDescent="0.25">
      <c r="A221" t="s">
        <v>57</v>
      </c>
      <c r="B221" t="s">
        <v>100</v>
      </c>
      <c r="C221" t="s">
        <v>114</v>
      </c>
      <c r="D221">
        <v>0.26379999999999998</v>
      </c>
      <c r="E221">
        <v>9</v>
      </c>
      <c r="F221">
        <f>RANK(STAND_AVG[[#This Row],[AVG]],STAND_AVG[AVG],0)</f>
        <v>264</v>
      </c>
      <c r="G221">
        <f t="shared" si="3"/>
        <v>4</v>
      </c>
    </row>
    <row r="222" spans="1:7" x14ac:dyDescent="0.25">
      <c r="A222" t="s">
        <v>57</v>
      </c>
      <c r="B222" t="s">
        <v>104</v>
      </c>
      <c r="C222" t="s">
        <v>114</v>
      </c>
      <c r="D222">
        <v>0.2631</v>
      </c>
      <c r="E222">
        <v>8</v>
      </c>
      <c r="F222">
        <f>RANK(STAND_AVG[[#This Row],[AVG]],STAND_AVG[AVG],0)</f>
        <v>284</v>
      </c>
      <c r="G222">
        <f t="shared" si="3"/>
        <v>5</v>
      </c>
    </row>
    <row r="223" spans="1:7" x14ac:dyDescent="0.25">
      <c r="A223" t="s">
        <v>57</v>
      </c>
      <c r="B223" t="s">
        <v>105</v>
      </c>
      <c r="C223" t="s">
        <v>114</v>
      </c>
      <c r="D223">
        <v>0.26069999999999999</v>
      </c>
      <c r="E223">
        <v>7</v>
      </c>
      <c r="F223">
        <f>RANK(STAND_AVG[[#This Row],[AVG]],STAND_AVG[AVG],0)</f>
        <v>371</v>
      </c>
      <c r="G223">
        <f t="shared" si="3"/>
        <v>6</v>
      </c>
    </row>
    <row r="224" spans="1:7" x14ac:dyDescent="0.25">
      <c r="A224" t="s">
        <v>57</v>
      </c>
      <c r="B224" t="s">
        <v>103</v>
      </c>
      <c r="C224" t="s">
        <v>114</v>
      </c>
      <c r="D224">
        <v>0.25950000000000001</v>
      </c>
      <c r="E224">
        <v>6</v>
      </c>
      <c r="F224">
        <f>RANK(STAND_AVG[[#This Row],[AVG]],STAND_AVG[AVG],0)</f>
        <v>409</v>
      </c>
      <c r="G224">
        <f t="shared" si="3"/>
        <v>7</v>
      </c>
    </row>
    <row r="225" spans="1:7" x14ac:dyDescent="0.25">
      <c r="A225" t="s">
        <v>57</v>
      </c>
      <c r="B225" t="s">
        <v>101</v>
      </c>
      <c r="C225" t="s">
        <v>114</v>
      </c>
      <c r="D225">
        <v>0.2591</v>
      </c>
      <c r="E225">
        <v>5</v>
      </c>
      <c r="F225">
        <f>RANK(STAND_AVG[[#This Row],[AVG]],STAND_AVG[AVG],0)</f>
        <v>422</v>
      </c>
      <c r="G225">
        <f t="shared" si="3"/>
        <v>8</v>
      </c>
    </row>
    <row r="226" spans="1:7" x14ac:dyDescent="0.25">
      <c r="A226" t="s">
        <v>57</v>
      </c>
      <c r="B226" t="s">
        <v>97</v>
      </c>
      <c r="C226" t="s">
        <v>114</v>
      </c>
      <c r="D226">
        <v>0.25879999999999997</v>
      </c>
      <c r="E226">
        <v>4</v>
      </c>
      <c r="F226">
        <f>RANK(STAND_AVG[[#This Row],[AVG]],STAND_AVG[AVG],0)</f>
        <v>438</v>
      </c>
      <c r="G226">
        <f t="shared" si="3"/>
        <v>9</v>
      </c>
    </row>
    <row r="227" spans="1:7" x14ac:dyDescent="0.25">
      <c r="A227" t="s">
        <v>57</v>
      </c>
      <c r="B227" t="s">
        <v>99</v>
      </c>
      <c r="C227" t="s">
        <v>114</v>
      </c>
      <c r="D227">
        <v>0.25729999999999997</v>
      </c>
      <c r="E227">
        <v>3</v>
      </c>
      <c r="F227">
        <f>RANK(STAND_AVG[[#This Row],[AVG]],STAND_AVG[AVG],0)</f>
        <v>476</v>
      </c>
      <c r="G227">
        <f t="shared" si="3"/>
        <v>10</v>
      </c>
    </row>
    <row r="228" spans="1:7" x14ac:dyDescent="0.25">
      <c r="A228" t="s">
        <v>57</v>
      </c>
      <c r="B228" t="s">
        <v>98</v>
      </c>
      <c r="C228" t="s">
        <v>114</v>
      </c>
      <c r="D228">
        <v>0.25690000000000002</v>
      </c>
      <c r="E228">
        <v>2</v>
      </c>
      <c r="F228">
        <f>RANK(STAND_AVG[[#This Row],[AVG]],STAND_AVG[AVG],0)</f>
        <v>483</v>
      </c>
      <c r="G228">
        <f t="shared" si="3"/>
        <v>11</v>
      </c>
    </row>
    <row r="229" spans="1:7" x14ac:dyDescent="0.25">
      <c r="A229" t="s">
        <v>57</v>
      </c>
      <c r="B229" t="s">
        <v>96</v>
      </c>
      <c r="C229" t="s">
        <v>114</v>
      </c>
      <c r="D229">
        <v>0.24390000000000001</v>
      </c>
      <c r="E229">
        <v>1</v>
      </c>
      <c r="F229">
        <f>RANK(STAND_AVG[[#This Row],[AVG]],STAND_AVG[AVG],0)</f>
        <v>652</v>
      </c>
      <c r="G229">
        <f t="shared" si="3"/>
        <v>12</v>
      </c>
    </row>
    <row r="230" spans="1:7" x14ac:dyDescent="0.25">
      <c r="A230" t="s">
        <v>58</v>
      </c>
      <c r="B230" t="s">
        <v>98</v>
      </c>
      <c r="C230" t="s">
        <v>114</v>
      </c>
      <c r="D230">
        <v>0.27339999999999998</v>
      </c>
      <c r="E230">
        <v>12</v>
      </c>
      <c r="F230">
        <f>RANK(STAND_AVG[[#This Row],[AVG]],STAND_AVG[AVG],0)</f>
        <v>63</v>
      </c>
      <c r="G230">
        <f t="shared" si="3"/>
        <v>1</v>
      </c>
    </row>
    <row r="231" spans="1:7" x14ac:dyDescent="0.25">
      <c r="A231" t="s">
        <v>58</v>
      </c>
      <c r="B231" t="s">
        <v>94</v>
      </c>
      <c r="C231" t="s">
        <v>114</v>
      </c>
      <c r="D231">
        <v>0.27229999999999999</v>
      </c>
      <c r="E231">
        <v>11</v>
      </c>
      <c r="F231">
        <f>RANK(STAND_AVG[[#This Row],[AVG]],STAND_AVG[AVG],0)</f>
        <v>68</v>
      </c>
      <c r="G231">
        <f t="shared" si="3"/>
        <v>2</v>
      </c>
    </row>
    <row r="232" spans="1:7" x14ac:dyDescent="0.25">
      <c r="A232" t="s">
        <v>58</v>
      </c>
      <c r="B232" t="s">
        <v>101</v>
      </c>
      <c r="C232" t="s">
        <v>114</v>
      </c>
      <c r="D232">
        <v>0.2702</v>
      </c>
      <c r="E232">
        <v>10</v>
      </c>
      <c r="F232">
        <f>RANK(STAND_AVG[[#This Row],[AVG]],STAND_AVG[AVG],0)</f>
        <v>106</v>
      </c>
      <c r="G232">
        <f t="shared" si="3"/>
        <v>3</v>
      </c>
    </row>
    <row r="233" spans="1:7" x14ac:dyDescent="0.25">
      <c r="A233" t="s">
        <v>58</v>
      </c>
      <c r="B233" t="s">
        <v>99</v>
      </c>
      <c r="C233" t="s">
        <v>114</v>
      </c>
      <c r="D233">
        <v>0.26939999999999997</v>
      </c>
      <c r="E233">
        <v>9</v>
      </c>
      <c r="F233">
        <f>RANK(STAND_AVG[[#This Row],[AVG]],STAND_AVG[AVG],0)</f>
        <v>122</v>
      </c>
      <c r="G233">
        <f t="shared" si="3"/>
        <v>4</v>
      </c>
    </row>
    <row r="234" spans="1:7" x14ac:dyDescent="0.25">
      <c r="A234" t="s">
        <v>58</v>
      </c>
      <c r="B234" t="s">
        <v>95</v>
      </c>
      <c r="C234" t="s">
        <v>114</v>
      </c>
      <c r="D234">
        <v>0.26340000000000002</v>
      </c>
      <c r="E234">
        <v>8</v>
      </c>
      <c r="F234">
        <f>RANK(STAND_AVG[[#This Row],[AVG]],STAND_AVG[AVG],0)</f>
        <v>277</v>
      </c>
      <c r="G234">
        <f t="shared" si="3"/>
        <v>5</v>
      </c>
    </row>
    <row r="235" spans="1:7" x14ac:dyDescent="0.25">
      <c r="A235" t="s">
        <v>58</v>
      </c>
      <c r="B235" t="s">
        <v>102</v>
      </c>
      <c r="C235" t="s">
        <v>114</v>
      </c>
      <c r="D235">
        <v>0.26269999999999999</v>
      </c>
      <c r="E235">
        <v>7</v>
      </c>
      <c r="F235">
        <f>RANK(STAND_AVG[[#This Row],[AVG]],STAND_AVG[AVG],0)</f>
        <v>292</v>
      </c>
      <c r="G235">
        <f t="shared" si="3"/>
        <v>6</v>
      </c>
    </row>
    <row r="236" spans="1:7" x14ac:dyDescent="0.25">
      <c r="A236" t="s">
        <v>58</v>
      </c>
      <c r="B236" t="s">
        <v>103</v>
      </c>
      <c r="C236" t="s">
        <v>114</v>
      </c>
      <c r="D236">
        <v>0.26229999999999998</v>
      </c>
      <c r="E236">
        <v>6</v>
      </c>
      <c r="F236">
        <f>RANK(STAND_AVG[[#This Row],[AVG]],STAND_AVG[AVG],0)</f>
        <v>310</v>
      </c>
      <c r="G236">
        <f t="shared" si="3"/>
        <v>7</v>
      </c>
    </row>
    <row r="237" spans="1:7" x14ac:dyDescent="0.25">
      <c r="A237" t="s">
        <v>58</v>
      </c>
      <c r="B237" t="s">
        <v>96</v>
      </c>
      <c r="C237" t="s">
        <v>114</v>
      </c>
      <c r="D237">
        <v>0.25979999999999998</v>
      </c>
      <c r="E237">
        <v>5</v>
      </c>
      <c r="F237">
        <f>RANK(STAND_AVG[[#This Row],[AVG]],STAND_AVG[AVG],0)</f>
        <v>402</v>
      </c>
      <c r="G237">
        <f t="shared" si="3"/>
        <v>8</v>
      </c>
    </row>
    <row r="238" spans="1:7" x14ac:dyDescent="0.25">
      <c r="A238" t="s">
        <v>58</v>
      </c>
      <c r="B238" t="s">
        <v>100</v>
      </c>
      <c r="C238" t="s">
        <v>114</v>
      </c>
      <c r="D238">
        <v>0.25769999999999998</v>
      </c>
      <c r="E238">
        <v>4</v>
      </c>
      <c r="F238">
        <f>RANK(STAND_AVG[[#This Row],[AVG]],STAND_AVG[AVG],0)</f>
        <v>467</v>
      </c>
      <c r="G238">
        <f t="shared" si="3"/>
        <v>9</v>
      </c>
    </row>
    <row r="239" spans="1:7" x14ac:dyDescent="0.25">
      <c r="A239" t="s">
        <v>58</v>
      </c>
      <c r="B239" t="s">
        <v>104</v>
      </c>
      <c r="C239" t="s">
        <v>114</v>
      </c>
      <c r="D239">
        <v>0.25440000000000002</v>
      </c>
      <c r="E239">
        <v>3</v>
      </c>
      <c r="F239">
        <f>RANK(STAND_AVG[[#This Row],[AVG]],STAND_AVG[AVG],0)</f>
        <v>532</v>
      </c>
      <c r="G239">
        <f t="shared" si="3"/>
        <v>10</v>
      </c>
    </row>
    <row r="240" spans="1:7" x14ac:dyDescent="0.25">
      <c r="A240" t="s">
        <v>58</v>
      </c>
      <c r="B240" t="s">
        <v>97</v>
      </c>
      <c r="C240" t="s">
        <v>114</v>
      </c>
      <c r="D240">
        <v>0.25030000000000002</v>
      </c>
      <c r="E240">
        <v>2</v>
      </c>
      <c r="F240">
        <f>RANK(STAND_AVG[[#This Row],[AVG]],STAND_AVG[AVG],0)</f>
        <v>605</v>
      </c>
      <c r="G240">
        <f t="shared" si="3"/>
        <v>11</v>
      </c>
    </row>
    <row r="241" spans="1:7" x14ac:dyDescent="0.25">
      <c r="A241" t="s">
        <v>58</v>
      </c>
      <c r="B241" t="s">
        <v>105</v>
      </c>
      <c r="C241" t="s">
        <v>114</v>
      </c>
      <c r="D241">
        <v>0.24829999999999999</v>
      </c>
      <c r="E241">
        <v>1</v>
      </c>
      <c r="F241">
        <f>RANK(STAND_AVG[[#This Row],[AVG]],STAND_AVG[AVG],0)</f>
        <v>628</v>
      </c>
      <c r="G241">
        <f t="shared" si="3"/>
        <v>12</v>
      </c>
    </row>
    <row r="242" spans="1:7" x14ac:dyDescent="0.25">
      <c r="A242" t="s">
        <v>59</v>
      </c>
      <c r="B242" t="s">
        <v>98</v>
      </c>
      <c r="C242" t="s">
        <v>113</v>
      </c>
      <c r="D242">
        <v>0.27289999999999998</v>
      </c>
      <c r="E242">
        <v>12</v>
      </c>
      <c r="F242">
        <f>RANK(STAND_AVG[[#This Row],[AVG]],STAND_AVG[AVG],0)</f>
        <v>66</v>
      </c>
      <c r="G242">
        <f t="shared" si="3"/>
        <v>1</v>
      </c>
    </row>
    <row r="243" spans="1:7" x14ac:dyDescent="0.25">
      <c r="A243" t="s">
        <v>59</v>
      </c>
      <c r="B243" t="s">
        <v>103</v>
      </c>
      <c r="C243" t="s">
        <v>113</v>
      </c>
      <c r="D243">
        <v>0.27089999999999997</v>
      </c>
      <c r="E243">
        <v>11</v>
      </c>
      <c r="F243">
        <f>RANK(STAND_AVG[[#This Row],[AVG]],STAND_AVG[AVG],0)</f>
        <v>93</v>
      </c>
      <c r="G243">
        <f t="shared" si="3"/>
        <v>2</v>
      </c>
    </row>
    <row r="244" spans="1:7" x14ac:dyDescent="0.25">
      <c r="A244" t="s">
        <v>59</v>
      </c>
      <c r="B244" t="s">
        <v>99</v>
      </c>
      <c r="C244" t="s">
        <v>113</v>
      </c>
      <c r="D244">
        <v>0.26979999999999998</v>
      </c>
      <c r="E244">
        <v>10</v>
      </c>
      <c r="F244">
        <f>RANK(STAND_AVG[[#This Row],[AVG]],STAND_AVG[AVG],0)</f>
        <v>114</v>
      </c>
      <c r="G244">
        <f t="shared" si="3"/>
        <v>3</v>
      </c>
    </row>
    <row r="245" spans="1:7" x14ac:dyDescent="0.25">
      <c r="A245" t="s">
        <v>59</v>
      </c>
      <c r="B245" t="s">
        <v>101</v>
      </c>
      <c r="C245" t="s">
        <v>113</v>
      </c>
      <c r="D245">
        <v>0.2697</v>
      </c>
      <c r="E245">
        <v>9</v>
      </c>
      <c r="F245">
        <f>RANK(STAND_AVG[[#This Row],[AVG]],STAND_AVG[AVG],0)</f>
        <v>116</v>
      </c>
      <c r="G245">
        <f t="shared" si="3"/>
        <v>4</v>
      </c>
    </row>
    <row r="246" spans="1:7" x14ac:dyDescent="0.25">
      <c r="A246" t="s">
        <v>59</v>
      </c>
      <c r="B246" t="s">
        <v>104</v>
      </c>
      <c r="C246" t="s">
        <v>113</v>
      </c>
      <c r="D246">
        <v>0.26769999999999999</v>
      </c>
      <c r="E246">
        <v>8</v>
      </c>
      <c r="F246">
        <f>RANK(STAND_AVG[[#This Row],[AVG]],STAND_AVG[AVG],0)</f>
        <v>167</v>
      </c>
      <c r="G246">
        <f t="shared" si="3"/>
        <v>5</v>
      </c>
    </row>
    <row r="247" spans="1:7" x14ac:dyDescent="0.25">
      <c r="A247" t="s">
        <v>59</v>
      </c>
      <c r="B247" t="s">
        <v>100</v>
      </c>
      <c r="C247" t="s">
        <v>113</v>
      </c>
      <c r="D247">
        <v>0.26469999999999999</v>
      </c>
      <c r="E247">
        <v>7</v>
      </c>
      <c r="F247">
        <f>RANK(STAND_AVG[[#This Row],[AVG]],STAND_AVG[AVG],0)</f>
        <v>244</v>
      </c>
      <c r="G247">
        <f t="shared" si="3"/>
        <v>6</v>
      </c>
    </row>
    <row r="248" spans="1:7" x14ac:dyDescent="0.25">
      <c r="A248" t="s">
        <v>59</v>
      </c>
      <c r="B248" t="s">
        <v>102</v>
      </c>
      <c r="C248" t="s">
        <v>113</v>
      </c>
      <c r="D248">
        <v>0.26050000000000001</v>
      </c>
      <c r="E248">
        <v>6</v>
      </c>
      <c r="F248">
        <f>RANK(STAND_AVG[[#This Row],[AVG]],STAND_AVG[AVG],0)</f>
        <v>379</v>
      </c>
      <c r="G248">
        <f t="shared" si="3"/>
        <v>7</v>
      </c>
    </row>
    <row r="249" spans="1:7" x14ac:dyDescent="0.25">
      <c r="A249" t="s">
        <v>59</v>
      </c>
      <c r="B249" t="s">
        <v>95</v>
      </c>
      <c r="C249" t="s">
        <v>113</v>
      </c>
      <c r="D249">
        <v>0.25750000000000001</v>
      </c>
      <c r="E249">
        <v>5</v>
      </c>
      <c r="F249">
        <f>RANK(STAND_AVG[[#This Row],[AVG]],STAND_AVG[AVG],0)</f>
        <v>473</v>
      </c>
      <c r="G249">
        <f t="shared" si="3"/>
        <v>8</v>
      </c>
    </row>
    <row r="250" spans="1:7" x14ac:dyDescent="0.25">
      <c r="A250" t="s">
        <v>59</v>
      </c>
      <c r="B250" t="s">
        <v>94</v>
      </c>
      <c r="C250" t="s">
        <v>113</v>
      </c>
      <c r="D250">
        <v>0.25740000000000002</v>
      </c>
      <c r="E250">
        <v>4</v>
      </c>
      <c r="F250">
        <f>RANK(STAND_AVG[[#This Row],[AVG]],STAND_AVG[AVG],0)</f>
        <v>475</v>
      </c>
      <c r="G250">
        <f t="shared" si="3"/>
        <v>9</v>
      </c>
    </row>
    <row r="251" spans="1:7" x14ac:dyDescent="0.25">
      <c r="A251" t="s">
        <v>59</v>
      </c>
      <c r="B251" t="s">
        <v>96</v>
      </c>
      <c r="C251" t="s">
        <v>113</v>
      </c>
      <c r="D251">
        <v>0.25519999999999998</v>
      </c>
      <c r="E251">
        <v>3</v>
      </c>
      <c r="F251">
        <f>RANK(STAND_AVG[[#This Row],[AVG]],STAND_AVG[AVG],0)</f>
        <v>509</v>
      </c>
      <c r="G251">
        <f t="shared" si="3"/>
        <v>10</v>
      </c>
    </row>
    <row r="252" spans="1:7" x14ac:dyDescent="0.25">
      <c r="A252" t="s">
        <v>59</v>
      </c>
      <c r="B252" t="s">
        <v>105</v>
      </c>
      <c r="C252" t="s">
        <v>113</v>
      </c>
      <c r="D252">
        <v>0.25309999999999999</v>
      </c>
      <c r="E252">
        <v>2</v>
      </c>
      <c r="F252">
        <f>RANK(STAND_AVG[[#This Row],[AVG]],STAND_AVG[AVG],0)</f>
        <v>550</v>
      </c>
      <c r="G252">
        <f t="shared" si="3"/>
        <v>11</v>
      </c>
    </row>
    <row r="253" spans="1:7" x14ac:dyDescent="0.25">
      <c r="A253" t="s">
        <v>59</v>
      </c>
      <c r="B253" t="s">
        <v>97</v>
      </c>
      <c r="C253" t="s">
        <v>113</v>
      </c>
      <c r="D253">
        <v>0.25219999999999998</v>
      </c>
      <c r="E253">
        <v>1</v>
      </c>
      <c r="F253">
        <f>RANK(STAND_AVG[[#This Row],[AVG]],STAND_AVG[AVG],0)</f>
        <v>566</v>
      </c>
      <c r="G253">
        <f t="shared" si="3"/>
        <v>12</v>
      </c>
    </row>
    <row r="254" spans="1:7" x14ac:dyDescent="0.25">
      <c r="A254" t="s">
        <v>60</v>
      </c>
      <c r="B254" t="s">
        <v>102</v>
      </c>
      <c r="C254" t="s">
        <v>114</v>
      </c>
      <c r="D254">
        <v>0.28320000000000001</v>
      </c>
      <c r="E254">
        <v>12</v>
      </c>
      <c r="F254">
        <f>RANK(STAND_AVG[[#This Row],[AVG]],STAND_AVG[AVG],0)</f>
        <v>4</v>
      </c>
      <c r="G254">
        <f t="shared" si="3"/>
        <v>1</v>
      </c>
    </row>
    <row r="255" spans="1:7" x14ac:dyDescent="0.25">
      <c r="A255" t="s">
        <v>60</v>
      </c>
      <c r="B255" t="s">
        <v>94</v>
      </c>
      <c r="C255" t="s">
        <v>114</v>
      </c>
      <c r="D255">
        <v>0.27110000000000001</v>
      </c>
      <c r="E255">
        <v>11</v>
      </c>
      <c r="F255">
        <f>RANK(STAND_AVG[[#This Row],[AVG]],STAND_AVG[AVG],0)</f>
        <v>91</v>
      </c>
      <c r="G255">
        <f t="shared" si="3"/>
        <v>2</v>
      </c>
    </row>
    <row r="256" spans="1:7" x14ac:dyDescent="0.25">
      <c r="A256" t="s">
        <v>60</v>
      </c>
      <c r="B256" t="s">
        <v>98</v>
      </c>
      <c r="C256" t="s">
        <v>114</v>
      </c>
      <c r="D256">
        <v>0.26889999999999997</v>
      </c>
      <c r="E256">
        <v>10</v>
      </c>
      <c r="F256">
        <f>RANK(STAND_AVG[[#This Row],[AVG]],STAND_AVG[AVG],0)</f>
        <v>138</v>
      </c>
      <c r="G256">
        <f t="shared" si="3"/>
        <v>3</v>
      </c>
    </row>
    <row r="257" spans="1:7" x14ac:dyDescent="0.25">
      <c r="A257" t="s">
        <v>60</v>
      </c>
      <c r="B257" t="s">
        <v>105</v>
      </c>
      <c r="C257" t="s">
        <v>114</v>
      </c>
      <c r="D257">
        <v>0.26790000000000003</v>
      </c>
      <c r="E257">
        <v>9</v>
      </c>
      <c r="F257">
        <f>RANK(STAND_AVG[[#This Row],[AVG]],STAND_AVG[AVG],0)</f>
        <v>160</v>
      </c>
      <c r="G257">
        <f t="shared" si="3"/>
        <v>4</v>
      </c>
    </row>
    <row r="258" spans="1:7" x14ac:dyDescent="0.25">
      <c r="A258" t="s">
        <v>60</v>
      </c>
      <c r="B258" t="s">
        <v>95</v>
      </c>
      <c r="C258" t="s">
        <v>114</v>
      </c>
      <c r="D258">
        <v>0.26740000000000003</v>
      </c>
      <c r="E258">
        <v>8</v>
      </c>
      <c r="F258">
        <f>RANK(STAND_AVG[[#This Row],[AVG]],STAND_AVG[AVG],0)</f>
        <v>176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101</v>
      </c>
      <c r="C259" t="s">
        <v>114</v>
      </c>
      <c r="D259">
        <v>0.26500000000000001</v>
      </c>
      <c r="E259">
        <v>7</v>
      </c>
      <c r="F259">
        <f>RANK(STAND_AVG[[#This Row],[AVG]],STAND_AVG[AVG],0)</f>
        <v>237</v>
      </c>
      <c r="G259">
        <f t="shared" si="4"/>
        <v>6</v>
      </c>
    </row>
    <row r="260" spans="1:7" x14ac:dyDescent="0.25">
      <c r="A260" t="s">
        <v>60</v>
      </c>
      <c r="B260" t="s">
        <v>100</v>
      </c>
      <c r="C260" t="s">
        <v>114</v>
      </c>
      <c r="D260">
        <v>0.26379999999999998</v>
      </c>
      <c r="E260">
        <v>6</v>
      </c>
      <c r="F260">
        <f>RANK(STAND_AVG[[#This Row],[AVG]],STAND_AVG[AVG],0)</f>
        <v>264</v>
      </c>
      <c r="G260">
        <f t="shared" si="4"/>
        <v>7</v>
      </c>
    </row>
    <row r="261" spans="1:7" x14ac:dyDescent="0.25">
      <c r="A261" t="s">
        <v>60</v>
      </c>
      <c r="B261" t="s">
        <v>97</v>
      </c>
      <c r="C261" t="s">
        <v>114</v>
      </c>
      <c r="D261">
        <v>0.2596</v>
      </c>
      <c r="E261">
        <v>5</v>
      </c>
      <c r="F261">
        <f>RANK(STAND_AVG[[#This Row],[AVG]],STAND_AVG[AVG],0)</f>
        <v>408</v>
      </c>
      <c r="G261">
        <f t="shared" si="4"/>
        <v>8</v>
      </c>
    </row>
    <row r="262" spans="1:7" x14ac:dyDescent="0.25">
      <c r="A262" t="s">
        <v>60</v>
      </c>
      <c r="B262" t="s">
        <v>99</v>
      </c>
      <c r="C262" t="s">
        <v>114</v>
      </c>
      <c r="D262">
        <v>0.25940000000000002</v>
      </c>
      <c r="E262">
        <v>4</v>
      </c>
      <c r="F262">
        <f>RANK(STAND_AVG[[#This Row],[AVG]],STAND_AVG[AVG],0)</f>
        <v>415</v>
      </c>
      <c r="G262">
        <f t="shared" si="4"/>
        <v>9</v>
      </c>
    </row>
    <row r="263" spans="1:7" x14ac:dyDescent="0.25">
      <c r="A263" t="s">
        <v>60</v>
      </c>
      <c r="B263" t="s">
        <v>103</v>
      </c>
      <c r="C263" t="s">
        <v>114</v>
      </c>
      <c r="D263">
        <v>0.25669999999999998</v>
      </c>
      <c r="E263">
        <v>3</v>
      </c>
      <c r="F263">
        <f>RANK(STAND_AVG[[#This Row],[AVG]],STAND_AVG[AVG],0)</f>
        <v>485</v>
      </c>
      <c r="G263">
        <f t="shared" si="4"/>
        <v>10</v>
      </c>
    </row>
    <row r="264" spans="1:7" x14ac:dyDescent="0.25">
      <c r="A264" t="s">
        <v>60</v>
      </c>
      <c r="B264" t="s">
        <v>104</v>
      </c>
      <c r="C264" t="s">
        <v>114</v>
      </c>
      <c r="D264">
        <v>0.25280000000000002</v>
      </c>
      <c r="E264">
        <v>2</v>
      </c>
      <c r="F264">
        <f>RANK(STAND_AVG[[#This Row],[AVG]],STAND_AVG[AVG],0)</f>
        <v>557</v>
      </c>
      <c r="G264">
        <f t="shared" si="4"/>
        <v>11</v>
      </c>
    </row>
    <row r="265" spans="1:7" x14ac:dyDescent="0.25">
      <c r="A265" t="s">
        <v>60</v>
      </c>
      <c r="B265" t="s">
        <v>96</v>
      </c>
      <c r="C265" t="s">
        <v>114</v>
      </c>
      <c r="D265">
        <v>0.23630000000000001</v>
      </c>
      <c r="E265">
        <v>1</v>
      </c>
      <c r="F265">
        <f>RANK(STAND_AVG[[#This Row],[AVG]],STAND_AVG[AVG],0)</f>
        <v>660</v>
      </c>
      <c r="G265">
        <f t="shared" si="4"/>
        <v>12</v>
      </c>
    </row>
    <row r="266" spans="1:7" x14ac:dyDescent="0.25">
      <c r="A266" t="s">
        <v>61</v>
      </c>
      <c r="B266" t="s">
        <v>104</v>
      </c>
      <c r="C266" t="s">
        <v>113</v>
      </c>
      <c r="D266">
        <v>0.27410000000000001</v>
      </c>
      <c r="E266">
        <v>12</v>
      </c>
      <c r="F266">
        <f>RANK(STAND_AVG[[#This Row],[AVG]],STAND_AVG[AVG],0)</f>
        <v>57</v>
      </c>
      <c r="G266">
        <f t="shared" si="4"/>
        <v>1</v>
      </c>
    </row>
    <row r="267" spans="1:7" x14ac:dyDescent="0.25">
      <c r="A267" t="s">
        <v>61</v>
      </c>
      <c r="B267" t="s">
        <v>99</v>
      </c>
      <c r="C267" t="s">
        <v>113</v>
      </c>
      <c r="D267">
        <v>0.27089999999999997</v>
      </c>
      <c r="E267">
        <v>11</v>
      </c>
      <c r="F267">
        <f>RANK(STAND_AVG[[#This Row],[AVG]],STAND_AVG[AVG],0)</f>
        <v>93</v>
      </c>
      <c r="G267">
        <f t="shared" si="4"/>
        <v>2</v>
      </c>
    </row>
    <row r="268" spans="1:7" x14ac:dyDescent="0.25">
      <c r="A268" t="s">
        <v>61</v>
      </c>
      <c r="B268" t="s">
        <v>98</v>
      </c>
      <c r="C268" t="s">
        <v>113</v>
      </c>
      <c r="D268">
        <v>0.27060000000000001</v>
      </c>
      <c r="E268">
        <v>10</v>
      </c>
      <c r="F268">
        <f>RANK(STAND_AVG[[#This Row],[AVG]],STAND_AVG[AVG],0)</f>
        <v>97</v>
      </c>
      <c r="G268">
        <f t="shared" si="4"/>
        <v>3</v>
      </c>
    </row>
    <row r="269" spans="1:7" x14ac:dyDescent="0.25">
      <c r="A269" t="s">
        <v>61</v>
      </c>
      <c r="B269" t="s">
        <v>95</v>
      </c>
      <c r="C269" t="s">
        <v>113</v>
      </c>
      <c r="D269">
        <v>0.27029999999999998</v>
      </c>
      <c r="E269">
        <v>9</v>
      </c>
      <c r="F269">
        <f>RANK(STAND_AVG[[#This Row],[AVG]],STAND_AVG[AVG],0)</f>
        <v>103</v>
      </c>
      <c r="G269">
        <f t="shared" si="4"/>
        <v>4</v>
      </c>
    </row>
    <row r="270" spans="1:7" x14ac:dyDescent="0.25">
      <c r="A270" t="s">
        <v>61</v>
      </c>
      <c r="B270" t="s">
        <v>94</v>
      </c>
      <c r="C270" t="s">
        <v>113</v>
      </c>
      <c r="D270">
        <v>0.26740000000000003</v>
      </c>
      <c r="E270">
        <v>8</v>
      </c>
      <c r="F270">
        <f>RANK(STAND_AVG[[#This Row],[AVG]],STAND_AVG[AVG],0)</f>
        <v>176</v>
      </c>
      <c r="G270">
        <f t="shared" si="4"/>
        <v>5</v>
      </c>
    </row>
    <row r="271" spans="1:7" x14ac:dyDescent="0.25">
      <c r="A271" t="s">
        <v>61</v>
      </c>
      <c r="B271" t="s">
        <v>100</v>
      </c>
      <c r="C271" t="s">
        <v>113</v>
      </c>
      <c r="D271">
        <v>0.26479999999999998</v>
      </c>
      <c r="E271">
        <v>7</v>
      </c>
      <c r="F271">
        <f>RANK(STAND_AVG[[#This Row],[AVG]],STAND_AVG[AVG],0)</f>
        <v>242</v>
      </c>
      <c r="G271">
        <f t="shared" si="4"/>
        <v>6</v>
      </c>
    </row>
    <row r="272" spans="1:7" x14ac:dyDescent="0.25">
      <c r="A272" t="s">
        <v>61</v>
      </c>
      <c r="B272" t="s">
        <v>101</v>
      </c>
      <c r="C272" t="s">
        <v>113</v>
      </c>
      <c r="D272">
        <v>0.26079999999999998</v>
      </c>
      <c r="E272">
        <v>6</v>
      </c>
      <c r="F272">
        <f>RANK(STAND_AVG[[#This Row],[AVG]],STAND_AVG[AVG],0)</f>
        <v>367</v>
      </c>
      <c r="G272">
        <f t="shared" si="4"/>
        <v>7</v>
      </c>
    </row>
    <row r="273" spans="1:7" x14ac:dyDescent="0.25">
      <c r="A273" t="s">
        <v>61</v>
      </c>
      <c r="B273" t="s">
        <v>102</v>
      </c>
      <c r="C273" t="s">
        <v>113</v>
      </c>
      <c r="D273">
        <v>0.26069999999999999</v>
      </c>
      <c r="E273">
        <v>5</v>
      </c>
      <c r="F273">
        <f>RANK(STAND_AVG[[#This Row],[AVG]],STAND_AVG[AVG],0)</f>
        <v>371</v>
      </c>
      <c r="G273">
        <f t="shared" si="4"/>
        <v>8</v>
      </c>
    </row>
    <row r="274" spans="1:7" x14ac:dyDescent="0.25">
      <c r="A274" t="s">
        <v>61</v>
      </c>
      <c r="B274" t="s">
        <v>103</v>
      </c>
      <c r="C274" t="s">
        <v>113</v>
      </c>
      <c r="D274">
        <v>0.25650000000000001</v>
      </c>
      <c r="E274">
        <v>4</v>
      </c>
      <c r="F274">
        <f>RANK(STAND_AVG[[#This Row],[AVG]],STAND_AVG[AVG],0)</f>
        <v>493</v>
      </c>
      <c r="G274">
        <f t="shared" si="4"/>
        <v>9</v>
      </c>
    </row>
    <row r="275" spans="1:7" x14ac:dyDescent="0.25">
      <c r="A275" t="s">
        <v>61</v>
      </c>
      <c r="B275" t="s">
        <v>96</v>
      </c>
      <c r="C275" t="s">
        <v>113</v>
      </c>
      <c r="D275">
        <v>0.25459999999999999</v>
      </c>
      <c r="E275">
        <v>3</v>
      </c>
      <c r="F275">
        <f>RANK(STAND_AVG[[#This Row],[AVG]],STAND_AVG[AVG],0)</f>
        <v>526</v>
      </c>
      <c r="G275">
        <f t="shared" si="4"/>
        <v>10</v>
      </c>
    </row>
    <row r="276" spans="1:7" x14ac:dyDescent="0.25">
      <c r="A276" t="s">
        <v>61</v>
      </c>
      <c r="B276" t="s">
        <v>105</v>
      </c>
      <c r="C276" t="s">
        <v>113</v>
      </c>
      <c r="D276">
        <v>0.24979999999999999</v>
      </c>
      <c r="E276">
        <v>2</v>
      </c>
      <c r="F276">
        <f>RANK(STAND_AVG[[#This Row],[AVG]],STAND_AVG[AVG],0)</f>
        <v>611</v>
      </c>
      <c r="G276">
        <f t="shared" si="4"/>
        <v>11</v>
      </c>
    </row>
    <row r="277" spans="1:7" x14ac:dyDescent="0.25">
      <c r="A277" t="s">
        <v>61</v>
      </c>
      <c r="B277" t="s">
        <v>97</v>
      </c>
      <c r="C277" t="s">
        <v>113</v>
      </c>
      <c r="D277">
        <v>0.24440000000000001</v>
      </c>
      <c r="E277">
        <v>1</v>
      </c>
      <c r="F277">
        <f>RANK(STAND_AVG[[#This Row],[AVG]],STAND_AVG[AVG],0)</f>
        <v>649</v>
      </c>
      <c r="G277">
        <f t="shared" si="4"/>
        <v>12</v>
      </c>
    </row>
    <row r="278" spans="1:7" x14ac:dyDescent="0.25">
      <c r="A278" t="s">
        <v>62</v>
      </c>
      <c r="B278" t="s">
        <v>94</v>
      </c>
      <c r="C278" t="s">
        <v>113</v>
      </c>
      <c r="D278">
        <v>0.28029999999999999</v>
      </c>
      <c r="E278">
        <v>12</v>
      </c>
      <c r="F278">
        <f>RANK(STAND_AVG[[#This Row],[AVG]],STAND_AVG[AVG],0)</f>
        <v>13</v>
      </c>
      <c r="G278">
        <f t="shared" si="4"/>
        <v>1</v>
      </c>
    </row>
    <row r="279" spans="1:7" x14ac:dyDescent="0.25">
      <c r="A279" t="s">
        <v>62</v>
      </c>
      <c r="B279" t="s">
        <v>98</v>
      </c>
      <c r="C279" t="s">
        <v>113</v>
      </c>
      <c r="D279">
        <v>0.27060000000000001</v>
      </c>
      <c r="E279">
        <v>11</v>
      </c>
      <c r="F279">
        <f>RANK(STAND_AVG[[#This Row],[AVG]],STAND_AVG[AVG],0)</f>
        <v>97</v>
      </c>
      <c r="G279">
        <f t="shared" si="4"/>
        <v>2</v>
      </c>
    </row>
    <row r="280" spans="1:7" x14ac:dyDescent="0.25">
      <c r="A280" t="s">
        <v>62</v>
      </c>
      <c r="B280" t="s">
        <v>95</v>
      </c>
      <c r="C280" t="s">
        <v>113</v>
      </c>
      <c r="D280">
        <v>0.26840000000000003</v>
      </c>
      <c r="E280">
        <v>10</v>
      </c>
      <c r="F280">
        <f>RANK(STAND_AVG[[#This Row],[AVG]],STAND_AVG[AVG],0)</f>
        <v>151</v>
      </c>
      <c r="G280">
        <f t="shared" si="4"/>
        <v>3</v>
      </c>
    </row>
    <row r="281" spans="1:7" x14ac:dyDescent="0.25">
      <c r="A281" t="s">
        <v>62</v>
      </c>
      <c r="B281" t="s">
        <v>102</v>
      </c>
      <c r="C281" t="s">
        <v>113</v>
      </c>
      <c r="D281">
        <v>0.26540000000000002</v>
      </c>
      <c r="E281">
        <v>9</v>
      </c>
      <c r="F281">
        <f>RANK(STAND_AVG[[#This Row],[AVG]],STAND_AVG[AVG],0)</f>
        <v>231</v>
      </c>
      <c r="G281">
        <f t="shared" si="4"/>
        <v>4</v>
      </c>
    </row>
    <row r="282" spans="1:7" x14ac:dyDescent="0.25">
      <c r="A282" t="s">
        <v>62</v>
      </c>
      <c r="B282" t="s">
        <v>99</v>
      </c>
      <c r="C282" t="s">
        <v>113</v>
      </c>
      <c r="D282">
        <v>0.26050000000000001</v>
      </c>
      <c r="E282">
        <v>8</v>
      </c>
      <c r="F282">
        <f>RANK(STAND_AVG[[#This Row],[AVG]],STAND_AVG[AVG],0)</f>
        <v>379</v>
      </c>
      <c r="G282">
        <f t="shared" si="4"/>
        <v>5</v>
      </c>
    </row>
    <row r="283" spans="1:7" x14ac:dyDescent="0.25">
      <c r="A283" t="s">
        <v>62</v>
      </c>
      <c r="B283" t="s">
        <v>105</v>
      </c>
      <c r="C283" t="s">
        <v>113</v>
      </c>
      <c r="D283">
        <v>0.25879999999999997</v>
      </c>
      <c r="E283">
        <v>7</v>
      </c>
      <c r="F283">
        <f>RANK(STAND_AVG[[#This Row],[AVG]],STAND_AVG[AVG],0)</f>
        <v>438</v>
      </c>
      <c r="G283">
        <f t="shared" si="4"/>
        <v>6</v>
      </c>
    </row>
    <row r="284" spans="1:7" x14ac:dyDescent="0.25">
      <c r="A284" t="s">
        <v>62</v>
      </c>
      <c r="B284" t="s">
        <v>96</v>
      </c>
      <c r="C284" t="s">
        <v>113</v>
      </c>
      <c r="D284">
        <v>0.25829999999999997</v>
      </c>
      <c r="E284">
        <v>6</v>
      </c>
      <c r="F284">
        <f>RANK(STAND_AVG[[#This Row],[AVG]],STAND_AVG[AVG],0)</f>
        <v>451</v>
      </c>
      <c r="G284">
        <f t="shared" si="4"/>
        <v>7</v>
      </c>
    </row>
    <row r="285" spans="1:7" x14ac:dyDescent="0.25">
      <c r="A285" t="s">
        <v>62</v>
      </c>
      <c r="B285" t="s">
        <v>103</v>
      </c>
      <c r="C285" t="s">
        <v>113</v>
      </c>
      <c r="D285">
        <v>0.25779999999999997</v>
      </c>
      <c r="E285">
        <v>5</v>
      </c>
      <c r="F285">
        <f>RANK(STAND_AVG[[#This Row],[AVG]],STAND_AVG[AVG],0)</f>
        <v>464</v>
      </c>
      <c r="G285">
        <f t="shared" si="4"/>
        <v>8</v>
      </c>
    </row>
    <row r="286" spans="1:7" x14ac:dyDescent="0.25">
      <c r="A286" t="s">
        <v>62</v>
      </c>
      <c r="B286" t="s">
        <v>101</v>
      </c>
      <c r="C286" t="s">
        <v>113</v>
      </c>
      <c r="D286">
        <v>0.25750000000000001</v>
      </c>
      <c r="E286">
        <v>4</v>
      </c>
      <c r="F286">
        <f>RANK(STAND_AVG[[#This Row],[AVG]],STAND_AVG[AVG],0)</f>
        <v>473</v>
      </c>
      <c r="G286">
        <f t="shared" si="4"/>
        <v>9</v>
      </c>
    </row>
    <row r="287" spans="1:7" x14ac:dyDescent="0.25">
      <c r="A287" t="s">
        <v>62</v>
      </c>
      <c r="B287" t="s">
        <v>100</v>
      </c>
      <c r="C287" t="s">
        <v>113</v>
      </c>
      <c r="D287">
        <v>0.25669999999999998</v>
      </c>
      <c r="E287">
        <v>3</v>
      </c>
      <c r="F287">
        <f>RANK(STAND_AVG[[#This Row],[AVG]],STAND_AVG[AVG],0)</f>
        <v>485</v>
      </c>
      <c r="G287">
        <f t="shared" si="4"/>
        <v>10</v>
      </c>
    </row>
    <row r="288" spans="1:7" x14ac:dyDescent="0.25">
      <c r="A288" t="s">
        <v>62</v>
      </c>
      <c r="B288" t="s">
        <v>104</v>
      </c>
      <c r="C288" t="s">
        <v>113</v>
      </c>
      <c r="D288">
        <v>0.254</v>
      </c>
      <c r="E288">
        <v>2</v>
      </c>
      <c r="F288">
        <f>RANK(STAND_AVG[[#This Row],[AVG]],STAND_AVG[AVG],0)</f>
        <v>542</v>
      </c>
      <c r="G288">
        <f t="shared" si="4"/>
        <v>11</v>
      </c>
    </row>
    <row r="289" spans="1:7" x14ac:dyDescent="0.25">
      <c r="A289" t="s">
        <v>62</v>
      </c>
      <c r="B289" t="s">
        <v>97</v>
      </c>
      <c r="C289" t="s">
        <v>113</v>
      </c>
      <c r="D289">
        <v>0.2495</v>
      </c>
      <c r="E289">
        <v>1</v>
      </c>
      <c r="F289">
        <f>RANK(STAND_AVG[[#This Row],[AVG]],STAND_AVG[AVG],0)</f>
        <v>617</v>
      </c>
      <c r="G289">
        <f t="shared" si="4"/>
        <v>12</v>
      </c>
    </row>
    <row r="290" spans="1:7" x14ac:dyDescent="0.25">
      <c r="A290" t="s">
        <v>63</v>
      </c>
      <c r="B290" t="s">
        <v>94</v>
      </c>
      <c r="C290" t="s">
        <v>114</v>
      </c>
      <c r="D290">
        <v>0.2752</v>
      </c>
      <c r="E290">
        <v>12</v>
      </c>
      <c r="F290">
        <f>RANK(STAND_AVG[[#This Row],[AVG]],STAND_AVG[AVG],0)</f>
        <v>43</v>
      </c>
      <c r="G290">
        <f t="shared" si="4"/>
        <v>1</v>
      </c>
    </row>
    <row r="291" spans="1:7" x14ac:dyDescent="0.25">
      <c r="A291" t="s">
        <v>63</v>
      </c>
      <c r="B291" t="s">
        <v>99</v>
      </c>
      <c r="C291" t="s">
        <v>114</v>
      </c>
      <c r="D291">
        <v>0.26779999999999998</v>
      </c>
      <c r="E291">
        <v>10</v>
      </c>
      <c r="F291">
        <f>RANK(STAND_AVG[[#This Row],[AVG]],STAND_AVG[AVG],0)</f>
        <v>164</v>
      </c>
      <c r="G291">
        <f t="shared" si="4"/>
        <v>2</v>
      </c>
    </row>
    <row r="292" spans="1:7" x14ac:dyDescent="0.25">
      <c r="A292" t="s">
        <v>63</v>
      </c>
      <c r="B292" t="s">
        <v>102</v>
      </c>
      <c r="C292" t="s">
        <v>114</v>
      </c>
      <c r="D292">
        <v>0.26779999999999998</v>
      </c>
      <c r="E292">
        <v>11</v>
      </c>
      <c r="F292">
        <f>RANK(STAND_AVG[[#This Row],[AVG]],STAND_AVG[AVG],0)</f>
        <v>164</v>
      </c>
      <c r="G292">
        <f t="shared" si="4"/>
        <v>3</v>
      </c>
    </row>
    <row r="293" spans="1:7" x14ac:dyDescent="0.25">
      <c r="A293" t="s">
        <v>63</v>
      </c>
      <c r="B293" t="s">
        <v>105</v>
      </c>
      <c r="C293" t="s">
        <v>114</v>
      </c>
      <c r="D293">
        <v>0.2651</v>
      </c>
      <c r="E293">
        <v>9</v>
      </c>
      <c r="F293">
        <f>RANK(STAND_AVG[[#This Row],[AVG]],STAND_AVG[AVG],0)</f>
        <v>234</v>
      </c>
      <c r="G293">
        <f t="shared" si="4"/>
        <v>4</v>
      </c>
    </row>
    <row r="294" spans="1:7" x14ac:dyDescent="0.25">
      <c r="A294" t="s">
        <v>63</v>
      </c>
      <c r="B294" t="s">
        <v>103</v>
      </c>
      <c r="C294" t="s">
        <v>114</v>
      </c>
      <c r="D294">
        <v>0.26129999999999998</v>
      </c>
      <c r="E294">
        <v>8</v>
      </c>
      <c r="F294">
        <f>RANK(STAND_AVG[[#This Row],[AVG]],STAND_AVG[AVG],0)</f>
        <v>342</v>
      </c>
      <c r="G294">
        <f t="shared" si="4"/>
        <v>5</v>
      </c>
    </row>
    <row r="295" spans="1:7" x14ac:dyDescent="0.25">
      <c r="A295" t="s">
        <v>63</v>
      </c>
      <c r="B295" t="s">
        <v>96</v>
      </c>
      <c r="C295" t="s">
        <v>114</v>
      </c>
      <c r="D295">
        <v>0.26040000000000002</v>
      </c>
      <c r="E295">
        <v>7</v>
      </c>
      <c r="F295">
        <f>RANK(STAND_AVG[[#This Row],[AVG]],STAND_AVG[AVG],0)</f>
        <v>382</v>
      </c>
      <c r="G295">
        <f t="shared" si="4"/>
        <v>6</v>
      </c>
    </row>
    <row r="296" spans="1:7" x14ac:dyDescent="0.25">
      <c r="A296" t="s">
        <v>63</v>
      </c>
      <c r="B296" t="s">
        <v>100</v>
      </c>
      <c r="C296" t="s">
        <v>114</v>
      </c>
      <c r="D296">
        <v>0.25900000000000001</v>
      </c>
      <c r="E296">
        <v>6</v>
      </c>
      <c r="F296">
        <f>RANK(STAND_AVG[[#This Row],[AVG]],STAND_AVG[AVG],0)</f>
        <v>427</v>
      </c>
      <c r="G296">
        <f t="shared" si="4"/>
        <v>7</v>
      </c>
    </row>
    <row r="297" spans="1:7" x14ac:dyDescent="0.25">
      <c r="A297" t="s">
        <v>63</v>
      </c>
      <c r="B297" t="s">
        <v>95</v>
      </c>
      <c r="C297" t="s">
        <v>114</v>
      </c>
      <c r="D297">
        <v>0.25779999999999997</v>
      </c>
      <c r="E297">
        <v>5</v>
      </c>
      <c r="F297">
        <f>RANK(STAND_AVG[[#This Row],[AVG]],STAND_AVG[AVG],0)</f>
        <v>464</v>
      </c>
      <c r="G297">
        <f t="shared" si="4"/>
        <v>8</v>
      </c>
    </row>
    <row r="298" spans="1:7" x14ac:dyDescent="0.25">
      <c r="A298" t="s">
        <v>63</v>
      </c>
      <c r="B298" t="s">
        <v>98</v>
      </c>
      <c r="C298" t="s">
        <v>114</v>
      </c>
      <c r="D298">
        <v>0.25319999999999998</v>
      </c>
      <c r="E298">
        <v>4</v>
      </c>
      <c r="F298">
        <f>RANK(STAND_AVG[[#This Row],[AVG]],STAND_AVG[AVG],0)</f>
        <v>549</v>
      </c>
      <c r="G298">
        <f t="shared" si="4"/>
        <v>9</v>
      </c>
    </row>
    <row r="299" spans="1:7" x14ac:dyDescent="0.25">
      <c r="A299" t="s">
        <v>63</v>
      </c>
      <c r="B299" t="s">
        <v>104</v>
      </c>
      <c r="C299" t="s">
        <v>114</v>
      </c>
      <c r="D299">
        <v>0.25190000000000001</v>
      </c>
      <c r="E299">
        <v>3</v>
      </c>
      <c r="F299">
        <f>RANK(STAND_AVG[[#This Row],[AVG]],STAND_AVG[AVG],0)</f>
        <v>573</v>
      </c>
      <c r="G299">
        <f t="shared" si="4"/>
        <v>10</v>
      </c>
    </row>
    <row r="300" spans="1:7" x14ac:dyDescent="0.25">
      <c r="A300" t="s">
        <v>63</v>
      </c>
      <c r="B300" t="s">
        <v>101</v>
      </c>
      <c r="C300" t="s">
        <v>114</v>
      </c>
      <c r="D300">
        <v>0.24529999999999999</v>
      </c>
      <c r="E300">
        <v>2</v>
      </c>
      <c r="F300">
        <f>RANK(STAND_AVG[[#This Row],[AVG]],STAND_AVG[AVG],0)</f>
        <v>646</v>
      </c>
      <c r="G300">
        <f t="shared" si="4"/>
        <v>11</v>
      </c>
    </row>
    <row r="301" spans="1:7" x14ac:dyDescent="0.25">
      <c r="A301" t="s">
        <v>63</v>
      </c>
      <c r="B301" t="s">
        <v>97</v>
      </c>
      <c r="C301" t="s">
        <v>114</v>
      </c>
      <c r="D301">
        <v>0.24099999999999999</v>
      </c>
      <c r="E301">
        <v>1</v>
      </c>
      <c r="F301">
        <f>RANK(STAND_AVG[[#This Row],[AVG]],STAND_AVG[AVG],0)</f>
        <v>658</v>
      </c>
      <c r="G301">
        <f t="shared" si="4"/>
        <v>12</v>
      </c>
    </row>
    <row r="302" spans="1:7" x14ac:dyDescent="0.25">
      <c r="A302" t="s">
        <v>64</v>
      </c>
      <c r="B302" t="s">
        <v>95</v>
      </c>
      <c r="C302" t="s">
        <v>114</v>
      </c>
      <c r="D302">
        <v>0.27650000000000002</v>
      </c>
      <c r="E302">
        <v>12</v>
      </c>
      <c r="F302">
        <f>RANK(STAND_AVG[[#This Row],[AVG]],STAND_AVG[AVG],0)</f>
        <v>33</v>
      </c>
      <c r="G302">
        <f t="shared" si="4"/>
        <v>1</v>
      </c>
    </row>
    <row r="303" spans="1:7" x14ac:dyDescent="0.25">
      <c r="A303" t="s">
        <v>64</v>
      </c>
      <c r="B303" t="s">
        <v>102</v>
      </c>
      <c r="C303" t="s">
        <v>114</v>
      </c>
      <c r="D303">
        <v>0.26960000000000001</v>
      </c>
      <c r="E303">
        <v>11</v>
      </c>
      <c r="F303">
        <f>RANK(STAND_AVG[[#This Row],[AVG]],STAND_AVG[AVG],0)</f>
        <v>120</v>
      </c>
      <c r="G303">
        <f t="shared" si="4"/>
        <v>2</v>
      </c>
    </row>
    <row r="304" spans="1:7" x14ac:dyDescent="0.25">
      <c r="A304" t="s">
        <v>64</v>
      </c>
      <c r="B304" t="s">
        <v>97</v>
      </c>
      <c r="C304" t="s">
        <v>114</v>
      </c>
      <c r="D304">
        <v>0.2681</v>
      </c>
      <c r="E304">
        <v>1</v>
      </c>
      <c r="F304">
        <f>RANK(STAND_AVG[[#This Row],[AVG]],STAND_AVG[AVG],0)</f>
        <v>156</v>
      </c>
      <c r="G304">
        <f t="shared" si="4"/>
        <v>3</v>
      </c>
    </row>
    <row r="305" spans="1:7" x14ac:dyDescent="0.25">
      <c r="A305" t="s">
        <v>64</v>
      </c>
      <c r="B305" t="s">
        <v>98</v>
      </c>
      <c r="C305" t="s">
        <v>114</v>
      </c>
      <c r="D305">
        <v>0.26679999999999998</v>
      </c>
      <c r="E305">
        <v>10</v>
      </c>
      <c r="F305">
        <f>RANK(STAND_AVG[[#This Row],[AVG]],STAND_AVG[AVG],0)</f>
        <v>188</v>
      </c>
      <c r="G305">
        <f t="shared" si="4"/>
        <v>4</v>
      </c>
    </row>
    <row r="306" spans="1:7" x14ac:dyDescent="0.25">
      <c r="A306" t="s">
        <v>64</v>
      </c>
      <c r="B306" t="s">
        <v>100</v>
      </c>
      <c r="C306" t="s">
        <v>114</v>
      </c>
      <c r="D306">
        <v>0.2646</v>
      </c>
      <c r="E306">
        <v>9</v>
      </c>
      <c r="F306">
        <f>RANK(STAND_AVG[[#This Row],[AVG]],STAND_AVG[AVG],0)</f>
        <v>246</v>
      </c>
      <c r="G306">
        <f t="shared" si="4"/>
        <v>5</v>
      </c>
    </row>
    <row r="307" spans="1:7" x14ac:dyDescent="0.25">
      <c r="A307" t="s">
        <v>64</v>
      </c>
      <c r="B307" t="s">
        <v>94</v>
      </c>
      <c r="C307" t="s">
        <v>114</v>
      </c>
      <c r="D307">
        <v>0.26429999999999998</v>
      </c>
      <c r="E307">
        <v>8</v>
      </c>
      <c r="F307">
        <f>RANK(STAND_AVG[[#This Row],[AVG]],STAND_AVG[AVG],0)</f>
        <v>256</v>
      </c>
      <c r="G307">
        <f t="shared" si="4"/>
        <v>6</v>
      </c>
    </row>
    <row r="308" spans="1:7" x14ac:dyDescent="0.25">
      <c r="A308" t="s">
        <v>64</v>
      </c>
      <c r="B308" t="s">
        <v>103</v>
      </c>
      <c r="C308" t="s">
        <v>114</v>
      </c>
      <c r="D308">
        <v>0.26240000000000002</v>
      </c>
      <c r="E308">
        <v>7</v>
      </c>
      <c r="F308">
        <f>RANK(STAND_AVG[[#This Row],[AVG]],STAND_AVG[AVG],0)</f>
        <v>306</v>
      </c>
      <c r="G308">
        <f t="shared" si="4"/>
        <v>7</v>
      </c>
    </row>
    <row r="309" spans="1:7" x14ac:dyDescent="0.25">
      <c r="A309" t="s">
        <v>64</v>
      </c>
      <c r="B309" t="s">
        <v>101</v>
      </c>
      <c r="C309" t="s">
        <v>114</v>
      </c>
      <c r="D309">
        <v>0.26129999999999998</v>
      </c>
      <c r="E309">
        <v>6</v>
      </c>
      <c r="F309">
        <f>RANK(STAND_AVG[[#This Row],[AVG]],STAND_AVG[AVG],0)</f>
        <v>342</v>
      </c>
      <c r="G309">
        <f t="shared" si="4"/>
        <v>8</v>
      </c>
    </row>
    <row r="310" spans="1:7" x14ac:dyDescent="0.25">
      <c r="A310" t="s">
        <v>64</v>
      </c>
      <c r="B310" t="s">
        <v>96</v>
      </c>
      <c r="C310" t="s">
        <v>114</v>
      </c>
      <c r="D310">
        <v>0.26119999999999999</v>
      </c>
      <c r="E310">
        <v>5</v>
      </c>
      <c r="F310">
        <f>RANK(STAND_AVG[[#This Row],[AVG]],STAND_AVG[AVG],0)</f>
        <v>350</v>
      </c>
      <c r="G310">
        <f t="shared" si="4"/>
        <v>9</v>
      </c>
    </row>
    <row r="311" spans="1:7" x14ac:dyDescent="0.25">
      <c r="A311" t="s">
        <v>64</v>
      </c>
      <c r="B311" t="s">
        <v>99</v>
      </c>
      <c r="C311" t="s">
        <v>114</v>
      </c>
      <c r="D311">
        <v>0.255</v>
      </c>
      <c r="E311">
        <v>4</v>
      </c>
      <c r="F311">
        <f>RANK(STAND_AVG[[#This Row],[AVG]],STAND_AVG[AVG],0)</f>
        <v>513</v>
      </c>
      <c r="G311">
        <f t="shared" si="4"/>
        <v>10</v>
      </c>
    </row>
    <row r="312" spans="1:7" x14ac:dyDescent="0.25">
      <c r="A312" t="s">
        <v>64</v>
      </c>
      <c r="B312" t="s">
        <v>105</v>
      </c>
      <c r="C312" t="s">
        <v>114</v>
      </c>
      <c r="D312">
        <v>0.25169999999999998</v>
      </c>
      <c r="E312">
        <v>3</v>
      </c>
      <c r="F312">
        <f>RANK(STAND_AVG[[#This Row],[AVG]],STAND_AVG[AVG],0)</f>
        <v>579</v>
      </c>
      <c r="G312">
        <f t="shared" si="4"/>
        <v>11</v>
      </c>
    </row>
    <row r="313" spans="1:7" x14ac:dyDescent="0.25">
      <c r="A313" t="s">
        <v>64</v>
      </c>
      <c r="B313" t="s">
        <v>104</v>
      </c>
      <c r="C313" t="s">
        <v>114</v>
      </c>
      <c r="D313">
        <v>0.251</v>
      </c>
      <c r="E313">
        <v>1</v>
      </c>
      <c r="F313">
        <f>RANK(STAND_AVG[[#This Row],[AVG]],STAND_AVG[AVG],0)</f>
        <v>593</v>
      </c>
      <c r="G313">
        <f t="shared" si="4"/>
        <v>12</v>
      </c>
    </row>
    <row r="314" spans="1:7" x14ac:dyDescent="0.25">
      <c r="A314" t="s">
        <v>65</v>
      </c>
      <c r="B314" t="s">
        <v>98</v>
      </c>
      <c r="C314" t="s">
        <v>114</v>
      </c>
      <c r="D314">
        <v>0.27339999999999998</v>
      </c>
      <c r="E314">
        <v>12</v>
      </c>
      <c r="F314">
        <f>RANK(STAND_AVG[[#This Row],[AVG]],STAND_AVG[AVG],0)</f>
        <v>63</v>
      </c>
      <c r="G314">
        <f t="shared" si="4"/>
        <v>1</v>
      </c>
    </row>
    <row r="315" spans="1:7" x14ac:dyDescent="0.25">
      <c r="A315" t="s">
        <v>65</v>
      </c>
      <c r="B315" t="s">
        <v>94</v>
      </c>
      <c r="C315" t="s">
        <v>114</v>
      </c>
      <c r="D315">
        <v>0.27229999999999999</v>
      </c>
      <c r="E315">
        <v>11</v>
      </c>
      <c r="F315">
        <f>RANK(STAND_AVG[[#This Row],[AVG]],STAND_AVG[AVG],0)</f>
        <v>68</v>
      </c>
      <c r="G315">
        <f t="shared" si="4"/>
        <v>2</v>
      </c>
    </row>
    <row r="316" spans="1:7" x14ac:dyDescent="0.25">
      <c r="A316" t="s">
        <v>65</v>
      </c>
      <c r="B316" t="s">
        <v>101</v>
      </c>
      <c r="C316" t="s">
        <v>114</v>
      </c>
      <c r="D316">
        <v>0.2702</v>
      </c>
      <c r="E316">
        <v>10</v>
      </c>
      <c r="F316">
        <f>RANK(STAND_AVG[[#This Row],[AVG]],STAND_AVG[AVG],0)</f>
        <v>106</v>
      </c>
      <c r="G316">
        <f t="shared" si="4"/>
        <v>3</v>
      </c>
    </row>
    <row r="317" spans="1:7" x14ac:dyDescent="0.25">
      <c r="A317" t="s">
        <v>65</v>
      </c>
      <c r="B317" t="s">
        <v>99</v>
      </c>
      <c r="C317" t="s">
        <v>114</v>
      </c>
      <c r="D317">
        <v>0.26939999999999997</v>
      </c>
      <c r="E317">
        <v>9</v>
      </c>
      <c r="F317">
        <f>RANK(STAND_AVG[[#This Row],[AVG]],STAND_AVG[AVG],0)</f>
        <v>122</v>
      </c>
      <c r="G317">
        <f t="shared" si="4"/>
        <v>4</v>
      </c>
    </row>
    <row r="318" spans="1:7" x14ac:dyDescent="0.25">
      <c r="A318" t="s">
        <v>65</v>
      </c>
      <c r="B318" t="s">
        <v>95</v>
      </c>
      <c r="C318" t="s">
        <v>114</v>
      </c>
      <c r="D318">
        <v>0.26340000000000002</v>
      </c>
      <c r="E318">
        <v>8</v>
      </c>
      <c r="F318">
        <f>RANK(STAND_AVG[[#This Row],[AVG]],STAND_AVG[AVG],0)</f>
        <v>277</v>
      </c>
      <c r="G318">
        <f t="shared" si="4"/>
        <v>5</v>
      </c>
    </row>
    <row r="319" spans="1:7" x14ac:dyDescent="0.25">
      <c r="A319" t="s">
        <v>65</v>
      </c>
      <c r="B319" t="s">
        <v>102</v>
      </c>
      <c r="C319" t="s">
        <v>114</v>
      </c>
      <c r="D319">
        <v>0.26269999999999999</v>
      </c>
      <c r="E319">
        <v>7</v>
      </c>
      <c r="F319">
        <f>RANK(STAND_AVG[[#This Row],[AVG]],STAND_AVG[AVG],0)</f>
        <v>292</v>
      </c>
      <c r="G319">
        <f t="shared" si="4"/>
        <v>6</v>
      </c>
    </row>
    <row r="320" spans="1:7" x14ac:dyDescent="0.25">
      <c r="A320" t="s">
        <v>65</v>
      </c>
      <c r="B320" t="s">
        <v>103</v>
      </c>
      <c r="C320" t="s">
        <v>114</v>
      </c>
      <c r="D320">
        <v>0.26229999999999998</v>
      </c>
      <c r="E320">
        <v>6</v>
      </c>
      <c r="F320">
        <f>RANK(STAND_AVG[[#This Row],[AVG]],STAND_AVG[AVG],0)</f>
        <v>310</v>
      </c>
      <c r="G320">
        <f t="shared" si="4"/>
        <v>7</v>
      </c>
    </row>
    <row r="321" spans="1:7" x14ac:dyDescent="0.25">
      <c r="A321" t="s">
        <v>65</v>
      </c>
      <c r="B321" t="s">
        <v>96</v>
      </c>
      <c r="C321" t="s">
        <v>114</v>
      </c>
      <c r="D321">
        <v>0.25979999999999998</v>
      </c>
      <c r="E321">
        <v>5</v>
      </c>
      <c r="F321">
        <f>RANK(STAND_AVG[[#This Row],[AVG]],STAND_AVG[AVG],0)</f>
        <v>402</v>
      </c>
      <c r="G321">
        <f t="shared" si="4"/>
        <v>8</v>
      </c>
    </row>
    <row r="322" spans="1:7" x14ac:dyDescent="0.25">
      <c r="A322" t="s">
        <v>65</v>
      </c>
      <c r="B322" t="s">
        <v>100</v>
      </c>
      <c r="C322" t="s">
        <v>114</v>
      </c>
      <c r="D322">
        <v>0.25769999999999998</v>
      </c>
      <c r="E322">
        <v>4</v>
      </c>
      <c r="F322">
        <f>RANK(STAND_AVG[[#This Row],[AVG]],STAND_AVG[AVG],0)</f>
        <v>467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104</v>
      </c>
      <c r="C323" t="s">
        <v>114</v>
      </c>
      <c r="D323">
        <v>0.25440000000000002</v>
      </c>
      <c r="E323">
        <v>3</v>
      </c>
      <c r="F323">
        <f>RANK(STAND_AVG[[#This Row],[AVG]],STAND_AVG[AVG],0)</f>
        <v>532</v>
      </c>
      <c r="G323">
        <f t="shared" si="5"/>
        <v>10</v>
      </c>
    </row>
    <row r="324" spans="1:7" x14ac:dyDescent="0.25">
      <c r="A324" t="s">
        <v>65</v>
      </c>
      <c r="B324" t="s">
        <v>97</v>
      </c>
      <c r="C324" t="s">
        <v>114</v>
      </c>
      <c r="D324">
        <v>0.25030000000000002</v>
      </c>
      <c r="E324">
        <v>2</v>
      </c>
      <c r="F324">
        <f>RANK(STAND_AVG[[#This Row],[AVG]],STAND_AVG[AVG],0)</f>
        <v>605</v>
      </c>
      <c r="G324">
        <f t="shared" si="5"/>
        <v>11</v>
      </c>
    </row>
    <row r="325" spans="1:7" x14ac:dyDescent="0.25">
      <c r="A325" t="s">
        <v>65</v>
      </c>
      <c r="B325" t="s">
        <v>105</v>
      </c>
      <c r="C325" t="s">
        <v>114</v>
      </c>
      <c r="D325">
        <v>0.24829999999999999</v>
      </c>
      <c r="E325">
        <v>1</v>
      </c>
      <c r="F325">
        <f>RANK(STAND_AVG[[#This Row],[AVG]],STAND_AVG[AVG],0)</f>
        <v>628</v>
      </c>
      <c r="G325">
        <f t="shared" si="5"/>
        <v>12</v>
      </c>
    </row>
    <row r="326" spans="1:7" x14ac:dyDescent="0.25">
      <c r="A326" t="s">
        <v>66</v>
      </c>
      <c r="B326" t="s">
        <v>94</v>
      </c>
      <c r="C326" t="s">
        <v>114</v>
      </c>
      <c r="D326">
        <v>0.2697</v>
      </c>
      <c r="E326">
        <v>12</v>
      </c>
      <c r="F326">
        <f>RANK(STAND_AVG[[#This Row],[AVG]],STAND_AVG[AVG],0)</f>
        <v>116</v>
      </c>
      <c r="G326">
        <f t="shared" si="5"/>
        <v>1</v>
      </c>
    </row>
    <row r="327" spans="1:7" x14ac:dyDescent="0.25">
      <c r="A327" t="s">
        <v>66</v>
      </c>
      <c r="B327" t="s">
        <v>99</v>
      </c>
      <c r="C327" t="s">
        <v>114</v>
      </c>
      <c r="D327">
        <v>0.26860000000000001</v>
      </c>
      <c r="E327">
        <v>11</v>
      </c>
      <c r="F327">
        <f>RANK(STAND_AVG[[#This Row],[AVG]],STAND_AVG[AVG],0)</f>
        <v>145</v>
      </c>
      <c r="G327">
        <f t="shared" si="5"/>
        <v>2</v>
      </c>
    </row>
    <row r="328" spans="1:7" x14ac:dyDescent="0.25">
      <c r="A328" t="s">
        <v>66</v>
      </c>
      <c r="B328" t="s">
        <v>101</v>
      </c>
      <c r="C328" t="s">
        <v>114</v>
      </c>
      <c r="D328">
        <v>0.26640000000000003</v>
      </c>
      <c r="E328">
        <v>10</v>
      </c>
      <c r="F328">
        <f>RANK(STAND_AVG[[#This Row],[AVG]],STAND_AVG[AVG],0)</f>
        <v>200</v>
      </c>
      <c r="G328">
        <f t="shared" si="5"/>
        <v>3</v>
      </c>
    </row>
    <row r="329" spans="1:7" x14ac:dyDescent="0.25">
      <c r="A329" t="s">
        <v>66</v>
      </c>
      <c r="B329" t="s">
        <v>103</v>
      </c>
      <c r="C329" t="s">
        <v>114</v>
      </c>
      <c r="D329">
        <v>0.2646</v>
      </c>
      <c r="E329">
        <v>9</v>
      </c>
      <c r="F329">
        <f>RANK(STAND_AVG[[#This Row],[AVG]],STAND_AVG[AVG],0)</f>
        <v>246</v>
      </c>
      <c r="G329">
        <f t="shared" si="5"/>
        <v>4</v>
      </c>
    </row>
    <row r="330" spans="1:7" x14ac:dyDescent="0.25">
      <c r="A330" t="s">
        <v>66</v>
      </c>
      <c r="B330" t="s">
        <v>100</v>
      </c>
      <c r="C330" t="s">
        <v>114</v>
      </c>
      <c r="D330">
        <v>0.2626</v>
      </c>
      <c r="E330">
        <v>8</v>
      </c>
      <c r="F330">
        <f>RANK(STAND_AVG[[#This Row],[AVG]],STAND_AVG[AVG],0)</f>
        <v>297</v>
      </c>
      <c r="G330">
        <f t="shared" si="5"/>
        <v>5</v>
      </c>
    </row>
    <row r="331" spans="1:7" x14ac:dyDescent="0.25">
      <c r="A331" t="s">
        <v>66</v>
      </c>
      <c r="B331" t="s">
        <v>95</v>
      </c>
      <c r="C331" t="s">
        <v>114</v>
      </c>
      <c r="D331">
        <v>0.26250000000000001</v>
      </c>
      <c r="E331">
        <v>7</v>
      </c>
      <c r="F331">
        <f>RANK(STAND_AVG[[#This Row],[AVG]],STAND_AVG[AVG],0)</f>
        <v>301</v>
      </c>
      <c r="G331">
        <f t="shared" si="5"/>
        <v>6</v>
      </c>
    </row>
    <row r="332" spans="1:7" x14ac:dyDescent="0.25">
      <c r="A332" t="s">
        <v>66</v>
      </c>
      <c r="B332" t="s">
        <v>105</v>
      </c>
      <c r="C332" t="s">
        <v>114</v>
      </c>
      <c r="D332">
        <v>0.26200000000000001</v>
      </c>
      <c r="E332">
        <v>6</v>
      </c>
      <c r="F332">
        <f>RANK(STAND_AVG[[#This Row],[AVG]],STAND_AVG[AVG],0)</f>
        <v>321</v>
      </c>
      <c r="G332">
        <f t="shared" si="5"/>
        <v>7</v>
      </c>
    </row>
    <row r="333" spans="1:7" x14ac:dyDescent="0.25">
      <c r="A333" t="s">
        <v>66</v>
      </c>
      <c r="B333" t="s">
        <v>96</v>
      </c>
      <c r="C333" t="s">
        <v>114</v>
      </c>
      <c r="D333">
        <v>0.26179999999999998</v>
      </c>
      <c r="E333">
        <v>5</v>
      </c>
      <c r="F333">
        <f>RANK(STAND_AVG[[#This Row],[AVG]],STAND_AVG[AVG],0)</f>
        <v>329</v>
      </c>
      <c r="G333">
        <f t="shared" si="5"/>
        <v>8</v>
      </c>
    </row>
    <row r="334" spans="1:7" x14ac:dyDescent="0.25">
      <c r="A334" t="s">
        <v>66</v>
      </c>
      <c r="B334" t="s">
        <v>104</v>
      </c>
      <c r="C334" t="s">
        <v>114</v>
      </c>
      <c r="D334">
        <v>0.25890000000000002</v>
      </c>
      <c r="E334">
        <v>4</v>
      </c>
      <c r="F334">
        <f>RANK(STAND_AVG[[#This Row],[AVG]],STAND_AVG[AVG],0)</f>
        <v>429</v>
      </c>
      <c r="G334">
        <f t="shared" si="5"/>
        <v>9</v>
      </c>
    </row>
    <row r="335" spans="1:7" x14ac:dyDescent="0.25">
      <c r="A335" t="s">
        <v>66</v>
      </c>
      <c r="B335" t="s">
        <v>98</v>
      </c>
      <c r="C335" t="s">
        <v>114</v>
      </c>
      <c r="D335">
        <v>0.25790000000000002</v>
      </c>
      <c r="E335">
        <v>3</v>
      </c>
      <c r="F335">
        <f>RANK(STAND_AVG[[#This Row],[AVG]],STAND_AVG[AVG],0)</f>
        <v>459</v>
      </c>
      <c r="G335">
        <f t="shared" si="5"/>
        <v>10</v>
      </c>
    </row>
    <row r="336" spans="1:7" x14ac:dyDescent="0.25">
      <c r="A336" t="s">
        <v>66</v>
      </c>
      <c r="B336" t="s">
        <v>102</v>
      </c>
      <c r="C336" t="s">
        <v>114</v>
      </c>
      <c r="D336">
        <v>0.25659999999999999</v>
      </c>
      <c r="E336">
        <v>2</v>
      </c>
      <c r="F336">
        <f>RANK(STAND_AVG[[#This Row],[AVG]],STAND_AVG[AVG],0)</f>
        <v>489</v>
      </c>
      <c r="G336">
        <f t="shared" si="5"/>
        <v>11</v>
      </c>
    </row>
    <row r="337" spans="1:7" x14ac:dyDescent="0.25">
      <c r="A337" t="s">
        <v>66</v>
      </c>
      <c r="B337" t="s">
        <v>97</v>
      </c>
      <c r="C337" t="s">
        <v>114</v>
      </c>
      <c r="D337">
        <v>0.2525</v>
      </c>
      <c r="E337">
        <v>1</v>
      </c>
      <c r="F337">
        <f>RANK(STAND_AVG[[#This Row],[AVG]],STAND_AVG[AVG],0)</f>
        <v>563</v>
      </c>
      <c r="G337">
        <f t="shared" si="5"/>
        <v>12</v>
      </c>
    </row>
    <row r="338" spans="1:7" x14ac:dyDescent="0.25">
      <c r="A338" t="s">
        <v>67</v>
      </c>
      <c r="B338" t="s">
        <v>102</v>
      </c>
      <c r="C338" t="s">
        <v>113</v>
      </c>
      <c r="D338">
        <v>0.27550000000000002</v>
      </c>
      <c r="E338">
        <v>12</v>
      </c>
      <c r="F338">
        <f>RANK(STAND_AVG[[#This Row],[AVG]],STAND_AVG[AVG],0)</f>
        <v>39</v>
      </c>
      <c r="G338">
        <f t="shared" si="5"/>
        <v>1</v>
      </c>
    </row>
    <row r="339" spans="1:7" x14ac:dyDescent="0.25">
      <c r="A339" t="s">
        <v>67</v>
      </c>
      <c r="B339" t="s">
        <v>94</v>
      </c>
      <c r="C339" t="s">
        <v>113</v>
      </c>
      <c r="D339">
        <v>0.27229999999999999</v>
      </c>
      <c r="E339">
        <v>11</v>
      </c>
      <c r="F339">
        <f>RANK(STAND_AVG[[#This Row],[AVG]],STAND_AVG[AVG],0)</f>
        <v>68</v>
      </c>
      <c r="G339">
        <f t="shared" si="5"/>
        <v>2</v>
      </c>
    </row>
    <row r="340" spans="1:7" x14ac:dyDescent="0.25">
      <c r="A340" t="s">
        <v>67</v>
      </c>
      <c r="B340" t="s">
        <v>104</v>
      </c>
      <c r="C340" t="s">
        <v>113</v>
      </c>
      <c r="D340">
        <v>0.26769999999999999</v>
      </c>
      <c r="E340">
        <v>10</v>
      </c>
      <c r="F340">
        <f>RANK(STAND_AVG[[#This Row],[AVG]],STAND_AVG[AVG],0)</f>
        <v>167</v>
      </c>
      <c r="G340">
        <f t="shared" si="5"/>
        <v>3</v>
      </c>
    </row>
    <row r="341" spans="1:7" x14ac:dyDescent="0.25">
      <c r="A341" t="s">
        <v>67</v>
      </c>
      <c r="B341" t="s">
        <v>103</v>
      </c>
      <c r="C341" t="s">
        <v>113</v>
      </c>
      <c r="D341">
        <v>0.26640000000000003</v>
      </c>
      <c r="E341">
        <v>9</v>
      </c>
      <c r="F341">
        <f>RANK(STAND_AVG[[#This Row],[AVG]],STAND_AVG[AVG],0)</f>
        <v>200</v>
      </c>
      <c r="G341">
        <f t="shared" si="5"/>
        <v>4</v>
      </c>
    </row>
    <row r="342" spans="1:7" x14ac:dyDescent="0.25">
      <c r="A342" t="s">
        <v>67</v>
      </c>
      <c r="B342" t="s">
        <v>101</v>
      </c>
      <c r="C342" t="s">
        <v>113</v>
      </c>
      <c r="D342">
        <v>0.26369999999999999</v>
      </c>
      <c r="E342">
        <v>8</v>
      </c>
      <c r="F342">
        <f>RANK(STAND_AVG[[#This Row],[AVG]],STAND_AVG[AVG],0)</f>
        <v>269</v>
      </c>
      <c r="G342">
        <f t="shared" si="5"/>
        <v>5</v>
      </c>
    </row>
    <row r="343" spans="1:7" x14ac:dyDescent="0.25">
      <c r="A343" t="s">
        <v>67</v>
      </c>
      <c r="B343" t="s">
        <v>98</v>
      </c>
      <c r="C343" t="s">
        <v>113</v>
      </c>
      <c r="D343">
        <v>0.26150000000000001</v>
      </c>
      <c r="E343">
        <v>7</v>
      </c>
      <c r="F343">
        <f>RANK(STAND_AVG[[#This Row],[AVG]],STAND_AVG[AVG],0)</f>
        <v>337</v>
      </c>
      <c r="G343">
        <f t="shared" si="5"/>
        <v>6</v>
      </c>
    </row>
    <row r="344" spans="1:7" x14ac:dyDescent="0.25">
      <c r="A344" t="s">
        <v>67</v>
      </c>
      <c r="B344" t="s">
        <v>99</v>
      </c>
      <c r="C344" t="s">
        <v>113</v>
      </c>
      <c r="D344">
        <v>0.26100000000000001</v>
      </c>
      <c r="E344">
        <v>6</v>
      </c>
      <c r="F344">
        <f>RANK(STAND_AVG[[#This Row],[AVG]],STAND_AVG[AVG],0)</f>
        <v>358</v>
      </c>
      <c r="G344">
        <f t="shared" si="5"/>
        <v>7</v>
      </c>
    </row>
    <row r="345" spans="1:7" x14ac:dyDescent="0.25">
      <c r="A345" t="s">
        <v>67</v>
      </c>
      <c r="B345" t="s">
        <v>95</v>
      </c>
      <c r="C345" t="s">
        <v>113</v>
      </c>
      <c r="D345">
        <v>0.25979999999999998</v>
      </c>
      <c r="E345">
        <v>5</v>
      </c>
      <c r="F345">
        <f>RANK(STAND_AVG[[#This Row],[AVG]],STAND_AVG[AVG],0)</f>
        <v>402</v>
      </c>
      <c r="G345">
        <f t="shared" si="5"/>
        <v>8</v>
      </c>
    </row>
    <row r="346" spans="1:7" x14ac:dyDescent="0.25">
      <c r="A346" t="s">
        <v>67</v>
      </c>
      <c r="B346" t="s">
        <v>96</v>
      </c>
      <c r="C346" t="s">
        <v>113</v>
      </c>
      <c r="D346">
        <v>0.25569999999999998</v>
      </c>
      <c r="E346">
        <v>4</v>
      </c>
      <c r="F346">
        <f>RANK(STAND_AVG[[#This Row],[AVG]],STAND_AVG[AVG],0)</f>
        <v>501</v>
      </c>
      <c r="G346">
        <f t="shared" si="5"/>
        <v>9</v>
      </c>
    </row>
    <row r="347" spans="1:7" x14ac:dyDescent="0.25">
      <c r="A347" t="s">
        <v>67</v>
      </c>
      <c r="B347" t="s">
        <v>97</v>
      </c>
      <c r="C347" t="s">
        <v>113</v>
      </c>
      <c r="D347">
        <v>0.25509999999999999</v>
      </c>
      <c r="E347">
        <v>3</v>
      </c>
      <c r="F347">
        <f>RANK(STAND_AVG[[#This Row],[AVG]],STAND_AVG[AVG],0)</f>
        <v>510</v>
      </c>
      <c r="G347">
        <f t="shared" si="5"/>
        <v>10</v>
      </c>
    </row>
    <row r="348" spans="1:7" x14ac:dyDescent="0.25">
      <c r="A348" t="s">
        <v>67</v>
      </c>
      <c r="B348" t="s">
        <v>100</v>
      </c>
      <c r="C348" t="s">
        <v>113</v>
      </c>
      <c r="D348">
        <v>0.25069999999999998</v>
      </c>
      <c r="E348">
        <v>2</v>
      </c>
      <c r="F348">
        <f>RANK(STAND_AVG[[#This Row],[AVG]],STAND_AVG[AVG],0)</f>
        <v>596</v>
      </c>
      <c r="G348">
        <f t="shared" si="5"/>
        <v>11</v>
      </c>
    </row>
    <row r="349" spans="1:7" x14ac:dyDescent="0.25">
      <c r="A349" t="s">
        <v>67</v>
      </c>
      <c r="B349" t="s">
        <v>105</v>
      </c>
      <c r="C349" t="s">
        <v>113</v>
      </c>
      <c r="D349">
        <v>0.2482</v>
      </c>
      <c r="E349">
        <v>1</v>
      </c>
      <c r="F349">
        <f>RANK(STAND_AVG[[#This Row],[AVG]],STAND_AVG[AVG],0)</f>
        <v>631</v>
      </c>
      <c r="G349">
        <f t="shared" si="5"/>
        <v>12</v>
      </c>
    </row>
    <row r="350" spans="1:7" x14ac:dyDescent="0.25">
      <c r="A350" t="s">
        <v>68</v>
      </c>
      <c r="B350" t="s">
        <v>101</v>
      </c>
      <c r="C350" t="s">
        <v>113</v>
      </c>
      <c r="D350">
        <v>0.27489999999999998</v>
      </c>
      <c r="E350">
        <v>12</v>
      </c>
      <c r="F350">
        <f>RANK(STAND_AVG[[#This Row],[AVG]],STAND_AVG[AVG],0)</f>
        <v>48</v>
      </c>
      <c r="G350">
        <f t="shared" si="5"/>
        <v>1</v>
      </c>
    </row>
    <row r="351" spans="1:7" x14ac:dyDescent="0.25">
      <c r="A351" t="s">
        <v>68</v>
      </c>
      <c r="B351" t="s">
        <v>103</v>
      </c>
      <c r="C351" t="s">
        <v>113</v>
      </c>
      <c r="D351">
        <v>0.26829999999999998</v>
      </c>
      <c r="E351">
        <v>11</v>
      </c>
      <c r="F351">
        <f>RANK(STAND_AVG[[#This Row],[AVG]],STAND_AVG[AVG],0)</f>
        <v>154</v>
      </c>
      <c r="G351">
        <f t="shared" si="5"/>
        <v>2</v>
      </c>
    </row>
    <row r="352" spans="1:7" x14ac:dyDescent="0.25">
      <c r="A352" t="s">
        <v>68</v>
      </c>
      <c r="B352" t="s">
        <v>104</v>
      </c>
      <c r="C352" t="s">
        <v>113</v>
      </c>
      <c r="D352">
        <v>0.26750000000000002</v>
      </c>
      <c r="E352">
        <v>10</v>
      </c>
      <c r="F352">
        <f>RANK(STAND_AVG[[#This Row],[AVG]],STAND_AVG[AVG],0)</f>
        <v>174</v>
      </c>
      <c r="G352">
        <f t="shared" si="5"/>
        <v>3</v>
      </c>
    </row>
    <row r="353" spans="1:7" x14ac:dyDescent="0.25">
      <c r="A353" t="s">
        <v>68</v>
      </c>
      <c r="B353" t="s">
        <v>98</v>
      </c>
      <c r="C353" t="s">
        <v>113</v>
      </c>
      <c r="D353">
        <v>0.26740000000000003</v>
      </c>
      <c r="E353">
        <v>9</v>
      </c>
      <c r="F353">
        <f>RANK(STAND_AVG[[#This Row],[AVG]],STAND_AVG[AVG],0)</f>
        <v>176</v>
      </c>
      <c r="G353">
        <f t="shared" si="5"/>
        <v>4</v>
      </c>
    </row>
    <row r="354" spans="1:7" x14ac:dyDescent="0.25">
      <c r="A354" t="s">
        <v>68</v>
      </c>
      <c r="B354" t="s">
        <v>94</v>
      </c>
      <c r="C354" t="s">
        <v>113</v>
      </c>
      <c r="D354">
        <v>0.26669999999999999</v>
      </c>
      <c r="E354">
        <v>8</v>
      </c>
      <c r="F354">
        <f>RANK(STAND_AVG[[#This Row],[AVG]],STAND_AVG[AVG],0)</f>
        <v>191</v>
      </c>
      <c r="G354">
        <f t="shared" si="5"/>
        <v>5</v>
      </c>
    </row>
    <row r="355" spans="1:7" x14ac:dyDescent="0.25">
      <c r="A355" t="s">
        <v>68</v>
      </c>
      <c r="B355" t="s">
        <v>95</v>
      </c>
      <c r="C355" t="s">
        <v>113</v>
      </c>
      <c r="D355">
        <v>0.26479999999999998</v>
      </c>
      <c r="E355">
        <v>7</v>
      </c>
      <c r="F355">
        <f>RANK(STAND_AVG[[#This Row],[AVG]],STAND_AVG[AVG],0)</f>
        <v>242</v>
      </c>
      <c r="G355">
        <f t="shared" si="5"/>
        <v>6</v>
      </c>
    </row>
    <row r="356" spans="1:7" x14ac:dyDescent="0.25">
      <c r="A356" t="s">
        <v>68</v>
      </c>
      <c r="B356" t="s">
        <v>99</v>
      </c>
      <c r="C356" t="s">
        <v>113</v>
      </c>
      <c r="D356">
        <v>0.26119999999999999</v>
      </c>
      <c r="E356">
        <v>6</v>
      </c>
      <c r="F356">
        <f>RANK(STAND_AVG[[#This Row],[AVG]],STAND_AVG[AVG],0)</f>
        <v>350</v>
      </c>
      <c r="G356">
        <f t="shared" si="5"/>
        <v>7</v>
      </c>
    </row>
    <row r="357" spans="1:7" x14ac:dyDescent="0.25">
      <c r="A357" t="s">
        <v>68</v>
      </c>
      <c r="B357" t="s">
        <v>97</v>
      </c>
      <c r="C357" t="s">
        <v>113</v>
      </c>
      <c r="D357">
        <v>0.26019999999999999</v>
      </c>
      <c r="E357">
        <v>5</v>
      </c>
      <c r="F357">
        <f>RANK(STAND_AVG[[#This Row],[AVG]],STAND_AVG[AVG],0)</f>
        <v>391</v>
      </c>
      <c r="G357">
        <f t="shared" si="5"/>
        <v>8</v>
      </c>
    </row>
    <row r="358" spans="1:7" x14ac:dyDescent="0.25">
      <c r="A358" t="s">
        <v>68</v>
      </c>
      <c r="B358" t="s">
        <v>100</v>
      </c>
      <c r="C358" t="s">
        <v>113</v>
      </c>
      <c r="D358">
        <v>0.2581</v>
      </c>
      <c r="E358">
        <v>4</v>
      </c>
      <c r="F358">
        <f>RANK(STAND_AVG[[#This Row],[AVG]],STAND_AVG[AVG],0)</f>
        <v>456</v>
      </c>
      <c r="G358">
        <f t="shared" si="5"/>
        <v>9</v>
      </c>
    </row>
    <row r="359" spans="1:7" x14ac:dyDescent="0.25">
      <c r="A359" t="s">
        <v>68</v>
      </c>
      <c r="B359" t="s">
        <v>102</v>
      </c>
      <c r="C359" t="s">
        <v>113</v>
      </c>
      <c r="D359">
        <v>0.2545</v>
      </c>
      <c r="E359">
        <v>3</v>
      </c>
      <c r="F359">
        <f>RANK(STAND_AVG[[#This Row],[AVG]],STAND_AVG[AVG],0)</f>
        <v>528</v>
      </c>
      <c r="G359">
        <f t="shared" si="5"/>
        <v>10</v>
      </c>
    </row>
    <row r="360" spans="1:7" x14ac:dyDescent="0.25">
      <c r="A360" t="s">
        <v>68</v>
      </c>
      <c r="B360" t="s">
        <v>96</v>
      </c>
      <c r="C360" t="s">
        <v>113</v>
      </c>
      <c r="D360">
        <v>0.252</v>
      </c>
      <c r="E360">
        <v>2</v>
      </c>
      <c r="F360">
        <f>RANK(STAND_AVG[[#This Row],[AVG]],STAND_AVG[AVG],0)</f>
        <v>570</v>
      </c>
      <c r="G360">
        <f t="shared" si="5"/>
        <v>11</v>
      </c>
    </row>
    <row r="361" spans="1:7" x14ac:dyDescent="0.25">
      <c r="A361" t="s">
        <v>68</v>
      </c>
      <c r="B361" t="s">
        <v>105</v>
      </c>
      <c r="C361" t="s">
        <v>113</v>
      </c>
      <c r="D361">
        <v>0.25190000000000001</v>
      </c>
      <c r="E361">
        <v>1</v>
      </c>
      <c r="F361">
        <f>RANK(STAND_AVG[[#This Row],[AVG]],STAND_AVG[AVG],0)</f>
        <v>573</v>
      </c>
      <c r="G361">
        <f t="shared" si="5"/>
        <v>12</v>
      </c>
    </row>
    <row r="362" spans="1:7" x14ac:dyDescent="0.25">
      <c r="A362" t="s">
        <v>69</v>
      </c>
      <c r="B362" t="s">
        <v>102</v>
      </c>
      <c r="C362" t="s">
        <v>113</v>
      </c>
      <c r="D362">
        <v>0.2717</v>
      </c>
      <c r="E362">
        <v>12</v>
      </c>
      <c r="F362">
        <f>RANK(STAND_AVG[[#This Row],[AVG]],STAND_AVG[AVG],0)</f>
        <v>77</v>
      </c>
      <c r="G362">
        <f t="shared" si="5"/>
        <v>1</v>
      </c>
    </row>
    <row r="363" spans="1:7" x14ac:dyDescent="0.25">
      <c r="A363" t="s">
        <v>69</v>
      </c>
      <c r="B363" t="s">
        <v>94</v>
      </c>
      <c r="C363" t="s">
        <v>113</v>
      </c>
      <c r="D363">
        <v>0.27150000000000002</v>
      </c>
      <c r="E363">
        <v>11</v>
      </c>
      <c r="F363">
        <f>RANK(STAND_AVG[[#This Row],[AVG]],STAND_AVG[AVG],0)</f>
        <v>83</v>
      </c>
      <c r="G363">
        <f t="shared" si="5"/>
        <v>2</v>
      </c>
    </row>
    <row r="364" spans="1:7" x14ac:dyDescent="0.25">
      <c r="A364" t="s">
        <v>69</v>
      </c>
      <c r="B364" t="s">
        <v>98</v>
      </c>
      <c r="C364" t="s">
        <v>113</v>
      </c>
      <c r="D364">
        <v>0.27129999999999999</v>
      </c>
      <c r="E364">
        <v>10</v>
      </c>
      <c r="F364">
        <f>RANK(STAND_AVG[[#This Row],[AVG]],STAND_AVG[AVG],0)</f>
        <v>87</v>
      </c>
      <c r="G364">
        <f t="shared" si="5"/>
        <v>3</v>
      </c>
    </row>
    <row r="365" spans="1:7" x14ac:dyDescent="0.25">
      <c r="A365" t="s">
        <v>69</v>
      </c>
      <c r="B365" t="s">
        <v>101</v>
      </c>
      <c r="C365" t="s">
        <v>113</v>
      </c>
      <c r="D365">
        <v>0.26900000000000002</v>
      </c>
      <c r="E365">
        <v>9</v>
      </c>
      <c r="F365">
        <f>RANK(STAND_AVG[[#This Row],[AVG]],STAND_AVG[AVG],0)</f>
        <v>133</v>
      </c>
      <c r="G365">
        <f t="shared" si="5"/>
        <v>4</v>
      </c>
    </row>
    <row r="366" spans="1:7" x14ac:dyDescent="0.25">
      <c r="A366" t="s">
        <v>69</v>
      </c>
      <c r="B366" t="s">
        <v>105</v>
      </c>
      <c r="C366" t="s">
        <v>113</v>
      </c>
      <c r="D366">
        <v>0.26350000000000001</v>
      </c>
      <c r="E366">
        <v>8</v>
      </c>
      <c r="F366">
        <f>RANK(STAND_AVG[[#This Row],[AVG]],STAND_AVG[AVG],0)</f>
        <v>273</v>
      </c>
      <c r="G366">
        <f t="shared" si="5"/>
        <v>5</v>
      </c>
    </row>
    <row r="367" spans="1:7" x14ac:dyDescent="0.25">
      <c r="A367" t="s">
        <v>69</v>
      </c>
      <c r="B367" t="s">
        <v>95</v>
      </c>
      <c r="C367" t="s">
        <v>113</v>
      </c>
      <c r="D367">
        <v>0.26019999999999999</v>
      </c>
      <c r="E367">
        <v>7</v>
      </c>
      <c r="F367">
        <f>RANK(STAND_AVG[[#This Row],[AVG]],STAND_AVG[AVG],0)</f>
        <v>391</v>
      </c>
      <c r="G367">
        <f t="shared" si="5"/>
        <v>6</v>
      </c>
    </row>
    <row r="368" spans="1:7" x14ac:dyDescent="0.25">
      <c r="A368" t="s">
        <v>69</v>
      </c>
      <c r="B368" t="s">
        <v>100</v>
      </c>
      <c r="C368" t="s">
        <v>113</v>
      </c>
      <c r="D368">
        <v>0.25950000000000001</v>
      </c>
      <c r="E368">
        <v>6</v>
      </c>
      <c r="F368">
        <f>RANK(STAND_AVG[[#This Row],[AVG]],STAND_AVG[AVG],0)</f>
        <v>409</v>
      </c>
      <c r="G368">
        <f t="shared" si="5"/>
        <v>7</v>
      </c>
    </row>
    <row r="369" spans="1:7" x14ac:dyDescent="0.25">
      <c r="A369" t="s">
        <v>69</v>
      </c>
      <c r="B369" t="s">
        <v>99</v>
      </c>
      <c r="C369" t="s">
        <v>113</v>
      </c>
      <c r="D369">
        <v>0.25729999999999997</v>
      </c>
      <c r="E369">
        <v>5</v>
      </c>
      <c r="F369">
        <f>RANK(STAND_AVG[[#This Row],[AVG]],STAND_AVG[AVG],0)</f>
        <v>476</v>
      </c>
      <c r="G369">
        <f t="shared" si="5"/>
        <v>8</v>
      </c>
    </row>
    <row r="370" spans="1:7" x14ac:dyDescent="0.25">
      <c r="A370" t="s">
        <v>69</v>
      </c>
      <c r="B370" t="s">
        <v>97</v>
      </c>
      <c r="C370" t="s">
        <v>113</v>
      </c>
      <c r="D370">
        <v>0.25650000000000001</v>
      </c>
      <c r="E370">
        <v>0</v>
      </c>
      <c r="F370">
        <f>RANK(STAND_AVG[[#This Row],[AVG]],STAND_AVG[AVG],0)</f>
        <v>493</v>
      </c>
      <c r="G370">
        <f t="shared" si="5"/>
        <v>9</v>
      </c>
    </row>
    <row r="371" spans="1:7" x14ac:dyDescent="0.25">
      <c r="A371" t="s">
        <v>69</v>
      </c>
      <c r="B371" t="s">
        <v>96</v>
      </c>
      <c r="C371" t="s">
        <v>113</v>
      </c>
      <c r="D371">
        <v>0.25040000000000001</v>
      </c>
      <c r="E371">
        <v>3</v>
      </c>
      <c r="F371">
        <f>RANK(STAND_AVG[[#This Row],[AVG]],STAND_AVG[AVG],0)</f>
        <v>601</v>
      </c>
      <c r="G371">
        <f t="shared" si="5"/>
        <v>10</v>
      </c>
    </row>
    <row r="372" spans="1:7" x14ac:dyDescent="0.25">
      <c r="A372" t="s">
        <v>69</v>
      </c>
      <c r="B372" t="s">
        <v>104</v>
      </c>
      <c r="C372" t="s">
        <v>113</v>
      </c>
      <c r="D372">
        <v>0.25</v>
      </c>
      <c r="E372">
        <v>2</v>
      </c>
      <c r="F372">
        <f>RANK(STAND_AVG[[#This Row],[AVG]],STAND_AVG[AVG],0)</f>
        <v>607</v>
      </c>
      <c r="G372">
        <f t="shared" si="5"/>
        <v>11</v>
      </c>
    </row>
    <row r="373" spans="1:7" x14ac:dyDescent="0.25">
      <c r="A373" t="s">
        <v>69</v>
      </c>
      <c r="B373" t="s">
        <v>103</v>
      </c>
      <c r="C373" t="s">
        <v>113</v>
      </c>
      <c r="D373">
        <v>0.24940000000000001</v>
      </c>
      <c r="E373">
        <v>1</v>
      </c>
      <c r="F373">
        <f>RANK(STAND_AVG[[#This Row],[AVG]],STAND_AVG[AVG],0)</f>
        <v>619</v>
      </c>
      <c r="G373">
        <f t="shared" si="5"/>
        <v>12</v>
      </c>
    </row>
    <row r="374" spans="1:7" x14ac:dyDescent="0.25">
      <c r="A374" t="s">
        <v>70</v>
      </c>
      <c r="B374" t="s">
        <v>94</v>
      </c>
      <c r="C374" t="s">
        <v>113</v>
      </c>
      <c r="D374">
        <v>0.28089999999999998</v>
      </c>
      <c r="E374">
        <v>12</v>
      </c>
      <c r="F374">
        <f>RANK(STAND_AVG[[#This Row],[AVG]],STAND_AVG[AVG],0)</f>
        <v>10</v>
      </c>
      <c r="G374">
        <f t="shared" si="5"/>
        <v>1</v>
      </c>
    </row>
    <row r="375" spans="1:7" x14ac:dyDescent="0.25">
      <c r="A375" t="s">
        <v>70</v>
      </c>
      <c r="B375" t="s">
        <v>98</v>
      </c>
      <c r="C375" t="s">
        <v>113</v>
      </c>
      <c r="D375">
        <v>0.27889999999999998</v>
      </c>
      <c r="E375">
        <v>11</v>
      </c>
      <c r="F375">
        <f>RANK(STAND_AVG[[#This Row],[AVG]],STAND_AVG[AVG],0)</f>
        <v>16</v>
      </c>
      <c r="G375">
        <f t="shared" si="5"/>
        <v>2</v>
      </c>
    </row>
    <row r="376" spans="1:7" x14ac:dyDescent="0.25">
      <c r="A376" t="s">
        <v>70</v>
      </c>
      <c r="B376" t="s">
        <v>96</v>
      </c>
      <c r="C376" t="s">
        <v>113</v>
      </c>
      <c r="D376">
        <v>0.26700000000000002</v>
      </c>
      <c r="E376">
        <v>10</v>
      </c>
      <c r="F376">
        <f>RANK(STAND_AVG[[#This Row],[AVG]],STAND_AVG[AVG],0)</f>
        <v>185</v>
      </c>
      <c r="G376">
        <f t="shared" si="5"/>
        <v>3</v>
      </c>
    </row>
    <row r="377" spans="1:7" x14ac:dyDescent="0.25">
      <c r="A377" t="s">
        <v>70</v>
      </c>
      <c r="B377" t="s">
        <v>95</v>
      </c>
      <c r="C377" t="s">
        <v>113</v>
      </c>
      <c r="D377">
        <v>0.26669999999999999</v>
      </c>
      <c r="E377">
        <v>9</v>
      </c>
      <c r="F377">
        <f>RANK(STAND_AVG[[#This Row],[AVG]],STAND_AVG[AVG],0)</f>
        <v>191</v>
      </c>
      <c r="G377">
        <f t="shared" si="5"/>
        <v>4</v>
      </c>
    </row>
    <row r="378" spans="1:7" x14ac:dyDescent="0.25">
      <c r="A378" t="s">
        <v>70</v>
      </c>
      <c r="B378" t="s">
        <v>97</v>
      </c>
      <c r="C378" t="s">
        <v>113</v>
      </c>
      <c r="D378">
        <v>0.26250000000000001</v>
      </c>
      <c r="E378">
        <v>8</v>
      </c>
      <c r="F378">
        <f>RANK(STAND_AVG[[#This Row],[AVG]],STAND_AVG[AVG],0)</f>
        <v>301</v>
      </c>
      <c r="G378">
        <f t="shared" si="5"/>
        <v>5</v>
      </c>
    </row>
    <row r="379" spans="1:7" x14ac:dyDescent="0.25">
      <c r="A379" t="s">
        <v>70</v>
      </c>
      <c r="B379" t="s">
        <v>99</v>
      </c>
      <c r="C379" t="s">
        <v>113</v>
      </c>
      <c r="D379">
        <v>0.26100000000000001</v>
      </c>
      <c r="E379">
        <v>7</v>
      </c>
      <c r="F379">
        <f>RANK(STAND_AVG[[#This Row],[AVG]],STAND_AVG[AVG],0)</f>
        <v>358</v>
      </c>
      <c r="G379">
        <f t="shared" si="5"/>
        <v>6</v>
      </c>
    </row>
    <row r="380" spans="1:7" x14ac:dyDescent="0.25">
      <c r="A380" t="s">
        <v>70</v>
      </c>
      <c r="B380" t="s">
        <v>101</v>
      </c>
      <c r="C380" t="s">
        <v>113</v>
      </c>
      <c r="D380">
        <v>0.2606</v>
      </c>
      <c r="E380">
        <v>6</v>
      </c>
      <c r="F380">
        <f>RANK(STAND_AVG[[#This Row],[AVG]],STAND_AVG[AVG],0)</f>
        <v>377</v>
      </c>
      <c r="G380">
        <f t="shared" si="5"/>
        <v>7</v>
      </c>
    </row>
    <row r="381" spans="1:7" x14ac:dyDescent="0.25">
      <c r="A381" t="s">
        <v>70</v>
      </c>
      <c r="B381" t="s">
        <v>102</v>
      </c>
      <c r="C381" t="s">
        <v>113</v>
      </c>
      <c r="D381">
        <v>0.25650000000000001</v>
      </c>
      <c r="E381">
        <v>5</v>
      </c>
      <c r="F381">
        <f>RANK(STAND_AVG[[#This Row],[AVG]],STAND_AVG[AVG],0)</f>
        <v>493</v>
      </c>
      <c r="G381">
        <f t="shared" si="5"/>
        <v>8</v>
      </c>
    </row>
    <row r="382" spans="1:7" x14ac:dyDescent="0.25">
      <c r="A382" t="s">
        <v>70</v>
      </c>
      <c r="B382" t="s">
        <v>100</v>
      </c>
      <c r="C382" t="s">
        <v>113</v>
      </c>
      <c r="D382">
        <v>0.25619999999999998</v>
      </c>
      <c r="E382">
        <v>4</v>
      </c>
      <c r="F382">
        <f>RANK(STAND_AVG[[#This Row],[AVG]],STAND_AVG[AVG],0)</f>
        <v>499</v>
      </c>
      <c r="G382">
        <f t="shared" si="5"/>
        <v>9</v>
      </c>
    </row>
    <row r="383" spans="1:7" x14ac:dyDescent="0.25">
      <c r="A383" t="s">
        <v>70</v>
      </c>
      <c r="B383" t="s">
        <v>103</v>
      </c>
      <c r="C383" t="s">
        <v>113</v>
      </c>
      <c r="D383">
        <v>0.2545</v>
      </c>
      <c r="E383">
        <v>3</v>
      </c>
      <c r="F383">
        <f>RANK(STAND_AVG[[#This Row],[AVG]],STAND_AVG[AVG],0)</f>
        <v>528</v>
      </c>
      <c r="G383">
        <f t="shared" si="5"/>
        <v>10</v>
      </c>
    </row>
    <row r="384" spans="1:7" x14ac:dyDescent="0.25">
      <c r="A384" t="s">
        <v>70</v>
      </c>
      <c r="B384" t="s">
        <v>105</v>
      </c>
      <c r="C384" t="s">
        <v>113</v>
      </c>
      <c r="D384">
        <v>0.25059999999999999</v>
      </c>
      <c r="E384">
        <v>2</v>
      </c>
      <c r="F384">
        <f>RANK(STAND_AVG[[#This Row],[AVG]],STAND_AVG[AVG],0)</f>
        <v>600</v>
      </c>
      <c r="G384">
        <f t="shared" si="5"/>
        <v>11</v>
      </c>
    </row>
    <row r="385" spans="1:7" x14ac:dyDescent="0.25">
      <c r="A385" t="s">
        <v>70</v>
      </c>
      <c r="B385" t="s">
        <v>104</v>
      </c>
      <c r="C385" t="s">
        <v>113</v>
      </c>
      <c r="D385">
        <v>0.248</v>
      </c>
      <c r="E385">
        <v>1</v>
      </c>
      <c r="F385">
        <f>RANK(STAND_AVG[[#This Row],[AVG]],STAND_AVG[AVG],0)</f>
        <v>634</v>
      </c>
      <c r="G385">
        <f t="shared" si="5"/>
        <v>12</v>
      </c>
    </row>
    <row r="386" spans="1:7" x14ac:dyDescent="0.25">
      <c r="A386" t="s">
        <v>71</v>
      </c>
      <c r="B386" t="s">
        <v>98</v>
      </c>
      <c r="C386" t="s">
        <v>113</v>
      </c>
      <c r="D386">
        <v>0.2777</v>
      </c>
      <c r="E386">
        <v>12</v>
      </c>
      <c r="F386">
        <f>RANK(STAND_AVG[[#This Row],[AVG]],STAND_AVG[AVG],0)</f>
        <v>27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94</v>
      </c>
      <c r="C387" t="s">
        <v>113</v>
      </c>
      <c r="D387">
        <v>0.27210000000000001</v>
      </c>
      <c r="E387">
        <v>11</v>
      </c>
      <c r="F387">
        <f>RANK(STAND_AVG[[#This Row],[AVG]],STAND_AVG[AVG],0)</f>
        <v>73</v>
      </c>
      <c r="G387">
        <f t="shared" si="6"/>
        <v>2</v>
      </c>
    </row>
    <row r="388" spans="1:7" x14ac:dyDescent="0.25">
      <c r="A388" t="s">
        <v>71</v>
      </c>
      <c r="B388" t="s">
        <v>103</v>
      </c>
      <c r="C388" t="s">
        <v>113</v>
      </c>
      <c r="D388">
        <v>0.27160000000000001</v>
      </c>
      <c r="E388">
        <v>10</v>
      </c>
      <c r="F388">
        <f>RANK(STAND_AVG[[#This Row],[AVG]],STAND_AVG[AVG],0)</f>
        <v>81</v>
      </c>
      <c r="G388">
        <f t="shared" si="6"/>
        <v>3</v>
      </c>
    </row>
    <row r="389" spans="1:7" x14ac:dyDescent="0.25">
      <c r="A389" t="s">
        <v>71</v>
      </c>
      <c r="B389" t="s">
        <v>95</v>
      </c>
      <c r="C389" t="s">
        <v>113</v>
      </c>
      <c r="D389">
        <v>0.26619999999999999</v>
      </c>
      <c r="E389">
        <v>9</v>
      </c>
      <c r="F389">
        <f>RANK(STAND_AVG[[#This Row],[AVG]],STAND_AVG[AVG],0)</f>
        <v>210</v>
      </c>
      <c r="G389">
        <f t="shared" si="6"/>
        <v>4</v>
      </c>
    </row>
    <row r="390" spans="1:7" x14ac:dyDescent="0.25">
      <c r="A390" t="s">
        <v>71</v>
      </c>
      <c r="B390" t="s">
        <v>100</v>
      </c>
      <c r="C390" t="s">
        <v>113</v>
      </c>
      <c r="D390">
        <v>0.26569999999999999</v>
      </c>
      <c r="E390">
        <v>8</v>
      </c>
      <c r="F390">
        <f>RANK(STAND_AVG[[#This Row],[AVG]],STAND_AVG[AVG],0)</f>
        <v>220</v>
      </c>
      <c r="G390">
        <f t="shared" si="6"/>
        <v>5</v>
      </c>
    </row>
    <row r="391" spans="1:7" x14ac:dyDescent="0.25">
      <c r="A391" t="s">
        <v>71</v>
      </c>
      <c r="B391" t="s">
        <v>101</v>
      </c>
      <c r="C391" t="s">
        <v>113</v>
      </c>
      <c r="D391">
        <v>0.26529999999999998</v>
      </c>
      <c r="E391">
        <v>7</v>
      </c>
      <c r="F391">
        <f>RANK(STAND_AVG[[#This Row],[AVG]],STAND_AVG[AVG],0)</f>
        <v>232</v>
      </c>
      <c r="G391">
        <f t="shared" si="6"/>
        <v>6</v>
      </c>
    </row>
    <row r="392" spans="1:7" x14ac:dyDescent="0.25">
      <c r="A392" t="s">
        <v>71</v>
      </c>
      <c r="B392" t="s">
        <v>99</v>
      </c>
      <c r="C392" t="s">
        <v>113</v>
      </c>
      <c r="D392">
        <v>0.25950000000000001</v>
      </c>
      <c r="E392">
        <v>6</v>
      </c>
      <c r="F392">
        <f>RANK(STAND_AVG[[#This Row],[AVG]],STAND_AVG[AVG],0)</f>
        <v>409</v>
      </c>
      <c r="G392">
        <f t="shared" si="6"/>
        <v>7</v>
      </c>
    </row>
    <row r="393" spans="1:7" x14ac:dyDescent="0.25">
      <c r="A393" t="s">
        <v>71</v>
      </c>
      <c r="B393" t="s">
        <v>104</v>
      </c>
      <c r="C393" t="s">
        <v>113</v>
      </c>
      <c r="D393">
        <v>0.25819999999999999</v>
      </c>
      <c r="E393">
        <v>5</v>
      </c>
      <c r="F393">
        <f>RANK(STAND_AVG[[#This Row],[AVG]],STAND_AVG[AVG],0)</f>
        <v>454</v>
      </c>
      <c r="G393">
        <f t="shared" si="6"/>
        <v>8</v>
      </c>
    </row>
    <row r="394" spans="1:7" x14ac:dyDescent="0.25">
      <c r="A394" t="s">
        <v>71</v>
      </c>
      <c r="B394" t="s">
        <v>102</v>
      </c>
      <c r="C394" t="s">
        <v>113</v>
      </c>
      <c r="D394">
        <v>0.25700000000000001</v>
      </c>
      <c r="E394">
        <v>4</v>
      </c>
      <c r="F394">
        <f>RANK(STAND_AVG[[#This Row],[AVG]],STAND_AVG[AVG],0)</f>
        <v>482</v>
      </c>
      <c r="G394">
        <f t="shared" si="6"/>
        <v>9</v>
      </c>
    </row>
    <row r="395" spans="1:7" x14ac:dyDescent="0.25">
      <c r="A395" t="s">
        <v>71</v>
      </c>
      <c r="B395" t="s">
        <v>96</v>
      </c>
      <c r="C395" t="s">
        <v>113</v>
      </c>
      <c r="D395">
        <v>0.255</v>
      </c>
      <c r="E395">
        <v>3</v>
      </c>
      <c r="F395">
        <f>RANK(STAND_AVG[[#This Row],[AVG]],STAND_AVG[AVG],0)</f>
        <v>513</v>
      </c>
      <c r="G395">
        <f t="shared" si="6"/>
        <v>10</v>
      </c>
    </row>
    <row r="396" spans="1:7" x14ac:dyDescent="0.25">
      <c r="A396" t="s">
        <v>71</v>
      </c>
      <c r="B396" t="s">
        <v>105</v>
      </c>
      <c r="C396" t="s">
        <v>113</v>
      </c>
      <c r="D396">
        <v>0.24779999999999999</v>
      </c>
      <c r="E396">
        <v>2</v>
      </c>
      <c r="F396">
        <f>RANK(STAND_AVG[[#This Row],[AVG]],STAND_AVG[AVG],0)</f>
        <v>635</v>
      </c>
      <c r="G396">
        <f t="shared" si="6"/>
        <v>11</v>
      </c>
    </row>
    <row r="397" spans="1:7" x14ac:dyDescent="0.25">
      <c r="A397" t="s">
        <v>71</v>
      </c>
      <c r="B397" t="s">
        <v>97</v>
      </c>
      <c r="C397" t="s">
        <v>113</v>
      </c>
      <c r="D397">
        <v>0.2429</v>
      </c>
      <c r="E397">
        <v>1</v>
      </c>
      <c r="F397">
        <f>RANK(STAND_AVG[[#This Row],[AVG]],STAND_AVG[AVG],0)</f>
        <v>656</v>
      </c>
      <c r="G397">
        <f t="shared" si="6"/>
        <v>12</v>
      </c>
    </row>
    <row r="398" spans="1:7" x14ac:dyDescent="0.25">
      <c r="A398" t="s">
        <v>72</v>
      </c>
      <c r="B398" t="s">
        <v>102</v>
      </c>
      <c r="C398" t="s">
        <v>113</v>
      </c>
      <c r="D398">
        <v>0.27439999999999998</v>
      </c>
      <c r="E398">
        <v>12</v>
      </c>
      <c r="F398">
        <f>RANK(STAND_AVG[[#This Row],[AVG]],STAND_AVG[AVG],0)</f>
        <v>54</v>
      </c>
      <c r="G398">
        <f t="shared" si="6"/>
        <v>1</v>
      </c>
    </row>
    <row r="399" spans="1:7" x14ac:dyDescent="0.25">
      <c r="A399" t="s">
        <v>72</v>
      </c>
      <c r="B399" t="s">
        <v>95</v>
      </c>
      <c r="C399" t="s">
        <v>113</v>
      </c>
      <c r="D399">
        <v>0.27160000000000001</v>
      </c>
      <c r="E399">
        <v>11</v>
      </c>
      <c r="F399">
        <f>RANK(STAND_AVG[[#This Row],[AVG]],STAND_AVG[AVG],0)</f>
        <v>81</v>
      </c>
      <c r="G399">
        <f t="shared" si="6"/>
        <v>2</v>
      </c>
    </row>
    <row r="400" spans="1:7" x14ac:dyDescent="0.25">
      <c r="A400" t="s">
        <v>72</v>
      </c>
      <c r="B400" t="s">
        <v>94</v>
      </c>
      <c r="C400" t="s">
        <v>113</v>
      </c>
      <c r="D400">
        <v>0.26800000000000002</v>
      </c>
      <c r="E400">
        <v>10</v>
      </c>
      <c r="F400">
        <f>RANK(STAND_AVG[[#This Row],[AVG]],STAND_AVG[AVG],0)</f>
        <v>158</v>
      </c>
      <c r="G400">
        <f t="shared" si="6"/>
        <v>3</v>
      </c>
    </row>
    <row r="401" spans="1:7" x14ac:dyDescent="0.25">
      <c r="A401" t="s">
        <v>72</v>
      </c>
      <c r="B401" t="s">
        <v>101</v>
      </c>
      <c r="C401" t="s">
        <v>113</v>
      </c>
      <c r="D401">
        <v>0.26790000000000003</v>
      </c>
      <c r="E401">
        <v>9</v>
      </c>
      <c r="F401">
        <f>RANK(STAND_AVG[[#This Row],[AVG]],STAND_AVG[AVG],0)</f>
        <v>160</v>
      </c>
      <c r="G401">
        <f t="shared" si="6"/>
        <v>4</v>
      </c>
    </row>
    <row r="402" spans="1:7" x14ac:dyDescent="0.25">
      <c r="A402" t="s">
        <v>72</v>
      </c>
      <c r="B402" t="s">
        <v>96</v>
      </c>
      <c r="C402" t="s">
        <v>113</v>
      </c>
      <c r="D402">
        <v>0.26319999999999999</v>
      </c>
      <c r="E402">
        <v>8</v>
      </c>
      <c r="F402">
        <f>RANK(STAND_AVG[[#This Row],[AVG]],STAND_AVG[AVG],0)</f>
        <v>281</v>
      </c>
      <c r="G402">
        <f t="shared" si="6"/>
        <v>5</v>
      </c>
    </row>
    <row r="403" spans="1:7" x14ac:dyDescent="0.25">
      <c r="A403" t="s">
        <v>72</v>
      </c>
      <c r="B403" t="s">
        <v>103</v>
      </c>
      <c r="C403" t="s">
        <v>113</v>
      </c>
      <c r="D403">
        <v>0.26129999999999998</v>
      </c>
      <c r="E403">
        <v>7</v>
      </c>
      <c r="F403">
        <f>RANK(STAND_AVG[[#This Row],[AVG]],STAND_AVG[AVG],0)</f>
        <v>342</v>
      </c>
      <c r="G403">
        <f t="shared" si="6"/>
        <v>6</v>
      </c>
    </row>
    <row r="404" spans="1:7" x14ac:dyDescent="0.25">
      <c r="A404" t="s">
        <v>72</v>
      </c>
      <c r="B404" t="s">
        <v>98</v>
      </c>
      <c r="C404" t="s">
        <v>113</v>
      </c>
      <c r="D404">
        <v>0.25929999999999997</v>
      </c>
      <c r="E404">
        <v>6</v>
      </c>
      <c r="F404">
        <f>RANK(STAND_AVG[[#This Row],[AVG]],STAND_AVG[AVG],0)</f>
        <v>417</v>
      </c>
      <c r="G404">
        <f t="shared" si="6"/>
        <v>7</v>
      </c>
    </row>
    <row r="405" spans="1:7" x14ac:dyDescent="0.25">
      <c r="A405" t="s">
        <v>72</v>
      </c>
      <c r="B405" t="s">
        <v>105</v>
      </c>
      <c r="C405" t="s">
        <v>113</v>
      </c>
      <c r="D405">
        <v>0.25890000000000002</v>
      </c>
      <c r="E405">
        <v>5</v>
      </c>
      <c r="F405">
        <f>RANK(STAND_AVG[[#This Row],[AVG]],STAND_AVG[AVG],0)</f>
        <v>429</v>
      </c>
      <c r="G405">
        <f t="shared" si="6"/>
        <v>8</v>
      </c>
    </row>
    <row r="406" spans="1:7" x14ac:dyDescent="0.25">
      <c r="A406" t="s">
        <v>72</v>
      </c>
      <c r="B406" t="s">
        <v>100</v>
      </c>
      <c r="C406" t="s">
        <v>113</v>
      </c>
      <c r="D406">
        <v>0.25600000000000001</v>
      </c>
      <c r="E406">
        <v>4</v>
      </c>
      <c r="F406">
        <f>RANK(STAND_AVG[[#This Row],[AVG]],STAND_AVG[AVG],0)</f>
        <v>500</v>
      </c>
      <c r="G406">
        <f t="shared" si="6"/>
        <v>9</v>
      </c>
    </row>
    <row r="407" spans="1:7" x14ac:dyDescent="0.25">
      <c r="A407" t="s">
        <v>72</v>
      </c>
      <c r="B407" t="s">
        <v>99</v>
      </c>
      <c r="C407" t="s">
        <v>113</v>
      </c>
      <c r="D407">
        <v>0.25569999999999998</v>
      </c>
      <c r="E407">
        <v>3</v>
      </c>
      <c r="F407">
        <f>RANK(STAND_AVG[[#This Row],[AVG]],STAND_AVG[AVG],0)</f>
        <v>501</v>
      </c>
      <c r="G407">
        <f t="shared" si="6"/>
        <v>10</v>
      </c>
    </row>
    <row r="408" spans="1:7" x14ac:dyDescent="0.25">
      <c r="A408" t="s">
        <v>72</v>
      </c>
      <c r="B408" t="s">
        <v>97</v>
      </c>
      <c r="C408" t="s">
        <v>113</v>
      </c>
      <c r="D408">
        <v>0.25419999999999998</v>
      </c>
      <c r="E408">
        <v>2</v>
      </c>
      <c r="F408">
        <f>RANK(STAND_AVG[[#This Row],[AVG]],STAND_AVG[AVG],0)</f>
        <v>537</v>
      </c>
      <c r="G408">
        <f t="shared" si="6"/>
        <v>11</v>
      </c>
    </row>
    <row r="409" spans="1:7" x14ac:dyDescent="0.25">
      <c r="A409" t="s">
        <v>72</v>
      </c>
      <c r="B409" t="s">
        <v>104</v>
      </c>
      <c r="C409" t="s">
        <v>113</v>
      </c>
      <c r="D409">
        <v>0.25359999999999999</v>
      </c>
      <c r="E409">
        <v>1</v>
      </c>
      <c r="F409">
        <f>RANK(STAND_AVG[[#This Row],[AVG]],STAND_AVG[AVG],0)</f>
        <v>547</v>
      </c>
      <c r="G409">
        <f t="shared" si="6"/>
        <v>12</v>
      </c>
    </row>
    <row r="410" spans="1:7" x14ac:dyDescent="0.25">
      <c r="A410" t="s">
        <v>73</v>
      </c>
      <c r="B410" t="s">
        <v>94</v>
      </c>
      <c r="C410" t="s">
        <v>113</v>
      </c>
      <c r="D410">
        <v>0.2782</v>
      </c>
      <c r="E410">
        <v>12</v>
      </c>
      <c r="F410">
        <f>RANK(STAND_AVG[[#This Row],[AVG]],STAND_AVG[AVG],0)</f>
        <v>24</v>
      </c>
      <c r="G410">
        <f t="shared" si="6"/>
        <v>1</v>
      </c>
    </row>
    <row r="411" spans="1:7" x14ac:dyDescent="0.25">
      <c r="A411" t="s">
        <v>73</v>
      </c>
      <c r="B411" t="s">
        <v>101</v>
      </c>
      <c r="C411" t="s">
        <v>113</v>
      </c>
      <c r="D411">
        <v>0.27700000000000002</v>
      </c>
      <c r="E411">
        <v>11</v>
      </c>
      <c r="F411">
        <f>RANK(STAND_AVG[[#This Row],[AVG]],STAND_AVG[AVG],0)</f>
        <v>30</v>
      </c>
      <c r="G411">
        <f t="shared" si="6"/>
        <v>2</v>
      </c>
    </row>
    <row r="412" spans="1:7" x14ac:dyDescent="0.25">
      <c r="A412" t="s">
        <v>73</v>
      </c>
      <c r="B412" t="s">
        <v>99</v>
      </c>
      <c r="C412" t="s">
        <v>113</v>
      </c>
      <c r="D412">
        <v>0.27479999999999999</v>
      </c>
      <c r="E412">
        <v>10</v>
      </c>
      <c r="F412">
        <f>RANK(STAND_AVG[[#This Row],[AVG]],STAND_AVG[AVG],0)</f>
        <v>49</v>
      </c>
      <c r="G412">
        <f t="shared" si="6"/>
        <v>3</v>
      </c>
    </row>
    <row r="413" spans="1:7" x14ac:dyDescent="0.25">
      <c r="A413" t="s">
        <v>73</v>
      </c>
      <c r="B413" t="s">
        <v>98</v>
      </c>
      <c r="C413" t="s">
        <v>113</v>
      </c>
      <c r="D413">
        <v>0.26989999999999997</v>
      </c>
      <c r="E413">
        <v>9</v>
      </c>
      <c r="F413">
        <f>RANK(STAND_AVG[[#This Row],[AVG]],STAND_AVG[AVG],0)</f>
        <v>112</v>
      </c>
      <c r="G413">
        <f t="shared" si="6"/>
        <v>4</v>
      </c>
    </row>
    <row r="414" spans="1:7" x14ac:dyDescent="0.25">
      <c r="A414" t="s">
        <v>73</v>
      </c>
      <c r="B414" t="s">
        <v>100</v>
      </c>
      <c r="C414" t="s">
        <v>113</v>
      </c>
      <c r="D414">
        <v>0.2626</v>
      </c>
      <c r="E414">
        <v>8</v>
      </c>
      <c r="F414">
        <f>RANK(STAND_AVG[[#This Row],[AVG]],STAND_AVG[AVG],0)</f>
        <v>297</v>
      </c>
      <c r="G414">
        <f t="shared" si="6"/>
        <v>5</v>
      </c>
    </row>
    <row r="415" spans="1:7" x14ac:dyDescent="0.25">
      <c r="A415" t="s">
        <v>73</v>
      </c>
      <c r="B415" t="s">
        <v>104</v>
      </c>
      <c r="C415" t="s">
        <v>113</v>
      </c>
      <c r="D415">
        <v>0.25869999999999999</v>
      </c>
      <c r="E415">
        <v>7</v>
      </c>
      <c r="F415">
        <f>RANK(STAND_AVG[[#This Row],[AVG]],STAND_AVG[AVG],0)</f>
        <v>441</v>
      </c>
      <c r="G415">
        <f t="shared" si="6"/>
        <v>6</v>
      </c>
    </row>
    <row r="416" spans="1:7" x14ac:dyDescent="0.25">
      <c r="A416" t="s">
        <v>73</v>
      </c>
      <c r="B416" t="s">
        <v>105</v>
      </c>
      <c r="C416" t="s">
        <v>113</v>
      </c>
      <c r="D416">
        <v>0.2586</v>
      </c>
      <c r="E416">
        <v>6</v>
      </c>
      <c r="F416">
        <f>RANK(STAND_AVG[[#This Row],[AVG]],STAND_AVG[AVG],0)</f>
        <v>442</v>
      </c>
      <c r="G416">
        <f t="shared" si="6"/>
        <v>7</v>
      </c>
    </row>
    <row r="417" spans="1:7" x14ac:dyDescent="0.25">
      <c r="A417" t="s">
        <v>73</v>
      </c>
      <c r="B417" t="s">
        <v>103</v>
      </c>
      <c r="C417" t="s">
        <v>113</v>
      </c>
      <c r="D417">
        <v>0.25850000000000001</v>
      </c>
      <c r="E417">
        <v>5</v>
      </c>
      <c r="F417">
        <f>RANK(STAND_AVG[[#This Row],[AVG]],STAND_AVG[AVG],0)</f>
        <v>446</v>
      </c>
      <c r="G417">
        <f t="shared" si="6"/>
        <v>8</v>
      </c>
    </row>
    <row r="418" spans="1:7" x14ac:dyDescent="0.25">
      <c r="A418" t="s">
        <v>73</v>
      </c>
      <c r="B418" t="s">
        <v>95</v>
      </c>
      <c r="C418" t="s">
        <v>113</v>
      </c>
      <c r="D418">
        <v>0.25829999999999997</v>
      </c>
      <c r="E418">
        <v>4</v>
      </c>
      <c r="F418">
        <f>RANK(STAND_AVG[[#This Row],[AVG]],STAND_AVG[AVG],0)</f>
        <v>451</v>
      </c>
      <c r="G418">
        <f t="shared" si="6"/>
        <v>9</v>
      </c>
    </row>
    <row r="419" spans="1:7" x14ac:dyDescent="0.25">
      <c r="A419" t="s">
        <v>73</v>
      </c>
      <c r="B419" t="s">
        <v>96</v>
      </c>
      <c r="C419" t="s">
        <v>113</v>
      </c>
      <c r="D419">
        <v>0.25380000000000003</v>
      </c>
      <c r="E419">
        <v>3</v>
      </c>
      <c r="F419">
        <f>RANK(STAND_AVG[[#This Row],[AVG]],STAND_AVG[AVG],0)</f>
        <v>546</v>
      </c>
      <c r="G419">
        <f t="shared" si="6"/>
        <v>10</v>
      </c>
    </row>
    <row r="420" spans="1:7" x14ac:dyDescent="0.25">
      <c r="A420" t="s">
        <v>73</v>
      </c>
      <c r="B420" t="s">
        <v>102</v>
      </c>
      <c r="C420" t="s">
        <v>113</v>
      </c>
      <c r="D420">
        <v>0.25130000000000002</v>
      </c>
      <c r="E420">
        <v>2</v>
      </c>
      <c r="F420">
        <f>RANK(STAND_AVG[[#This Row],[AVG]],STAND_AVG[AVG],0)</f>
        <v>588</v>
      </c>
      <c r="G420">
        <f t="shared" si="6"/>
        <v>11</v>
      </c>
    </row>
    <row r="421" spans="1:7" x14ac:dyDescent="0.25">
      <c r="A421" t="s">
        <v>73</v>
      </c>
      <c r="B421" t="s">
        <v>97</v>
      </c>
      <c r="C421" t="s">
        <v>113</v>
      </c>
      <c r="D421">
        <v>0.24829999999999999</v>
      </c>
      <c r="E421">
        <v>1</v>
      </c>
      <c r="F421">
        <f>RANK(STAND_AVG[[#This Row],[AVG]],STAND_AVG[AVG],0)</f>
        <v>628</v>
      </c>
      <c r="G421">
        <f t="shared" si="6"/>
        <v>12</v>
      </c>
    </row>
    <row r="422" spans="1:7" x14ac:dyDescent="0.25">
      <c r="A422" t="s">
        <v>74</v>
      </c>
      <c r="B422" t="s">
        <v>104</v>
      </c>
      <c r="C422" t="s">
        <v>113</v>
      </c>
      <c r="D422">
        <v>0.2747</v>
      </c>
      <c r="E422">
        <v>12</v>
      </c>
      <c r="F422">
        <f>RANK(STAND_AVG[[#This Row],[AVG]],STAND_AVG[AVG],0)</f>
        <v>52</v>
      </c>
      <c r="G422">
        <f t="shared" si="6"/>
        <v>1</v>
      </c>
    </row>
    <row r="423" spans="1:7" x14ac:dyDescent="0.25">
      <c r="A423" t="s">
        <v>74</v>
      </c>
      <c r="B423" t="s">
        <v>102</v>
      </c>
      <c r="C423" t="s">
        <v>113</v>
      </c>
      <c r="D423">
        <v>0.26939999999999997</v>
      </c>
      <c r="E423">
        <v>11</v>
      </c>
      <c r="F423">
        <f>RANK(STAND_AVG[[#This Row],[AVG]],STAND_AVG[AVG],0)</f>
        <v>122</v>
      </c>
      <c r="G423">
        <f t="shared" si="6"/>
        <v>2</v>
      </c>
    </row>
    <row r="424" spans="1:7" x14ac:dyDescent="0.25">
      <c r="A424" t="s">
        <v>74</v>
      </c>
      <c r="B424" t="s">
        <v>100</v>
      </c>
      <c r="C424" t="s">
        <v>113</v>
      </c>
      <c r="D424">
        <v>0.26910000000000001</v>
      </c>
      <c r="E424">
        <v>10</v>
      </c>
      <c r="F424">
        <f>RANK(STAND_AVG[[#This Row],[AVG]],STAND_AVG[AVG],0)</f>
        <v>130</v>
      </c>
      <c r="G424">
        <f t="shared" si="6"/>
        <v>3</v>
      </c>
    </row>
    <row r="425" spans="1:7" x14ac:dyDescent="0.25">
      <c r="A425" t="s">
        <v>74</v>
      </c>
      <c r="B425" t="s">
        <v>95</v>
      </c>
      <c r="C425" t="s">
        <v>113</v>
      </c>
      <c r="D425">
        <v>0.26690000000000003</v>
      </c>
      <c r="E425">
        <v>9</v>
      </c>
      <c r="F425">
        <f>RANK(STAND_AVG[[#This Row],[AVG]],STAND_AVG[AVG],0)</f>
        <v>187</v>
      </c>
      <c r="G425">
        <f t="shared" si="6"/>
        <v>4</v>
      </c>
    </row>
    <row r="426" spans="1:7" x14ac:dyDescent="0.25">
      <c r="A426" t="s">
        <v>74</v>
      </c>
      <c r="B426" t="s">
        <v>94</v>
      </c>
      <c r="C426" t="s">
        <v>113</v>
      </c>
      <c r="D426">
        <v>0.26440000000000002</v>
      </c>
      <c r="E426">
        <v>8</v>
      </c>
      <c r="F426">
        <f>RANK(STAND_AVG[[#This Row],[AVG]],STAND_AVG[AVG],0)</f>
        <v>251</v>
      </c>
      <c r="G426">
        <f t="shared" si="6"/>
        <v>5</v>
      </c>
    </row>
    <row r="427" spans="1:7" x14ac:dyDescent="0.25">
      <c r="A427" t="s">
        <v>74</v>
      </c>
      <c r="B427" t="s">
        <v>99</v>
      </c>
      <c r="C427" t="s">
        <v>113</v>
      </c>
      <c r="D427">
        <v>0.26319999999999999</v>
      </c>
      <c r="E427">
        <v>7</v>
      </c>
      <c r="F427">
        <f>RANK(STAND_AVG[[#This Row],[AVG]],STAND_AVG[AVG],0)</f>
        <v>281</v>
      </c>
      <c r="G427">
        <f t="shared" si="6"/>
        <v>6</v>
      </c>
    </row>
    <row r="428" spans="1:7" x14ac:dyDescent="0.25">
      <c r="A428" t="s">
        <v>74</v>
      </c>
      <c r="B428" t="s">
        <v>101</v>
      </c>
      <c r="C428" t="s">
        <v>113</v>
      </c>
      <c r="D428">
        <v>0.26119999999999999</v>
      </c>
      <c r="E428">
        <v>6</v>
      </c>
      <c r="F428">
        <f>RANK(STAND_AVG[[#This Row],[AVG]],STAND_AVG[AVG],0)</f>
        <v>350</v>
      </c>
      <c r="G428">
        <f t="shared" si="6"/>
        <v>7</v>
      </c>
    </row>
    <row r="429" spans="1:7" x14ac:dyDescent="0.25">
      <c r="A429" t="s">
        <v>74</v>
      </c>
      <c r="B429" t="s">
        <v>105</v>
      </c>
      <c r="C429" t="s">
        <v>113</v>
      </c>
      <c r="D429">
        <v>0.25919999999999999</v>
      </c>
      <c r="E429">
        <v>5</v>
      </c>
      <c r="F429">
        <f>RANK(STAND_AVG[[#This Row],[AVG]],STAND_AVG[AVG],0)</f>
        <v>419</v>
      </c>
      <c r="G429">
        <f t="shared" si="6"/>
        <v>8</v>
      </c>
    </row>
    <row r="430" spans="1:7" x14ac:dyDescent="0.25">
      <c r="A430" t="s">
        <v>74</v>
      </c>
      <c r="B430" t="s">
        <v>98</v>
      </c>
      <c r="C430" t="s">
        <v>113</v>
      </c>
      <c r="D430">
        <v>0.25890000000000002</v>
      </c>
      <c r="E430">
        <v>4</v>
      </c>
      <c r="F430">
        <f>RANK(STAND_AVG[[#This Row],[AVG]],STAND_AVG[AVG],0)</f>
        <v>429</v>
      </c>
      <c r="G430">
        <f t="shared" si="6"/>
        <v>9</v>
      </c>
    </row>
    <row r="431" spans="1:7" x14ac:dyDescent="0.25">
      <c r="A431" t="s">
        <v>74</v>
      </c>
      <c r="B431" t="s">
        <v>103</v>
      </c>
      <c r="C431" t="s">
        <v>113</v>
      </c>
      <c r="D431">
        <v>0.25769999999999998</v>
      </c>
      <c r="E431">
        <v>3</v>
      </c>
      <c r="F431">
        <f>RANK(STAND_AVG[[#This Row],[AVG]],STAND_AVG[AVG],0)</f>
        <v>467</v>
      </c>
      <c r="G431">
        <f t="shared" si="6"/>
        <v>10</v>
      </c>
    </row>
    <row r="432" spans="1:7" x14ac:dyDescent="0.25">
      <c r="A432" t="s">
        <v>74</v>
      </c>
      <c r="B432" t="s">
        <v>97</v>
      </c>
      <c r="C432" t="s">
        <v>113</v>
      </c>
      <c r="D432">
        <v>0.25540000000000002</v>
      </c>
      <c r="E432">
        <v>2</v>
      </c>
      <c r="F432">
        <f>RANK(STAND_AVG[[#This Row],[AVG]],STAND_AVG[AVG],0)</f>
        <v>505</v>
      </c>
      <c r="G432">
        <f t="shared" si="6"/>
        <v>11</v>
      </c>
    </row>
    <row r="433" spans="1:7" x14ac:dyDescent="0.25">
      <c r="A433" t="s">
        <v>74</v>
      </c>
      <c r="B433" t="s">
        <v>96</v>
      </c>
      <c r="C433" t="s">
        <v>113</v>
      </c>
      <c r="D433">
        <v>0.251</v>
      </c>
      <c r="E433">
        <v>1</v>
      </c>
      <c r="F433">
        <f>RANK(STAND_AVG[[#This Row],[AVG]],STAND_AVG[AVG],0)</f>
        <v>593</v>
      </c>
      <c r="G433">
        <f t="shared" si="6"/>
        <v>12</v>
      </c>
    </row>
    <row r="434" spans="1:7" x14ac:dyDescent="0.25">
      <c r="A434" t="s">
        <v>75</v>
      </c>
      <c r="B434" t="s">
        <v>94</v>
      </c>
      <c r="C434" t="s">
        <v>113</v>
      </c>
      <c r="D434">
        <v>0.27810000000000001</v>
      </c>
      <c r="E434">
        <v>12</v>
      </c>
      <c r="F434">
        <f>RANK(STAND_AVG[[#This Row],[AVG]],STAND_AVG[AVG],0)</f>
        <v>25</v>
      </c>
      <c r="G434">
        <f t="shared" si="6"/>
        <v>1</v>
      </c>
    </row>
    <row r="435" spans="1:7" x14ac:dyDescent="0.25">
      <c r="A435" t="s">
        <v>75</v>
      </c>
      <c r="B435" t="s">
        <v>96</v>
      </c>
      <c r="C435" t="s">
        <v>113</v>
      </c>
      <c r="D435">
        <v>0.27339999999999998</v>
      </c>
      <c r="E435">
        <v>11</v>
      </c>
      <c r="F435">
        <f>RANK(STAND_AVG[[#This Row],[AVG]],STAND_AVG[AVG],0)</f>
        <v>63</v>
      </c>
      <c r="G435">
        <f t="shared" si="6"/>
        <v>2</v>
      </c>
    </row>
    <row r="436" spans="1:7" x14ac:dyDescent="0.25">
      <c r="A436" t="s">
        <v>75</v>
      </c>
      <c r="B436" t="s">
        <v>99</v>
      </c>
      <c r="C436" t="s">
        <v>113</v>
      </c>
      <c r="D436">
        <v>0.27029999999999998</v>
      </c>
      <c r="E436">
        <v>10</v>
      </c>
      <c r="F436">
        <f>RANK(STAND_AVG[[#This Row],[AVG]],STAND_AVG[AVG],0)</f>
        <v>103</v>
      </c>
      <c r="G436">
        <f t="shared" si="6"/>
        <v>3</v>
      </c>
    </row>
    <row r="437" spans="1:7" x14ac:dyDescent="0.25">
      <c r="A437" t="s">
        <v>75</v>
      </c>
      <c r="B437" t="s">
        <v>102</v>
      </c>
      <c r="C437" t="s">
        <v>113</v>
      </c>
      <c r="D437">
        <v>0.26819999999999999</v>
      </c>
      <c r="E437">
        <v>9</v>
      </c>
      <c r="F437">
        <f>RANK(STAND_AVG[[#This Row],[AVG]],STAND_AVG[AVG],0)</f>
        <v>155</v>
      </c>
      <c r="G437">
        <f t="shared" si="6"/>
        <v>4</v>
      </c>
    </row>
    <row r="438" spans="1:7" x14ac:dyDescent="0.25">
      <c r="A438" t="s">
        <v>75</v>
      </c>
      <c r="B438" t="s">
        <v>95</v>
      </c>
      <c r="C438" t="s">
        <v>113</v>
      </c>
      <c r="D438">
        <v>0.2656</v>
      </c>
      <c r="E438">
        <v>8</v>
      </c>
      <c r="F438">
        <f>RANK(STAND_AVG[[#This Row],[AVG]],STAND_AVG[AVG],0)</f>
        <v>222</v>
      </c>
      <c r="G438">
        <f t="shared" si="6"/>
        <v>5</v>
      </c>
    </row>
    <row r="439" spans="1:7" x14ac:dyDescent="0.25">
      <c r="A439" t="s">
        <v>75</v>
      </c>
      <c r="B439" t="s">
        <v>101</v>
      </c>
      <c r="C439" t="s">
        <v>113</v>
      </c>
      <c r="D439">
        <v>0.26419999999999999</v>
      </c>
      <c r="E439">
        <v>7</v>
      </c>
      <c r="F439">
        <f>RANK(STAND_AVG[[#This Row],[AVG]],STAND_AVG[AVG],0)</f>
        <v>258</v>
      </c>
      <c r="G439">
        <f t="shared" si="6"/>
        <v>6</v>
      </c>
    </row>
    <row r="440" spans="1:7" x14ac:dyDescent="0.25">
      <c r="A440" t="s">
        <v>75</v>
      </c>
      <c r="B440" t="s">
        <v>104</v>
      </c>
      <c r="C440" t="s">
        <v>113</v>
      </c>
      <c r="D440">
        <v>0.2621</v>
      </c>
      <c r="E440">
        <v>6</v>
      </c>
      <c r="F440">
        <f>RANK(STAND_AVG[[#This Row],[AVG]],STAND_AVG[AVG],0)</f>
        <v>316</v>
      </c>
      <c r="G440">
        <f t="shared" si="6"/>
        <v>7</v>
      </c>
    </row>
    <row r="441" spans="1:7" x14ac:dyDescent="0.25">
      <c r="A441" t="s">
        <v>75</v>
      </c>
      <c r="B441" t="s">
        <v>100</v>
      </c>
      <c r="C441" t="s">
        <v>113</v>
      </c>
      <c r="D441">
        <v>0.2616</v>
      </c>
      <c r="E441">
        <v>5</v>
      </c>
      <c r="F441">
        <f>RANK(STAND_AVG[[#This Row],[AVG]],STAND_AVG[AVG],0)</f>
        <v>332</v>
      </c>
      <c r="G441">
        <f t="shared" si="6"/>
        <v>8</v>
      </c>
    </row>
    <row r="442" spans="1:7" x14ac:dyDescent="0.25">
      <c r="A442" t="s">
        <v>75</v>
      </c>
      <c r="B442" t="s">
        <v>103</v>
      </c>
      <c r="C442" t="s">
        <v>113</v>
      </c>
      <c r="D442">
        <v>0.25659999999999999</v>
      </c>
      <c r="E442">
        <v>4</v>
      </c>
      <c r="F442">
        <f>RANK(STAND_AVG[[#This Row],[AVG]],STAND_AVG[AVG],0)</f>
        <v>489</v>
      </c>
      <c r="G442">
        <f t="shared" si="6"/>
        <v>9</v>
      </c>
    </row>
    <row r="443" spans="1:7" x14ac:dyDescent="0.25">
      <c r="A443" t="s">
        <v>75</v>
      </c>
      <c r="B443" t="s">
        <v>98</v>
      </c>
      <c r="C443" t="s">
        <v>113</v>
      </c>
      <c r="D443">
        <v>0.25440000000000002</v>
      </c>
      <c r="E443">
        <v>3</v>
      </c>
      <c r="F443">
        <f>RANK(STAND_AVG[[#This Row],[AVG]],STAND_AVG[AVG],0)</f>
        <v>532</v>
      </c>
      <c r="G443">
        <f t="shared" si="6"/>
        <v>10</v>
      </c>
    </row>
    <row r="444" spans="1:7" x14ac:dyDescent="0.25">
      <c r="A444" t="s">
        <v>75</v>
      </c>
      <c r="B444" t="s">
        <v>105</v>
      </c>
      <c r="C444" t="s">
        <v>113</v>
      </c>
      <c r="D444">
        <v>0.2485</v>
      </c>
      <c r="E444">
        <v>2</v>
      </c>
      <c r="F444">
        <f>RANK(STAND_AVG[[#This Row],[AVG]],STAND_AVG[AVG],0)</f>
        <v>626</v>
      </c>
      <c r="G444">
        <f t="shared" si="6"/>
        <v>11</v>
      </c>
    </row>
    <row r="445" spans="1:7" x14ac:dyDescent="0.25">
      <c r="A445" t="s">
        <v>75</v>
      </c>
      <c r="B445" t="s">
        <v>97</v>
      </c>
      <c r="C445" t="s">
        <v>113</v>
      </c>
      <c r="D445">
        <v>0.24379999999999999</v>
      </c>
      <c r="E445">
        <v>1</v>
      </c>
      <c r="F445">
        <f>RANK(STAND_AVG[[#This Row],[AVG]],STAND_AVG[AVG],0)</f>
        <v>654</v>
      </c>
      <c r="G445">
        <f t="shared" si="6"/>
        <v>12</v>
      </c>
    </row>
    <row r="446" spans="1:7" x14ac:dyDescent="0.25">
      <c r="A446" t="s">
        <v>76</v>
      </c>
      <c r="B446" t="s">
        <v>105</v>
      </c>
      <c r="C446" t="s">
        <v>113</v>
      </c>
      <c r="D446">
        <v>0.28010000000000002</v>
      </c>
      <c r="E446">
        <v>12</v>
      </c>
      <c r="F446">
        <f>RANK(STAND_AVG[[#This Row],[AVG]],STAND_AVG[AVG],0)</f>
        <v>15</v>
      </c>
      <c r="G446">
        <f t="shared" si="6"/>
        <v>1</v>
      </c>
    </row>
    <row r="447" spans="1:7" x14ac:dyDescent="0.25">
      <c r="A447" t="s">
        <v>76</v>
      </c>
      <c r="B447" t="s">
        <v>95</v>
      </c>
      <c r="C447" t="s">
        <v>113</v>
      </c>
      <c r="D447">
        <v>0.27629999999999999</v>
      </c>
      <c r="E447">
        <v>11</v>
      </c>
      <c r="F447">
        <f>RANK(STAND_AVG[[#This Row],[AVG]],STAND_AVG[AVG],0)</f>
        <v>34</v>
      </c>
      <c r="G447">
        <f t="shared" si="6"/>
        <v>2</v>
      </c>
    </row>
    <row r="448" spans="1:7" x14ac:dyDescent="0.25">
      <c r="A448" t="s">
        <v>76</v>
      </c>
      <c r="B448" t="s">
        <v>100</v>
      </c>
      <c r="C448" t="s">
        <v>113</v>
      </c>
      <c r="D448">
        <v>0.2697</v>
      </c>
      <c r="E448">
        <v>10</v>
      </c>
      <c r="F448">
        <f>RANK(STAND_AVG[[#This Row],[AVG]],STAND_AVG[AVG],0)</f>
        <v>116</v>
      </c>
      <c r="G448">
        <f t="shared" si="6"/>
        <v>3</v>
      </c>
    </row>
    <row r="449" spans="1:7" x14ac:dyDescent="0.25">
      <c r="A449" t="s">
        <v>76</v>
      </c>
      <c r="B449" t="s">
        <v>98</v>
      </c>
      <c r="C449" t="s">
        <v>113</v>
      </c>
      <c r="D449">
        <v>0.26900000000000002</v>
      </c>
      <c r="E449">
        <v>8</v>
      </c>
      <c r="F449">
        <f>RANK(STAND_AVG[[#This Row],[AVG]],STAND_AVG[AVG],0)</f>
        <v>133</v>
      </c>
      <c r="G449">
        <f t="shared" si="6"/>
        <v>4</v>
      </c>
    </row>
    <row r="450" spans="1:7" x14ac:dyDescent="0.25">
      <c r="A450" t="s">
        <v>76</v>
      </c>
      <c r="B450" t="s">
        <v>101</v>
      </c>
      <c r="C450" t="s">
        <v>113</v>
      </c>
      <c r="D450">
        <v>0.26900000000000002</v>
      </c>
      <c r="E450">
        <v>9</v>
      </c>
      <c r="F450">
        <f>RANK(STAND_AVG[[#This Row],[AVG]],STAND_AVG[AVG],0)</f>
        <v>133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94</v>
      </c>
      <c r="C451" t="s">
        <v>113</v>
      </c>
      <c r="D451">
        <v>0.26440000000000002</v>
      </c>
      <c r="E451">
        <v>7</v>
      </c>
      <c r="F451">
        <f>RANK(STAND_AVG[[#This Row],[AVG]],STAND_AVG[AVG],0)</f>
        <v>251</v>
      </c>
      <c r="G451">
        <f t="shared" si="7"/>
        <v>6</v>
      </c>
    </row>
    <row r="452" spans="1:7" x14ac:dyDescent="0.25">
      <c r="A452" t="s">
        <v>76</v>
      </c>
      <c r="B452" t="s">
        <v>96</v>
      </c>
      <c r="C452" t="s">
        <v>113</v>
      </c>
      <c r="D452">
        <v>0.26200000000000001</v>
      </c>
      <c r="E452">
        <v>6</v>
      </c>
      <c r="F452">
        <f>RANK(STAND_AVG[[#This Row],[AVG]],STAND_AVG[AVG],0)</f>
        <v>321</v>
      </c>
      <c r="G452">
        <f t="shared" si="7"/>
        <v>7</v>
      </c>
    </row>
    <row r="453" spans="1:7" x14ac:dyDescent="0.25">
      <c r="A453" t="s">
        <v>76</v>
      </c>
      <c r="B453" t="s">
        <v>104</v>
      </c>
      <c r="C453" t="s">
        <v>113</v>
      </c>
      <c r="D453">
        <v>0.25280000000000002</v>
      </c>
      <c r="E453">
        <v>5</v>
      </c>
      <c r="F453">
        <f>RANK(STAND_AVG[[#This Row],[AVG]],STAND_AVG[AVG],0)</f>
        <v>557</v>
      </c>
      <c r="G453">
        <f t="shared" si="7"/>
        <v>8</v>
      </c>
    </row>
    <row r="454" spans="1:7" x14ac:dyDescent="0.25">
      <c r="A454" t="s">
        <v>76</v>
      </c>
      <c r="B454" t="s">
        <v>99</v>
      </c>
      <c r="C454" t="s">
        <v>113</v>
      </c>
      <c r="D454">
        <v>0.252</v>
      </c>
      <c r="E454">
        <v>4</v>
      </c>
      <c r="F454">
        <f>RANK(STAND_AVG[[#This Row],[AVG]],STAND_AVG[AVG],0)</f>
        <v>570</v>
      </c>
      <c r="G454">
        <f t="shared" si="7"/>
        <v>9</v>
      </c>
    </row>
    <row r="455" spans="1:7" x14ac:dyDescent="0.25">
      <c r="A455" t="s">
        <v>76</v>
      </c>
      <c r="B455" t="s">
        <v>103</v>
      </c>
      <c r="C455" t="s">
        <v>113</v>
      </c>
      <c r="D455">
        <v>0.25130000000000002</v>
      </c>
      <c r="E455">
        <v>3</v>
      </c>
      <c r="F455">
        <f>RANK(STAND_AVG[[#This Row],[AVG]],STAND_AVG[AVG],0)</f>
        <v>588</v>
      </c>
      <c r="G455">
        <f t="shared" si="7"/>
        <v>10</v>
      </c>
    </row>
    <row r="456" spans="1:7" x14ac:dyDescent="0.25">
      <c r="A456" t="s">
        <v>76</v>
      </c>
      <c r="B456" t="s">
        <v>97</v>
      </c>
      <c r="C456" t="s">
        <v>113</v>
      </c>
      <c r="D456">
        <v>0.25090000000000001</v>
      </c>
      <c r="E456">
        <v>2</v>
      </c>
      <c r="F456">
        <f>RANK(STAND_AVG[[#This Row],[AVG]],STAND_AVG[AVG],0)</f>
        <v>595</v>
      </c>
      <c r="G456">
        <f t="shared" si="7"/>
        <v>11</v>
      </c>
    </row>
    <row r="457" spans="1:7" x14ac:dyDescent="0.25">
      <c r="A457" t="s">
        <v>76</v>
      </c>
      <c r="B457" t="s">
        <v>102</v>
      </c>
      <c r="C457" t="s">
        <v>113</v>
      </c>
      <c r="D457">
        <v>0.24590000000000001</v>
      </c>
      <c r="E457">
        <v>1</v>
      </c>
      <c r="F457">
        <f>RANK(STAND_AVG[[#This Row],[AVG]],STAND_AVG[AVG],0)</f>
        <v>645</v>
      </c>
      <c r="G457">
        <f t="shared" si="7"/>
        <v>12</v>
      </c>
    </row>
    <row r="458" spans="1:7" x14ac:dyDescent="0.25">
      <c r="A458" t="s">
        <v>77</v>
      </c>
      <c r="B458" t="s">
        <v>101</v>
      </c>
      <c r="C458" t="s">
        <v>113</v>
      </c>
      <c r="D458">
        <v>0.2762</v>
      </c>
      <c r="E458">
        <v>12</v>
      </c>
      <c r="F458">
        <f>RANK(STAND_AVG[[#This Row],[AVG]],STAND_AVG[AVG],0)</f>
        <v>36</v>
      </c>
      <c r="G458">
        <f t="shared" si="7"/>
        <v>1</v>
      </c>
    </row>
    <row r="459" spans="1:7" x14ac:dyDescent="0.25">
      <c r="A459" t="s">
        <v>77</v>
      </c>
      <c r="B459" t="s">
        <v>96</v>
      </c>
      <c r="C459" t="s">
        <v>113</v>
      </c>
      <c r="D459">
        <v>0.27500000000000002</v>
      </c>
      <c r="E459">
        <v>11</v>
      </c>
      <c r="F459">
        <f>RANK(STAND_AVG[[#This Row],[AVG]],STAND_AVG[AVG],0)</f>
        <v>47</v>
      </c>
      <c r="G459">
        <f t="shared" si="7"/>
        <v>2</v>
      </c>
    </row>
    <row r="460" spans="1:7" x14ac:dyDescent="0.25">
      <c r="A460" t="s">
        <v>77</v>
      </c>
      <c r="B460" t="s">
        <v>94</v>
      </c>
      <c r="C460" t="s">
        <v>113</v>
      </c>
      <c r="D460">
        <v>0.2727</v>
      </c>
      <c r="E460">
        <v>10</v>
      </c>
      <c r="F460">
        <f>RANK(STAND_AVG[[#This Row],[AVG]],STAND_AVG[AVG],0)</f>
        <v>67</v>
      </c>
      <c r="G460">
        <f t="shared" si="7"/>
        <v>3</v>
      </c>
    </row>
    <row r="461" spans="1:7" x14ac:dyDescent="0.25">
      <c r="A461" t="s">
        <v>77</v>
      </c>
      <c r="B461" t="s">
        <v>95</v>
      </c>
      <c r="C461" t="s">
        <v>113</v>
      </c>
      <c r="D461">
        <v>0.27110000000000001</v>
      </c>
      <c r="E461">
        <v>9</v>
      </c>
      <c r="F461">
        <f>RANK(STAND_AVG[[#This Row],[AVG]],STAND_AVG[AVG],0)</f>
        <v>91</v>
      </c>
      <c r="G461">
        <f t="shared" si="7"/>
        <v>4</v>
      </c>
    </row>
    <row r="462" spans="1:7" x14ac:dyDescent="0.25">
      <c r="A462" t="s">
        <v>77</v>
      </c>
      <c r="B462" t="s">
        <v>98</v>
      </c>
      <c r="C462" t="s">
        <v>113</v>
      </c>
      <c r="D462">
        <v>0.26600000000000001</v>
      </c>
      <c r="E462">
        <v>8</v>
      </c>
      <c r="F462">
        <f>RANK(STAND_AVG[[#This Row],[AVG]],STAND_AVG[AVG],0)</f>
        <v>212</v>
      </c>
      <c r="G462">
        <f t="shared" si="7"/>
        <v>5</v>
      </c>
    </row>
    <row r="463" spans="1:7" x14ac:dyDescent="0.25">
      <c r="A463" t="s">
        <v>77</v>
      </c>
      <c r="B463" t="s">
        <v>105</v>
      </c>
      <c r="C463" t="s">
        <v>113</v>
      </c>
      <c r="D463">
        <v>0.26229999999999998</v>
      </c>
      <c r="E463">
        <v>7</v>
      </c>
      <c r="F463">
        <f>RANK(STAND_AVG[[#This Row],[AVG]],STAND_AVG[AVG],0)</f>
        <v>310</v>
      </c>
      <c r="G463">
        <f t="shared" si="7"/>
        <v>6</v>
      </c>
    </row>
    <row r="464" spans="1:7" x14ac:dyDescent="0.25">
      <c r="A464" t="s">
        <v>77</v>
      </c>
      <c r="B464" t="s">
        <v>103</v>
      </c>
      <c r="C464" t="s">
        <v>113</v>
      </c>
      <c r="D464">
        <v>0.26150000000000001</v>
      </c>
      <c r="E464">
        <v>6</v>
      </c>
      <c r="F464">
        <f>RANK(STAND_AVG[[#This Row],[AVG]],STAND_AVG[AVG],0)</f>
        <v>337</v>
      </c>
      <c r="G464">
        <f t="shared" si="7"/>
        <v>7</v>
      </c>
    </row>
    <row r="465" spans="1:7" x14ac:dyDescent="0.25">
      <c r="A465" t="s">
        <v>77</v>
      </c>
      <c r="B465" t="s">
        <v>97</v>
      </c>
      <c r="C465" t="s">
        <v>113</v>
      </c>
      <c r="D465">
        <v>0.26079999999999998</v>
      </c>
      <c r="E465">
        <v>5</v>
      </c>
      <c r="F465">
        <f>RANK(STAND_AVG[[#This Row],[AVG]],STAND_AVG[AVG],0)</f>
        <v>367</v>
      </c>
      <c r="G465">
        <f t="shared" si="7"/>
        <v>8</v>
      </c>
    </row>
    <row r="466" spans="1:7" x14ac:dyDescent="0.25">
      <c r="A466" t="s">
        <v>77</v>
      </c>
      <c r="B466" t="s">
        <v>100</v>
      </c>
      <c r="C466" t="s">
        <v>113</v>
      </c>
      <c r="D466">
        <v>0.25659999999999999</v>
      </c>
      <c r="E466">
        <v>4</v>
      </c>
      <c r="F466">
        <f>RANK(STAND_AVG[[#This Row],[AVG]],STAND_AVG[AVG],0)</f>
        <v>489</v>
      </c>
      <c r="G466">
        <f t="shared" si="7"/>
        <v>9</v>
      </c>
    </row>
    <row r="467" spans="1:7" x14ac:dyDescent="0.25">
      <c r="A467" t="s">
        <v>77</v>
      </c>
      <c r="B467" t="s">
        <v>102</v>
      </c>
      <c r="C467" t="s">
        <v>113</v>
      </c>
      <c r="D467">
        <v>0.25459999999999999</v>
      </c>
      <c r="E467">
        <v>3</v>
      </c>
      <c r="F467">
        <f>RANK(STAND_AVG[[#This Row],[AVG]],STAND_AVG[AVG],0)</f>
        <v>526</v>
      </c>
      <c r="G467">
        <f t="shared" si="7"/>
        <v>10</v>
      </c>
    </row>
    <row r="468" spans="1:7" x14ac:dyDescent="0.25">
      <c r="A468" t="s">
        <v>77</v>
      </c>
      <c r="B468" t="s">
        <v>104</v>
      </c>
      <c r="C468" t="s">
        <v>113</v>
      </c>
      <c r="D468">
        <v>0.24970000000000001</v>
      </c>
      <c r="E468">
        <v>2</v>
      </c>
      <c r="F468">
        <f>RANK(STAND_AVG[[#This Row],[AVG]],STAND_AVG[AVG],0)</f>
        <v>614</v>
      </c>
      <c r="G468">
        <f t="shared" si="7"/>
        <v>11</v>
      </c>
    </row>
    <row r="469" spans="1:7" x14ac:dyDescent="0.25">
      <c r="A469" t="s">
        <v>77</v>
      </c>
      <c r="B469" t="s">
        <v>99</v>
      </c>
      <c r="C469" t="s">
        <v>113</v>
      </c>
      <c r="D469">
        <v>0.24809999999999999</v>
      </c>
      <c r="E469">
        <v>1</v>
      </c>
      <c r="F469">
        <f>RANK(STAND_AVG[[#This Row],[AVG]],STAND_AVG[AVG],0)</f>
        <v>633</v>
      </c>
      <c r="G469">
        <f t="shared" si="7"/>
        <v>12</v>
      </c>
    </row>
    <row r="470" spans="1:7" x14ac:dyDescent="0.25">
      <c r="A470" t="s">
        <v>78</v>
      </c>
      <c r="B470" t="s">
        <v>95</v>
      </c>
      <c r="C470" t="s">
        <v>113</v>
      </c>
      <c r="D470">
        <v>0.27039999999999997</v>
      </c>
      <c r="E470">
        <v>12</v>
      </c>
      <c r="F470">
        <f>RANK(STAND_AVG[[#This Row],[AVG]],STAND_AVG[AVG],0)</f>
        <v>99</v>
      </c>
      <c r="G470">
        <f t="shared" si="7"/>
        <v>1</v>
      </c>
    </row>
    <row r="471" spans="1:7" x14ac:dyDescent="0.25">
      <c r="A471" t="s">
        <v>78</v>
      </c>
      <c r="B471" t="s">
        <v>105</v>
      </c>
      <c r="C471" t="s">
        <v>113</v>
      </c>
      <c r="D471">
        <v>0.27</v>
      </c>
      <c r="E471">
        <v>11</v>
      </c>
      <c r="F471">
        <f>RANK(STAND_AVG[[#This Row],[AVG]],STAND_AVG[AVG],0)</f>
        <v>111</v>
      </c>
      <c r="G471">
        <f t="shared" si="7"/>
        <v>2</v>
      </c>
    </row>
    <row r="472" spans="1:7" x14ac:dyDescent="0.25">
      <c r="A472" t="s">
        <v>78</v>
      </c>
      <c r="B472" t="s">
        <v>104</v>
      </c>
      <c r="C472" t="s">
        <v>113</v>
      </c>
      <c r="D472">
        <v>0.26960000000000001</v>
      </c>
      <c r="E472">
        <v>10</v>
      </c>
      <c r="F472">
        <f>RANK(STAND_AVG[[#This Row],[AVG]],STAND_AVG[AVG],0)</f>
        <v>120</v>
      </c>
      <c r="G472">
        <f t="shared" si="7"/>
        <v>3</v>
      </c>
    </row>
    <row r="473" spans="1:7" x14ac:dyDescent="0.25">
      <c r="A473" t="s">
        <v>78</v>
      </c>
      <c r="B473" t="s">
        <v>101</v>
      </c>
      <c r="C473" t="s">
        <v>113</v>
      </c>
      <c r="D473">
        <v>0.26919999999999999</v>
      </c>
      <c r="E473">
        <v>9</v>
      </c>
      <c r="F473">
        <f>RANK(STAND_AVG[[#This Row],[AVG]],STAND_AVG[AVG],0)</f>
        <v>127</v>
      </c>
      <c r="G473">
        <f t="shared" si="7"/>
        <v>4</v>
      </c>
    </row>
    <row r="474" spans="1:7" x14ac:dyDescent="0.25">
      <c r="A474" t="s">
        <v>78</v>
      </c>
      <c r="B474" t="s">
        <v>94</v>
      </c>
      <c r="C474" t="s">
        <v>113</v>
      </c>
      <c r="D474">
        <v>0.26879999999999998</v>
      </c>
      <c r="E474">
        <v>8</v>
      </c>
      <c r="F474">
        <f>RANK(STAND_AVG[[#This Row],[AVG]],STAND_AVG[AVG],0)</f>
        <v>142</v>
      </c>
      <c r="G474">
        <f t="shared" si="7"/>
        <v>5</v>
      </c>
    </row>
    <row r="475" spans="1:7" x14ac:dyDescent="0.25">
      <c r="A475" t="s">
        <v>78</v>
      </c>
      <c r="B475" t="s">
        <v>98</v>
      </c>
      <c r="C475" t="s">
        <v>113</v>
      </c>
      <c r="D475">
        <v>0.26629999999999998</v>
      </c>
      <c r="E475">
        <v>7</v>
      </c>
      <c r="F475">
        <f>RANK(STAND_AVG[[#This Row],[AVG]],STAND_AVG[AVG],0)</f>
        <v>208</v>
      </c>
      <c r="G475">
        <f t="shared" si="7"/>
        <v>6</v>
      </c>
    </row>
    <row r="476" spans="1:7" x14ac:dyDescent="0.25">
      <c r="A476" t="s">
        <v>78</v>
      </c>
      <c r="B476" t="s">
        <v>96</v>
      </c>
      <c r="C476" t="s">
        <v>113</v>
      </c>
      <c r="D476">
        <v>0.25940000000000002</v>
      </c>
      <c r="E476">
        <v>6</v>
      </c>
      <c r="F476">
        <f>RANK(STAND_AVG[[#This Row],[AVG]],STAND_AVG[AVG],0)</f>
        <v>415</v>
      </c>
      <c r="G476">
        <f t="shared" si="7"/>
        <v>7</v>
      </c>
    </row>
    <row r="477" spans="1:7" x14ac:dyDescent="0.25">
      <c r="A477" t="s">
        <v>78</v>
      </c>
      <c r="B477" t="s">
        <v>102</v>
      </c>
      <c r="C477" t="s">
        <v>113</v>
      </c>
      <c r="D477">
        <v>0.2591</v>
      </c>
      <c r="E477">
        <v>5</v>
      </c>
      <c r="F477">
        <f>RANK(STAND_AVG[[#This Row],[AVG]],STAND_AVG[AVG],0)</f>
        <v>422</v>
      </c>
      <c r="G477">
        <f t="shared" si="7"/>
        <v>8</v>
      </c>
    </row>
    <row r="478" spans="1:7" x14ac:dyDescent="0.25">
      <c r="A478" t="s">
        <v>78</v>
      </c>
      <c r="B478" t="s">
        <v>100</v>
      </c>
      <c r="C478" t="s">
        <v>113</v>
      </c>
      <c r="D478">
        <v>0.25480000000000003</v>
      </c>
      <c r="E478">
        <v>4</v>
      </c>
      <c r="F478">
        <f>RANK(STAND_AVG[[#This Row],[AVG]],STAND_AVG[AVG],0)</f>
        <v>520</v>
      </c>
      <c r="G478">
        <f t="shared" si="7"/>
        <v>9</v>
      </c>
    </row>
    <row r="479" spans="1:7" x14ac:dyDescent="0.25">
      <c r="A479" t="s">
        <v>78</v>
      </c>
      <c r="B479" t="s">
        <v>103</v>
      </c>
      <c r="C479" t="s">
        <v>113</v>
      </c>
      <c r="D479">
        <v>0.25469999999999998</v>
      </c>
      <c r="E479">
        <v>3</v>
      </c>
      <c r="F479">
        <f>RANK(STAND_AVG[[#This Row],[AVG]],STAND_AVG[AVG],0)</f>
        <v>522</v>
      </c>
      <c r="G479">
        <f t="shared" si="7"/>
        <v>10</v>
      </c>
    </row>
    <row r="480" spans="1:7" x14ac:dyDescent="0.25">
      <c r="A480" t="s">
        <v>78</v>
      </c>
      <c r="B480" t="s">
        <v>99</v>
      </c>
      <c r="C480" t="s">
        <v>113</v>
      </c>
      <c r="D480">
        <v>0.25069999999999998</v>
      </c>
      <c r="E480">
        <v>2</v>
      </c>
      <c r="F480">
        <f>RANK(STAND_AVG[[#This Row],[AVG]],STAND_AVG[AVG],0)</f>
        <v>596</v>
      </c>
      <c r="G480">
        <f t="shared" si="7"/>
        <v>11</v>
      </c>
    </row>
    <row r="481" spans="1:7" x14ac:dyDescent="0.25">
      <c r="A481" t="s">
        <v>78</v>
      </c>
      <c r="B481" t="s">
        <v>97</v>
      </c>
      <c r="C481" t="s">
        <v>113</v>
      </c>
      <c r="D481">
        <v>0.24390000000000001</v>
      </c>
      <c r="E481">
        <v>1</v>
      </c>
      <c r="F481">
        <f>RANK(STAND_AVG[[#This Row],[AVG]],STAND_AVG[AVG],0)</f>
        <v>652</v>
      </c>
      <c r="G481">
        <f t="shared" si="7"/>
        <v>12</v>
      </c>
    </row>
    <row r="482" spans="1:7" x14ac:dyDescent="0.25">
      <c r="A482" t="s">
        <v>79</v>
      </c>
      <c r="B482" t="s">
        <v>95</v>
      </c>
      <c r="C482" t="s">
        <v>114</v>
      </c>
      <c r="D482">
        <v>0.28149999999999997</v>
      </c>
      <c r="E482">
        <v>12</v>
      </c>
      <c r="F482">
        <f>RANK(STAND_AVG[[#This Row],[AVG]],STAND_AVG[AVG],0)</f>
        <v>8</v>
      </c>
      <c r="G482">
        <f t="shared" si="7"/>
        <v>1</v>
      </c>
    </row>
    <row r="483" spans="1:7" x14ac:dyDescent="0.25">
      <c r="A483" t="s">
        <v>79</v>
      </c>
      <c r="B483" t="s">
        <v>100</v>
      </c>
      <c r="C483" t="s">
        <v>114</v>
      </c>
      <c r="D483">
        <v>0.27539999999999998</v>
      </c>
      <c r="E483">
        <v>11</v>
      </c>
      <c r="F483">
        <f>RANK(STAND_AVG[[#This Row],[AVG]],STAND_AVG[AVG],0)</f>
        <v>41</v>
      </c>
      <c r="G483">
        <f t="shared" si="7"/>
        <v>2</v>
      </c>
    </row>
    <row r="484" spans="1:7" x14ac:dyDescent="0.25">
      <c r="A484" t="s">
        <v>79</v>
      </c>
      <c r="B484" t="s">
        <v>99</v>
      </c>
      <c r="C484" t="s">
        <v>114</v>
      </c>
      <c r="D484">
        <v>0.26640000000000003</v>
      </c>
      <c r="E484">
        <v>10</v>
      </c>
      <c r="F484">
        <f>RANK(STAND_AVG[[#This Row],[AVG]],STAND_AVG[AVG],0)</f>
        <v>200</v>
      </c>
      <c r="G484">
        <f t="shared" si="7"/>
        <v>3</v>
      </c>
    </row>
    <row r="485" spans="1:7" x14ac:dyDescent="0.25">
      <c r="A485" t="s">
        <v>79</v>
      </c>
      <c r="B485" t="s">
        <v>96</v>
      </c>
      <c r="C485" t="s">
        <v>114</v>
      </c>
      <c r="D485">
        <v>0.2656</v>
      </c>
      <c r="E485">
        <v>9</v>
      </c>
      <c r="F485">
        <f>RANK(STAND_AVG[[#This Row],[AVG]],STAND_AVG[AVG],0)</f>
        <v>222</v>
      </c>
      <c r="G485">
        <f t="shared" si="7"/>
        <v>4</v>
      </c>
    </row>
    <row r="486" spans="1:7" x14ac:dyDescent="0.25">
      <c r="A486" t="s">
        <v>79</v>
      </c>
      <c r="B486" t="s">
        <v>94</v>
      </c>
      <c r="C486" t="s">
        <v>114</v>
      </c>
      <c r="D486">
        <v>0.26550000000000001</v>
      </c>
      <c r="E486">
        <v>8</v>
      </c>
      <c r="F486">
        <f>RANK(STAND_AVG[[#This Row],[AVG]],STAND_AVG[AVG],0)</f>
        <v>228</v>
      </c>
      <c r="G486">
        <f t="shared" si="7"/>
        <v>5</v>
      </c>
    </row>
    <row r="487" spans="1:7" x14ac:dyDescent="0.25">
      <c r="A487" t="s">
        <v>79</v>
      </c>
      <c r="B487" t="s">
        <v>104</v>
      </c>
      <c r="C487" t="s">
        <v>114</v>
      </c>
      <c r="D487">
        <v>0.2621</v>
      </c>
      <c r="E487">
        <v>7</v>
      </c>
      <c r="F487">
        <f>RANK(STAND_AVG[[#This Row],[AVG]],STAND_AVG[AVG],0)</f>
        <v>316</v>
      </c>
      <c r="G487">
        <f t="shared" si="7"/>
        <v>6</v>
      </c>
    </row>
    <row r="488" spans="1:7" x14ac:dyDescent="0.25">
      <c r="A488" t="s">
        <v>79</v>
      </c>
      <c r="B488" t="s">
        <v>101</v>
      </c>
      <c r="C488" t="s">
        <v>114</v>
      </c>
      <c r="D488">
        <v>0.26100000000000001</v>
      </c>
      <c r="E488">
        <v>6</v>
      </c>
      <c r="F488">
        <f>RANK(STAND_AVG[[#This Row],[AVG]],STAND_AVG[AVG],0)</f>
        <v>358</v>
      </c>
      <c r="G488">
        <f t="shared" si="7"/>
        <v>7</v>
      </c>
    </row>
    <row r="489" spans="1:7" x14ac:dyDescent="0.25">
      <c r="A489" t="s">
        <v>79</v>
      </c>
      <c r="B489" t="s">
        <v>102</v>
      </c>
      <c r="C489" t="s">
        <v>114</v>
      </c>
      <c r="D489">
        <v>0.26079999999999998</v>
      </c>
      <c r="E489">
        <v>5</v>
      </c>
      <c r="F489">
        <f>RANK(STAND_AVG[[#This Row],[AVG]],STAND_AVG[AVG],0)</f>
        <v>367</v>
      </c>
      <c r="G489">
        <f t="shared" si="7"/>
        <v>8</v>
      </c>
    </row>
    <row r="490" spans="1:7" x14ac:dyDescent="0.25">
      <c r="A490" t="s">
        <v>79</v>
      </c>
      <c r="B490" t="s">
        <v>98</v>
      </c>
      <c r="C490" t="s">
        <v>114</v>
      </c>
      <c r="D490">
        <v>0.2586</v>
      </c>
      <c r="E490">
        <v>4</v>
      </c>
      <c r="F490">
        <f>RANK(STAND_AVG[[#This Row],[AVG]],STAND_AVG[AVG],0)</f>
        <v>442</v>
      </c>
      <c r="G490">
        <f t="shared" si="7"/>
        <v>9</v>
      </c>
    </row>
    <row r="491" spans="1:7" x14ac:dyDescent="0.25">
      <c r="A491" t="s">
        <v>79</v>
      </c>
      <c r="B491" t="s">
        <v>105</v>
      </c>
      <c r="C491" t="s">
        <v>114</v>
      </c>
      <c r="D491">
        <v>0.25469999999999998</v>
      </c>
      <c r="E491">
        <v>3</v>
      </c>
      <c r="F491">
        <f>RANK(STAND_AVG[[#This Row],[AVG]],STAND_AVG[AVG],0)</f>
        <v>522</v>
      </c>
      <c r="G491">
        <f t="shared" si="7"/>
        <v>10</v>
      </c>
    </row>
    <row r="492" spans="1:7" x14ac:dyDescent="0.25">
      <c r="A492" t="s">
        <v>79</v>
      </c>
      <c r="B492" t="s">
        <v>103</v>
      </c>
      <c r="C492" t="s">
        <v>114</v>
      </c>
      <c r="D492">
        <v>0.2475</v>
      </c>
      <c r="E492">
        <v>2</v>
      </c>
      <c r="F492">
        <f>RANK(STAND_AVG[[#This Row],[AVG]],STAND_AVG[AVG],0)</f>
        <v>637</v>
      </c>
      <c r="G492">
        <f t="shared" si="7"/>
        <v>11</v>
      </c>
    </row>
    <row r="493" spans="1:7" x14ac:dyDescent="0.25">
      <c r="A493" t="s">
        <v>79</v>
      </c>
      <c r="B493" t="s">
        <v>97</v>
      </c>
      <c r="C493" t="s">
        <v>114</v>
      </c>
      <c r="D493">
        <v>0.24429999999999999</v>
      </c>
      <c r="E493">
        <v>1</v>
      </c>
      <c r="F493">
        <f>RANK(STAND_AVG[[#This Row],[AVG]],STAND_AVG[AVG],0)</f>
        <v>650</v>
      </c>
      <c r="G493">
        <f t="shared" si="7"/>
        <v>12</v>
      </c>
    </row>
    <row r="494" spans="1:7" x14ac:dyDescent="0.25">
      <c r="A494" t="s">
        <v>80</v>
      </c>
      <c r="B494" t="s">
        <v>95</v>
      </c>
      <c r="C494" t="s">
        <v>113</v>
      </c>
      <c r="D494">
        <v>0.26929999999999998</v>
      </c>
      <c r="E494">
        <v>12</v>
      </c>
      <c r="F494">
        <f>RANK(STAND_AVG[[#This Row],[AVG]],STAND_AVG[AVG],0)</f>
        <v>126</v>
      </c>
      <c r="G494">
        <f t="shared" si="7"/>
        <v>1</v>
      </c>
    </row>
    <row r="495" spans="1:7" x14ac:dyDescent="0.25">
      <c r="A495" t="s">
        <v>80</v>
      </c>
      <c r="B495" t="s">
        <v>103</v>
      </c>
      <c r="C495" t="s">
        <v>113</v>
      </c>
      <c r="D495">
        <v>0.26919999999999999</v>
      </c>
      <c r="E495">
        <v>11</v>
      </c>
      <c r="F495">
        <f>RANK(STAND_AVG[[#This Row],[AVG]],STAND_AVG[AVG],0)</f>
        <v>127</v>
      </c>
      <c r="G495">
        <f t="shared" si="7"/>
        <v>2</v>
      </c>
    </row>
    <row r="496" spans="1:7" x14ac:dyDescent="0.25">
      <c r="A496" t="s">
        <v>80</v>
      </c>
      <c r="B496" t="s">
        <v>102</v>
      </c>
      <c r="C496" t="s">
        <v>113</v>
      </c>
      <c r="D496">
        <v>0.2676</v>
      </c>
      <c r="E496">
        <v>10</v>
      </c>
      <c r="F496">
        <f>RANK(STAND_AVG[[#This Row],[AVG]],STAND_AVG[AVG],0)</f>
        <v>172</v>
      </c>
      <c r="G496">
        <f t="shared" si="7"/>
        <v>3</v>
      </c>
    </row>
    <row r="497" spans="1:7" x14ac:dyDescent="0.25">
      <c r="A497" t="s">
        <v>80</v>
      </c>
      <c r="B497" t="s">
        <v>105</v>
      </c>
      <c r="C497" t="s">
        <v>113</v>
      </c>
      <c r="D497">
        <v>0.2661</v>
      </c>
      <c r="E497">
        <v>9</v>
      </c>
      <c r="F497">
        <f>RANK(STAND_AVG[[#This Row],[AVG]],STAND_AVG[AVG],0)</f>
        <v>211</v>
      </c>
      <c r="G497">
        <f t="shared" si="7"/>
        <v>4</v>
      </c>
    </row>
    <row r="498" spans="1:7" x14ac:dyDescent="0.25">
      <c r="A498" t="s">
        <v>80</v>
      </c>
      <c r="B498" t="s">
        <v>99</v>
      </c>
      <c r="C498" t="s">
        <v>113</v>
      </c>
      <c r="D498">
        <v>0.26590000000000003</v>
      </c>
      <c r="E498">
        <v>8</v>
      </c>
      <c r="F498">
        <f>RANK(STAND_AVG[[#This Row],[AVG]],STAND_AVG[AVG],0)</f>
        <v>217</v>
      </c>
      <c r="G498">
        <f t="shared" si="7"/>
        <v>5</v>
      </c>
    </row>
    <row r="499" spans="1:7" x14ac:dyDescent="0.25">
      <c r="A499" t="s">
        <v>80</v>
      </c>
      <c r="B499" t="s">
        <v>101</v>
      </c>
      <c r="C499" t="s">
        <v>113</v>
      </c>
      <c r="D499">
        <v>0.2651</v>
      </c>
      <c r="E499">
        <v>7</v>
      </c>
      <c r="F499">
        <f>RANK(STAND_AVG[[#This Row],[AVG]],STAND_AVG[AVG],0)</f>
        <v>234</v>
      </c>
      <c r="G499">
        <f t="shared" si="7"/>
        <v>6</v>
      </c>
    </row>
    <row r="500" spans="1:7" x14ac:dyDescent="0.25">
      <c r="A500" t="s">
        <v>80</v>
      </c>
      <c r="B500" t="s">
        <v>100</v>
      </c>
      <c r="C500" t="s">
        <v>113</v>
      </c>
      <c r="D500">
        <v>0.26450000000000001</v>
      </c>
      <c r="E500">
        <v>6</v>
      </c>
      <c r="F500">
        <f>RANK(STAND_AVG[[#This Row],[AVG]],STAND_AVG[AVG],0)</f>
        <v>249</v>
      </c>
      <c r="G500">
        <f t="shared" si="7"/>
        <v>7</v>
      </c>
    </row>
    <row r="501" spans="1:7" x14ac:dyDescent="0.25">
      <c r="A501" t="s">
        <v>80</v>
      </c>
      <c r="B501" t="s">
        <v>97</v>
      </c>
      <c r="C501" t="s">
        <v>113</v>
      </c>
      <c r="D501">
        <v>0.26029999999999998</v>
      </c>
      <c r="E501">
        <v>5</v>
      </c>
      <c r="F501">
        <f>RANK(STAND_AVG[[#This Row],[AVG]],STAND_AVG[AVG],0)</f>
        <v>389</v>
      </c>
      <c r="G501">
        <f t="shared" si="7"/>
        <v>8</v>
      </c>
    </row>
    <row r="502" spans="1:7" x14ac:dyDescent="0.25">
      <c r="A502" t="s">
        <v>80</v>
      </c>
      <c r="B502" t="s">
        <v>98</v>
      </c>
      <c r="C502" t="s">
        <v>113</v>
      </c>
      <c r="D502">
        <v>0.25919999999999999</v>
      </c>
      <c r="E502">
        <v>4</v>
      </c>
      <c r="F502">
        <f>RANK(STAND_AVG[[#This Row],[AVG]],STAND_AVG[AVG],0)</f>
        <v>419</v>
      </c>
      <c r="G502">
        <f t="shared" si="7"/>
        <v>9</v>
      </c>
    </row>
    <row r="503" spans="1:7" x14ac:dyDescent="0.25">
      <c r="A503" t="s">
        <v>80</v>
      </c>
      <c r="B503" t="s">
        <v>94</v>
      </c>
      <c r="C503" t="s">
        <v>113</v>
      </c>
      <c r="D503">
        <v>0.25650000000000001</v>
      </c>
      <c r="E503">
        <v>3</v>
      </c>
      <c r="F503">
        <f>RANK(STAND_AVG[[#This Row],[AVG]],STAND_AVG[AVG],0)</f>
        <v>493</v>
      </c>
      <c r="G503">
        <f t="shared" si="7"/>
        <v>10</v>
      </c>
    </row>
    <row r="504" spans="1:7" x14ac:dyDescent="0.25">
      <c r="A504" t="s">
        <v>80</v>
      </c>
      <c r="B504" t="s">
        <v>104</v>
      </c>
      <c r="C504" t="s">
        <v>113</v>
      </c>
      <c r="D504">
        <v>0.25159999999999999</v>
      </c>
      <c r="E504">
        <v>2</v>
      </c>
      <c r="F504">
        <f>RANK(STAND_AVG[[#This Row],[AVG]],STAND_AVG[AVG],0)</f>
        <v>581</v>
      </c>
      <c r="G504">
        <f t="shared" si="7"/>
        <v>11</v>
      </c>
    </row>
    <row r="505" spans="1:7" x14ac:dyDescent="0.25">
      <c r="A505" t="s">
        <v>80</v>
      </c>
      <c r="B505" t="s">
        <v>96</v>
      </c>
      <c r="C505" t="s">
        <v>113</v>
      </c>
      <c r="D505">
        <v>0.25109999999999999</v>
      </c>
      <c r="E505">
        <v>1</v>
      </c>
      <c r="F505">
        <f>RANK(STAND_AVG[[#This Row],[AVG]],STAND_AVG[AVG],0)</f>
        <v>591</v>
      </c>
      <c r="G505">
        <f t="shared" si="7"/>
        <v>12</v>
      </c>
    </row>
    <row r="506" spans="1:7" x14ac:dyDescent="0.25">
      <c r="A506" t="s">
        <v>81</v>
      </c>
      <c r="B506" t="s">
        <v>102</v>
      </c>
      <c r="C506" t="s">
        <v>113</v>
      </c>
      <c r="D506">
        <v>0.2717</v>
      </c>
      <c r="E506">
        <v>12</v>
      </c>
      <c r="F506">
        <f>RANK(STAND_AVG[[#This Row],[AVG]],STAND_AVG[AVG],0)</f>
        <v>77</v>
      </c>
      <c r="G506">
        <f t="shared" si="7"/>
        <v>1</v>
      </c>
    </row>
    <row r="507" spans="1:7" x14ac:dyDescent="0.25">
      <c r="A507" t="s">
        <v>81</v>
      </c>
      <c r="B507" t="s">
        <v>94</v>
      </c>
      <c r="C507" t="s">
        <v>113</v>
      </c>
      <c r="D507">
        <v>0.27150000000000002</v>
      </c>
      <c r="E507">
        <v>11</v>
      </c>
      <c r="F507">
        <f>RANK(STAND_AVG[[#This Row],[AVG]],STAND_AVG[AVG],0)</f>
        <v>83</v>
      </c>
      <c r="G507">
        <f t="shared" si="7"/>
        <v>2</v>
      </c>
    </row>
    <row r="508" spans="1:7" x14ac:dyDescent="0.25">
      <c r="A508" t="s">
        <v>81</v>
      </c>
      <c r="B508" t="s">
        <v>98</v>
      </c>
      <c r="C508" t="s">
        <v>113</v>
      </c>
      <c r="D508">
        <v>0.27129999999999999</v>
      </c>
      <c r="E508">
        <v>10</v>
      </c>
      <c r="F508">
        <f>RANK(STAND_AVG[[#This Row],[AVG]],STAND_AVG[AVG],0)</f>
        <v>87</v>
      </c>
      <c r="G508">
        <f t="shared" si="7"/>
        <v>3</v>
      </c>
    </row>
    <row r="509" spans="1:7" x14ac:dyDescent="0.25">
      <c r="A509" t="s">
        <v>81</v>
      </c>
      <c r="B509" t="s">
        <v>101</v>
      </c>
      <c r="C509" t="s">
        <v>113</v>
      </c>
      <c r="D509">
        <v>0.26900000000000002</v>
      </c>
      <c r="E509">
        <v>9</v>
      </c>
      <c r="F509">
        <f>RANK(STAND_AVG[[#This Row],[AVG]],STAND_AVG[AVG],0)</f>
        <v>133</v>
      </c>
      <c r="G509">
        <f t="shared" si="7"/>
        <v>4</v>
      </c>
    </row>
    <row r="510" spans="1:7" x14ac:dyDescent="0.25">
      <c r="A510" t="s">
        <v>81</v>
      </c>
      <c r="B510" t="s">
        <v>105</v>
      </c>
      <c r="C510" t="s">
        <v>113</v>
      </c>
      <c r="D510">
        <v>0.26350000000000001</v>
      </c>
      <c r="E510">
        <v>8</v>
      </c>
      <c r="F510">
        <f>RANK(STAND_AVG[[#This Row],[AVG]],STAND_AVG[AVG],0)</f>
        <v>273</v>
      </c>
      <c r="G510">
        <f t="shared" si="7"/>
        <v>5</v>
      </c>
    </row>
    <row r="511" spans="1:7" x14ac:dyDescent="0.25">
      <c r="A511" t="s">
        <v>81</v>
      </c>
      <c r="B511" t="s">
        <v>95</v>
      </c>
      <c r="C511" t="s">
        <v>113</v>
      </c>
      <c r="D511">
        <v>0.26019999999999999</v>
      </c>
      <c r="E511">
        <v>7</v>
      </c>
      <c r="F511">
        <f>RANK(STAND_AVG[[#This Row],[AVG]],STAND_AVG[AVG],0)</f>
        <v>391</v>
      </c>
      <c r="G511">
        <f t="shared" si="7"/>
        <v>6</v>
      </c>
    </row>
    <row r="512" spans="1:7" x14ac:dyDescent="0.25">
      <c r="A512" t="s">
        <v>81</v>
      </c>
      <c r="B512" t="s">
        <v>100</v>
      </c>
      <c r="C512" t="s">
        <v>113</v>
      </c>
      <c r="D512">
        <v>0.25950000000000001</v>
      </c>
      <c r="E512">
        <v>6</v>
      </c>
      <c r="F512">
        <f>RANK(STAND_AVG[[#This Row],[AVG]],STAND_AVG[AVG],0)</f>
        <v>409</v>
      </c>
      <c r="G512">
        <f t="shared" si="7"/>
        <v>7</v>
      </c>
    </row>
    <row r="513" spans="1:7" x14ac:dyDescent="0.25">
      <c r="A513" t="s">
        <v>81</v>
      </c>
      <c r="B513" t="s">
        <v>99</v>
      </c>
      <c r="C513" t="s">
        <v>113</v>
      </c>
      <c r="D513">
        <v>0.25729999999999997</v>
      </c>
      <c r="E513">
        <v>5</v>
      </c>
      <c r="F513">
        <f>RANK(STAND_AVG[[#This Row],[AVG]],STAND_AVG[AVG],0)</f>
        <v>476</v>
      </c>
      <c r="G513">
        <f t="shared" si="7"/>
        <v>8</v>
      </c>
    </row>
    <row r="514" spans="1:7" x14ac:dyDescent="0.25">
      <c r="A514" t="s">
        <v>81</v>
      </c>
      <c r="B514" t="s">
        <v>97</v>
      </c>
      <c r="C514" t="s">
        <v>113</v>
      </c>
      <c r="D514">
        <v>0.25650000000000001</v>
      </c>
      <c r="E514">
        <v>0</v>
      </c>
      <c r="F514">
        <f>RANK(STAND_AVG[[#This Row],[AVG]],STAND_AVG[AVG],0)</f>
        <v>493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96</v>
      </c>
      <c r="C515" t="s">
        <v>113</v>
      </c>
      <c r="D515">
        <v>0.25040000000000001</v>
      </c>
      <c r="E515">
        <v>3</v>
      </c>
      <c r="F515">
        <f>RANK(STAND_AVG[[#This Row],[AVG]],STAND_AVG[AVG],0)</f>
        <v>601</v>
      </c>
      <c r="G515">
        <f t="shared" si="8"/>
        <v>10</v>
      </c>
    </row>
    <row r="516" spans="1:7" x14ac:dyDescent="0.25">
      <c r="A516" t="s">
        <v>81</v>
      </c>
      <c r="B516" t="s">
        <v>104</v>
      </c>
      <c r="C516" t="s">
        <v>113</v>
      </c>
      <c r="D516">
        <v>0.25</v>
      </c>
      <c r="E516">
        <v>2</v>
      </c>
      <c r="F516">
        <f>RANK(STAND_AVG[[#This Row],[AVG]],STAND_AVG[AVG],0)</f>
        <v>607</v>
      </c>
      <c r="G516">
        <f t="shared" si="8"/>
        <v>11</v>
      </c>
    </row>
    <row r="517" spans="1:7" x14ac:dyDescent="0.25">
      <c r="A517" t="s">
        <v>81</v>
      </c>
      <c r="B517" t="s">
        <v>103</v>
      </c>
      <c r="C517" t="s">
        <v>113</v>
      </c>
      <c r="D517">
        <v>0.24940000000000001</v>
      </c>
      <c r="E517">
        <v>1</v>
      </c>
      <c r="F517">
        <f>RANK(STAND_AVG[[#This Row],[AVG]],STAND_AVG[AVG],0)</f>
        <v>619</v>
      </c>
      <c r="G517">
        <f t="shared" si="8"/>
        <v>12</v>
      </c>
    </row>
    <row r="518" spans="1:7" x14ac:dyDescent="0.25">
      <c r="A518" t="s">
        <v>82</v>
      </c>
      <c r="B518" t="s">
        <v>98</v>
      </c>
      <c r="C518" t="s">
        <v>113</v>
      </c>
      <c r="D518">
        <v>0.28339999999999999</v>
      </c>
      <c r="E518">
        <v>12</v>
      </c>
      <c r="F518">
        <f>RANK(STAND_AVG[[#This Row],[AVG]],STAND_AVG[AVG],0)</f>
        <v>1</v>
      </c>
      <c r="G518">
        <f t="shared" si="8"/>
        <v>1</v>
      </c>
    </row>
    <row r="519" spans="1:7" x14ac:dyDescent="0.25">
      <c r="A519" t="s">
        <v>82</v>
      </c>
      <c r="B519" t="s">
        <v>99</v>
      </c>
      <c r="C519" t="s">
        <v>113</v>
      </c>
      <c r="D519">
        <v>0.2752</v>
      </c>
      <c r="E519">
        <v>11</v>
      </c>
      <c r="F519">
        <f>RANK(STAND_AVG[[#This Row],[AVG]],STAND_AVG[AVG],0)</f>
        <v>43</v>
      </c>
      <c r="G519">
        <f t="shared" si="8"/>
        <v>2</v>
      </c>
    </row>
    <row r="520" spans="1:7" x14ac:dyDescent="0.25">
      <c r="A520" t="s">
        <v>82</v>
      </c>
      <c r="B520" t="s">
        <v>100</v>
      </c>
      <c r="C520" t="s">
        <v>113</v>
      </c>
      <c r="D520">
        <v>0.26669999999999999</v>
      </c>
      <c r="E520">
        <v>10</v>
      </c>
      <c r="F520">
        <f>RANK(STAND_AVG[[#This Row],[AVG]],STAND_AVG[AVG],0)</f>
        <v>191</v>
      </c>
      <c r="G520">
        <f t="shared" si="8"/>
        <v>3</v>
      </c>
    </row>
    <row r="521" spans="1:7" x14ac:dyDescent="0.25">
      <c r="A521" t="s">
        <v>82</v>
      </c>
      <c r="B521" t="s">
        <v>101</v>
      </c>
      <c r="C521" t="s">
        <v>113</v>
      </c>
      <c r="D521">
        <v>0.26379999999999998</v>
      </c>
      <c r="E521">
        <v>9</v>
      </c>
      <c r="F521">
        <f>RANK(STAND_AVG[[#This Row],[AVG]],STAND_AVG[AVG],0)</f>
        <v>264</v>
      </c>
      <c r="G521">
        <f t="shared" si="8"/>
        <v>4</v>
      </c>
    </row>
    <row r="522" spans="1:7" x14ac:dyDescent="0.25">
      <c r="A522" t="s">
        <v>82</v>
      </c>
      <c r="B522" t="s">
        <v>105</v>
      </c>
      <c r="C522" t="s">
        <v>113</v>
      </c>
      <c r="D522">
        <v>0.26129999999999998</v>
      </c>
      <c r="E522">
        <v>8</v>
      </c>
      <c r="F522">
        <f>RANK(STAND_AVG[[#This Row],[AVG]],STAND_AVG[AVG],0)</f>
        <v>342</v>
      </c>
      <c r="G522">
        <f t="shared" si="8"/>
        <v>5</v>
      </c>
    </row>
    <row r="523" spans="1:7" x14ac:dyDescent="0.25">
      <c r="A523" t="s">
        <v>82</v>
      </c>
      <c r="B523" t="s">
        <v>102</v>
      </c>
      <c r="C523" t="s">
        <v>113</v>
      </c>
      <c r="D523">
        <v>0.26119999999999999</v>
      </c>
      <c r="E523">
        <v>7</v>
      </c>
      <c r="F523">
        <f>RANK(STAND_AVG[[#This Row],[AVG]],STAND_AVG[AVG],0)</f>
        <v>350</v>
      </c>
      <c r="G523">
        <f t="shared" si="8"/>
        <v>6</v>
      </c>
    </row>
    <row r="524" spans="1:7" x14ac:dyDescent="0.25">
      <c r="A524" t="s">
        <v>82</v>
      </c>
      <c r="B524" t="s">
        <v>104</v>
      </c>
      <c r="C524" t="s">
        <v>113</v>
      </c>
      <c r="D524">
        <v>0.26069999999999999</v>
      </c>
      <c r="E524">
        <v>6</v>
      </c>
      <c r="F524">
        <f>RANK(STAND_AVG[[#This Row],[AVG]],STAND_AVG[AVG],0)</f>
        <v>371</v>
      </c>
      <c r="G524">
        <f t="shared" si="8"/>
        <v>7</v>
      </c>
    </row>
    <row r="525" spans="1:7" x14ac:dyDescent="0.25">
      <c r="A525" t="s">
        <v>82</v>
      </c>
      <c r="B525" t="s">
        <v>103</v>
      </c>
      <c r="C525" t="s">
        <v>113</v>
      </c>
      <c r="D525">
        <v>0.26040000000000002</v>
      </c>
      <c r="E525">
        <v>5</v>
      </c>
      <c r="F525">
        <f>RANK(STAND_AVG[[#This Row],[AVG]],STAND_AVG[AVG],0)</f>
        <v>382</v>
      </c>
      <c r="G525">
        <f t="shared" si="8"/>
        <v>8</v>
      </c>
    </row>
    <row r="526" spans="1:7" x14ac:dyDescent="0.25">
      <c r="A526" t="s">
        <v>82</v>
      </c>
      <c r="B526" t="s">
        <v>96</v>
      </c>
      <c r="C526" t="s">
        <v>113</v>
      </c>
      <c r="D526">
        <v>0.25840000000000002</v>
      </c>
      <c r="E526">
        <v>4</v>
      </c>
      <c r="F526">
        <f>RANK(STAND_AVG[[#This Row],[AVG]],STAND_AVG[AVG],0)</f>
        <v>448</v>
      </c>
      <c r="G526">
        <f t="shared" si="8"/>
        <v>9</v>
      </c>
    </row>
    <row r="527" spans="1:7" x14ac:dyDescent="0.25">
      <c r="A527" t="s">
        <v>82</v>
      </c>
      <c r="B527" t="s">
        <v>94</v>
      </c>
      <c r="C527" t="s">
        <v>113</v>
      </c>
      <c r="D527">
        <v>0.25280000000000002</v>
      </c>
      <c r="E527">
        <v>3</v>
      </c>
      <c r="F527">
        <f>RANK(STAND_AVG[[#This Row],[AVG]],STAND_AVG[AVG],0)</f>
        <v>557</v>
      </c>
      <c r="G527">
        <f t="shared" si="8"/>
        <v>10</v>
      </c>
    </row>
    <row r="528" spans="1:7" x14ac:dyDescent="0.25">
      <c r="A528" t="s">
        <v>82</v>
      </c>
      <c r="B528" t="s">
        <v>95</v>
      </c>
      <c r="C528" t="s">
        <v>113</v>
      </c>
      <c r="D528">
        <v>0.25190000000000001</v>
      </c>
      <c r="E528">
        <v>2</v>
      </c>
      <c r="F528">
        <f>RANK(STAND_AVG[[#This Row],[AVG]],STAND_AVG[AVG],0)</f>
        <v>573</v>
      </c>
      <c r="G528">
        <f t="shared" si="8"/>
        <v>11</v>
      </c>
    </row>
    <row r="529" spans="1:7" x14ac:dyDescent="0.25">
      <c r="A529" t="s">
        <v>82</v>
      </c>
      <c r="B529" t="s">
        <v>97</v>
      </c>
      <c r="C529" t="s">
        <v>113</v>
      </c>
      <c r="D529">
        <v>0.2515</v>
      </c>
      <c r="E529">
        <v>1</v>
      </c>
      <c r="F529">
        <f>RANK(STAND_AVG[[#This Row],[AVG]],STAND_AVG[AVG],0)</f>
        <v>583</v>
      </c>
      <c r="G529">
        <f t="shared" si="8"/>
        <v>12</v>
      </c>
    </row>
    <row r="530" spans="1:7" x14ac:dyDescent="0.25">
      <c r="A530" t="s">
        <v>83</v>
      </c>
      <c r="B530" t="s">
        <v>105</v>
      </c>
      <c r="C530" t="s">
        <v>113</v>
      </c>
      <c r="D530">
        <v>0.27039999999999997</v>
      </c>
      <c r="E530">
        <v>12</v>
      </c>
      <c r="F530">
        <f>RANK(STAND_AVG[[#This Row],[AVG]],STAND_AVG[AVG],0)</f>
        <v>99</v>
      </c>
      <c r="G530">
        <f t="shared" si="8"/>
        <v>1</v>
      </c>
    </row>
    <row r="531" spans="1:7" x14ac:dyDescent="0.25">
      <c r="A531" t="s">
        <v>83</v>
      </c>
      <c r="B531" t="s">
        <v>100</v>
      </c>
      <c r="C531" t="s">
        <v>113</v>
      </c>
      <c r="D531">
        <v>0.27029999999999998</v>
      </c>
      <c r="E531">
        <v>11</v>
      </c>
      <c r="F531">
        <f>RANK(STAND_AVG[[#This Row],[AVG]],STAND_AVG[AVG],0)</f>
        <v>103</v>
      </c>
      <c r="G531">
        <f t="shared" si="8"/>
        <v>2</v>
      </c>
    </row>
    <row r="532" spans="1:7" x14ac:dyDescent="0.25">
      <c r="A532" t="s">
        <v>83</v>
      </c>
      <c r="B532" t="s">
        <v>95</v>
      </c>
      <c r="C532" t="s">
        <v>113</v>
      </c>
      <c r="D532">
        <v>0.2651</v>
      </c>
      <c r="E532">
        <v>10</v>
      </c>
      <c r="F532">
        <f>RANK(STAND_AVG[[#This Row],[AVG]],STAND_AVG[AVG],0)</f>
        <v>234</v>
      </c>
      <c r="G532">
        <f t="shared" si="8"/>
        <v>3</v>
      </c>
    </row>
    <row r="533" spans="1:7" x14ac:dyDescent="0.25">
      <c r="A533" t="s">
        <v>83</v>
      </c>
      <c r="B533" t="s">
        <v>96</v>
      </c>
      <c r="C533" t="s">
        <v>113</v>
      </c>
      <c r="D533">
        <v>0.26450000000000001</v>
      </c>
      <c r="E533">
        <v>9</v>
      </c>
      <c r="F533">
        <f>RANK(STAND_AVG[[#This Row],[AVG]],STAND_AVG[AVG],0)</f>
        <v>249</v>
      </c>
      <c r="G533">
        <f t="shared" si="8"/>
        <v>4</v>
      </c>
    </row>
    <row r="534" spans="1:7" x14ac:dyDescent="0.25">
      <c r="A534" t="s">
        <v>83</v>
      </c>
      <c r="B534" t="s">
        <v>94</v>
      </c>
      <c r="C534" t="s">
        <v>113</v>
      </c>
      <c r="D534">
        <v>0.26369999999999999</v>
      </c>
      <c r="E534">
        <v>8</v>
      </c>
      <c r="F534">
        <f>RANK(STAND_AVG[[#This Row],[AVG]],STAND_AVG[AVG],0)</f>
        <v>269</v>
      </c>
      <c r="G534">
        <f t="shared" si="8"/>
        <v>5</v>
      </c>
    </row>
    <row r="535" spans="1:7" x14ac:dyDescent="0.25">
      <c r="A535" t="s">
        <v>83</v>
      </c>
      <c r="B535" t="s">
        <v>103</v>
      </c>
      <c r="C535" t="s">
        <v>113</v>
      </c>
      <c r="D535">
        <v>0.26319999999999999</v>
      </c>
      <c r="E535">
        <v>7</v>
      </c>
      <c r="F535">
        <f>RANK(STAND_AVG[[#This Row],[AVG]],STAND_AVG[AVG],0)</f>
        <v>281</v>
      </c>
      <c r="G535">
        <f t="shared" si="8"/>
        <v>6</v>
      </c>
    </row>
    <row r="536" spans="1:7" x14ac:dyDescent="0.25">
      <c r="A536" t="s">
        <v>83</v>
      </c>
      <c r="B536" t="s">
        <v>102</v>
      </c>
      <c r="C536" t="s">
        <v>113</v>
      </c>
      <c r="D536">
        <v>0.26279999999999998</v>
      </c>
      <c r="E536">
        <v>6</v>
      </c>
      <c r="F536">
        <f>RANK(STAND_AVG[[#This Row],[AVG]],STAND_AVG[AVG],0)</f>
        <v>290</v>
      </c>
      <c r="G536">
        <f t="shared" si="8"/>
        <v>7</v>
      </c>
    </row>
    <row r="537" spans="1:7" x14ac:dyDescent="0.25">
      <c r="A537" t="s">
        <v>83</v>
      </c>
      <c r="B537" t="s">
        <v>98</v>
      </c>
      <c r="C537" t="s">
        <v>113</v>
      </c>
      <c r="D537">
        <v>0.26269999999999999</v>
      </c>
      <c r="E537">
        <v>5</v>
      </c>
      <c r="F537">
        <f>RANK(STAND_AVG[[#This Row],[AVG]],STAND_AVG[AVG],0)</f>
        <v>292</v>
      </c>
      <c r="G537">
        <f t="shared" si="8"/>
        <v>8</v>
      </c>
    </row>
    <row r="538" spans="1:7" x14ac:dyDescent="0.25">
      <c r="A538" t="s">
        <v>83</v>
      </c>
      <c r="B538" t="s">
        <v>101</v>
      </c>
      <c r="C538" t="s">
        <v>113</v>
      </c>
      <c r="D538">
        <v>0.2621</v>
      </c>
      <c r="E538">
        <v>4</v>
      </c>
      <c r="F538">
        <f>RANK(STAND_AVG[[#This Row],[AVG]],STAND_AVG[AVG],0)</f>
        <v>316</v>
      </c>
      <c r="G538">
        <f t="shared" si="8"/>
        <v>9</v>
      </c>
    </row>
    <row r="539" spans="1:7" x14ac:dyDescent="0.25">
      <c r="A539" t="s">
        <v>83</v>
      </c>
      <c r="B539" t="s">
        <v>104</v>
      </c>
      <c r="C539" t="s">
        <v>113</v>
      </c>
      <c r="D539">
        <v>0.25979999999999998</v>
      </c>
      <c r="E539">
        <v>3</v>
      </c>
      <c r="F539">
        <f>RANK(STAND_AVG[[#This Row],[AVG]],STAND_AVG[AVG],0)</f>
        <v>402</v>
      </c>
      <c r="G539">
        <f t="shared" si="8"/>
        <v>10</v>
      </c>
    </row>
    <row r="540" spans="1:7" x14ac:dyDescent="0.25">
      <c r="A540" t="s">
        <v>83</v>
      </c>
      <c r="B540" t="s">
        <v>99</v>
      </c>
      <c r="C540" t="s">
        <v>113</v>
      </c>
      <c r="D540">
        <v>0.25390000000000001</v>
      </c>
      <c r="E540">
        <v>2</v>
      </c>
      <c r="F540">
        <f>RANK(STAND_AVG[[#This Row],[AVG]],STAND_AVG[AVG],0)</f>
        <v>543</v>
      </c>
      <c r="G540">
        <f t="shared" si="8"/>
        <v>11</v>
      </c>
    </row>
    <row r="541" spans="1:7" x14ac:dyDescent="0.25">
      <c r="A541" t="s">
        <v>83</v>
      </c>
      <c r="B541" t="s">
        <v>97</v>
      </c>
      <c r="C541" t="s">
        <v>113</v>
      </c>
      <c r="D541">
        <v>0.2424</v>
      </c>
      <c r="E541">
        <v>1</v>
      </c>
      <c r="F541">
        <f>RANK(STAND_AVG[[#This Row],[AVG]],STAND_AVG[AVG],0)</f>
        <v>657</v>
      </c>
      <c r="G541">
        <f t="shared" si="8"/>
        <v>12</v>
      </c>
    </row>
    <row r="542" spans="1:7" x14ac:dyDescent="0.25">
      <c r="A542" t="s">
        <v>84</v>
      </c>
      <c r="B542" t="s">
        <v>94</v>
      </c>
      <c r="C542" t="s">
        <v>113</v>
      </c>
      <c r="D542">
        <v>0.2737</v>
      </c>
      <c r="E542">
        <v>12</v>
      </c>
      <c r="F542">
        <f>RANK(STAND_AVG[[#This Row],[AVG]],STAND_AVG[AVG],0)</f>
        <v>58</v>
      </c>
      <c r="G542">
        <f t="shared" si="8"/>
        <v>1</v>
      </c>
    </row>
    <row r="543" spans="1:7" x14ac:dyDescent="0.25">
      <c r="A543" t="s">
        <v>84</v>
      </c>
      <c r="B543" t="s">
        <v>103</v>
      </c>
      <c r="C543" t="s">
        <v>113</v>
      </c>
      <c r="D543">
        <v>0.26719999999999999</v>
      </c>
      <c r="E543">
        <v>11</v>
      </c>
      <c r="F543">
        <f>RANK(STAND_AVG[[#This Row],[AVG]],STAND_AVG[AVG],0)</f>
        <v>179</v>
      </c>
      <c r="G543">
        <f t="shared" si="8"/>
        <v>2</v>
      </c>
    </row>
    <row r="544" spans="1:7" x14ac:dyDescent="0.25">
      <c r="A544" t="s">
        <v>84</v>
      </c>
      <c r="B544" t="s">
        <v>95</v>
      </c>
      <c r="C544" t="s">
        <v>113</v>
      </c>
      <c r="D544">
        <v>0.26669999999999999</v>
      </c>
      <c r="E544">
        <v>10</v>
      </c>
      <c r="F544">
        <f>RANK(STAND_AVG[[#This Row],[AVG]],STAND_AVG[AVG],0)</f>
        <v>191</v>
      </c>
      <c r="G544">
        <f t="shared" si="8"/>
        <v>3</v>
      </c>
    </row>
    <row r="545" spans="1:7" x14ac:dyDescent="0.25">
      <c r="A545" t="s">
        <v>84</v>
      </c>
      <c r="B545" t="s">
        <v>98</v>
      </c>
      <c r="C545" t="s">
        <v>113</v>
      </c>
      <c r="D545">
        <v>0.2656</v>
      </c>
      <c r="E545">
        <v>9</v>
      </c>
      <c r="F545">
        <f>RANK(STAND_AVG[[#This Row],[AVG]],STAND_AVG[AVG],0)</f>
        <v>222</v>
      </c>
      <c r="G545">
        <f t="shared" si="8"/>
        <v>4</v>
      </c>
    </row>
    <row r="546" spans="1:7" x14ac:dyDescent="0.25">
      <c r="A546" t="s">
        <v>84</v>
      </c>
      <c r="B546" t="s">
        <v>99</v>
      </c>
      <c r="C546" t="s">
        <v>113</v>
      </c>
      <c r="D546">
        <v>0.26390000000000002</v>
      </c>
      <c r="E546">
        <v>8</v>
      </c>
      <c r="F546">
        <f>RANK(STAND_AVG[[#This Row],[AVG]],STAND_AVG[AVG],0)</f>
        <v>263</v>
      </c>
      <c r="G546">
        <f t="shared" si="8"/>
        <v>5</v>
      </c>
    </row>
    <row r="547" spans="1:7" x14ac:dyDescent="0.25">
      <c r="A547" t="s">
        <v>84</v>
      </c>
      <c r="B547" t="s">
        <v>101</v>
      </c>
      <c r="C547" t="s">
        <v>113</v>
      </c>
      <c r="D547">
        <v>0.26229999999999998</v>
      </c>
      <c r="E547">
        <v>7</v>
      </c>
      <c r="F547">
        <f>RANK(STAND_AVG[[#This Row],[AVG]],STAND_AVG[AVG],0)</f>
        <v>310</v>
      </c>
      <c r="G547">
        <f t="shared" si="8"/>
        <v>6</v>
      </c>
    </row>
    <row r="548" spans="1:7" x14ac:dyDescent="0.25">
      <c r="A548" t="s">
        <v>84</v>
      </c>
      <c r="B548" t="s">
        <v>100</v>
      </c>
      <c r="C548" t="s">
        <v>113</v>
      </c>
      <c r="D548">
        <v>0.26129999999999998</v>
      </c>
      <c r="E548">
        <v>6</v>
      </c>
      <c r="F548">
        <f>RANK(STAND_AVG[[#This Row],[AVG]],STAND_AVG[AVG],0)</f>
        <v>342</v>
      </c>
      <c r="G548">
        <f t="shared" si="8"/>
        <v>7</v>
      </c>
    </row>
    <row r="549" spans="1:7" x14ac:dyDescent="0.25">
      <c r="A549" t="s">
        <v>84</v>
      </c>
      <c r="B549" t="s">
        <v>105</v>
      </c>
      <c r="C549" t="s">
        <v>113</v>
      </c>
      <c r="D549">
        <v>0.25919999999999999</v>
      </c>
      <c r="E549">
        <v>5</v>
      </c>
      <c r="F549">
        <f>RANK(STAND_AVG[[#This Row],[AVG]],STAND_AVG[AVG],0)</f>
        <v>419</v>
      </c>
      <c r="G549">
        <f t="shared" si="8"/>
        <v>8</v>
      </c>
    </row>
    <row r="550" spans="1:7" x14ac:dyDescent="0.25">
      <c r="A550" t="s">
        <v>84</v>
      </c>
      <c r="B550" t="s">
        <v>102</v>
      </c>
      <c r="C550" t="s">
        <v>113</v>
      </c>
      <c r="D550">
        <v>0.25890000000000002</v>
      </c>
      <c r="E550">
        <v>4</v>
      </c>
      <c r="F550">
        <f>RANK(STAND_AVG[[#This Row],[AVG]],STAND_AVG[AVG],0)</f>
        <v>429</v>
      </c>
      <c r="G550">
        <f t="shared" si="8"/>
        <v>9</v>
      </c>
    </row>
    <row r="551" spans="1:7" x14ac:dyDescent="0.25">
      <c r="A551" t="s">
        <v>84</v>
      </c>
      <c r="B551" t="s">
        <v>96</v>
      </c>
      <c r="C551" t="s">
        <v>113</v>
      </c>
      <c r="D551">
        <v>0.2571</v>
      </c>
      <c r="E551">
        <v>3</v>
      </c>
      <c r="F551">
        <f>RANK(STAND_AVG[[#This Row],[AVG]],STAND_AVG[AVG],0)</f>
        <v>481</v>
      </c>
      <c r="G551">
        <f t="shared" si="8"/>
        <v>10</v>
      </c>
    </row>
    <row r="552" spans="1:7" x14ac:dyDescent="0.25">
      <c r="A552" t="s">
        <v>84</v>
      </c>
      <c r="B552" t="s">
        <v>97</v>
      </c>
      <c r="C552" t="s">
        <v>113</v>
      </c>
      <c r="D552">
        <v>0.25409999999999999</v>
      </c>
      <c r="E552">
        <v>2</v>
      </c>
      <c r="F552">
        <f>RANK(STAND_AVG[[#This Row],[AVG]],STAND_AVG[AVG],0)</f>
        <v>540</v>
      </c>
      <c r="G552">
        <f t="shared" si="8"/>
        <v>11</v>
      </c>
    </row>
    <row r="553" spans="1:7" x14ac:dyDescent="0.25">
      <c r="A553" t="s">
        <v>84</v>
      </c>
      <c r="B553" t="s">
        <v>104</v>
      </c>
      <c r="C553" t="s">
        <v>113</v>
      </c>
      <c r="D553">
        <v>0.24329999999999999</v>
      </c>
      <c r="E553">
        <v>1</v>
      </c>
      <c r="F553">
        <f>RANK(STAND_AVG[[#This Row],[AVG]],STAND_AVG[AVG],0)</f>
        <v>655</v>
      </c>
      <c r="G553">
        <f t="shared" si="8"/>
        <v>12</v>
      </c>
    </row>
    <row r="554" spans="1:7" x14ac:dyDescent="0.25">
      <c r="A554" t="s">
        <v>85</v>
      </c>
      <c r="B554" t="s">
        <v>98</v>
      </c>
      <c r="C554" t="s">
        <v>114</v>
      </c>
      <c r="D554">
        <v>0.28339999999999999</v>
      </c>
      <c r="E554">
        <v>12</v>
      </c>
      <c r="F554">
        <f>RANK(STAND_AVG[[#This Row],[AVG]],STAND_AVG[AVG],0)</f>
        <v>1</v>
      </c>
      <c r="G554">
        <f t="shared" si="8"/>
        <v>1</v>
      </c>
    </row>
    <row r="555" spans="1:7" x14ac:dyDescent="0.25">
      <c r="A555" t="s">
        <v>85</v>
      </c>
      <c r="B555" t="s">
        <v>99</v>
      </c>
      <c r="C555" t="s">
        <v>114</v>
      </c>
      <c r="D555">
        <v>0.2752</v>
      </c>
      <c r="E555">
        <v>11</v>
      </c>
      <c r="F555">
        <f>RANK(STAND_AVG[[#This Row],[AVG]],STAND_AVG[AVG],0)</f>
        <v>43</v>
      </c>
      <c r="G555">
        <f t="shared" si="8"/>
        <v>2</v>
      </c>
    </row>
    <row r="556" spans="1:7" x14ac:dyDescent="0.25">
      <c r="A556" t="s">
        <v>85</v>
      </c>
      <c r="B556" t="s">
        <v>100</v>
      </c>
      <c r="C556" t="s">
        <v>114</v>
      </c>
      <c r="D556">
        <v>0.26669999999999999</v>
      </c>
      <c r="E556">
        <v>10</v>
      </c>
      <c r="F556">
        <f>RANK(STAND_AVG[[#This Row],[AVG]],STAND_AVG[AVG],0)</f>
        <v>191</v>
      </c>
      <c r="G556">
        <f t="shared" si="8"/>
        <v>3</v>
      </c>
    </row>
    <row r="557" spans="1:7" x14ac:dyDescent="0.25">
      <c r="A557" t="s">
        <v>85</v>
      </c>
      <c r="B557" t="s">
        <v>101</v>
      </c>
      <c r="C557" t="s">
        <v>114</v>
      </c>
      <c r="D557">
        <v>0.26379999999999998</v>
      </c>
      <c r="E557">
        <v>9</v>
      </c>
      <c r="F557">
        <f>RANK(STAND_AVG[[#This Row],[AVG]],STAND_AVG[AVG],0)</f>
        <v>264</v>
      </c>
      <c r="G557">
        <f t="shared" si="8"/>
        <v>4</v>
      </c>
    </row>
    <row r="558" spans="1:7" x14ac:dyDescent="0.25">
      <c r="A558" t="s">
        <v>85</v>
      </c>
      <c r="B558" t="s">
        <v>105</v>
      </c>
      <c r="C558" t="s">
        <v>114</v>
      </c>
      <c r="D558">
        <v>0.26129999999999998</v>
      </c>
      <c r="E558">
        <v>8</v>
      </c>
      <c r="F558">
        <f>RANK(STAND_AVG[[#This Row],[AVG]],STAND_AVG[AVG],0)</f>
        <v>342</v>
      </c>
      <c r="G558">
        <f t="shared" si="8"/>
        <v>5</v>
      </c>
    </row>
    <row r="559" spans="1:7" x14ac:dyDescent="0.25">
      <c r="A559" t="s">
        <v>85</v>
      </c>
      <c r="B559" t="s">
        <v>102</v>
      </c>
      <c r="C559" t="s">
        <v>114</v>
      </c>
      <c r="D559">
        <v>0.26119999999999999</v>
      </c>
      <c r="E559">
        <v>7</v>
      </c>
      <c r="F559">
        <f>RANK(STAND_AVG[[#This Row],[AVG]],STAND_AVG[AVG],0)</f>
        <v>350</v>
      </c>
      <c r="G559">
        <f t="shared" si="8"/>
        <v>6</v>
      </c>
    </row>
    <row r="560" spans="1:7" x14ac:dyDescent="0.25">
      <c r="A560" t="s">
        <v>85</v>
      </c>
      <c r="B560" t="s">
        <v>104</v>
      </c>
      <c r="C560" t="s">
        <v>114</v>
      </c>
      <c r="D560">
        <v>0.26069999999999999</v>
      </c>
      <c r="E560">
        <v>6</v>
      </c>
      <c r="F560">
        <f>RANK(STAND_AVG[[#This Row],[AVG]],STAND_AVG[AVG],0)</f>
        <v>371</v>
      </c>
      <c r="G560">
        <f t="shared" si="8"/>
        <v>7</v>
      </c>
    </row>
    <row r="561" spans="1:7" x14ac:dyDescent="0.25">
      <c r="A561" t="s">
        <v>85</v>
      </c>
      <c r="B561" t="s">
        <v>103</v>
      </c>
      <c r="C561" t="s">
        <v>114</v>
      </c>
      <c r="D561">
        <v>0.26040000000000002</v>
      </c>
      <c r="E561">
        <v>5</v>
      </c>
      <c r="F561">
        <f>RANK(STAND_AVG[[#This Row],[AVG]],STAND_AVG[AVG],0)</f>
        <v>382</v>
      </c>
      <c r="G561">
        <f t="shared" si="8"/>
        <v>8</v>
      </c>
    </row>
    <row r="562" spans="1:7" x14ac:dyDescent="0.25">
      <c r="A562" t="s">
        <v>85</v>
      </c>
      <c r="B562" t="s">
        <v>96</v>
      </c>
      <c r="C562" t="s">
        <v>114</v>
      </c>
      <c r="D562">
        <v>0.25840000000000002</v>
      </c>
      <c r="E562">
        <v>4</v>
      </c>
      <c r="F562">
        <f>RANK(STAND_AVG[[#This Row],[AVG]],STAND_AVG[AVG],0)</f>
        <v>448</v>
      </c>
      <c r="G562">
        <f t="shared" si="8"/>
        <v>9</v>
      </c>
    </row>
    <row r="563" spans="1:7" x14ac:dyDescent="0.25">
      <c r="A563" t="s">
        <v>85</v>
      </c>
      <c r="B563" t="s">
        <v>94</v>
      </c>
      <c r="C563" t="s">
        <v>114</v>
      </c>
      <c r="D563">
        <v>0.25280000000000002</v>
      </c>
      <c r="E563">
        <v>3</v>
      </c>
      <c r="F563">
        <f>RANK(STAND_AVG[[#This Row],[AVG]],STAND_AVG[AVG],0)</f>
        <v>557</v>
      </c>
      <c r="G563">
        <f t="shared" si="8"/>
        <v>10</v>
      </c>
    </row>
    <row r="564" spans="1:7" x14ac:dyDescent="0.25">
      <c r="A564" t="s">
        <v>85</v>
      </c>
      <c r="B564" t="s">
        <v>95</v>
      </c>
      <c r="C564" t="s">
        <v>114</v>
      </c>
      <c r="D564">
        <v>0.25190000000000001</v>
      </c>
      <c r="E564">
        <v>2</v>
      </c>
      <c r="F564">
        <f>RANK(STAND_AVG[[#This Row],[AVG]],STAND_AVG[AVG],0)</f>
        <v>573</v>
      </c>
      <c r="G564">
        <f t="shared" si="8"/>
        <v>11</v>
      </c>
    </row>
    <row r="565" spans="1:7" x14ac:dyDescent="0.25">
      <c r="A565" t="s">
        <v>85</v>
      </c>
      <c r="B565" t="s">
        <v>97</v>
      </c>
      <c r="C565" t="s">
        <v>114</v>
      </c>
      <c r="D565">
        <v>0.2515</v>
      </c>
      <c r="E565">
        <v>1</v>
      </c>
      <c r="F565">
        <f>RANK(STAND_AVG[[#This Row],[AVG]],STAND_AVG[AVG],0)</f>
        <v>583</v>
      </c>
      <c r="G565">
        <f t="shared" si="8"/>
        <v>12</v>
      </c>
    </row>
    <row r="566" spans="1:7" x14ac:dyDescent="0.25">
      <c r="A566" t="s">
        <v>86</v>
      </c>
      <c r="B566" t="s">
        <v>95</v>
      </c>
      <c r="C566" t="s">
        <v>113</v>
      </c>
      <c r="D566">
        <v>0.28050000000000003</v>
      </c>
      <c r="E566">
        <v>12</v>
      </c>
      <c r="F566">
        <f>RANK(STAND_AVG[[#This Row],[AVG]],STAND_AVG[AVG],0)</f>
        <v>12</v>
      </c>
      <c r="G566">
        <f t="shared" si="8"/>
        <v>1</v>
      </c>
    </row>
    <row r="567" spans="1:7" x14ac:dyDescent="0.25">
      <c r="A567" t="s">
        <v>86</v>
      </c>
      <c r="B567" t="s">
        <v>100</v>
      </c>
      <c r="C567" t="s">
        <v>113</v>
      </c>
      <c r="D567">
        <v>0.27479999999999999</v>
      </c>
      <c r="E567">
        <v>11</v>
      </c>
      <c r="F567">
        <f>RANK(STAND_AVG[[#This Row],[AVG]],STAND_AVG[AVG],0)</f>
        <v>49</v>
      </c>
      <c r="G567">
        <f t="shared" si="8"/>
        <v>2</v>
      </c>
    </row>
    <row r="568" spans="1:7" x14ac:dyDescent="0.25">
      <c r="A568" t="s">
        <v>86</v>
      </c>
      <c r="B568" t="s">
        <v>94</v>
      </c>
      <c r="C568" t="s">
        <v>113</v>
      </c>
      <c r="D568">
        <v>0.2722</v>
      </c>
      <c r="E568">
        <v>10</v>
      </c>
      <c r="F568">
        <f>RANK(STAND_AVG[[#This Row],[AVG]],STAND_AVG[AVG],0)</f>
        <v>72</v>
      </c>
      <c r="G568">
        <f t="shared" si="8"/>
        <v>3</v>
      </c>
    </row>
    <row r="569" spans="1:7" x14ac:dyDescent="0.25">
      <c r="A569" t="s">
        <v>86</v>
      </c>
      <c r="B569" t="s">
        <v>99</v>
      </c>
      <c r="C569" t="s">
        <v>113</v>
      </c>
      <c r="D569">
        <v>0.26300000000000001</v>
      </c>
      <c r="E569">
        <v>9</v>
      </c>
      <c r="F569">
        <f>RANK(STAND_AVG[[#This Row],[AVG]],STAND_AVG[AVG],0)</f>
        <v>288</v>
      </c>
      <c r="G569">
        <f t="shared" si="8"/>
        <v>4</v>
      </c>
    </row>
    <row r="570" spans="1:7" x14ac:dyDescent="0.25">
      <c r="A570" t="s">
        <v>86</v>
      </c>
      <c r="B570" t="s">
        <v>101</v>
      </c>
      <c r="C570" t="s">
        <v>113</v>
      </c>
      <c r="D570">
        <v>0.26190000000000002</v>
      </c>
      <c r="E570">
        <v>8</v>
      </c>
      <c r="F570">
        <f>RANK(STAND_AVG[[#This Row],[AVG]],STAND_AVG[AVG],0)</f>
        <v>326</v>
      </c>
      <c r="G570">
        <f t="shared" si="8"/>
        <v>5</v>
      </c>
    </row>
    <row r="571" spans="1:7" x14ac:dyDescent="0.25">
      <c r="A571" t="s">
        <v>86</v>
      </c>
      <c r="B571" t="s">
        <v>103</v>
      </c>
      <c r="C571" t="s">
        <v>113</v>
      </c>
      <c r="D571">
        <v>0.25850000000000001</v>
      </c>
      <c r="E571">
        <v>7</v>
      </c>
      <c r="F571">
        <f>RANK(STAND_AVG[[#This Row],[AVG]],STAND_AVG[AVG],0)</f>
        <v>446</v>
      </c>
      <c r="G571">
        <f t="shared" si="8"/>
        <v>6</v>
      </c>
    </row>
    <row r="572" spans="1:7" x14ac:dyDescent="0.25">
      <c r="A572" t="s">
        <v>86</v>
      </c>
      <c r="B572" t="s">
        <v>97</v>
      </c>
      <c r="C572" t="s">
        <v>113</v>
      </c>
      <c r="D572">
        <v>0.25790000000000002</v>
      </c>
      <c r="E572">
        <v>6</v>
      </c>
      <c r="F572">
        <f>RANK(STAND_AVG[[#This Row],[AVG]],STAND_AVG[AVG],0)</f>
        <v>459</v>
      </c>
      <c r="G572">
        <f t="shared" si="8"/>
        <v>7</v>
      </c>
    </row>
    <row r="573" spans="1:7" x14ac:dyDescent="0.25">
      <c r="A573" t="s">
        <v>86</v>
      </c>
      <c r="B573" t="s">
        <v>105</v>
      </c>
      <c r="C573" t="s">
        <v>113</v>
      </c>
      <c r="D573">
        <v>0.255</v>
      </c>
      <c r="E573">
        <v>5</v>
      </c>
      <c r="F573">
        <f>RANK(STAND_AVG[[#This Row],[AVG]],STAND_AVG[AVG],0)</f>
        <v>513</v>
      </c>
      <c r="G573">
        <f t="shared" si="8"/>
        <v>8</v>
      </c>
    </row>
    <row r="574" spans="1:7" x14ac:dyDescent="0.25">
      <c r="A574" t="s">
        <v>86</v>
      </c>
      <c r="B574" t="s">
        <v>104</v>
      </c>
      <c r="C574" t="s">
        <v>113</v>
      </c>
      <c r="D574">
        <v>0.25419999999999998</v>
      </c>
      <c r="E574">
        <v>4</v>
      </c>
      <c r="F574">
        <f>RANK(STAND_AVG[[#This Row],[AVG]],STAND_AVG[AVG],0)</f>
        <v>537</v>
      </c>
      <c r="G574">
        <f t="shared" si="8"/>
        <v>9</v>
      </c>
    </row>
    <row r="575" spans="1:7" x14ac:dyDescent="0.25">
      <c r="A575" t="s">
        <v>86</v>
      </c>
      <c r="B575" t="s">
        <v>98</v>
      </c>
      <c r="C575" t="s">
        <v>113</v>
      </c>
      <c r="D575">
        <v>0.25219999999999998</v>
      </c>
      <c r="E575">
        <v>3</v>
      </c>
      <c r="F575">
        <f>RANK(STAND_AVG[[#This Row],[AVG]],STAND_AVG[AVG],0)</f>
        <v>566</v>
      </c>
      <c r="G575">
        <f t="shared" si="8"/>
        <v>10</v>
      </c>
    </row>
    <row r="576" spans="1:7" x14ac:dyDescent="0.25">
      <c r="A576" t="s">
        <v>86</v>
      </c>
      <c r="B576" t="s">
        <v>102</v>
      </c>
      <c r="C576" t="s">
        <v>113</v>
      </c>
      <c r="D576">
        <v>0.25169999999999998</v>
      </c>
      <c r="E576">
        <v>2</v>
      </c>
      <c r="F576">
        <f>RANK(STAND_AVG[[#This Row],[AVG]],STAND_AVG[AVG],0)</f>
        <v>579</v>
      </c>
      <c r="G576">
        <f t="shared" si="8"/>
        <v>11</v>
      </c>
    </row>
    <row r="577" spans="1:7" x14ac:dyDescent="0.25">
      <c r="A577" t="s">
        <v>86</v>
      </c>
      <c r="B577" t="s">
        <v>96</v>
      </c>
      <c r="C577" t="s">
        <v>113</v>
      </c>
      <c r="D577">
        <v>0.25040000000000001</v>
      </c>
      <c r="E577">
        <v>1</v>
      </c>
      <c r="F577">
        <f>RANK(STAND_AVG[[#This Row],[AVG]],STAND_AVG[AVG],0)</f>
        <v>601</v>
      </c>
      <c r="G577">
        <f t="shared" si="8"/>
        <v>12</v>
      </c>
    </row>
    <row r="578" spans="1:7" x14ac:dyDescent="0.25">
      <c r="A578" t="s">
        <v>87</v>
      </c>
      <c r="B578" t="s">
        <v>102</v>
      </c>
      <c r="C578" t="s">
        <v>113</v>
      </c>
      <c r="D578">
        <v>0.27560000000000001</v>
      </c>
      <c r="E578">
        <v>12</v>
      </c>
      <c r="F578">
        <f>RANK(STAND_AVG[[#This Row],[AVG]],STAND_AVG[AVG],0)</f>
        <v>38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100</v>
      </c>
      <c r="C579" t="s">
        <v>113</v>
      </c>
      <c r="D579">
        <v>0.27439999999999998</v>
      </c>
      <c r="E579">
        <v>11</v>
      </c>
      <c r="F579">
        <f>RANK(STAND_AVG[[#This Row],[AVG]],STAND_AVG[AVG],0)</f>
        <v>54</v>
      </c>
      <c r="G579">
        <f t="shared" si="9"/>
        <v>2</v>
      </c>
    </row>
    <row r="580" spans="1:7" x14ac:dyDescent="0.25">
      <c r="A580" t="s">
        <v>87</v>
      </c>
      <c r="B580" t="s">
        <v>99</v>
      </c>
      <c r="C580" t="s">
        <v>113</v>
      </c>
      <c r="D580">
        <v>0.26979999999999998</v>
      </c>
      <c r="E580">
        <v>10</v>
      </c>
      <c r="F580">
        <f>RANK(STAND_AVG[[#This Row],[AVG]],STAND_AVG[AVG],0)</f>
        <v>114</v>
      </c>
      <c r="G580">
        <f t="shared" si="9"/>
        <v>3</v>
      </c>
    </row>
    <row r="581" spans="1:7" x14ac:dyDescent="0.25">
      <c r="A581" t="s">
        <v>87</v>
      </c>
      <c r="B581" t="s">
        <v>101</v>
      </c>
      <c r="C581" t="s">
        <v>113</v>
      </c>
      <c r="D581">
        <v>0.26650000000000001</v>
      </c>
      <c r="E581">
        <v>9</v>
      </c>
      <c r="F581">
        <f>RANK(STAND_AVG[[#This Row],[AVG]],STAND_AVG[AVG],0)</f>
        <v>199</v>
      </c>
      <c r="G581">
        <f t="shared" si="9"/>
        <v>4</v>
      </c>
    </row>
    <row r="582" spans="1:7" x14ac:dyDescent="0.25">
      <c r="A582" t="s">
        <v>87</v>
      </c>
      <c r="B582" t="s">
        <v>94</v>
      </c>
      <c r="C582" t="s">
        <v>113</v>
      </c>
      <c r="D582">
        <v>0.26429999999999998</v>
      </c>
      <c r="E582">
        <v>8</v>
      </c>
      <c r="F582">
        <f>RANK(STAND_AVG[[#This Row],[AVG]],STAND_AVG[AVG],0)</f>
        <v>256</v>
      </c>
      <c r="G582">
        <f t="shared" si="9"/>
        <v>5</v>
      </c>
    </row>
    <row r="583" spans="1:7" x14ac:dyDescent="0.25">
      <c r="A583" t="s">
        <v>87</v>
      </c>
      <c r="B583" t="s">
        <v>104</v>
      </c>
      <c r="C583" t="s">
        <v>113</v>
      </c>
      <c r="D583">
        <v>0.26329999999999998</v>
      </c>
      <c r="E583">
        <v>7</v>
      </c>
      <c r="F583">
        <f>RANK(STAND_AVG[[#This Row],[AVG]],STAND_AVG[AVG],0)</f>
        <v>280</v>
      </c>
      <c r="G583">
        <f t="shared" si="9"/>
        <v>6</v>
      </c>
    </row>
    <row r="584" spans="1:7" x14ac:dyDescent="0.25">
      <c r="A584" t="s">
        <v>87</v>
      </c>
      <c r="B584" t="s">
        <v>95</v>
      </c>
      <c r="C584" t="s">
        <v>113</v>
      </c>
      <c r="D584">
        <v>0.26200000000000001</v>
      </c>
      <c r="E584">
        <v>6</v>
      </c>
      <c r="F584">
        <f>RANK(STAND_AVG[[#This Row],[AVG]],STAND_AVG[AVG],0)</f>
        <v>321</v>
      </c>
      <c r="G584">
        <f t="shared" si="9"/>
        <v>7</v>
      </c>
    </row>
    <row r="585" spans="1:7" x14ac:dyDescent="0.25">
      <c r="A585" t="s">
        <v>87</v>
      </c>
      <c r="B585" t="s">
        <v>98</v>
      </c>
      <c r="C585" t="s">
        <v>113</v>
      </c>
      <c r="D585">
        <v>0.2591</v>
      </c>
      <c r="E585">
        <v>5</v>
      </c>
      <c r="F585">
        <f>RANK(STAND_AVG[[#This Row],[AVG]],STAND_AVG[AVG],0)</f>
        <v>422</v>
      </c>
      <c r="G585">
        <f t="shared" si="9"/>
        <v>8</v>
      </c>
    </row>
    <row r="586" spans="1:7" x14ac:dyDescent="0.25">
      <c r="A586" t="s">
        <v>87</v>
      </c>
      <c r="B586" t="s">
        <v>97</v>
      </c>
      <c r="C586" t="s">
        <v>113</v>
      </c>
      <c r="D586">
        <v>0.25530000000000003</v>
      </c>
      <c r="E586">
        <v>4</v>
      </c>
      <c r="F586">
        <f>RANK(STAND_AVG[[#This Row],[AVG]],STAND_AVG[AVG],0)</f>
        <v>507</v>
      </c>
      <c r="G586">
        <f t="shared" si="9"/>
        <v>9</v>
      </c>
    </row>
    <row r="587" spans="1:7" x14ac:dyDescent="0.25">
      <c r="A587" t="s">
        <v>87</v>
      </c>
      <c r="B587" t="s">
        <v>96</v>
      </c>
      <c r="C587" t="s">
        <v>113</v>
      </c>
      <c r="D587">
        <v>0.253</v>
      </c>
      <c r="E587">
        <v>3</v>
      </c>
      <c r="F587">
        <f>RANK(STAND_AVG[[#This Row],[AVG]],STAND_AVG[AVG],0)</f>
        <v>552</v>
      </c>
      <c r="G587">
        <f t="shared" si="9"/>
        <v>10</v>
      </c>
    </row>
    <row r="588" spans="1:7" x14ac:dyDescent="0.25">
      <c r="A588" t="s">
        <v>87</v>
      </c>
      <c r="B588" t="s">
        <v>103</v>
      </c>
      <c r="C588" t="s">
        <v>113</v>
      </c>
      <c r="D588">
        <v>0.25259999999999999</v>
      </c>
      <c r="E588">
        <v>2</v>
      </c>
      <c r="F588">
        <f>RANK(STAND_AVG[[#This Row],[AVG]],STAND_AVG[AVG],0)</f>
        <v>562</v>
      </c>
      <c r="G588">
        <f t="shared" si="9"/>
        <v>11</v>
      </c>
    </row>
    <row r="589" spans="1:7" x14ac:dyDescent="0.25">
      <c r="A589" t="s">
        <v>87</v>
      </c>
      <c r="B589" t="s">
        <v>105</v>
      </c>
      <c r="C589" t="s">
        <v>113</v>
      </c>
      <c r="D589">
        <v>0.25</v>
      </c>
      <c r="E589">
        <v>1</v>
      </c>
      <c r="F589">
        <f>RANK(STAND_AVG[[#This Row],[AVG]],STAND_AVG[AVG],0)</f>
        <v>607</v>
      </c>
      <c r="G589">
        <f t="shared" si="9"/>
        <v>12</v>
      </c>
    </row>
    <row r="590" spans="1:7" x14ac:dyDescent="0.25">
      <c r="A590" t="s">
        <v>88</v>
      </c>
      <c r="B590" t="s">
        <v>102</v>
      </c>
      <c r="C590" t="s">
        <v>113</v>
      </c>
      <c r="D590">
        <v>0.26889999999999997</v>
      </c>
      <c r="E590">
        <v>11</v>
      </c>
      <c r="F590">
        <f>RANK(STAND_AVG[[#This Row],[AVG]],STAND_AVG[AVG],0)</f>
        <v>138</v>
      </c>
      <c r="G590">
        <f t="shared" si="9"/>
        <v>1</v>
      </c>
    </row>
    <row r="591" spans="1:7" x14ac:dyDescent="0.25">
      <c r="A591" t="s">
        <v>88</v>
      </c>
      <c r="B591" t="s">
        <v>104</v>
      </c>
      <c r="C591" t="s">
        <v>113</v>
      </c>
      <c r="D591">
        <v>0.26889999999999997</v>
      </c>
      <c r="E591">
        <v>12</v>
      </c>
      <c r="F591">
        <f>RANK(STAND_AVG[[#This Row],[AVG]],STAND_AVG[AVG],0)</f>
        <v>138</v>
      </c>
      <c r="G591">
        <f t="shared" si="9"/>
        <v>2</v>
      </c>
    </row>
    <row r="592" spans="1:7" x14ac:dyDescent="0.25">
      <c r="A592" t="s">
        <v>88</v>
      </c>
      <c r="B592" t="s">
        <v>103</v>
      </c>
      <c r="C592" t="s">
        <v>113</v>
      </c>
      <c r="D592">
        <v>0.26869999999999999</v>
      </c>
      <c r="E592">
        <v>10</v>
      </c>
      <c r="F592">
        <f>RANK(STAND_AVG[[#This Row],[AVG]],STAND_AVG[AVG],0)</f>
        <v>143</v>
      </c>
      <c r="G592">
        <f t="shared" si="9"/>
        <v>3</v>
      </c>
    </row>
    <row r="593" spans="1:7" x14ac:dyDescent="0.25">
      <c r="A593" t="s">
        <v>88</v>
      </c>
      <c r="B593" t="s">
        <v>98</v>
      </c>
      <c r="C593" t="s">
        <v>113</v>
      </c>
      <c r="D593">
        <v>0.26840000000000003</v>
      </c>
      <c r="E593">
        <v>9</v>
      </c>
      <c r="F593">
        <f>RANK(STAND_AVG[[#This Row],[AVG]],STAND_AVG[AVG],0)</f>
        <v>151</v>
      </c>
      <c r="G593">
        <f t="shared" si="9"/>
        <v>4</v>
      </c>
    </row>
    <row r="594" spans="1:7" x14ac:dyDescent="0.25">
      <c r="A594" t="s">
        <v>88</v>
      </c>
      <c r="B594" t="s">
        <v>101</v>
      </c>
      <c r="C594" t="s">
        <v>113</v>
      </c>
      <c r="D594">
        <v>0.26640000000000003</v>
      </c>
      <c r="E594">
        <v>8</v>
      </c>
      <c r="F594">
        <f>RANK(STAND_AVG[[#This Row],[AVG]],STAND_AVG[AVG],0)</f>
        <v>200</v>
      </c>
      <c r="G594">
        <f t="shared" si="9"/>
        <v>5</v>
      </c>
    </row>
    <row r="595" spans="1:7" x14ac:dyDescent="0.25">
      <c r="A595" t="s">
        <v>88</v>
      </c>
      <c r="B595" t="s">
        <v>100</v>
      </c>
      <c r="C595" t="s">
        <v>113</v>
      </c>
      <c r="D595">
        <v>0.26490000000000002</v>
      </c>
      <c r="E595">
        <v>7</v>
      </c>
      <c r="F595">
        <f>RANK(STAND_AVG[[#This Row],[AVG]],STAND_AVG[AVG],0)</f>
        <v>240</v>
      </c>
      <c r="G595">
        <f t="shared" si="9"/>
        <v>6</v>
      </c>
    </row>
    <row r="596" spans="1:7" x14ac:dyDescent="0.25">
      <c r="A596" t="s">
        <v>88</v>
      </c>
      <c r="B596" t="s">
        <v>99</v>
      </c>
      <c r="C596" t="s">
        <v>113</v>
      </c>
      <c r="D596">
        <v>0.26469999999999999</v>
      </c>
      <c r="E596">
        <v>6</v>
      </c>
      <c r="F596">
        <f>RANK(STAND_AVG[[#This Row],[AVG]],STAND_AVG[AVG],0)</f>
        <v>244</v>
      </c>
      <c r="G596">
        <f t="shared" si="9"/>
        <v>7</v>
      </c>
    </row>
    <row r="597" spans="1:7" x14ac:dyDescent="0.25">
      <c r="A597" t="s">
        <v>88</v>
      </c>
      <c r="B597" t="s">
        <v>96</v>
      </c>
      <c r="C597" t="s">
        <v>113</v>
      </c>
      <c r="D597">
        <v>0.25969999999999999</v>
      </c>
      <c r="E597">
        <v>5</v>
      </c>
      <c r="F597">
        <f>RANK(STAND_AVG[[#This Row],[AVG]],STAND_AVG[AVG],0)</f>
        <v>407</v>
      </c>
      <c r="G597">
        <f t="shared" si="9"/>
        <v>8</v>
      </c>
    </row>
    <row r="598" spans="1:7" x14ac:dyDescent="0.25">
      <c r="A598" t="s">
        <v>88</v>
      </c>
      <c r="B598" t="s">
        <v>94</v>
      </c>
      <c r="C598" t="s">
        <v>113</v>
      </c>
      <c r="D598">
        <v>0.25900000000000001</v>
      </c>
      <c r="E598">
        <v>4</v>
      </c>
      <c r="F598">
        <f>RANK(STAND_AVG[[#This Row],[AVG]],STAND_AVG[AVG],0)</f>
        <v>427</v>
      </c>
      <c r="G598">
        <f t="shared" si="9"/>
        <v>9</v>
      </c>
    </row>
    <row r="599" spans="1:7" x14ac:dyDescent="0.25">
      <c r="A599" t="s">
        <v>88</v>
      </c>
      <c r="B599" t="s">
        <v>105</v>
      </c>
      <c r="C599" t="s">
        <v>113</v>
      </c>
      <c r="D599">
        <v>0.2576</v>
      </c>
      <c r="E599">
        <v>3</v>
      </c>
      <c r="F599">
        <f>RANK(STAND_AVG[[#This Row],[AVG]],STAND_AVG[AVG],0)</f>
        <v>472</v>
      </c>
      <c r="G599">
        <f t="shared" si="9"/>
        <v>10</v>
      </c>
    </row>
    <row r="600" spans="1:7" x14ac:dyDescent="0.25">
      <c r="A600" t="s">
        <v>88</v>
      </c>
      <c r="B600" t="s">
        <v>95</v>
      </c>
      <c r="C600" t="s">
        <v>113</v>
      </c>
      <c r="D600">
        <v>0.25480000000000003</v>
      </c>
      <c r="E600">
        <v>2</v>
      </c>
      <c r="F600">
        <f>RANK(STAND_AVG[[#This Row],[AVG]],STAND_AVG[AVG],0)</f>
        <v>520</v>
      </c>
      <c r="G600">
        <f t="shared" si="9"/>
        <v>11</v>
      </c>
    </row>
    <row r="601" spans="1:7" x14ac:dyDescent="0.25">
      <c r="A601" t="s">
        <v>88</v>
      </c>
      <c r="B601" t="s">
        <v>97</v>
      </c>
      <c r="C601" t="s">
        <v>113</v>
      </c>
      <c r="D601">
        <v>0.25219999999999998</v>
      </c>
      <c r="E601">
        <v>1</v>
      </c>
      <c r="F601">
        <f>RANK(STAND_AVG[[#This Row],[AVG]],STAND_AVG[AVG],0)</f>
        <v>566</v>
      </c>
      <c r="G601">
        <f t="shared" si="9"/>
        <v>12</v>
      </c>
    </row>
    <row r="602" spans="1:7" x14ac:dyDescent="0.25">
      <c r="A602" t="s">
        <v>89</v>
      </c>
      <c r="B602" t="s">
        <v>102</v>
      </c>
      <c r="C602" t="s">
        <v>113</v>
      </c>
      <c r="D602">
        <v>0.27350000000000002</v>
      </c>
      <c r="E602">
        <v>12</v>
      </c>
      <c r="F602">
        <f>RANK(STAND_AVG[[#This Row],[AVG]],STAND_AVG[AVG],0)</f>
        <v>60</v>
      </c>
      <c r="G602">
        <f t="shared" si="9"/>
        <v>1</v>
      </c>
    </row>
    <row r="603" spans="1:7" x14ac:dyDescent="0.25">
      <c r="A603" t="s">
        <v>89</v>
      </c>
      <c r="B603" t="s">
        <v>94</v>
      </c>
      <c r="C603" t="s">
        <v>113</v>
      </c>
      <c r="D603">
        <v>0.26939999999999997</v>
      </c>
      <c r="E603">
        <v>11</v>
      </c>
      <c r="F603">
        <f>RANK(STAND_AVG[[#This Row],[AVG]],STAND_AVG[AVG],0)</f>
        <v>122</v>
      </c>
      <c r="G603">
        <f t="shared" si="9"/>
        <v>2</v>
      </c>
    </row>
    <row r="604" spans="1:7" x14ac:dyDescent="0.25">
      <c r="A604" t="s">
        <v>89</v>
      </c>
      <c r="B604" t="s">
        <v>95</v>
      </c>
      <c r="C604" t="s">
        <v>113</v>
      </c>
      <c r="D604">
        <v>0.26840000000000003</v>
      </c>
      <c r="E604">
        <v>10</v>
      </c>
      <c r="F604">
        <f>RANK(STAND_AVG[[#This Row],[AVG]],STAND_AVG[AVG],0)</f>
        <v>151</v>
      </c>
      <c r="G604">
        <f t="shared" si="9"/>
        <v>3</v>
      </c>
    </row>
    <row r="605" spans="1:7" x14ac:dyDescent="0.25">
      <c r="A605" t="s">
        <v>89</v>
      </c>
      <c r="B605" t="s">
        <v>103</v>
      </c>
      <c r="C605" t="s">
        <v>113</v>
      </c>
      <c r="D605">
        <v>0.26240000000000002</v>
      </c>
      <c r="E605">
        <v>9</v>
      </c>
      <c r="F605">
        <f>RANK(STAND_AVG[[#This Row],[AVG]],STAND_AVG[AVG],0)</f>
        <v>306</v>
      </c>
      <c r="G605">
        <f t="shared" si="9"/>
        <v>4</v>
      </c>
    </row>
    <row r="606" spans="1:7" x14ac:dyDescent="0.25">
      <c r="A606" t="s">
        <v>89</v>
      </c>
      <c r="B606" t="s">
        <v>99</v>
      </c>
      <c r="C606" t="s">
        <v>113</v>
      </c>
      <c r="D606">
        <v>0.26200000000000001</v>
      </c>
      <c r="E606">
        <v>8</v>
      </c>
      <c r="F606">
        <f>RANK(STAND_AVG[[#This Row],[AVG]],STAND_AVG[AVG],0)</f>
        <v>321</v>
      </c>
      <c r="G606">
        <f t="shared" si="9"/>
        <v>5</v>
      </c>
    </row>
    <row r="607" spans="1:7" x14ac:dyDescent="0.25">
      <c r="A607" t="s">
        <v>89</v>
      </c>
      <c r="B607" t="s">
        <v>104</v>
      </c>
      <c r="C607" t="s">
        <v>113</v>
      </c>
      <c r="D607">
        <v>0.2616</v>
      </c>
      <c r="E607">
        <v>7</v>
      </c>
      <c r="F607">
        <f>RANK(STAND_AVG[[#This Row],[AVG]],STAND_AVG[AVG],0)</f>
        <v>332</v>
      </c>
      <c r="G607">
        <f t="shared" si="9"/>
        <v>6</v>
      </c>
    </row>
    <row r="608" spans="1:7" x14ac:dyDescent="0.25">
      <c r="A608" t="s">
        <v>89</v>
      </c>
      <c r="B608" t="s">
        <v>98</v>
      </c>
      <c r="C608" t="s">
        <v>113</v>
      </c>
      <c r="D608">
        <v>0.2611</v>
      </c>
      <c r="E608">
        <v>6</v>
      </c>
      <c r="F608">
        <f>RANK(STAND_AVG[[#This Row],[AVG]],STAND_AVG[AVG],0)</f>
        <v>356</v>
      </c>
      <c r="G608">
        <f t="shared" si="9"/>
        <v>7</v>
      </c>
    </row>
    <row r="609" spans="1:7" x14ac:dyDescent="0.25">
      <c r="A609" t="s">
        <v>89</v>
      </c>
      <c r="B609" t="s">
        <v>96</v>
      </c>
      <c r="C609" t="s">
        <v>113</v>
      </c>
      <c r="D609">
        <v>0.26100000000000001</v>
      </c>
      <c r="E609">
        <v>5</v>
      </c>
      <c r="F609">
        <f>RANK(STAND_AVG[[#This Row],[AVG]],STAND_AVG[AVG],0)</f>
        <v>358</v>
      </c>
      <c r="G609">
        <f t="shared" si="9"/>
        <v>8</v>
      </c>
    </row>
    <row r="610" spans="1:7" x14ac:dyDescent="0.25">
      <c r="A610" t="s">
        <v>89</v>
      </c>
      <c r="B610" t="s">
        <v>100</v>
      </c>
      <c r="C610" t="s">
        <v>113</v>
      </c>
      <c r="D610">
        <v>0.26019999999999999</v>
      </c>
      <c r="E610">
        <v>4</v>
      </c>
      <c r="F610">
        <f>RANK(STAND_AVG[[#This Row],[AVG]],STAND_AVG[AVG],0)</f>
        <v>391</v>
      </c>
      <c r="G610">
        <f t="shared" si="9"/>
        <v>9</v>
      </c>
    </row>
    <row r="611" spans="1:7" x14ac:dyDescent="0.25">
      <c r="A611" t="s">
        <v>89</v>
      </c>
      <c r="B611" t="s">
        <v>101</v>
      </c>
      <c r="C611" t="s">
        <v>113</v>
      </c>
      <c r="D611">
        <v>0.25890000000000002</v>
      </c>
      <c r="E611">
        <v>3</v>
      </c>
      <c r="F611">
        <f>RANK(STAND_AVG[[#This Row],[AVG]],STAND_AVG[AVG],0)</f>
        <v>429</v>
      </c>
      <c r="G611">
        <f t="shared" si="9"/>
        <v>10</v>
      </c>
    </row>
    <row r="612" spans="1:7" x14ac:dyDescent="0.25">
      <c r="A612" t="s">
        <v>89</v>
      </c>
      <c r="B612" t="s">
        <v>105</v>
      </c>
      <c r="C612" t="s">
        <v>113</v>
      </c>
      <c r="D612">
        <v>0.25530000000000003</v>
      </c>
      <c r="E612">
        <v>2</v>
      </c>
      <c r="F612">
        <f>RANK(STAND_AVG[[#This Row],[AVG]],STAND_AVG[AVG],0)</f>
        <v>507</v>
      </c>
      <c r="G612">
        <f t="shared" si="9"/>
        <v>11</v>
      </c>
    </row>
    <row r="613" spans="1:7" x14ac:dyDescent="0.25">
      <c r="A613" t="s">
        <v>89</v>
      </c>
      <c r="B613" t="s">
        <v>97</v>
      </c>
      <c r="C613" t="s">
        <v>113</v>
      </c>
      <c r="D613">
        <v>0.25409999999999999</v>
      </c>
      <c r="E613">
        <v>1</v>
      </c>
      <c r="F613">
        <f>RANK(STAND_AVG[[#This Row],[AVG]],STAND_AVG[AVG],0)</f>
        <v>540</v>
      </c>
      <c r="G613">
        <f t="shared" si="9"/>
        <v>12</v>
      </c>
    </row>
    <row r="614" spans="1:7" x14ac:dyDescent="0.25">
      <c r="A614" t="s">
        <v>90</v>
      </c>
      <c r="B614" t="s">
        <v>94</v>
      </c>
      <c r="C614" t="s">
        <v>113</v>
      </c>
      <c r="D614">
        <v>0.28220000000000001</v>
      </c>
      <c r="E614">
        <v>12</v>
      </c>
      <c r="F614">
        <f>RANK(STAND_AVG[[#This Row],[AVG]],STAND_AVG[AVG],0)</f>
        <v>5</v>
      </c>
      <c r="G614">
        <f t="shared" si="9"/>
        <v>1</v>
      </c>
    </row>
    <row r="615" spans="1:7" x14ac:dyDescent="0.25">
      <c r="A615" t="s">
        <v>90</v>
      </c>
      <c r="B615" t="s">
        <v>102</v>
      </c>
      <c r="C615" t="s">
        <v>113</v>
      </c>
      <c r="D615">
        <v>0.27879999999999999</v>
      </c>
      <c r="E615">
        <v>11</v>
      </c>
      <c r="F615">
        <f>RANK(STAND_AVG[[#This Row],[AVG]],STAND_AVG[AVG],0)</f>
        <v>17</v>
      </c>
      <c r="G615">
        <f t="shared" si="9"/>
        <v>2</v>
      </c>
    </row>
    <row r="616" spans="1:7" x14ac:dyDescent="0.25">
      <c r="A616" t="s">
        <v>90</v>
      </c>
      <c r="B616" t="s">
        <v>99</v>
      </c>
      <c r="C616" t="s">
        <v>113</v>
      </c>
      <c r="D616">
        <v>0.27829999999999999</v>
      </c>
      <c r="E616">
        <v>10</v>
      </c>
      <c r="F616">
        <f>RANK(STAND_AVG[[#This Row],[AVG]],STAND_AVG[AVG],0)</f>
        <v>22</v>
      </c>
      <c r="G616">
        <f t="shared" si="9"/>
        <v>3</v>
      </c>
    </row>
    <row r="617" spans="1:7" x14ac:dyDescent="0.25">
      <c r="A617" t="s">
        <v>90</v>
      </c>
      <c r="B617" t="s">
        <v>100</v>
      </c>
      <c r="C617" t="s">
        <v>113</v>
      </c>
      <c r="D617">
        <v>0.26719999999999999</v>
      </c>
      <c r="E617">
        <v>9</v>
      </c>
      <c r="F617">
        <f>RANK(STAND_AVG[[#This Row],[AVG]],STAND_AVG[AVG],0)</f>
        <v>179</v>
      </c>
      <c r="G617">
        <f t="shared" si="9"/>
        <v>4</v>
      </c>
    </row>
    <row r="618" spans="1:7" x14ac:dyDescent="0.25">
      <c r="A618" t="s">
        <v>90</v>
      </c>
      <c r="B618" t="s">
        <v>104</v>
      </c>
      <c r="C618" t="s">
        <v>113</v>
      </c>
      <c r="D618">
        <v>0.26679999999999998</v>
      </c>
      <c r="E618">
        <v>8</v>
      </c>
      <c r="F618">
        <f>RANK(STAND_AVG[[#This Row],[AVG]],STAND_AVG[AVG],0)</f>
        <v>188</v>
      </c>
      <c r="G618">
        <f t="shared" si="9"/>
        <v>5</v>
      </c>
    </row>
    <row r="619" spans="1:7" x14ac:dyDescent="0.25">
      <c r="A619" t="s">
        <v>90</v>
      </c>
      <c r="B619" t="s">
        <v>95</v>
      </c>
      <c r="C619" t="s">
        <v>113</v>
      </c>
      <c r="D619">
        <v>0.2666</v>
      </c>
      <c r="E619">
        <v>7</v>
      </c>
      <c r="F619">
        <f>RANK(STAND_AVG[[#This Row],[AVG]],STAND_AVG[AVG],0)</f>
        <v>197</v>
      </c>
      <c r="G619">
        <f t="shared" si="9"/>
        <v>6</v>
      </c>
    </row>
    <row r="620" spans="1:7" x14ac:dyDescent="0.25">
      <c r="A620" t="s">
        <v>90</v>
      </c>
      <c r="B620" t="s">
        <v>97</v>
      </c>
      <c r="C620" t="s">
        <v>113</v>
      </c>
      <c r="D620">
        <v>0.26440000000000002</v>
      </c>
      <c r="E620">
        <v>6</v>
      </c>
      <c r="F620">
        <f>RANK(STAND_AVG[[#This Row],[AVG]],STAND_AVG[AVG],0)</f>
        <v>251</v>
      </c>
      <c r="G620">
        <f t="shared" si="9"/>
        <v>7</v>
      </c>
    </row>
    <row r="621" spans="1:7" x14ac:dyDescent="0.25">
      <c r="A621" t="s">
        <v>90</v>
      </c>
      <c r="B621" t="s">
        <v>105</v>
      </c>
      <c r="C621" t="s">
        <v>113</v>
      </c>
      <c r="D621">
        <v>0.26240000000000002</v>
      </c>
      <c r="E621">
        <v>5</v>
      </c>
      <c r="F621">
        <f>RANK(STAND_AVG[[#This Row],[AVG]],STAND_AVG[AVG],0)</f>
        <v>306</v>
      </c>
      <c r="G621">
        <f t="shared" si="9"/>
        <v>8</v>
      </c>
    </row>
    <row r="622" spans="1:7" x14ac:dyDescent="0.25">
      <c r="A622" t="s">
        <v>90</v>
      </c>
      <c r="B622" t="s">
        <v>96</v>
      </c>
      <c r="C622" t="s">
        <v>113</v>
      </c>
      <c r="D622">
        <v>0.25790000000000002</v>
      </c>
      <c r="E622">
        <v>4</v>
      </c>
      <c r="F622">
        <f>RANK(STAND_AVG[[#This Row],[AVG]],STAND_AVG[AVG],0)</f>
        <v>459</v>
      </c>
      <c r="G622">
        <f t="shared" si="9"/>
        <v>9</v>
      </c>
    </row>
    <row r="623" spans="1:7" x14ac:dyDescent="0.25">
      <c r="A623" t="s">
        <v>90</v>
      </c>
      <c r="B623" t="s">
        <v>103</v>
      </c>
      <c r="C623" t="s">
        <v>113</v>
      </c>
      <c r="D623">
        <v>0.24970000000000001</v>
      </c>
      <c r="E623">
        <v>3</v>
      </c>
      <c r="F623">
        <f>RANK(STAND_AVG[[#This Row],[AVG]],STAND_AVG[AVG],0)</f>
        <v>614</v>
      </c>
      <c r="G623">
        <f t="shared" si="9"/>
        <v>10</v>
      </c>
    </row>
    <row r="624" spans="1:7" x14ac:dyDescent="0.25">
      <c r="A624" t="s">
        <v>90</v>
      </c>
      <c r="B624" t="s">
        <v>98</v>
      </c>
      <c r="C624" t="s">
        <v>113</v>
      </c>
      <c r="D624">
        <v>0.249</v>
      </c>
      <c r="E624">
        <v>2</v>
      </c>
      <c r="F624">
        <f>RANK(STAND_AVG[[#This Row],[AVG]],STAND_AVG[AVG],0)</f>
        <v>623</v>
      </c>
      <c r="G624">
        <f t="shared" si="9"/>
        <v>11</v>
      </c>
    </row>
    <row r="625" spans="1:7" x14ac:dyDescent="0.25">
      <c r="A625" t="s">
        <v>90</v>
      </c>
      <c r="B625" t="s">
        <v>101</v>
      </c>
      <c r="C625" t="s">
        <v>113</v>
      </c>
      <c r="D625">
        <v>0.24510000000000001</v>
      </c>
      <c r="E625">
        <v>1</v>
      </c>
      <c r="F625">
        <f>RANK(STAND_AVG[[#This Row],[AVG]],STAND_AVG[AVG],0)</f>
        <v>647</v>
      </c>
      <c r="G625">
        <f t="shared" si="9"/>
        <v>12</v>
      </c>
    </row>
    <row r="626" spans="1:7" x14ac:dyDescent="0.25">
      <c r="A626" t="s">
        <v>91</v>
      </c>
      <c r="B626" t="s">
        <v>98</v>
      </c>
      <c r="C626" t="s">
        <v>114</v>
      </c>
      <c r="D626">
        <v>0.27439999999999998</v>
      </c>
      <c r="E626">
        <v>12</v>
      </c>
      <c r="F626">
        <f>RANK(STAND_AVG[[#This Row],[AVG]],STAND_AVG[AVG],0)</f>
        <v>54</v>
      </c>
      <c r="G626">
        <f t="shared" si="9"/>
        <v>1</v>
      </c>
    </row>
    <row r="627" spans="1:7" x14ac:dyDescent="0.25">
      <c r="A627" t="s">
        <v>91</v>
      </c>
      <c r="B627" t="s">
        <v>95</v>
      </c>
      <c r="C627" t="s">
        <v>114</v>
      </c>
      <c r="D627">
        <v>0.2712</v>
      </c>
      <c r="E627">
        <v>11</v>
      </c>
      <c r="F627">
        <f>RANK(STAND_AVG[[#This Row],[AVG]],STAND_AVG[AVG],0)</f>
        <v>90</v>
      </c>
      <c r="G627">
        <f t="shared" si="9"/>
        <v>2</v>
      </c>
    </row>
    <row r="628" spans="1:7" x14ac:dyDescent="0.25">
      <c r="A628" t="s">
        <v>91</v>
      </c>
      <c r="B628" t="s">
        <v>102</v>
      </c>
      <c r="C628" t="s">
        <v>114</v>
      </c>
      <c r="D628">
        <v>0.26869999999999999</v>
      </c>
      <c r="E628">
        <v>10</v>
      </c>
      <c r="F628">
        <f>RANK(STAND_AVG[[#This Row],[AVG]],STAND_AVG[AVG],0)</f>
        <v>143</v>
      </c>
      <c r="G628">
        <f t="shared" si="9"/>
        <v>3</v>
      </c>
    </row>
    <row r="629" spans="1:7" x14ac:dyDescent="0.25">
      <c r="A629" t="s">
        <v>91</v>
      </c>
      <c r="B629" t="s">
        <v>94</v>
      </c>
      <c r="C629" t="s">
        <v>114</v>
      </c>
      <c r="D629">
        <v>0.26790000000000003</v>
      </c>
      <c r="E629">
        <v>9</v>
      </c>
      <c r="F629">
        <f>RANK(STAND_AVG[[#This Row],[AVG]],STAND_AVG[AVG],0)</f>
        <v>160</v>
      </c>
      <c r="G629">
        <f t="shared" si="9"/>
        <v>4</v>
      </c>
    </row>
    <row r="630" spans="1:7" x14ac:dyDescent="0.25">
      <c r="A630" t="s">
        <v>91</v>
      </c>
      <c r="B630" t="s">
        <v>101</v>
      </c>
      <c r="C630" t="s">
        <v>114</v>
      </c>
      <c r="D630">
        <v>0.26340000000000002</v>
      </c>
      <c r="E630">
        <v>8</v>
      </c>
      <c r="F630">
        <f>RANK(STAND_AVG[[#This Row],[AVG]],STAND_AVG[AVG],0)</f>
        <v>277</v>
      </c>
      <c r="G630">
        <f t="shared" si="9"/>
        <v>5</v>
      </c>
    </row>
    <row r="631" spans="1:7" x14ac:dyDescent="0.25">
      <c r="A631" t="s">
        <v>91</v>
      </c>
      <c r="B631" t="s">
        <v>99</v>
      </c>
      <c r="C631" t="s">
        <v>114</v>
      </c>
      <c r="D631">
        <v>0.26150000000000001</v>
      </c>
      <c r="E631">
        <v>7</v>
      </c>
      <c r="F631">
        <f>RANK(STAND_AVG[[#This Row],[AVG]],STAND_AVG[AVG],0)</f>
        <v>337</v>
      </c>
      <c r="G631">
        <f t="shared" si="9"/>
        <v>6</v>
      </c>
    </row>
    <row r="632" spans="1:7" x14ac:dyDescent="0.25">
      <c r="A632" t="s">
        <v>91</v>
      </c>
      <c r="B632" t="s">
        <v>100</v>
      </c>
      <c r="C632" t="s">
        <v>114</v>
      </c>
      <c r="D632">
        <v>0.26069999999999999</v>
      </c>
      <c r="E632">
        <v>6</v>
      </c>
      <c r="F632">
        <f>RANK(STAND_AVG[[#This Row],[AVG]],STAND_AVG[AVG],0)</f>
        <v>371</v>
      </c>
      <c r="G632">
        <f t="shared" si="9"/>
        <v>7</v>
      </c>
    </row>
    <row r="633" spans="1:7" x14ac:dyDescent="0.25">
      <c r="A633" t="s">
        <v>91</v>
      </c>
      <c r="B633" t="s">
        <v>103</v>
      </c>
      <c r="C633" t="s">
        <v>114</v>
      </c>
      <c r="D633">
        <v>0.2601</v>
      </c>
      <c r="E633">
        <v>5</v>
      </c>
      <c r="F633">
        <f>RANK(STAND_AVG[[#This Row],[AVG]],STAND_AVG[AVG],0)</f>
        <v>397</v>
      </c>
      <c r="G633">
        <f t="shared" si="9"/>
        <v>8</v>
      </c>
    </row>
    <row r="634" spans="1:7" x14ac:dyDescent="0.25">
      <c r="A634" t="s">
        <v>91</v>
      </c>
      <c r="B634" t="s">
        <v>105</v>
      </c>
      <c r="C634" t="s">
        <v>114</v>
      </c>
      <c r="D634">
        <v>0.25569999999999998</v>
      </c>
      <c r="E634">
        <v>4</v>
      </c>
      <c r="F634">
        <f>RANK(STAND_AVG[[#This Row],[AVG]],STAND_AVG[AVG],0)</f>
        <v>501</v>
      </c>
      <c r="G634">
        <f t="shared" si="9"/>
        <v>9</v>
      </c>
    </row>
    <row r="635" spans="1:7" x14ac:dyDescent="0.25">
      <c r="A635" t="s">
        <v>91</v>
      </c>
      <c r="B635" t="s">
        <v>104</v>
      </c>
      <c r="C635" t="s">
        <v>114</v>
      </c>
      <c r="D635">
        <v>0.253</v>
      </c>
      <c r="E635">
        <v>3</v>
      </c>
      <c r="F635">
        <f>RANK(STAND_AVG[[#This Row],[AVG]],STAND_AVG[AVG],0)</f>
        <v>552</v>
      </c>
      <c r="G635">
        <f t="shared" si="9"/>
        <v>10</v>
      </c>
    </row>
    <row r="636" spans="1:7" x14ac:dyDescent="0.25">
      <c r="A636" t="s">
        <v>91</v>
      </c>
      <c r="B636" t="s">
        <v>97</v>
      </c>
      <c r="C636" t="s">
        <v>114</v>
      </c>
      <c r="D636">
        <v>0.25140000000000001</v>
      </c>
      <c r="E636">
        <v>2</v>
      </c>
      <c r="F636">
        <f>RANK(STAND_AVG[[#This Row],[AVG]],STAND_AVG[AVG],0)</f>
        <v>586</v>
      </c>
      <c r="G636">
        <f t="shared" si="9"/>
        <v>11</v>
      </c>
    </row>
    <row r="637" spans="1:7" x14ac:dyDescent="0.25">
      <c r="A637" t="s">
        <v>91</v>
      </c>
      <c r="B637" t="s">
        <v>96</v>
      </c>
      <c r="C637" t="s">
        <v>114</v>
      </c>
      <c r="D637">
        <v>0.2495</v>
      </c>
      <c r="E637">
        <v>1</v>
      </c>
      <c r="F637">
        <f>RANK(STAND_AVG[[#This Row],[AVG]],STAND_AVG[AVG],0)</f>
        <v>617</v>
      </c>
      <c r="G637">
        <f t="shared" si="9"/>
        <v>12</v>
      </c>
    </row>
    <row r="638" spans="1:7" x14ac:dyDescent="0.25">
      <c r="A638" t="s">
        <v>92</v>
      </c>
      <c r="B638" t="s">
        <v>100</v>
      </c>
      <c r="C638" t="s">
        <v>113</v>
      </c>
      <c r="D638">
        <v>0.27739999999999998</v>
      </c>
      <c r="E638">
        <v>12</v>
      </c>
      <c r="F638">
        <f>RANK(STAND_AVG[[#This Row],[AVG]],STAND_AVG[AVG],0)</f>
        <v>28</v>
      </c>
      <c r="G638">
        <f t="shared" si="9"/>
        <v>1</v>
      </c>
    </row>
    <row r="639" spans="1:7" x14ac:dyDescent="0.25">
      <c r="A639" t="s">
        <v>92</v>
      </c>
      <c r="B639" t="s">
        <v>99</v>
      </c>
      <c r="C639" t="s">
        <v>113</v>
      </c>
      <c r="D639">
        <v>0.27679999999999999</v>
      </c>
      <c r="E639">
        <v>11</v>
      </c>
      <c r="F639">
        <f>RANK(STAND_AVG[[#This Row],[AVG]],STAND_AVG[AVG],0)</f>
        <v>31</v>
      </c>
      <c r="G639">
        <f t="shared" si="9"/>
        <v>2</v>
      </c>
    </row>
    <row r="640" spans="1:7" x14ac:dyDescent="0.25">
      <c r="A640" t="s">
        <v>92</v>
      </c>
      <c r="B640" t="s">
        <v>94</v>
      </c>
      <c r="C640" t="s">
        <v>113</v>
      </c>
      <c r="D640">
        <v>0.2681</v>
      </c>
      <c r="E640">
        <v>10</v>
      </c>
      <c r="F640">
        <f>RANK(STAND_AVG[[#This Row],[AVG]],STAND_AVG[AVG],0)</f>
        <v>156</v>
      </c>
      <c r="G640">
        <f t="shared" si="9"/>
        <v>3</v>
      </c>
    </row>
    <row r="641" spans="1:7" x14ac:dyDescent="0.25">
      <c r="A641" t="s">
        <v>92</v>
      </c>
      <c r="B641" t="s">
        <v>95</v>
      </c>
      <c r="C641" t="s">
        <v>113</v>
      </c>
      <c r="D641">
        <v>0.2636</v>
      </c>
      <c r="E641">
        <v>9</v>
      </c>
      <c r="F641">
        <f>RANK(STAND_AVG[[#This Row],[AVG]],STAND_AVG[AVG],0)</f>
        <v>272</v>
      </c>
      <c r="G641">
        <f t="shared" si="9"/>
        <v>4</v>
      </c>
    </row>
    <row r="642" spans="1:7" x14ac:dyDescent="0.25">
      <c r="A642" t="s">
        <v>92</v>
      </c>
      <c r="B642" t="s">
        <v>102</v>
      </c>
      <c r="C642" t="s">
        <v>113</v>
      </c>
      <c r="D642">
        <v>0.26269999999999999</v>
      </c>
      <c r="E642">
        <v>8</v>
      </c>
      <c r="F642">
        <f>RANK(STAND_AVG[[#This Row],[AVG]],STAND_AVG[AVG],0)</f>
        <v>292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98</v>
      </c>
      <c r="C643" t="s">
        <v>113</v>
      </c>
      <c r="D643">
        <v>0.26040000000000002</v>
      </c>
      <c r="E643">
        <v>7</v>
      </c>
      <c r="F643">
        <f>RANK(STAND_AVG[[#This Row],[AVG]],STAND_AVG[AVG],0)</f>
        <v>382</v>
      </c>
      <c r="G643">
        <f t="shared" si="10"/>
        <v>6</v>
      </c>
    </row>
    <row r="644" spans="1:7" x14ac:dyDescent="0.25">
      <c r="A644" t="s">
        <v>92</v>
      </c>
      <c r="B644" t="s">
        <v>105</v>
      </c>
      <c r="C644" t="s">
        <v>113</v>
      </c>
      <c r="D644">
        <v>0.2591</v>
      </c>
      <c r="E644">
        <v>6</v>
      </c>
      <c r="F644">
        <f>RANK(STAND_AVG[[#This Row],[AVG]],STAND_AVG[AVG],0)</f>
        <v>422</v>
      </c>
      <c r="G644">
        <f t="shared" si="10"/>
        <v>7</v>
      </c>
    </row>
    <row r="645" spans="1:7" x14ac:dyDescent="0.25">
      <c r="A645" t="s">
        <v>92</v>
      </c>
      <c r="B645" t="s">
        <v>104</v>
      </c>
      <c r="C645" t="s">
        <v>113</v>
      </c>
      <c r="D645">
        <v>0.25890000000000002</v>
      </c>
      <c r="E645">
        <v>5</v>
      </c>
      <c r="F645">
        <f>RANK(STAND_AVG[[#This Row],[AVG]],STAND_AVG[AVG],0)</f>
        <v>429</v>
      </c>
      <c r="G645">
        <f t="shared" si="10"/>
        <v>8</v>
      </c>
    </row>
    <row r="646" spans="1:7" x14ac:dyDescent="0.25">
      <c r="A646" t="s">
        <v>92</v>
      </c>
      <c r="B646" t="s">
        <v>97</v>
      </c>
      <c r="C646" t="s">
        <v>113</v>
      </c>
      <c r="D646">
        <v>0.25729999999999997</v>
      </c>
      <c r="E646">
        <v>4</v>
      </c>
      <c r="F646">
        <f>RANK(STAND_AVG[[#This Row],[AVG]],STAND_AVG[AVG],0)</f>
        <v>476</v>
      </c>
      <c r="G646">
        <f t="shared" si="10"/>
        <v>9</v>
      </c>
    </row>
    <row r="647" spans="1:7" x14ac:dyDescent="0.25">
      <c r="A647" t="s">
        <v>92</v>
      </c>
      <c r="B647" t="s">
        <v>96</v>
      </c>
      <c r="C647" t="s">
        <v>113</v>
      </c>
      <c r="D647">
        <v>0.25540000000000002</v>
      </c>
      <c r="E647">
        <v>3</v>
      </c>
      <c r="F647">
        <f>RANK(STAND_AVG[[#This Row],[AVG]],STAND_AVG[AVG],0)</f>
        <v>505</v>
      </c>
      <c r="G647">
        <f t="shared" si="10"/>
        <v>10</v>
      </c>
    </row>
    <row r="648" spans="1:7" x14ac:dyDescent="0.25">
      <c r="A648" t="s">
        <v>92</v>
      </c>
      <c r="B648" t="s">
        <v>101</v>
      </c>
      <c r="C648" t="s">
        <v>113</v>
      </c>
      <c r="D648">
        <v>0.25440000000000002</v>
      </c>
      <c r="E648">
        <v>2</v>
      </c>
      <c r="F648">
        <f>RANK(STAND_AVG[[#This Row],[AVG]],STAND_AVG[AVG],0)</f>
        <v>532</v>
      </c>
      <c r="G648">
        <f t="shared" si="10"/>
        <v>11</v>
      </c>
    </row>
    <row r="649" spans="1:7" x14ac:dyDescent="0.25">
      <c r="A649" t="s">
        <v>92</v>
      </c>
      <c r="B649" t="s">
        <v>103</v>
      </c>
      <c r="C649" t="s">
        <v>113</v>
      </c>
      <c r="D649">
        <v>0.25130000000000002</v>
      </c>
      <c r="E649">
        <v>1</v>
      </c>
      <c r="F649">
        <f>RANK(STAND_AVG[[#This Row],[AVG]],STAND_AVG[AVG],0)</f>
        <v>588</v>
      </c>
      <c r="G649">
        <f t="shared" si="10"/>
        <v>12</v>
      </c>
    </row>
    <row r="650" spans="1:7" x14ac:dyDescent="0.25">
      <c r="A650" t="s">
        <v>93</v>
      </c>
      <c r="B650" t="s">
        <v>102</v>
      </c>
      <c r="C650" t="s">
        <v>113</v>
      </c>
      <c r="D650">
        <v>0.2717</v>
      </c>
      <c r="E650">
        <v>12</v>
      </c>
      <c r="F650">
        <f>RANK(STAND_AVG[[#This Row],[AVG]],STAND_AVG[AVG],0)</f>
        <v>77</v>
      </c>
      <c r="G650">
        <f t="shared" si="10"/>
        <v>1</v>
      </c>
    </row>
    <row r="651" spans="1:7" x14ac:dyDescent="0.25">
      <c r="A651" t="s">
        <v>93</v>
      </c>
      <c r="B651" t="s">
        <v>94</v>
      </c>
      <c r="C651" t="s">
        <v>113</v>
      </c>
      <c r="D651">
        <v>0.27150000000000002</v>
      </c>
      <c r="E651">
        <v>11</v>
      </c>
      <c r="F651">
        <f>RANK(STAND_AVG[[#This Row],[AVG]],STAND_AVG[AVG],0)</f>
        <v>83</v>
      </c>
      <c r="G651">
        <f t="shared" si="10"/>
        <v>2</v>
      </c>
    </row>
    <row r="652" spans="1:7" x14ac:dyDescent="0.25">
      <c r="A652" t="s">
        <v>93</v>
      </c>
      <c r="B652" t="s">
        <v>98</v>
      </c>
      <c r="C652" t="s">
        <v>113</v>
      </c>
      <c r="D652">
        <v>0.27129999999999999</v>
      </c>
      <c r="E652">
        <v>10</v>
      </c>
      <c r="F652">
        <f>RANK(STAND_AVG[[#This Row],[AVG]],STAND_AVG[AVG],0)</f>
        <v>87</v>
      </c>
      <c r="G652">
        <f t="shared" si="10"/>
        <v>3</v>
      </c>
    </row>
    <row r="653" spans="1:7" x14ac:dyDescent="0.25">
      <c r="A653" t="s">
        <v>93</v>
      </c>
      <c r="B653" t="s">
        <v>101</v>
      </c>
      <c r="C653" t="s">
        <v>113</v>
      </c>
      <c r="D653">
        <v>0.26900000000000002</v>
      </c>
      <c r="E653">
        <v>9</v>
      </c>
      <c r="F653">
        <f>RANK(STAND_AVG[[#This Row],[AVG]],STAND_AVG[AVG],0)</f>
        <v>133</v>
      </c>
      <c r="G653">
        <f t="shared" si="10"/>
        <v>4</v>
      </c>
    </row>
    <row r="654" spans="1:7" x14ac:dyDescent="0.25">
      <c r="A654" t="s">
        <v>93</v>
      </c>
      <c r="B654" t="s">
        <v>105</v>
      </c>
      <c r="C654" t="s">
        <v>113</v>
      </c>
      <c r="D654">
        <v>0.26350000000000001</v>
      </c>
      <c r="E654">
        <v>8</v>
      </c>
      <c r="F654">
        <f>RANK(STAND_AVG[[#This Row],[AVG]],STAND_AVG[AVG],0)</f>
        <v>273</v>
      </c>
      <c r="G654">
        <f t="shared" si="10"/>
        <v>5</v>
      </c>
    </row>
    <row r="655" spans="1:7" x14ac:dyDescent="0.25">
      <c r="A655" t="s">
        <v>93</v>
      </c>
      <c r="B655" t="s">
        <v>95</v>
      </c>
      <c r="C655" t="s">
        <v>113</v>
      </c>
      <c r="D655">
        <v>0.26019999999999999</v>
      </c>
      <c r="E655">
        <v>7</v>
      </c>
      <c r="F655">
        <f>RANK(STAND_AVG[[#This Row],[AVG]],STAND_AVG[AVG],0)</f>
        <v>391</v>
      </c>
      <c r="G655">
        <f t="shared" si="10"/>
        <v>6</v>
      </c>
    </row>
    <row r="656" spans="1:7" x14ac:dyDescent="0.25">
      <c r="A656" t="s">
        <v>93</v>
      </c>
      <c r="B656" t="s">
        <v>100</v>
      </c>
      <c r="C656" t="s">
        <v>113</v>
      </c>
      <c r="D656">
        <v>0.25950000000000001</v>
      </c>
      <c r="E656">
        <v>6</v>
      </c>
      <c r="F656">
        <f>RANK(STAND_AVG[[#This Row],[AVG]],STAND_AVG[AVG],0)</f>
        <v>409</v>
      </c>
      <c r="G656">
        <f t="shared" si="10"/>
        <v>7</v>
      </c>
    </row>
    <row r="657" spans="1:7" x14ac:dyDescent="0.25">
      <c r="A657" t="s">
        <v>93</v>
      </c>
      <c r="B657" t="s">
        <v>99</v>
      </c>
      <c r="C657" t="s">
        <v>113</v>
      </c>
      <c r="D657">
        <v>0.25729999999999997</v>
      </c>
      <c r="E657">
        <v>5</v>
      </c>
      <c r="F657">
        <f>RANK(STAND_AVG[[#This Row],[AVG]],STAND_AVG[AVG],0)</f>
        <v>476</v>
      </c>
      <c r="G657">
        <f t="shared" si="10"/>
        <v>8</v>
      </c>
    </row>
    <row r="658" spans="1:7" x14ac:dyDescent="0.25">
      <c r="A658" t="s">
        <v>93</v>
      </c>
      <c r="B658" t="s">
        <v>97</v>
      </c>
      <c r="C658" t="s">
        <v>113</v>
      </c>
      <c r="D658">
        <v>0.25650000000000001</v>
      </c>
      <c r="E658">
        <v>0</v>
      </c>
      <c r="F658">
        <f>RANK(STAND_AVG[[#This Row],[AVG]],STAND_AVG[AVG],0)</f>
        <v>493</v>
      </c>
      <c r="G658">
        <f t="shared" si="10"/>
        <v>9</v>
      </c>
    </row>
    <row r="659" spans="1:7" x14ac:dyDescent="0.25">
      <c r="A659" t="s">
        <v>93</v>
      </c>
      <c r="B659" t="s">
        <v>96</v>
      </c>
      <c r="C659" t="s">
        <v>113</v>
      </c>
      <c r="D659">
        <v>0.25040000000000001</v>
      </c>
      <c r="E659">
        <v>3</v>
      </c>
      <c r="F659">
        <f>RANK(STAND_AVG[[#This Row],[AVG]],STAND_AVG[AVG],0)</f>
        <v>601</v>
      </c>
      <c r="G659">
        <f t="shared" si="10"/>
        <v>10</v>
      </c>
    </row>
    <row r="660" spans="1:7" x14ac:dyDescent="0.25">
      <c r="A660" t="s">
        <v>93</v>
      </c>
      <c r="B660" t="s">
        <v>104</v>
      </c>
      <c r="C660" t="s">
        <v>113</v>
      </c>
      <c r="D660">
        <v>0.25</v>
      </c>
      <c r="E660">
        <v>2</v>
      </c>
      <c r="F660">
        <f>RANK(STAND_AVG[[#This Row],[AVG]],STAND_AVG[AVG],0)</f>
        <v>607</v>
      </c>
      <c r="G660">
        <f t="shared" si="10"/>
        <v>11</v>
      </c>
    </row>
    <row r="661" spans="1:7" x14ac:dyDescent="0.25">
      <c r="A661" t="s">
        <v>93</v>
      </c>
      <c r="B661" t="s">
        <v>103</v>
      </c>
      <c r="C661" t="s">
        <v>113</v>
      </c>
      <c r="D661">
        <v>0.24940000000000001</v>
      </c>
      <c r="E661">
        <v>1</v>
      </c>
      <c r="F661">
        <f>RANK(STAND_AVG[[#This Row],[AVG]],STAND_AVG[AVG],0)</f>
        <v>619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D12" sqref="D12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  <col min="4" max="4" width="9.85546875" customWidth="1"/>
    <col min="5" max="5" width="9.28515625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122</v>
      </c>
      <c r="E1" t="s">
        <v>8</v>
      </c>
      <c r="F1" t="s">
        <v>115</v>
      </c>
      <c r="G1" t="s">
        <v>116</v>
      </c>
    </row>
    <row r="2" spans="1:7" x14ac:dyDescent="0.25">
      <c r="A2" t="s">
        <v>39</v>
      </c>
      <c r="B2" t="s">
        <v>99</v>
      </c>
      <c r="C2" t="s">
        <v>113</v>
      </c>
      <c r="D2">
        <v>173</v>
      </c>
      <c r="E2">
        <v>12</v>
      </c>
      <c r="F2">
        <f>RANK(STAND_SB[[#This Row],[SB]],STAND_SB[SB],0)</f>
        <v>14</v>
      </c>
      <c r="G2">
        <f t="shared" ref="G2:G65" si="0">IF(A2=A1,G1+1,1)</f>
        <v>1</v>
      </c>
    </row>
    <row r="3" spans="1:7" x14ac:dyDescent="0.25">
      <c r="A3" t="s">
        <v>39</v>
      </c>
      <c r="B3" t="s">
        <v>101</v>
      </c>
      <c r="C3" t="s">
        <v>113</v>
      </c>
      <c r="D3">
        <v>151</v>
      </c>
      <c r="E3">
        <v>11</v>
      </c>
      <c r="F3">
        <f>RANK(STAND_SB[[#This Row],[SB]],STAND_SB[SB],0)</f>
        <v>54</v>
      </c>
      <c r="G3">
        <f t="shared" si="0"/>
        <v>2</v>
      </c>
    </row>
    <row r="4" spans="1:7" x14ac:dyDescent="0.25">
      <c r="A4" t="s">
        <v>39</v>
      </c>
      <c r="B4" t="s">
        <v>98</v>
      </c>
      <c r="C4" t="s">
        <v>113</v>
      </c>
      <c r="D4">
        <v>150</v>
      </c>
      <c r="E4">
        <v>10</v>
      </c>
      <c r="F4">
        <f>RANK(STAND_SB[[#This Row],[SB]],STAND_SB[SB],0)</f>
        <v>56</v>
      </c>
      <c r="G4">
        <f t="shared" si="0"/>
        <v>3</v>
      </c>
    </row>
    <row r="5" spans="1:7" x14ac:dyDescent="0.25">
      <c r="A5" t="s">
        <v>39</v>
      </c>
      <c r="B5" t="s">
        <v>94</v>
      </c>
      <c r="C5" t="s">
        <v>113</v>
      </c>
      <c r="D5">
        <v>112</v>
      </c>
      <c r="E5">
        <v>9</v>
      </c>
      <c r="F5">
        <f>RANK(STAND_SB[[#This Row],[SB]],STAND_SB[SB],0)</f>
        <v>257</v>
      </c>
      <c r="G5">
        <f t="shared" si="0"/>
        <v>4</v>
      </c>
    </row>
    <row r="6" spans="1:7" x14ac:dyDescent="0.25">
      <c r="A6" t="s">
        <v>39</v>
      </c>
      <c r="B6" t="s">
        <v>95</v>
      </c>
      <c r="C6" t="s">
        <v>113</v>
      </c>
      <c r="D6">
        <v>109</v>
      </c>
      <c r="E6">
        <v>8</v>
      </c>
      <c r="F6">
        <f>RANK(STAND_SB[[#This Row],[SB]],STAND_SB[SB],0)</f>
        <v>278</v>
      </c>
      <c r="G6">
        <f t="shared" si="0"/>
        <v>5</v>
      </c>
    </row>
    <row r="7" spans="1:7" x14ac:dyDescent="0.25">
      <c r="A7" t="s">
        <v>39</v>
      </c>
      <c r="B7" t="s">
        <v>103</v>
      </c>
      <c r="C7" t="s">
        <v>113</v>
      </c>
      <c r="D7">
        <v>107</v>
      </c>
      <c r="E7">
        <v>7</v>
      </c>
      <c r="F7">
        <f>RANK(STAND_SB[[#This Row],[SB]],STAND_SB[SB],0)</f>
        <v>293</v>
      </c>
      <c r="G7">
        <f t="shared" si="0"/>
        <v>6</v>
      </c>
    </row>
    <row r="8" spans="1:7" x14ac:dyDescent="0.25">
      <c r="A8" t="s">
        <v>39</v>
      </c>
      <c r="B8" t="s">
        <v>102</v>
      </c>
      <c r="C8" t="s">
        <v>113</v>
      </c>
      <c r="D8">
        <v>105</v>
      </c>
      <c r="E8">
        <v>6</v>
      </c>
      <c r="F8">
        <f>RANK(STAND_SB[[#This Row],[SB]],STAND_SB[SB],0)</f>
        <v>307</v>
      </c>
      <c r="G8">
        <f t="shared" si="0"/>
        <v>7</v>
      </c>
    </row>
    <row r="9" spans="1:7" x14ac:dyDescent="0.25">
      <c r="A9" t="s">
        <v>39</v>
      </c>
      <c r="B9" t="s">
        <v>96</v>
      </c>
      <c r="C9" t="s">
        <v>113</v>
      </c>
      <c r="D9">
        <v>86</v>
      </c>
      <c r="E9">
        <v>5</v>
      </c>
      <c r="F9">
        <f>RANK(STAND_SB[[#This Row],[SB]],STAND_SB[SB],0)</f>
        <v>449</v>
      </c>
      <c r="G9">
        <f t="shared" si="0"/>
        <v>8</v>
      </c>
    </row>
    <row r="10" spans="1:7" x14ac:dyDescent="0.25">
      <c r="A10" t="s">
        <v>39</v>
      </c>
      <c r="B10" t="s">
        <v>104</v>
      </c>
      <c r="C10" t="s">
        <v>113</v>
      </c>
      <c r="D10">
        <v>83</v>
      </c>
      <c r="E10">
        <v>4</v>
      </c>
      <c r="F10">
        <f>RANK(STAND_SB[[#This Row],[SB]],STAND_SB[SB],0)</f>
        <v>473</v>
      </c>
      <c r="G10">
        <f t="shared" si="0"/>
        <v>9</v>
      </c>
    </row>
    <row r="11" spans="1:7" x14ac:dyDescent="0.25">
      <c r="A11" t="s">
        <v>39</v>
      </c>
      <c r="B11" t="s">
        <v>100</v>
      </c>
      <c r="C11" t="s">
        <v>113</v>
      </c>
      <c r="D11">
        <v>73</v>
      </c>
      <c r="E11">
        <v>3</v>
      </c>
      <c r="F11">
        <f>RANK(STAND_SB[[#This Row],[SB]],STAND_SB[SB],0)</f>
        <v>544</v>
      </c>
      <c r="G11">
        <f t="shared" si="0"/>
        <v>10</v>
      </c>
    </row>
    <row r="12" spans="1:7" x14ac:dyDescent="0.25">
      <c r="A12" t="s">
        <v>39</v>
      </c>
      <c r="B12" t="s">
        <v>97</v>
      </c>
      <c r="C12" t="s">
        <v>113</v>
      </c>
      <c r="D12">
        <v>42</v>
      </c>
      <c r="E12">
        <v>1.5</v>
      </c>
      <c r="F12">
        <f>RANK(STAND_SB[[#This Row],[SB]],STAND_SB[SB],0)</f>
        <v>649</v>
      </c>
      <c r="G12">
        <f t="shared" si="0"/>
        <v>11</v>
      </c>
    </row>
    <row r="13" spans="1:7" x14ac:dyDescent="0.25">
      <c r="A13" t="s">
        <v>39</v>
      </c>
      <c r="B13" t="s">
        <v>105</v>
      </c>
      <c r="C13" t="s">
        <v>113</v>
      </c>
      <c r="D13">
        <v>42</v>
      </c>
      <c r="E13">
        <v>1.5</v>
      </c>
      <c r="F13">
        <f>RANK(STAND_SB[[#This Row],[SB]],STAND_SB[SB],0)</f>
        <v>649</v>
      </c>
      <c r="G13">
        <f t="shared" si="0"/>
        <v>12</v>
      </c>
    </row>
    <row r="14" spans="1:7" x14ac:dyDescent="0.25">
      <c r="A14" t="s">
        <v>40</v>
      </c>
      <c r="B14" t="s">
        <v>94</v>
      </c>
      <c r="C14" t="s">
        <v>113</v>
      </c>
      <c r="D14">
        <v>143</v>
      </c>
      <c r="E14">
        <v>12</v>
      </c>
      <c r="F14">
        <f>RANK(STAND_SB[[#This Row],[SB]],STAND_SB[SB],0)</f>
        <v>76</v>
      </c>
      <c r="G14">
        <f t="shared" si="0"/>
        <v>1</v>
      </c>
    </row>
    <row r="15" spans="1:7" x14ac:dyDescent="0.25">
      <c r="A15" t="s">
        <v>40</v>
      </c>
      <c r="B15" t="s">
        <v>100</v>
      </c>
      <c r="C15" t="s">
        <v>113</v>
      </c>
      <c r="D15">
        <v>137</v>
      </c>
      <c r="E15">
        <v>11</v>
      </c>
      <c r="F15">
        <f>RANK(STAND_SB[[#This Row],[SB]],STAND_SB[SB],0)</f>
        <v>98</v>
      </c>
      <c r="G15">
        <f t="shared" si="0"/>
        <v>2</v>
      </c>
    </row>
    <row r="16" spans="1:7" x14ac:dyDescent="0.25">
      <c r="A16" t="s">
        <v>40</v>
      </c>
      <c r="B16" t="s">
        <v>101</v>
      </c>
      <c r="C16" t="s">
        <v>113</v>
      </c>
      <c r="D16">
        <v>122</v>
      </c>
      <c r="E16">
        <v>10</v>
      </c>
      <c r="F16">
        <f>RANK(STAND_SB[[#This Row],[SB]],STAND_SB[SB],0)</f>
        <v>189</v>
      </c>
      <c r="G16">
        <f t="shared" si="0"/>
        <v>3</v>
      </c>
    </row>
    <row r="17" spans="1:7" x14ac:dyDescent="0.25">
      <c r="A17" t="s">
        <v>40</v>
      </c>
      <c r="B17" t="s">
        <v>98</v>
      </c>
      <c r="C17" t="s">
        <v>113</v>
      </c>
      <c r="D17">
        <v>113</v>
      </c>
      <c r="E17">
        <v>9</v>
      </c>
      <c r="F17">
        <f>RANK(STAND_SB[[#This Row],[SB]],STAND_SB[SB],0)</f>
        <v>251</v>
      </c>
      <c r="G17">
        <f t="shared" si="0"/>
        <v>4</v>
      </c>
    </row>
    <row r="18" spans="1:7" x14ac:dyDescent="0.25">
      <c r="A18" t="s">
        <v>40</v>
      </c>
      <c r="B18" t="s">
        <v>104</v>
      </c>
      <c r="C18" t="s">
        <v>113</v>
      </c>
      <c r="D18">
        <v>107</v>
      </c>
      <c r="E18">
        <v>8</v>
      </c>
      <c r="F18">
        <f>RANK(STAND_SB[[#This Row],[SB]],STAND_SB[SB],0)</f>
        <v>293</v>
      </c>
      <c r="G18">
        <f t="shared" si="0"/>
        <v>5</v>
      </c>
    </row>
    <row r="19" spans="1:7" x14ac:dyDescent="0.25">
      <c r="A19" t="s">
        <v>40</v>
      </c>
      <c r="B19" t="s">
        <v>96</v>
      </c>
      <c r="C19" t="s">
        <v>113</v>
      </c>
      <c r="D19">
        <v>103</v>
      </c>
      <c r="E19">
        <v>7</v>
      </c>
      <c r="F19">
        <f>RANK(STAND_SB[[#This Row],[SB]],STAND_SB[SB],0)</f>
        <v>323</v>
      </c>
      <c r="G19">
        <f t="shared" si="0"/>
        <v>6</v>
      </c>
    </row>
    <row r="20" spans="1:7" x14ac:dyDescent="0.25">
      <c r="A20" t="s">
        <v>40</v>
      </c>
      <c r="B20" t="s">
        <v>97</v>
      </c>
      <c r="C20" t="s">
        <v>113</v>
      </c>
      <c r="D20">
        <v>100</v>
      </c>
      <c r="E20">
        <v>6</v>
      </c>
      <c r="F20">
        <f>RANK(STAND_SB[[#This Row],[SB]],STAND_SB[SB],0)</f>
        <v>340</v>
      </c>
      <c r="G20">
        <f t="shared" si="0"/>
        <v>7</v>
      </c>
    </row>
    <row r="21" spans="1:7" x14ac:dyDescent="0.25">
      <c r="A21" t="s">
        <v>40</v>
      </c>
      <c r="B21" t="s">
        <v>102</v>
      </c>
      <c r="C21" t="s">
        <v>113</v>
      </c>
      <c r="D21">
        <v>99</v>
      </c>
      <c r="E21">
        <v>5</v>
      </c>
      <c r="F21">
        <f>RANK(STAND_SB[[#This Row],[SB]],STAND_SB[SB],0)</f>
        <v>348</v>
      </c>
      <c r="G21">
        <f t="shared" si="0"/>
        <v>8</v>
      </c>
    </row>
    <row r="22" spans="1:7" x14ac:dyDescent="0.25">
      <c r="A22" t="s">
        <v>40</v>
      </c>
      <c r="B22" t="s">
        <v>95</v>
      </c>
      <c r="C22" t="s">
        <v>113</v>
      </c>
      <c r="D22">
        <v>97</v>
      </c>
      <c r="E22">
        <v>3.5</v>
      </c>
      <c r="F22">
        <f>RANK(STAND_SB[[#This Row],[SB]],STAND_SB[SB],0)</f>
        <v>367</v>
      </c>
      <c r="G22">
        <f t="shared" si="0"/>
        <v>9</v>
      </c>
    </row>
    <row r="23" spans="1:7" x14ac:dyDescent="0.25">
      <c r="A23" t="s">
        <v>40</v>
      </c>
      <c r="B23" t="s">
        <v>103</v>
      </c>
      <c r="C23" t="s">
        <v>113</v>
      </c>
      <c r="D23">
        <v>97</v>
      </c>
      <c r="E23">
        <v>3.5</v>
      </c>
      <c r="F23">
        <f>RANK(STAND_SB[[#This Row],[SB]],STAND_SB[SB],0)</f>
        <v>367</v>
      </c>
      <c r="G23">
        <f t="shared" si="0"/>
        <v>10</v>
      </c>
    </row>
    <row r="24" spans="1:7" x14ac:dyDescent="0.25">
      <c r="A24" t="s">
        <v>40</v>
      </c>
      <c r="B24" t="s">
        <v>99</v>
      </c>
      <c r="C24" t="s">
        <v>113</v>
      </c>
      <c r="D24">
        <v>82</v>
      </c>
      <c r="E24">
        <v>2</v>
      </c>
      <c r="F24">
        <f>RANK(STAND_SB[[#This Row],[SB]],STAND_SB[SB],0)</f>
        <v>486</v>
      </c>
      <c r="G24">
        <f t="shared" si="0"/>
        <v>11</v>
      </c>
    </row>
    <row r="25" spans="1:7" x14ac:dyDescent="0.25">
      <c r="A25" t="s">
        <v>40</v>
      </c>
      <c r="B25" t="s">
        <v>105</v>
      </c>
      <c r="C25" t="s">
        <v>113</v>
      </c>
      <c r="D25">
        <v>72</v>
      </c>
      <c r="E25">
        <v>1</v>
      </c>
      <c r="F25">
        <f>RANK(STAND_SB[[#This Row],[SB]],STAND_SB[SB],0)</f>
        <v>552</v>
      </c>
      <c r="G25">
        <f t="shared" si="0"/>
        <v>12</v>
      </c>
    </row>
    <row r="26" spans="1:7" x14ac:dyDescent="0.25">
      <c r="A26" t="s">
        <v>41</v>
      </c>
      <c r="B26" t="s">
        <v>105</v>
      </c>
      <c r="C26" t="s">
        <v>113</v>
      </c>
      <c r="D26">
        <v>161</v>
      </c>
      <c r="E26">
        <v>12</v>
      </c>
      <c r="F26">
        <f>RANK(STAND_SB[[#This Row],[SB]],STAND_SB[SB],0)</f>
        <v>38</v>
      </c>
      <c r="G26">
        <f t="shared" si="0"/>
        <v>1</v>
      </c>
    </row>
    <row r="27" spans="1:7" x14ac:dyDescent="0.25">
      <c r="A27" t="s">
        <v>41</v>
      </c>
      <c r="B27" t="s">
        <v>103</v>
      </c>
      <c r="C27" t="s">
        <v>113</v>
      </c>
      <c r="D27">
        <v>136</v>
      </c>
      <c r="E27">
        <v>11</v>
      </c>
      <c r="F27">
        <f>RANK(STAND_SB[[#This Row],[SB]],STAND_SB[SB],0)</f>
        <v>107</v>
      </c>
      <c r="G27">
        <f t="shared" si="0"/>
        <v>2</v>
      </c>
    </row>
    <row r="28" spans="1:7" x14ac:dyDescent="0.25">
      <c r="A28" t="s">
        <v>41</v>
      </c>
      <c r="B28" t="s">
        <v>95</v>
      </c>
      <c r="C28" t="s">
        <v>113</v>
      </c>
      <c r="D28">
        <v>134</v>
      </c>
      <c r="E28">
        <v>10</v>
      </c>
      <c r="F28">
        <f>RANK(STAND_SB[[#This Row],[SB]],STAND_SB[SB],0)</f>
        <v>127</v>
      </c>
      <c r="G28">
        <f t="shared" si="0"/>
        <v>3</v>
      </c>
    </row>
    <row r="29" spans="1:7" x14ac:dyDescent="0.25">
      <c r="A29" t="s">
        <v>41</v>
      </c>
      <c r="B29" t="s">
        <v>101</v>
      </c>
      <c r="C29" t="s">
        <v>113</v>
      </c>
      <c r="D29">
        <v>123</v>
      </c>
      <c r="E29">
        <v>9</v>
      </c>
      <c r="F29">
        <f>RANK(STAND_SB[[#This Row],[SB]],STAND_SB[SB],0)</f>
        <v>179</v>
      </c>
      <c r="G29">
        <f t="shared" si="0"/>
        <v>4</v>
      </c>
    </row>
    <row r="30" spans="1:7" x14ac:dyDescent="0.25">
      <c r="A30" t="s">
        <v>41</v>
      </c>
      <c r="B30" t="s">
        <v>100</v>
      </c>
      <c r="C30" t="s">
        <v>113</v>
      </c>
      <c r="D30">
        <v>118</v>
      </c>
      <c r="E30">
        <v>8</v>
      </c>
      <c r="F30">
        <f>RANK(STAND_SB[[#This Row],[SB]],STAND_SB[SB],0)</f>
        <v>210</v>
      </c>
      <c r="G30">
        <f t="shared" si="0"/>
        <v>5</v>
      </c>
    </row>
    <row r="31" spans="1:7" x14ac:dyDescent="0.25">
      <c r="A31" t="s">
        <v>41</v>
      </c>
      <c r="B31" t="s">
        <v>104</v>
      </c>
      <c r="C31" t="s">
        <v>113</v>
      </c>
      <c r="D31">
        <v>115</v>
      </c>
      <c r="E31">
        <v>7</v>
      </c>
      <c r="F31">
        <f>RANK(STAND_SB[[#This Row],[SB]],STAND_SB[SB],0)</f>
        <v>237</v>
      </c>
      <c r="G31">
        <f t="shared" si="0"/>
        <v>6</v>
      </c>
    </row>
    <row r="32" spans="1:7" x14ac:dyDescent="0.25">
      <c r="A32" t="s">
        <v>41</v>
      </c>
      <c r="B32" t="s">
        <v>98</v>
      </c>
      <c r="C32" t="s">
        <v>113</v>
      </c>
      <c r="D32">
        <v>108</v>
      </c>
      <c r="E32">
        <v>6</v>
      </c>
      <c r="F32">
        <f>RANK(STAND_SB[[#This Row],[SB]],STAND_SB[SB],0)</f>
        <v>285</v>
      </c>
      <c r="G32">
        <f t="shared" si="0"/>
        <v>7</v>
      </c>
    </row>
    <row r="33" spans="1:7" x14ac:dyDescent="0.25">
      <c r="A33" t="s">
        <v>41</v>
      </c>
      <c r="B33" t="s">
        <v>102</v>
      </c>
      <c r="C33" t="s">
        <v>113</v>
      </c>
      <c r="D33">
        <v>104</v>
      </c>
      <c r="E33">
        <v>5</v>
      </c>
      <c r="F33">
        <f>RANK(STAND_SB[[#This Row],[SB]],STAND_SB[SB],0)</f>
        <v>316</v>
      </c>
      <c r="G33">
        <f t="shared" si="0"/>
        <v>8</v>
      </c>
    </row>
    <row r="34" spans="1:7" x14ac:dyDescent="0.25">
      <c r="A34" t="s">
        <v>41</v>
      </c>
      <c r="B34" t="s">
        <v>94</v>
      </c>
      <c r="C34" t="s">
        <v>113</v>
      </c>
      <c r="D34">
        <v>94</v>
      </c>
      <c r="E34">
        <v>3.5</v>
      </c>
      <c r="F34">
        <f>RANK(STAND_SB[[#This Row],[SB]],STAND_SB[SB],0)</f>
        <v>394</v>
      </c>
      <c r="G34">
        <f t="shared" si="0"/>
        <v>9</v>
      </c>
    </row>
    <row r="35" spans="1:7" x14ac:dyDescent="0.25">
      <c r="A35" t="s">
        <v>41</v>
      </c>
      <c r="B35" t="s">
        <v>99</v>
      </c>
      <c r="C35" t="s">
        <v>113</v>
      </c>
      <c r="D35">
        <v>94</v>
      </c>
      <c r="E35">
        <v>3.5</v>
      </c>
      <c r="F35">
        <f>RANK(STAND_SB[[#This Row],[SB]],STAND_SB[SB],0)</f>
        <v>394</v>
      </c>
      <c r="G35">
        <f t="shared" si="0"/>
        <v>10</v>
      </c>
    </row>
    <row r="36" spans="1:7" x14ac:dyDescent="0.25">
      <c r="A36" t="s">
        <v>41</v>
      </c>
      <c r="B36" t="s">
        <v>97</v>
      </c>
      <c r="C36" t="s">
        <v>113</v>
      </c>
      <c r="D36">
        <v>60</v>
      </c>
      <c r="E36">
        <v>2</v>
      </c>
      <c r="F36">
        <f>RANK(STAND_SB[[#This Row],[SB]],STAND_SB[SB],0)</f>
        <v>609</v>
      </c>
      <c r="G36">
        <f t="shared" si="0"/>
        <v>11</v>
      </c>
    </row>
    <row r="37" spans="1:7" x14ac:dyDescent="0.25">
      <c r="A37" t="s">
        <v>41</v>
      </c>
      <c r="B37" t="s">
        <v>96</v>
      </c>
      <c r="C37" t="s">
        <v>113</v>
      </c>
      <c r="D37">
        <v>59</v>
      </c>
      <c r="E37">
        <v>1</v>
      </c>
      <c r="F37">
        <f>RANK(STAND_SB[[#This Row],[SB]],STAND_SB[SB],0)</f>
        <v>615</v>
      </c>
      <c r="G37">
        <f t="shared" si="0"/>
        <v>12</v>
      </c>
    </row>
    <row r="38" spans="1:7" x14ac:dyDescent="0.25">
      <c r="A38" t="s">
        <v>42</v>
      </c>
      <c r="B38" t="s">
        <v>98</v>
      </c>
      <c r="C38" t="s">
        <v>113</v>
      </c>
      <c r="D38">
        <v>153</v>
      </c>
      <c r="E38">
        <v>11.5</v>
      </c>
      <c r="F38">
        <f>RANK(STAND_SB[[#This Row],[SB]],STAND_SB[SB],0)</f>
        <v>46</v>
      </c>
      <c r="G38">
        <f t="shared" si="0"/>
        <v>1</v>
      </c>
    </row>
    <row r="39" spans="1:7" x14ac:dyDescent="0.25">
      <c r="A39" t="s">
        <v>42</v>
      </c>
      <c r="B39" t="s">
        <v>104</v>
      </c>
      <c r="C39" t="s">
        <v>113</v>
      </c>
      <c r="D39">
        <v>153</v>
      </c>
      <c r="E39">
        <v>11.5</v>
      </c>
      <c r="F39">
        <f>RANK(STAND_SB[[#This Row],[SB]],STAND_SB[SB],0)</f>
        <v>46</v>
      </c>
      <c r="G39">
        <f t="shared" si="0"/>
        <v>2</v>
      </c>
    </row>
    <row r="40" spans="1:7" x14ac:dyDescent="0.25">
      <c r="A40" t="s">
        <v>42</v>
      </c>
      <c r="B40" t="s">
        <v>101</v>
      </c>
      <c r="C40" t="s">
        <v>113</v>
      </c>
      <c r="D40">
        <v>135</v>
      </c>
      <c r="E40">
        <v>10</v>
      </c>
      <c r="F40">
        <f>RANK(STAND_SB[[#This Row],[SB]],STAND_SB[SB],0)</f>
        <v>123</v>
      </c>
      <c r="G40">
        <f t="shared" si="0"/>
        <v>3</v>
      </c>
    </row>
    <row r="41" spans="1:7" x14ac:dyDescent="0.25">
      <c r="A41" t="s">
        <v>42</v>
      </c>
      <c r="B41" t="s">
        <v>95</v>
      </c>
      <c r="C41" t="s">
        <v>113</v>
      </c>
      <c r="D41">
        <v>131</v>
      </c>
      <c r="E41">
        <v>9</v>
      </c>
      <c r="F41">
        <f>RANK(STAND_SB[[#This Row],[SB]],STAND_SB[SB],0)</f>
        <v>135</v>
      </c>
      <c r="G41">
        <f t="shared" si="0"/>
        <v>4</v>
      </c>
    </row>
    <row r="42" spans="1:7" x14ac:dyDescent="0.25">
      <c r="A42" t="s">
        <v>42</v>
      </c>
      <c r="B42" t="s">
        <v>99</v>
      </c>
      <c r="C42" t="s">
        <v>113</v>
      </c>
      <c r="D42">
        <v>102</v>
      </c>
      <c r="E42">
        <v>8</v>
      </c>
      <c r="F42">
        <f>RANK(STAND_SB[[#This Row],[SB]],STAND_SB[SB],0)</f>
        <v>327</v>
      </c>
      <c r="G42">
        <f t="shared" si="0"/>
        <v>5</v>
      </c>
    </row>
    <row r="43" spans="1:7" x14ac:dyDescent="0.25">
      <c r="A43" t="s">
        <v>42</v>
      </c>
      <c r="B43" t="s">
        <v>94</v>
      </c>
      <c r="C43" t="s">
        <v>113</v>
      </c>
      <c r="D43">
        <v>101</v>
      </c>
      <c r="E43">
        <v>7</v>
      </c>
      <c r="F43">
        <f>RANK(STAND_SB[[#This Row],[SB]],STAND_SB[SB],0)</f>
        <v>335</v>
      </c>
      <c r="G43">
        <f t="shared" si="0"/>
        <v>6</v>
      </c>
    </row>
    <row r="44" spans="1:7" x14ac:dyDescent="0.25">
      <c r="A44" t="s">
        <v>42</v>
      </c>
      <c r="B44" t="s">
        <v>100</v>
      </c>
      <c r="C44" t="s">
        <v>113</v>
      </c>
      <c r="D44">
        <v>96</v>
      </c>
      <c r="E44">
        <v>6</v>
      </c>
      <c r="F44">
        <f>RANK(STAND_SB[[#This Row],[SB]],STAND_SB[SB],0)</f>
        <v>377</v>
      </c>
      <c r="G44">
        <f t="shared" si="0"/>
        <v>7</v>
      </c>
    </row>
    <row r="45" spans="1:7" x14ac:dyDescent="0.25">
      <c r="A45" t="s">
        <v>42</v>
      </c>
      <c r="B45" t="s">
        <v>105</v>
      </c>
      <c r="C45" t="s">
        <v>113</v>
      </c>
      <c r="D45">
        <v>95</v>
      </c>
      <c r="E45">
        <v>5</v>
      </c>
      <c r="F45">
        <f>RANK(STAND_SB[[#This Row],[SB]],STAND_SB[SB],0)</f>
        <v>387</v>
      </c>
      <c r="G45">
        <f t="shared" si="0"/>
        <v>8</v>
      </c>
    </row>
    <row r="46" spans="1:7" x14ac:dyDescent="0.25">
      <c r="A46" t="s">
        <v>42</v>
      </c>
      <c r="B46" t="s">
        <v>102</v>
      </c>
      <c r="C46" t="s">
        <v>113</v>
      </c>
      <c r="D46">
        <v>94</v>
      </c>
      <c r="E46">
        <v>4</v>
      </c>
      <c r="F46">
        <f>RANK(STAND_SB[[#This Row],[SB]],STAND_SB[SB],0)</f>
        <v>394</v>
      </c>
      <c r="G46">
        <f t="shared" si="0"/>
        <v>9</v>
      </c>
    </row>
    <row r="47" spans="1:7" x14ac:dyDescent="0.25">
      <c r="A47" t="s">
        <v>42</v>
      </c>
      <c r="B47" t="s">
        <v>96</v>
      </c>
      <c r="C47" t="s">
        <v>113</v>
      </c>
      <c r="D47">
        <v>87</v>
      </c>
      <c r="E47">
        <v>3</v>
      </c>
      <c r="F47">
        <f>RANK(STAND_SB[[#This Row],[SB]],STAND_SB[SB],0)</f>
        <v>441</v>
      </c>
      <c r="G47">
        <f t="shared" si="0"/>
        <v>10</v>
      </c>
    </row>
    <row r="48" spans="1:7" x14ac:dyDescent="0.25">
      <c r="A48" t="s">
        <v>42</v>
      </c>
      <c r="B48" t="s">
        <v>97</v>
      </c>
      <c r="C48" t="s">
        <v>113</v>
      </c>
      <c r="D48">
        <v>76</v>
      </c>
      <c r="E48">
        <v>2</v>
      </c>
      <c r="F48">
        <f>RANK(STAND_SB[[#This Row],[SB]],STAND_SB[SB],0)</f>
        <v>520</v>
      </c>
      <c r="G48">
        <f t="shared" si="0"/>
        <v>11</v>
      </c>
    </row>
    <row r="49" spans="1:7" x14ac:dyDescent="0.25">
      <c r="A49" t="s">
        <v>42</v>
      </c>
      <c r="B49" t="s">
        <v>103</v>
      </c>
      <c r="C49" t="s">
        <v>113</v>
      </c>
      <c r="D49">
        <v>42</v>
      </c>
      <c r="E49">
        <v>1</v>
      </c>
      <c r="F49">
        <f>RANK(STAND_SB[[#This Row],[SB]],STAND_SB[SB],0)</f>
        <v>649</v>
      </c>
      <c r="G49">
        <f t="shared" si="0"/>
        <v>12</v>
      </c>
    </row>
    <row r="50" spans="1:7" x14ac:dyDescent="0.25">
      <c r="A50" t="s">
        <v>43</v>
      </c>
      <c r="B50" t="s">
        <v>98</v>
      </c>
      <c r="C50" t="s">
        <v>114</v>
      </c>
      <c r="D50">
        <v>150</v>
      </c>
      <c r="E50">
        <v>12</v>
      </c>
      <c r="F50">
        <f>RANK(STAND_SB[[#This Row],[SB]],STAND_SB[SB],0)</f>
        <v>56</v>
      </c>
      <c r="G50">
        <f t="shared" si="0"/>
        <v>1</v>
      </c>
    </row>
    <row r="51" spans="1:7" x14ac:dyDescent="0.25">
      <c r="A51" t="s">
        <v>43</v>
      </c>
      <c r="B51" t="s">
        <v>99</v>
      </c>
      <c r="C51" t="s">
        <v>114</v>
      </c>
      <c r="D51">
        <v>143</v>
      </c>
      <c r="E51">
        <v>11</v>
      </c>
      <c r="F51">
        <f>RANK(STAND_SB[[#This Row],[SB]],STAND_SB[SB],0)</f>
        <v>76</v>
      </c>
      <c r="G51">
        <f t="shared" si="0"/>
        <v>2</v>
      </c>
    </row>
    <row r="52" spans="1:7" x14ac:dyDescent="0.25">
      <c r="A52" t="s">
        <v>43</v>
      </c>
      <c r="B52" t="s">
        <v>94</v>
      </c>
      <c r="C52" t="s">
        <v>114</v>
      </c>
      <c r="D52">
        <v>141</v>
      </c>
      <c r="E52">
        <v>10</v>
      </c>
      <c r="F52">
        <f>RANK(STAND_SB[[#This Row],[SB]],STAND_SB[SB],0)</f>
        <v>84</v>
      </c>
      <c r="G52">
        <f t="shared" si="0"/>
        <v>3</v>
      </c>
    </row>
    <row r="53" spans="1:7" x14ac:dyDescent="0.25">
      <c r="A53" t="s">
        <v>43</v>
      </c>
      <c r="B53" t="s">
        <v>100</v>
      </c>
      <c r="C53" t="s">
        <v>114</v>
      </c>
      <c r="D53">
        <v>109</v>
      </c>
      <c r="E53">
        <v>9</v>
      </c>
      <c r="F53">
        <f>RANK(STAND_SB[[#This Row],[SB]],STAND_SB[SB],0)</f>
        <v>278</v>
      </c>
      <c r="G53">
        <f t="shared" si="0"/>
        <v>4</v>
      </c>
    </row>
    <row r="54" spans="1:7" x14ac:dyDescent="0.25">
      <c r="A54" t="s">
        <v>43</v>
      </c>
      <c r="B54" t="s">
        <v>97</v>
      </c>
      <c r="C54" t="s">
        <v>114</v>
      </c>
      <c r="D54">
        <v>99</v>
      </c>
      <c r="E54">
        <v>8</v>
      </c>
      <c r="F54">
        <f>RANK(STAND_SB[[#This Row],[SB]],STAND_SB[SB],0)</f>
        <v>348</v>
      </c>
      <c r="G54">
        <f t="shared" si="0"/>
        <v>5</v>
      </c>
    </row>
    <row r="55" spans="1:7" x14ac:dyDescent="0.25">
      <c r="A55" t="s">
        <v>43</v>
      </c>
      <c r="B55" t="s">
        <v>104</v>
      </c>
      <c r="C55" t="s">
        <v>114</v>
      </c>
      <c r="D55">
        <v>98</v>
      </c>
      <c r="E55">
        <v>7</v>
      </c>
      <c r="F55">
        <f>RANK(STAND_SB[[#This Row],[SB]],STAND_SB[SB],0)</f>
        <v>356</v>
      </c>
      <c r="G55">
        <f t="shared" si="0"/>
        <v>6</v>
      </c>
    </row>
    <row r="56" spans="1:7" x14ac:dyDescent="0.25">
      <c r="A56" t="s">
        <v>43</v>
      </c>
      <c r="B56" t="s">
        <v>102</v>
      </c>
      <c r="C56" t="s">
        <v>114</v>
      </c>
      <c r="D56">
        <v>94</v>
      </c>
      <c r="E56">
        <v>6</v>
      </c>
      <c r="F56">
        <f>RANK(STAND_SB[[#This Row],[SB]],STAND_SB[SB],0)</f>
        <v>394</v>
      </c>
      <c r="G56">
        <f t="shared" si="0"/>
        <v>7</v>
      </c>
    </row>
    <row r="57" spans="1:7" x14ac:dyDescent="0.25">
      <c r="A57" t="s">
        <v>43</v>
      </c>
      <c r="B57" t="s">
        <v>101</v>
      </c>
      <c r="C57" t="s">
        <v>114</v>
      </c>
      <c r="D57">
        <v>84</v>
      </c>
      <c r="E57">
        <v>5</v>
      </c>
      <c r="F57">
        <f>RANK(STAND_SB[[#This Row],[SB]],STAND_SB[SB],0)</f>
        <v>462</v>
      </c>
      <c r="G57">
        <f t="shared" si="0"/>
        <v>8</v>
      </c>
    </row>
    <row r="58" spans="1:7" x14ac:dyDescent="0.25">
      <c r="A58" t="s">
        <v>43</v>
      </c>
      <c r="B58" t="s">
        <v>95</v>
      </c>
      <c r="C58" t="s">
        <v>114</v>
      </c>
      <c r="D58">
        <v>82</v>
      </c>
      <c r="E58">
        <v>3.5</v>
      </c>
      <c r="F58">
        <f>RANK(STAND_SB[[#This Row],[SB]],STAND_SB[SB],0)</f>
        <v>486</v>
      </c>
      <c r="G58">
        <f t="shared" si="0"/>
        <v>9</v>
      </c>
    </row>
    <row r="59" spans="1:7" x14ac:dyDescent="0.25">
      <c r="A59" t="s">
        <v>43</v>
      </c>
      <c r="B59" t="s">
        <v>105</v>
      </c>
      <c r="C59" t="s">
        <v>114</v>
      </c>
      <c r="D59">
        <v>82</v>
      </c>
      <c r="E59">
        <v>3.5</v>
      </c>
      <c r="F59">
        <f>RANK(STAND_SB[[#This Row],[SB]],STAND_SB[SB],0)</f>
        <v>486</v>
      </c>
      <c r="G59">
        <f t="shared" si="0"/>
        <v>10</v>
      </c>
    </row>
    <row r="60" spans="1:7" x14ac:dyDescent="0.25">
      <c r="A60" t="s">
        <v>43</v>
      </c>
      <c r="B60" t="s">
        <v>96</v>
      </c>
      <c r="C60" t="s">
        <v>114</v>
      </c>
      <c r="D60">
        <v>77</v>
      </c>
      <c r="E60">
        <v>2</v>
      </c>
      <c r="F60">
        <f>RANK(STAND_SB[[#This Row],[SB]],STAND_SB[SB],0)</f>
        <v>514</v>
      </c>
      <c r="G60">
        <f t="shared" si="0"/>
        <v>11</v>
      </c>
    </row>
    <row r="61" spans="1:7" x14ac:dyDescent="0.25">
      <c r="A61" t="s">
        <v>43</v>
      </c>
      <c r="B61" t="s">
        <v>103</v>
      </c>
      <c r="C61" t="s">
        <v>114</v>
      </c>
      <c r="D61">
        <v>58</v>
      </c>
      <c r="E61">
        <v>1</v>
      </c>
      <c r="F61">
        <f>RANK(STAND_SB[[#This Row],[SB]],STAND_SB[SB],0)</f>
        <v>618</v>
      </c>
      <c r="G61">
        <f t="shared" si="0"/>
        <v>12</v>
      </c>
    </row>
    <row r="62" spans="1:7" x14ac:dyDescent="0.25">
      <c r="A62" t="s">
        <v>44</v>
      </c>
      <c r="B62" t="s">
        <v>94</v>
      </c>
      <c r="C62" t="s">
        <v>114</v>
      </c>
      <c r="D62">
        <v>234</v>
      </c>
      <c r="E62">
        <v>12</v>
      </c>
      <c r="F62">
        <f>RANK(STAND_SB[[#This Row],[SB]],STAND_SB[SB],0)</f>
        <v>1</v>
      </c>
      <c r="G62">
        <f t="shared" si="0"/>
        <v>1</v>
      </c>
    </row>
    <row r="63" spans="1:7" x14ac:dyDescent="0.25">
      <c r="A63" t="s">
        <v>44</v>
      </c>
      <c r="B63" t="s">
        <v>100</v>
      </c>
      <c r="C63" t="s">
        <v>114</v>
      </c>
      <c r="D63">
        <v>136</v>
      </c>
      <c r="E63">
        <v>11</v>
      </c>
      <c r="F63">
        <f>RANK(STAND_SB[[#This Row],[SB]],STAND_SB[SB],0)</f>
        <v>107</v>
      </c>
      <c r="G63">
        <f t="shared" si="0"/>
        <v>2</v>
      </c>
    </row>
    <row r="64" spans="1:7" x14ac:dyDescent="0.25">
      <c r="A64" t="s">
        <v>44</v>
      </c>
      <c r="B64" t="s">
        <v>102</v>
      </c>
      <c r="C64" t="s">
        <v>114</v>
      </c>
      <c r="D64">
        <v>127</v>
      </c>
      <c r="E64">
        <v>10</v>
      </c>
      <c r="F64">
        <f>RANK(STAND_SB[[#This Row],[SB]],STAND_SB[SB],0)</f>
        <v>154</v>
      </c>
      <c r="G64">
        <f t="shared" si="0"/>
        <v>3</v>
      </c>
    </row>
    <row r="65" spans="1:7" x14ac:dyDescent="0.25">
      <c r="A65" t="s">
        <v>44</v>
      </c>
      <c r="B65" t="s">
        <v>99</v>
      </c>
      <c r="C65" t="s">
        <v>114</v>
      </c>
      <c r="D65">
        <v>107</v>
      </c>
      <c r="E65">
        <v>9</v>
      </c>
      <c r="F65">
        <f>RANK(STAND_SB[[#This Row],[SB]],STAND_SB[SB],0)</f>
        <v>293</v>
      </c>
      <c r="G65">
        <f t="shared" si="0"/>
        <v>4</v>
      </c>
    </row>
    <row r="66" spans="1:7" x14ac:dyDescent="0.25">
      <c r="A66" t="s">
        <v>44</v>
      </c>
      <c r="B66" t="s">
        <v>95</v>
      </c>
      <c r="C66" t="s">
        <v>114</v>
      </c>
      <c r="D66">
        <v>100</v>
      </c>
      <c r="E66">
        <v>8</v>
      </c>
      <c r="F66">
        <f>RANK(STAND_SB[[#This Row],[SB]],STAND_SB[SB],0)</f>
        <v>340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101</v>
      </c>
      <c r="C67" t="s">
        <v>114</v>
      </c>
      <c r="D67">
        <v>94</v>
      </c>
      <c r="E67">
        <v>7</v>
      </c>
      <c r="F67">
        <f>RANK(STAND_SB[[#This Row],[SB]],STAND_SB[SB],0)</f>
        <v>394</v>
      </c>
      <c r="G67">
        <f t="shared" si="1"/>
        <v>6</v>
      </c>
    </row>
    <row r="68" spans="1:7" x14ac:dyDescent="0.25">
      <c r="A68" t="s">
        <v>44</v>
      </c>
      <c r="B68" t="s">
        <v>103</v>
      </c>
      <c r="C68" t="s">
        <v>114</v>
      </c>
      <c r="D68">
        <v>86</v>
      </c>
      <c r="E68">
        <v>6</v>
      </c>
      <c r="F68">
        <f>RANK(STAND_SB[[#This Row],[SB]],STAND_SB[SB],0)</f>
        <v>449</v>
      </c>
      <c r="G68">
        <f t="shared" si="1"/>
        <v>7</v>
      </c>
    </row>
    <row r="69" spans="1:7" x14ac:dyDescent="0.25">
      <c r="A69" t="s">
        <v>44</v>
      </c>
      <c r="B69" t="s">
        <v>105</v>
      </c>
      <c r="C69" t="s">
        <v>114</v>
      </c>
      <c r="D69">
        <v>84</v>
      </c>
      <c r="E69">
        <v>5</v>
      </c>
      <c r="F69">
        <f>RANK(STAND_SB[[#This Row],[SB]],STAND_SB[SB],0)</f>
        <v>462</v>
      </c>
      <c r="G69">
        <f t="shared" si="1"/>
        <v>8</v>
      </c>
    </row>
    <row r="70" spans="1:7" x14ac:dyDescent="0.25">
      <c r="A70" t="s">
        <v>44</v>
      </c>
      <c r="B70" t="s">
        <v>97</v>
      </c>
      <c r="C70" t="s">
        <v>114</v>
      </c>
      <c r="D70">
        <v>83</v>
      </c>
      <c r="E70">
        <v>4</v>
      </c>
      <c r="F70">
        <f>RANK(STAND_SB[[#This Row],[SB]],STAND_SB[SB],0)</f>
        <v>473</v>
      </c>
      <c r="G70">
        <f t="shared" si="1"/>
        <v>9</v>
      </c>
    </row>
    <row r="71" spans="1:7" x14ac:dyDescent="0.25">
      <c r="A71" t="s">
        <v>44</v>
      </c>
      <c r="B71" t="s">
        <v>104</v>
      </c>
      <c r="C71" t="s">
        <v>114</v>
      </c>
      <c r="D71">
        <v>74</v>
      </c>
      <c r="E71">
        <v>3</v>
      </c>
      <c r="F71">
        <f>RANK(STAND_SB[[#This Row],[SB]],STAND_SB[SB],0)</f>
        <v>531</v>
      </c>
      <c r="G71">
        <f t="shared" si="1"/>
        <v>10</v>
      </c>
    </row>
    <row r="72" spans="1:7" x14ac:dyDescent="0.25">
      <c r="A72" t="s">
        <v>44</v>
      </c>
      <c r="B72" t="s">
        <v>98</v>
      </c>
      <c r="C72" t="s">
        <v>114</v>
      </c>
      <c r="D72">
        <v>68</v>
      </c>
      <c r="E72">
        <v>2</v>
      </c>
      <c r="F72">
        <f>RANK(STAND_SB[[#This Row],[SB]],STAND_SB[SB],0)</f>
        <v>577</v>
      </c>
      <c r="G72">
        <f t="shared" si="1"/>
        <v>11</v>
      </c>
    </row>
    <row r="73" spans="1:7" x14ac:dyDescent="0.25">
      <c r="A73" t="s">
        <v>44</v>
      </c>
      <c r="B73" t="s">
        <v>96</v>
      </c>
      <c r="C73" t="s">
        <v>114</v>
      </c>
      <c r="D73">
        <v>64</v>
      </c>
      <c r="E73">
        <v>1</v>
      </c>
      <c r="F73">
        <f>RANK(STAND_SB[[#This Row],[SB]],STAND_SB[SB],0)</f>
        <v>593</v>
      </c>
      <c r="G73">
        <f t="shared" si="1"/>
        <v>12</v>
      </c>
    </row>
    <row r="74" spans="1:7" x14ac:dyDescent="0.25">
      <c r="A74" t="s">
        <v>45</v>
      </c>
      <c r="B74" t="s">
        <v>101</v>
      </c>
      <c r="C74" t="s">
        <v>113</v>
      </c>
      <c r="D74">
        <v>170</v>
      </c>
      <c r="E74">
        <v>12</v>
      </c>
      <c r="F74">
        <f>RANK(STAND_SB[[#This Row],[SB]],STAND_SB[SB],0)</f>
        <v>19</v>
      </c>
      <c r="G74">
        <f t="shared" si="1"/>
        <v>1</v>
      </c>
    </row>
    <row r="75" spans="1:7" x14ac:dyDescent="0.25">
      <c r="A75" t="s">
        <v>45</v>
      </c>
      <c r="B75" t="s">
        <v>102</v>
      </c>
      <c r="C75" t="s">
        <v>113</v>
      </c>
      <c r="D75">
        <v>137</v>
      </c>
      <c r="E75">
        <v>11</v>
      </c>
      <c r="F75">
        <f>RANK(STAND_SB[[#This Row],[SB]],STAND_SB[SB],0)</f>
        <v>98</v>
      </c>
      <c r="G75">
        <f t="shared" si="1"/>
        <v>2</v>
      </c>
    </row>
    <row r="76" spans="1:7" x14ac:dyDescent="0.25">
      <c r="A76" t="s">
        <v>45</v>
      </c>
      <c r="B76" t="s">
        <v>96</v>
      </c>
      <c r="C76" t="s">
        <v>113</v>
      </c>
      <c r="D76">
        <v>136</v>
      </c>
      <c r="E76">
        <v>10</v>
      </c>
      <c r="F76">
        <f>RANK(STAND_SB[[#This Row],[SB]],STAND_SB[SB],0)</f>
        <v>107</v>
      </c>
      <c r="G76">
        <f t="shared" si="1"/>
        <v>3</v>
      </c>
    </row>
    <row r="77" spans="1:7" x14ac:dyDescent="0.25">
      <c r="A77" t="s">
        <v>45</v>
      </c>
      <c r="B77" t="s">
        <v>94</v>
      </c>
      <c r="C77" t="s">
        <v>113</v>
      </c>
      <c r="D77">
        <v>125</v>
      </c>
      <c r="E77">
        <v>9</v>
      </c>
      <c r="F77">
        <f>RANK(STAND_SB[[#This Row],[SB]],STAND_SB[SB],0)</f>
        <v>160</v>
      </c>
      <c r="G77">
        <f t="shared" si="1"/>
        <v>4</v>
      </c>
    </row>
    <row r="78" spans="1:7" x14ac:dyDescent="0.25">
      <c r="A78" t="s">
        <v>45</v>
      </c>
      <c r="B78" t="s">
        <v>99</v>
      </c>
      <c r="C78" t="s">
        <v>113</v>
      </c>
      <c r="D78">
        <v>114</v>
      </c>
      <c r="E78">
        <v>8</v>
      </c>
      <c r="F78">
        <f>RANK(STAND_SB[[#This Row],[SB]],STAND_SB[SB],0)</f>
        <v>244</v>
      </c>
      <c r="G78">
        <f t="shared" si="1"/>
        <v>5</v>
      </c>
    </row>
    <row r="79" spans="1:7" x14ac:dyDescent="0.25">
      <c r="A79" t="s">
        <v>45</v>
      </c>
      <c r="B79" t="s">
        <v>100</v>
      </c>
      <c r="C79" t="s">
        <v>113</v>
      </c>
      <c r="D79">
        <v>102</v>
      </c>
      <c r="E79">
        <v>7</v>
      </c>
      <c r="F79">
        <f>RANK(STAND_SB[[#This Row],[SB]],STAND_SB[SB],0)</f>
        <v>327</v>
      </c>
      <c r="G79">
        <f t="shared" si="1"/>
        <v>6</v>
      </c>
    </row>
    <row r="80" spans="1:7" x14ac:dyDescent="0.25">
      <c r="A80" t="s">
        <v>45</v>
      </c>
      <c r="B80" t="s">
        <v>98</v>
      </c>
      <c r="C80" t="s">
        <v>113</v>
      </c>
      <c r="D80">
        <v>99</v>
      </c>
      <c r="E80">
        <v>6</v>
      </c>
      <c r="F80">
        <f>RANK(STAND_SB[[#This Row],[SB]],STAND_SB[SB],0)</f>
        <v>348</v>
      </c>
      <c r="G80">
        <f t="shared" si="1"/>
        <v>7</v>
      </c>
    </row>
    <row r="81" spans="1:7" x14ac:dyDescent="0.25">
      <c r="A81" t="s">
        <v>45</v>
      </c>
      <c r="B81" t="s">
        <v>95</v>
      </c>
      <c r="C81" t="s">
        <v>113</v>
      </c>
      <c r="D81">
        <v>96</v>
      </c>
      <c r="E81">
        <v>5</v>
      </c>
      <c r="F81">
        <f>RANK(STAND_SB[[#This Row],[SB]],STAND_SB[SB],0)</f>
        <v>377</v>
      </c>
      <c r="G81">
        <f t="shared" si="1"/>
        <v>8</v>
      </c>
    </row>
    <row r="82" spans="1:7" x14ac:dyDescent="0.25">
      <c r="A82" t="s">
        <v>45</v>
      </c>
      <c r="B82" t="s">
        <v>104</v>
      </c>
      <c r="C82" t="s">
        <v>113</v>
      </c>
      <c r="D82">
        <v>89</v>
      </c>
      <c r="E82">
        <v>4</v>
      </c>
      <c r="F82">
        <f>RANK(STAND_SB[[#This Row],[SB]],STAND_SB[SB],0)</f>
        <v>430</v>
      </c>
      <c r="G82">
        <f t="shared" si="1"/>
        <v>9</v>
      </c>
    </row>
    <row r="83" spans="1:7" x14ac:dyDescent="0.25">
      <c r="A83" t="s">
        <v>45</v>
      </c>
      <c r="B83" t="s">
        <v>105</v>
      </c>
      <c r="C83" t="s">
        <v>113</v>
      </c>
      <c r="D83">
        <v>74</v>
      </c>
      <c r="E83">
        <v>3</v>
      </c>
      <c r="F83">
        <f>RANK(STAND_SB[[#This Row],[SB]],STAND_SB[SB],0)</f>
        <v>531</v>
      </c>
      <c r="G83">
        <f t="shared" si="1"/>
        <v>10</v>
      </c>
    </row>
    <row r="84" spans="1:7" x14ac:dyDescent="0.25">
      <c r="A84" t="s">
        <v>45</v>
      </c>
      <c r="B84" t="s">
        <v>97</v>
      </c>
      <c r="C84" t="s">
        <v>113</v>
      </c>
      <c r="D84">
        <v>61</v>
      </c>
      <c r="E84">
        <v>2</v>
      </c>
      <c r="F84">
        <f>RANK(STAND_SB[[#This Row],[SB]],STAND_SB[SB],0)</f>
        <v>604</v>
      </c>
      <c r="G84">
        <f t="shared" si="1"/>
        <v>11</v>
      </c>
    </row>
    <row r="85" spans="1:7" x14ac:dyDescent="0.25">
      <c r="A85" t="s">
        <v>45</v>
      </c>
      <c r="B85" t="s">
        <v>103</v>
      </c>
      <c r="C85" t="s">
        <v>113</v>
      </c>
      <c r="D85">
        <v>54</v>
      </c>
      <c r="E85">
        <v>1</v>
      </c>
      <c r="F85">
        <f>RANK(STAND_SB[[#This Row],[SB]],STAND_SB[SB],0)</f>
        <v>631</v>
      </c>
      <c r="G85">
        <f t="shared" si="1"/>
        <v>12</v>
      </c>
    </row>
    <row r="86" spans="1:7" x14ac:dyDescent="0.25">
      <c r="A86" t="s">
        <v>46</v>
      </c>
      <c r="B86" t="s">
        <v>99</v>
      </c>
      <c r="C86" t="s">
        <v>113</v>
      </c>
      <c r="D86">
        <v>172</v>
      </c>
      <c r="E86">
        <v>12</v>
      </c>
      <c r="F86">
        <f>RANK(STAND_SB[[#This Row],[SB]],STAND_SB[SB],0)</f>
        <v>17</v>
      </c>
      <c r="G86">
        <f t="shared" si="1"/>
        <v>1</v>
      </c>
    </row>
    <row r="87" spans="1:7" x14ac:dyDescent="0.25">
      <c r="A87" t="s">
        <v>46</v>
      </c>
      <c r="B87" t="s">
        <v>101</v>
      </c>
      <c r="C87" t="s">
        <v>113</v>
      </c>
      <c r="D87">
        <v>138</v>
      </c>
      <c r="E87">
        <v>11</v>
      </c>
      <c r="F87">
        <f>RANK(STAND_SB[[#This Row],[SB]],STAND_SB[SB],0)</f>
        <v>95</v>
      </c>
      <c r="G87">
        <f t="shared" si="1"/>
        <v>2</v>
      </c>
    </row>
    <row r="88" spans="1:7" x14ac:dyDescent="0.25">
      <c r="A88" t="s">
        <v>46</v>
      </c>
      <c r="B88" t="s">
        <v>100</v>
      </c>
      <c r="C88" t="s">
        <v>113</v>
      </c>
      <c r="D88">
        <v>135</v>
      </c>
      <c r="E88">
        <v>10</v>
      </c>
      <c r="F88">
        <f>RANK(STAND_SB[[#This Row],[SB]],STAND_SB[SB],0)</f>
        <v>123</v>
      </c>
      <c r="G88">
        <f t="shared" si="1"/>
        <v>3</v>
      </c>
    </row>
    <row r="89" spans="1:7" x14ac:dyDescent="0.25">
      <c r="A89" t="s">
        <v>46</v>
      </c>
      <c r="B89" t="s">
        <v>98</v>
      </c>
      <c r="C89" t="s">
        <v>113</v>
      </c>
      <c r="D89">
        <v>119</v>
      </c>
      <c r="E89">
        <v>9</v>
      </c>
      <c r="F89">
        <f>RANK(STAND_SB[[#This Row],[SB]],STAND_SB[SB],0)</f>
        <v>204</v>
      </c>
      <c r="G89">
        <f t="shared" si="1"/>
        <v>4</v>
      </c>
    </row>
    <row r="90" spans="1:7" x14ac:dyDescent="0.25">
      <c r="A90" t="s">
        <v>46</v>
      </c>
      <c r="B90" t="s">
        <v>105</v>
      </c>
      <c r="C90" t="s">
        <v>113</v>
      </c>
      <c r="D90">
        <v>112</v>
      </c>
      <c r="E90">
        <v>8</v>
      </c>
      <c r="F90">
        <f>RANK(STAND_SB[[#This Row],[SB]],STAND_SB[SB],0)</f>
        <v>257</v>
      </c>
      <c r="G90">
        <f t="shared" si="1"/>
        <v>5</v>
      </c>
    </row>
    <row r="91" spans="1:7" x14ac:dyDescent="0.25">
      <c r="A91" t="s">
        <v>46</v>
      </c>
      <c r="B91" t="s">
        <v>95</v>
      </c>
      <c r="C91" t="s">
        <v>113</v>
      </c>
      <c r="D91">
        <v>108</v>
      </c>
      <c r="E91">
        <v>7</v>
      </c>
      <c r="F91">
        <f>RANK(STAND_SB[[#This Row],[SB]],STAND_SB[SB],0)</f>
        <v>285</v>
      </c>
      <c r="G91">
        <f t="shared" si="1"/>
        <v>6</v>
      </c>
    </row>
    <row r="92" spans="1:7" x14ac:dyDescent="0.25">
      <c r="A92" t="s">
        <v>46</v>
      </c>
      <c r="B92" t="s">
        <v>94</v>
      </c>
      <c r="C92" t="s">
        <v>113</v>
      </c>
      <c r="D92">
        <v>107</v>
      </c>
      <c r="E92">
        <v>6</v>
      </c>
      <c r="F92">
        <f>RANK(STAND_SB[[#This Row],[SB]],STAND_SB[SB],0)</f>
        <v>293</v>
      </c>
      <c r="G92">
        <f t="shared" si="1"/>
        <v>7</v>
      </c>
    </row>
    <row r="93" spans="1:7" x14ac:dyDescent="0.25">
      <c r="A93" t="s">
        <v>46</v>
      </c>
      <c r="B93" t="s">
        <v>103</v>
      </c>
      <c r="C93" t="s">
        <v>113</v>
      </c>
      <c r="D93">
        <v>93</v>
      </c>
      <c r="E93">
        <v>5</v>
      </c>
      <c r="F93">
        <f>RANK(STAND_SB[[#This Row],[SB]],STAND_SB[SB],0)</f>
        <v>405</v>
      </c>
      <c r="G93">
        <f t="shared" si="1"/>
        <v>8</v>
      </c>
    </row>
    <row r="94" spans="1:7" x14ac:dyDescent="0.25">
      <c r="A94" t="s">
        <v>46</v>
      </c>
      <c r="B94" t="s">
        <v>96</v>
      </c>
      <c r="C94" t="s">
        <v>113</v>
      </c>
      <c r="D94">
        <v>91</v>
      </c>
      <c r="E94">
        <v>4</v>
      </c>
      <c r="F94">
        <f>RANK(STAND_SB[[#This Row],[SB]],STAND_SB[SB],0)</f>
        <v>419</v>
      </c>
      <c r="G94">
        <f t="shared" si="1"/>
        <v>9</v>
      </c>
    </row>
    <row r="95" spans="1:7" x14ac:dyDescent="0.25">
      <c r="A95" t="s">
        <v>46</v>
      </c>
      <c r="B95" t="s">
        <v>102</v>
      </c>
      <c r="C95" t="s">
        <v>113</v>
      </c>
      <c r="D95">
        <v>77</v>
      </c>
      <c r="E95">
        <v>3</v>
      </c>
      <c r="F95">
        <f>RANK(STAND_SB[[#This Row],[SB]],STAND_SB[SB],0)</f>
        <v>514</v>
      </c>
      <c r="G95">
        <f t="shared" si="1"/>
        <v>10</v>
      </c>
    </row>
    <row r="96" spans="1:7" x14ac:dyDescent="0.25">
      <c r="A96" t="s">
        <v>46</v>
      </c>
      <c r="B96" t="s">
        <v>104</v>
      </c>
      <c r="C96" t="s">
        <v>113</v>
      </c>
      <c r="D96">
        <v>71</v>
      </c>
      <c r="E96">
        <v>2</v>
      </c>
      <c r="F96">
        <f>RANK(STAND_SB[[#This Row],[SB]],STAND_SB[SB],0)</f>
        <v>560</v>
      </c>
      <c r="G96">
        <f t="shared" si="1"/>
        <v>11</v>
      </c>
    </row>
    <row r="97" spans="1:7" x14ac:dyDescent="0.25">
      <c r="A97" t="s">
        <v>46</v>
      </c>
      <c r="B97" t="s">
        <v>97</v>
      </c>
      <c r="C97" t="s">
        <v>113</v>
      </c>
      <c r="D97">
        <v>34</v>
      </c>
      <c r="E97">
        <v>1</v>
      </c>
      <c r="F97">
        <f>RANK(STAND_SB[[#This Row],[SB]],STAND_SB[SB],0)</f>
        <v>657</v>
      </c>
      <c r="G97">
        <f t="shared" si="1"/>
        <v>12</v>
      </c>
    </row>
    <row r="98" spans="1:7" x14ac:dyDescent="0.25">
      <c r="A98" t="s">
        <v>47</v>
      </c>
      <c r="B98" t="s">
        <v>100</v>
      </c>
      <c r="C98" t="s">
        <v>113</v>
      </c>
      <c r="D98">
        <v>136</v>
      </c>
      <c r="E98">
        <v>12</v>
      </c>
      <c r="F98">
        <f>RANK(STAND_SB[[#This Row],[SB]],STAND_SB[SB],0)</f>
        <v>107</v>
      </c>
      <c r="G98">
        <f t="shared" si="1"/>
        <v>1</v>
      </c>
    </row>
    <row r="99" spans="1:7" x14ac:dyDescent="0.25">
      <c r="A99" t="s">
        <v>47</v>
      </c>
      <c r="B99" t="s">
        <v>103</v>
      </c>
      <c r="C99" t="s">
        <v>113</v>
      </c>
      <c r="D99">
        <v>131</v>
      </c>
      <c r="E99">
        <v>11</v>
      </c>
      <c r="F99">
        <f>RANK(STAND_SB[[#This Row],[SB]],STAND_SB[SB],0)</f>
        <v>135</v>
      </c>
      <c r="G99">
        <f t="shared" si="1"/>
        <v>2</v>
      </c>
    </row>
    <row r="100" spans="1:7" x14ac:dyDescent="0.25">
      <c r="A100" t="s">
        <v>47</v>
      </c>
      <c r="B100" t="s">
        <v>94</v>
      </c>
      <c r="C100" t="s">
        <v>113</v>
      </c>
      <c r="D100">
        <v>125</v>
      </c>
      <c r="E100">
        <v>10</v>
      </c>
      <c r="F100">
        <f>RANK(STAND_SB[[#This Row],[SB]],STAND_SB[SB],0)</f>
        <v>160</v>
      </c>
      <c r="G100">
        <f t="shared" si="1"/>
        <v>3</v>
      </c>
    </row>
    <row r="101" spans="1:7" x14ac:dyDescent="0.25">
      <c r="A101" t="s">
        <v>47</v>
      </c>
      <c r="B101" t="s">
        <v>99</v>
      </c>
      <c r="C101" t="s">
        <v>113</v>
      </c>
      <c r="D101">
        <v>123</v>
      </c>
      <c r="E101">
        <v>9</v>
      </c>
      <c r="F101">
        <f>RANK(STAND_SB[[#This Row],[SB]],STAND_SB[SB],0)</f>
        <v>179</v>
      </c>
      <c r="G101">
        <f t="shared" si="1"/>
        <v>4</v>
      </c>
    </row>
    <row r="102" spans="1:7" x14ac:dyDescent="0.25">
      <c r="A102" t="s">
        <v>47</v>
      </c>
      <c r="B102" t="s">
        <v>98</v>
      </c>
      <c r="C102" t="s">
        <v>113</v>
      </c>
      <c r="D102">
        <v>118</v>
      </c>
      <c r="E102">
        <v>8</v>
      </c>
      <c r="F102">
        <f>RANK(STAND_SB[[#This Row],[SB]],STAND_SB[SB],0)</f>
        <v>210</v>
      </c>
      <c r="G102">
        <f t="shared" si="1"/>
        <v>5</v>
      </c>
    </row>
    <row r="103" spans="1:7" x14ac:dyDescent="0.25">
      <c r="A103" t="s">
        <v>47</v>
      </c>
      <c r="B103" t="s">
        <v>96</v>
      </c>
      <c r="C103" t="s">
        <v>113</v>
      </c>
      <c r="D103">
        <v>116</v>
      </c>
      <c r="E103">
        <v>7</v>
      </c>
      <c r="F103">
        <f>RANK(STAND_SB[[#This Row],[SB]],STAND_SB[SB],0)</f>
        <v>223</v>
      </c>
      <c r="G103">
        <f t="shared" si="1"/>
        <v>6</v>
      </c>
    </row>
    <row r="104" spans="1:7" x14ac:dyDescent="0.25">
      <c r="A104" t="s">
        <v>47</v>
      </c>
      <c r="B104" t="s">
        <v>105</v>
      </c>
      <c r="C104" t="s">
        <v>113</v>
      </c>
      <c r="D104">
        <v>114</v>
      </c>
      <c r="E104">
        <v>6</v>
      </c>
      <c r="F104">
        <f>RANK(STAND_SB[[#This Row],[SB]],STAND_SB[SB],0)</f>
        <v>244</v>
      </c>
      <c r="G104">
        <f t="shared" si="1"/>
        <v>7</v>
      </c>
    </row>
    <row r="105" spans="1:7" x14ac:dyDescent="0.25">
      <c r="A105" t="s">
        <v>47</v>
      </c>
      <c r="B105" t="s">
        <v>102</v>
      </c>
      <c r="C105" t="s">
        <v>113</v>
      </c>
      <c r="D105">
        <v>100</v>
      </c>
      <c r="E105">
        <v>5</v>
      </c>
      <c r="F105">
        <f>RANK(STAND_SB[[#This Row],[SB]],STAND_SB[SB],0)</f>
        <v>340</v>
      </c>
      <c r="G105">
        <f t="shared" si="1"/>
        <v>8</v>
      </c>
    </row>
    <row r="106" spans="1:7" x14ac:dyDescent="0.25">
      <c r="A106" t="s">
        <v>47</v>
      </c>
      <c r="B106" t="s">
        <v>97</v>
      </c>
      <c r="C106" t="s">
        <v>113</v>
      </c>
      <c r="D106">
        <v>95</v>
      </c>
      <c r="E106">
        <v>4</v>
      </c>
      <c r="F106">
        <f>RANK(STAND_SB[[#This Row],[SB]],STAND_SB[SB],0)</f>
        <v>387</v>
      </c>
      <c r="G106">
        <f t="shared" si="1"/>
        <v>9</v>
      </c>
    </row>
    <row r="107" spans="1:7" x14ac:dyDescent="0.25">
      <c r="A107" t="s">
        <v>47</v>
      </c>
      <c r="B107" t="s">
        <v>104</v>
      </c>
      <c r="C107" t="s">
        <v>113</v>
      </c>
      <c r="D107">
        <v>87</v>
      </c>
      <c r="E107">
        <v>3</v>
      </c>
      <c r="F107">
        <f>RANK(STAND_SB[[#This Row],[SB]],STAND_SB[SB],0)</f>
        <v>441</v>
      </c>
      <c r="G107">
        <f t="shared" si="1"/>
        <v>10</v>
      </c>
    </row>
    <row r="108" spans="1:7" x14ac:dyDescent="0.25">
      <c r="A108" t="s">
        <v>47</v>
      </c>
      <c r="B108" t="s">
        <v>95</v>
      </c>
      <c r="C108" t="s">
        <v>113</v>
      </c>
      <c r="D108">
        <v>83</v>
      </c>
      <c r="E108">
        <v>2</v>
      </c>
      <c r="F108">
        <f>RANK(STAND_SB[[#This Row],[SB]],STAND_SB[SB],0)</f>
        <v>473</v>
      </c>
      <c r="G108">
        <f t="shared" si="1"/>
        <v>11</v>
      </c>
    </row>
    <row r="109" spans="1:7" x14ac:dyDescent="0.25">
      <c r="A109" t="s">
        <v>47</v>
      </c>
      <c r="B109" t="s">
        <v>101</v>
      </c>
      <c r="C109" t="s">
        <v>113</v>
      </c>
      <c r="D109">
        <v>52</v>
      </c>
      <c r="E109">
        <v>1</v>
      </c>
      <c r="F109">
        <f>RANK(STAND_SB[[#This Row],[SB]],STAND_SB[SB],0)</f>
        <v>635</v>
      </c>
      <c r="G109">
        <f t="shared" si="1"/>
        <v>12</v>
      </c>
    </row>
    <row r="110" spans="1:7" x14ac:dyDescent="0.25">
      <c r="A110" t="s">
        <v>48</v>
      </c>
      <c r="B110" t="s">
        <v>94</v>
      </c>
      <c r="C110" t="s">
        <v>113</v>
      </c>
      <c r="D110">
        <v>177</v>
      </c>
      <c r="E110">
        <v>12</v>
      </c>
      <c r="F110">
        <f>RANK(STAND_SB[[#This Row],[SB]],STAND_SB[SB],0)</f>
        <v>11</v>
      </c>
      <c r="G110">
        <f t="shared" si="1"/>
        <v>1</v>
      </c>
    </row>
    <row r="111" spans="1:7" x14ac:dyDescent="0.25">
      <c r="A111" t="s">
        <v>48</v>
      </c>
      <c r="B111" t="s">
        <v>104</v>
      </c>
      <c r="C111" t="s">
        <v>113</v>
      </c>
      <c r="D111">
        <v>139</v>
      </c>
      <c r="E111">
        <v>11</v>
      </c>
      <c r="F111">
        <f>RANK(STAND_SB[[#This Row],[SB]],STAND_SB[SB],0)</f>
        <v>92</v>
      </c>
      <c r="G111">
        <f t="shared" si="1"/>
        <v>2</v>
      </c>
    </row>
    <row r="112" spans="1:7" x14ac:dyDescent="0.25">
      <c r="A112" t="s">
        <v>48</v>
      </c>
      <c r="B112" t="s">
        <v>97</v>
      </c>
      <c r="C112" t="s">
        <v>113</v>
      </c>
      <c r="D112">
        <v>126</v>
      </c>
      <c r="E112">
        <v>10</v>
      </c>
      <c r="F112">
        <f>RANK(STAND_SB[[#This Row],[SB]],STAND_SB[SB],0)</f>
        <v>159</v>
      </c>
      <c r="G112">
        <f t="shared" si="1"/>
        <v>3</v>
      </c>
    </row>
    <row r="113" spans="1:7" x14ac:dyDescent="0.25">
      <c r="A113" t="s">
        <v>48</v>
      </c>
      <c r="B113" t="s">
        <v>105</v>
      </c>
      <c r="C113" t="s">
        <v>113</v>
      </c>
      <c r="D113">
        <v>109</v>
      </c>
      <c r="E113">
        <v>9</v>
      </c>
      <c r="F113">
        <f>RANK(STAND_SB[[#This Row],[SB]],STAND_SB[SB],0)</f>
        <v>278</v>
      </c>
      <c r="G113">
        <f t="shared" si="1"/>
        <v>4</v>
      </c>
    </row>
    <row r="114" spans="1:7" x14ac:dyDescent="0.25">
      <c r="A114" t="s">
        <v>48</v>
      </c>
      <c r="B114" t="s">
        <v>96</v>
      </c>
      <c r="C114" t="s">
        <v>113</v>
      </c>
      <c r="D114">
        <v>105</v>
      </c>
      <c r="E114">
        <v>7.5</v>
      </c>
      <c r="F114">
        <f>RANK(STAND_SB[[#This Row],[SB]],STAND_SB[SB],0)</f>
        <v>307</v>
      </c>
      <c r="G114">
        <f t="shared" si="1"/>
        <v>5</v>
      </c>
    </row>
    <row r="115" spans="1:7" x14ac:dyDescent="0.25">
      <c r="A115" t="s">
        <v>48</v>
      </c>
      <c r="B115" t="s">
        <v>103</v>
      </c>
      <c r="C115" t="s">
        <v>113</v>
      </c>
      <c r="D115">
        <v>105</v>
      </c>
      <c r="E115">
        <v>7.5</v>
      </c>
      <c r="F115">
        <f>RANK(STAND_SB[[#This Row],[SB]],STAND_SB[SB],0)</f>
        <v>307</v>
      </c>
      <c r="G115">
        <f t="shared" si="1"/>
        <v>6</v>
      </c>
    </row>
    <row r="116" spans="1:7" x14ac:dyDescent="0.25">
      <c r="A116" t="s">
        <v>48</v>
      </c>
      <c r="B116" t="s">
        <v>102</v>
      </c>
      <c r="C116" t="s">
        <v>113</v>
      </c>
      <c r="D116">
        <v>100</v>
      </c>
      <c r="E116">
        <v>6</v>
      </c>
      <c r="F116">
        <f>RANK(STAND_SB[[#This Row],[SB]],STAND_SB[SB],0)</f>
        <v>340</v>
      </c>
      <c r="G116">
        <f t="shared" si="1"/>
        <v>7</v>
      </c>
    </row>
    <row r="117" spans="1:7" x14ac:dyDescent="0.25">
      <c r="A117" t="s">
        <v>48</v>
      </c>
      <c r="B117" t="s">
        <v>95</v>
      </c>
      <c r="C117" t="s">
        <v>113</v>
      </c>
      <c r="D117">
        <v>99</v>
      </c>
      <c r="E117">
        <v>5</v>
      </c>
      <c r="F117">
        <f>RANK(STAND_SB[[#This Row],[SB]],STAND_SB[SB],0)</f>
        <v>348</v>
      </c>
      <c r="G117">
        <f t="shared" si="1"/>
        <v>8</v>
      </c>
    </row>
    <row r="118" spans="1:7" x14ac:dyDescent="0.25">
      <c r="A118" t="s">
        <v>48</v>
      </c>
      <c r="B118" t="s">
        <v>101</v>
      </c>
      <c r="C118" t="s">
        <v>113</v>
      </c>
      <c r="D118">
        <v>92</v>
      </c>
      <c r="E118">
        <v>4</v>
      </c>
      <c r="F118">
        <f>RANK(STAND_SB[[#This Row],[SB]],STAND_SB[SB],0)</f>
        <v>410</v>
      </c>
      <c r="G118">
        <f t="shared" si="1"/>
        <v>9</v>
      </c>
    </row>
    <row r="119" spans="1:7" x14ac:dyDescent="0.25">
      <c r="A119" t="s">
        <v>48</v>
      </c>
      <c r="B119" t="s">
        <v>98</v>
      </c>
      <c r="C119" t="s">
        <v>113</v>
      </c>
      <c r="D119">
        <v>84</v>
      </c>
      <c r="E119">
        <v>3</v>
      </c>
      <c r="F119">
        <f>RANK(STAND_SB[[#This Row],[SB]],STAND_SB[SB],0)</f>
        <v>462</v>
      </c>
      <c r="G119">
        <f t="shared" si="1"/>
        <v>10</v>
      </c>
    </row>
    <row r="120" spans="1:7" x14ac:dyDescent="0.25">
      <c r="A120" t="s">
        <v>48</v>
      </c>
      <c r="B120" t="s">
        <v>100</v>
      </c>
      <c r="C120" t="s">
        <v>113</v>
      </c>
      <c r="D120">
        <v>73</v>
      </c>
      <c r="E120">
        <v>2</v>
      </c>
      <c r="F120">
        <f>RANK(STAND_SB[[#This Row],[SB]],STAND_SB[SB],0)</f>
        <v>544</v>
      </c>
      <c r="G120">
        <f t="shared" si="1"/>
        <v>11</v>
      </c>
    </row>
    <row r="121" spans="1:7" x14ac:dyDescent="0.25">
      <c r="A121" t="s">
        <v>48</v>
      </c>
      <c r="B121" t="s">
        <v>99</v>
      </c>
      <c r="C121" t="s">
        <v>113</v>
      </c>
      <c r="D121">
        <v>59</v>
      </c>
      <c r="E121">
        <v>1</v>
      </c>
      <c r="F121">
        <f>RANK(STAND_SB[[#This Row],[SB]],STAND_SB[SB],0)</f>
        <v>615</v>
      </c>
      <c r="G121">
        <f t="shared" si="1"/>
        <v>12</v>
      </c>
    </row>
    <row r="122" spans="1:7" x14ac:dyDescent="0.25">
      <c r="A122" t="s">
        <v>49</v>
      </c>
      <c r="B122" t="s">
        <v>100</v>
      </c>
      <c r="C122" t="s">
        <v>113</v>
      </c>
      <c r="D122">
        <v>166</v>
      </c>
      <c r="E122">
        <v>12</v>
      </c>
      <c r="F122">
        <f>RANK(STAND_SB[[#This Row],[SB]],STAND_SB[SB],0)</f>
        <v>27</v>
      </c>
      <c r="G122">
        <f t="shared" si="1"/>
        <v>1</v>
      </c>
    </row>
    <row r="123" spans="1:7" x14ac:dyDescent="0.25">
      <c r="A123" t="s">
        <v>49</v>
      </c>
      <c r="B123" t="s">
        <v>104</v>
      </c>
      <c r="C123" t="s">
        <v>113</v>
      </c>
      <c r="D123">
        <v>162</v>
      </c>
      <c r="E123">
        <v>11</v>
      </c>
      <c r="F123">
        <f>RANK(STAND_SB[[#This Row],[SB]],STAND_SB[SB],0)</f>
        <v>34</v>
      </c>
      <c r="G123">
        <f t="shared" si="1"/>
        <v>2</v>
      </c>
    </row>
    <row r="124" spans="1:7" x14ac:dyDescent="0.25">
      <c r="A124" t="s">
        <v>49</v>
      </c>
      <c r="B124" t="s">
        <v>94</v>
      </c>
      <c r="C124" t="s">
        <v>113</v>
      </c>
      <c r="D124">
        <v>136</v>
      </c>
      <c r="E124">
        <v>10</v>
      </c>
      <c r="F124">
        <f>RANK(STAND_SB[[#This Row],[SB]],STAND_SB[SB],0)</f>
        <v>107</v>
      </c>
      <c r="G124">
        <f t="shared" si="1"/>
        <v>3</v>
      </c>
    </row>
    <row r="125" spans="1:7" x14ac:dyDescent="0.25">
      <c r="A125" t="s">
        <v>49</v>
      </c>
      <c r="B125" t="s">
        <v>98</v>
      </c>
      <c r="C125" t="s">
        <v>113</v>
      </c>
      <c r="D125">
        <v>135</v>
      </c>
      <c r="E125">
        <v>9</v>
      </c>
      <c r="F125">
        <f>RANK(STAND_SB[[#This Row],[SB]],STAND_SB[SB],0)</f>
        <v>123</v>
      </c>
      <c r="G125">
        <f t="shared" si="1"/>
        <v>4</v>
      </c>
    </row>
    <row r="126" spans="1:7" x14ac:dyDescent="0.25">
      <c r="A126" t="s">
        <v>49</v>
      </c>
      <c r="B126" t="s">
        <v>99</v>
      </c>
      <c r="C126" t="s">
        <v>113</v>
      </c>
      <c r="D126">
        <v>115</v>
      </c>
      <c r="E126">
        <v>8</v>
      </c>
      <c r="F126">
        <f>RANK(STAND_SB[[#This Row],[SB]],STAND_SB[SB],0)</f>
        <v>237</v>
      </c>
      <c r="G126">
        <f t="shared" si="1"/>
        <v>5</v>
      </c>
    </row>
    <row r="127" spans="1:7" x14ac:dyDescent="0.25">
      <c r="A127" t="s">
        <v>49</v>
      </c>
      <c r="B127" t="s">
        <v>101</v>
      </c>
      <c r="C127" t="s">
        <v>113</v>
      </c>
      <c r="D127">
        <v>108</v>
      </c>
      <c r="E127">
        <v>7</v>
      </c>
      <c r="F127">
        <f>RANK(STAND_SB[[#This Row],[SB]],STAND_SB[SB],0)</f>
        <v>285</v>
      </c>
      <c r="G127">
        <f t="shared" si="1"/>
        <v>6</v>
      </c>
    </row>
    <row r="128" spans="1:7" x14ac:dyDescent="0.25">
      <c r="A128" t="s">
        <v>49</v>
      </c>
      <c r="B128" t="s">
        <v>95</v>
      </c>
      <c r="C128" t="s">
        <v>113</v>
      </c>
      <c r="D128">
        <v>91</v>
      </c>
      <c r="E128">
        <v>6</v>
      </c>
      <c r="F128">
        <f>RANK(STAND_SB[[#This Row],[SB]],STAND_SB[SB],0)</f>
        <v>419</v>
      </c>
      <c r="G128">
        <f t="shared" si="1"/>
        <v>7</v>
      </c>
    </row>
    <row r="129" spans="1:7" x14ac:dyDescent="0.25">
      <c r="A129" t="s">
        <v>49</v>
      </c>
      <c r="B129" t="s">
        <v>96</v>
      </c>
      <c r="C129" t="s">
        <v>113</v>
      </c>
      <c r="D129">
        <v>84</v>
      </c>
      <c r="E129">
        <v>5</v>
      </c>
      <c r="F129">
        <f>RANK(STAND_SB[[#This Row],[SB]],STAND_SB[SB],0)</f>
        <v>462</v>
      </c>
      <c r="G129">
        <f t="shared" si="1"/>
        <v>8</v>
      </c>
    </row>
    <row r="130" spans="1:7" x14ac:dyDescent="0.25">
      <c r="A130" t="s">
        <v>49</v>
      </c>
      <c r="B130" t="s">
        <v>103</v>
      </c>
      <c r="C130" t="s">
        <v>113</v>
      </c>
      <c r="D130">
        <v>76</v>
      </c>
      <c r="E130">
        <v>4</v>
      </c>
      <c r="F130">
        <f>RANK(STAND_SB[[#This Row],[SB]],STAND_SB[SB],0)</f>
        <v>520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102</v>
      </c>
      <c r="C131" t="s">
        <v>113</v>
      </c>
      <c r="D131">
        <v>64</v>
      </c>
      <c r="E131">
        <v>2.5</v>
      </c>
      <c r="F131">
        <f>RANK(STAND_SB[[#This Row],[SB]],STAND_SB[SB],0)</f>
        <v>593</v>
      </c>
      <c r="G131">
        <f t="shared" si="2"/>
        <v>10</v>
      </c>
    </row>
    <row r="132" spans="1:7" x14ac:dyDescent="0.25">
      <c r="A132" t="s">
        <v>49</v>
      </c>
      <c r="B132" t="s">
        <v>105</v>
      </c>
      <c r="C132" t="s">
        <v>113</v>
      </c>
      <c r="D132">
        <v>64</v>
      </c>
      <c r="E132">
        <v>2.5</v>
      </c>
      <c r="F132">
        <f>RANK(STAND_SB[[#This Row],[SB]],STAND_SB[SB],0)</f>
        <v>593</v>
      </c>
      <c r="G132">
        <f t="shared" si="2"/>
        <v>11</v>
      </c>
    </row>
    <row r="133" spans="1:7" x14ac:dyDescent="0.25">
      <c r="A133" t="s">
        <v>49</v>
      </c>
      <c r="B133" t="s">
        <v>97</v>
      </c>
      <c r="C133" t="s">
        <v>113</v>
      </c>
      <c r="D133">
        <v>59</v>
      </c>
      <c r="E133">
        <v>1</v>
      </c>
      <c r="F133">
        <f>RANK(STAND_SB[[#This Row],[SB]],STAND_SB[SB],0)</f>
        <v>615</v>
      </c>
      <c r="G133">
        <f t="shared" si="2"/>
        <v>12</v>
      </c>
    </row>
    <row r="134" spans="1:7" x14ac:dyDescent="0.25">
      <c r="A134" t="s">
        <v>50</v>
      </c>
      <c r="B134" t="s">
        <v>102</v>
      </c>
      <c r="C134" t="s">
        <v>113</v>
      </c>
      <c r="D134">
        <v>128</v>
      </c>
      <c r="E134">
        <v>12</v>
      </c>
      <c r="F134">
        <f>RANK(STAND_SB[[#This Row],[SB]],STAND_SB[SB],0)</f>
        <v>151</v>
      </c>
      <c r="G134">
        <f t="shared" si="2"/>
        <v>1</v>
      </c>
    </row>
    <row r="135" spans="1:7" x14ac:dyDescent="0.25">
      <c r="A135" t="s">
        <v>50</v>
      </c>
      <c r="B135" t="s">
        <v>100</v>
      </c>
      <c r="C135" t="s">
        <v>113</v>
      </c>
      <c r="D135">
        <v>118</v>
      </c>
      <c r="E135">
        <v>11</v>
      </c>
      <c r="F135">
        <f>RANK(STAND_SB[[#This Row],[SB]],STAND_SB[SB],0)</f>
        <v>210</v>
      </c>
      <c r="G135">
        <f t="shared" si="2"/>
        <v>2</v>
      </c>
    </row>
    <row r="136" spans="1:7" x14ac:dyDescent="0.25">
      <c r="A136" t="s">
        <v>50</v>
      </c>
      <c r="B136" t="s">
        <v>97</v>
      </c>
      <c r="C136" t="s">
        <v>113</v>
      </c>
      <c r="D136">
        <v>117</v>
      </c>
      <c r="E136">
        <v>10</v>
      </c>
      <c r="F136">
        <f>RANK(STAND_SB[[#This Row],[SB]],STAND_SB[SB],0)</f>
        <v>215</v>
      </c>
      <c r="G136">
        <f t="shared" si="2"/>
        <v>3</v>
      </c>
    </row>
    <row r="137" spans="1:7" x14ac:dyDescent="0.25">
      <c r="A137" t="s">
        <v>50</v>
      </c>
      <c r="B137" t="s">
        <v>103</v>
      </c>
      <c r="C137" t="s">
        <v>113</v>
      </c>
      <c r="D137">
        <v>116</v>
      </c>
      <c r="E137">
        <v>9</v>
      </c>
      <c r="F137">
        <f>RANK(STAND_SB[[#This Row],[SB]],STAND_SB[SB],0)</f>
        <v>223</v>
      </c>
      <c r="G137">
        <f t="shared" si="2"/>
        <v>4</v>
      </c>
    </row>
    <row r="138" spans="1:7" x14ac:dyDescent="0.25">
      <c r="A138" t="s">
        <v>50</v>
      </c>
      <c r="B138" t="s">
        <v>94</v>
      </c>
      <c r="C138" t="s">
        <v>113</v>
      </c>
      <c r="D138">
        <v>115</v>
      </c>
      <c r="E138">
        <v>8</v>
      </c>
      <c r="F138">
        <f>RANK(STAND_SB[[#This Row],[SB]],STAND_SB[SB],0)</f>
        <v>237</v>
      </c>
      <c r="G138">
        <f t="shared" si="2"/>
        <v>5</v>
      </c>
    </row>
    <row r="139" spans="1:7" x14ac:dyDescent="0.25">
      <c r="A139" t="s">
        <v>50</v>
      </c>
      <c r="B139" t="s">
        <v>105</v>
      </c>
      <c r="C139" t="s">
        <v>113</v>
      </c>
      <c r="D139">
        <v>109</v>
      </c>
      <c r="E139">
        <v>7</v>
      </c>
      <c r="F139">
        <f>RANK(STAND_SB[[#This Row],[SB]],STAND_SB[SB],0)</f>
        <v>278</v>
      </c>
      <c r="G139">
        <f t="shared" si="2"/>
        <v>6</v>
      </c>
    </row>
    <row r="140" spans="1:7" x14ac:dyDescent="0.25">
      <c r="A140" t="s">
        <v>50</v>
      </c>
      <c r="B140" t="s">
        <v>96</v>
      </c>
      <c r="C140" t="s">
        <v>113</v>
      </c>
      <c r="D140">
        <v>103</v>
      </c>
      <c r="E140">
        <v>6</v>
      </c>
      <c r="F140">
        <f>RANK(STAND_SB[[#This Row],[SB]],STAND_SB[SB],0)</f>
        <v>323</v>
      </c>
      <c r="G140">
        <f t="shared" si="2"/>
        <v>7</v>
      </c>
    </row>
    <row r="141" spans="1:7" x14ac:dyDescent="0.25">
      <c r="A141" t="s">
        <v>50</v>
      </c>
      <c r="B141" t="s">
        <v>95</v>
      </c>
      <c r="C141" t="s">
        <v>113</v>
      </c>
      <c r="D141">
        <v>84</v>
      </c>
      <c r="E141">
        <v>5</v>
      </c>
      <c r="F141">
        <f>RANK(STAND_SB[[#This Row],[SB]],STAND_SB[SB],0)</f>
        <v>462</v>
      </c>
      <c r="G141">
        <f t="shared" si="2"/>
        <v>8</v>
      </c>
    </row>
    <row r="142" spans="1:7" x14ac:dyDescent="0.25">
      <c r="A142" t="s">
        <v>50</v>
      </c>
      <c r="B142" t="s">
        <v>99</v>
      </c>
      <c r="C142" t="s">
        <v>113</v>
      </c>
      <c r="D142">
        <v>83</v>
      </c>
      <c r="E142">
        <v>4</v>
      </c>
      <c r="F142">
        <f>RANK(STAND_SB[[#This Row],[SB]],STAND_SB[SB],0)</f>
        <v>473</v>
      </c>
      <c r="G142">
        <f t="shared" si="2"/>
        <v>9</v>
      </c>
    </row>
    <row r="143" spans="1:7" x14ac:dyDescent="0.25">
      <c r="A143" t="s">
        <v>50</v>
      </c>
      <c r="B143" t="s">
        <v>98</v>
      </c>
      <c r="C143" t="s">
        <v>113</v>
      </c>
      <c r="D143">
        <v>67</v>
      </c>
      <c r="E143">
        <v>3</v>
      </c>
      <c r="F143">
        <f>RANK(STAND_SB[[#This Row],[SB]],STAND_SB[SB],0)</f>
        <v>580</v>
      </c>
      <c r="G143">
        <f t="shared" si="2"/>
        <v>10</v>
      </c>
    </row>
    <row r="144" spans="1:7" x14ac:dyDescent="0.25">
      <c r="A144" t="s">
        <v>50</v>
      </c>
      <c r="B144" t="s">
        <v>104</v>
      </c>
      <c r="C144" t="s">
        <v>113</v>
      </c>
      <c r="D144">
        <v>52</v>
      </c>
      <c r="E144">
        <v>2</v>
      </c>
      <c r="F144">
        <f>RANK(STAND_SB[[#This Row],[SB]],STAND_SB[SB],0)</f>
        <v>635</v>
      </c>
      <c r="G144">
        <f t="shared" si="2"/>
        <v>11</v>
      </c>
    </row>
    <row r="145" spans="1:7" x14ac:dyDescent="0.25">
      <c r="A145" t="s">
        <v>50</v>
      </c>
      <c r="B145" t="s">
        <v>101</v>
      </c>
      <c r="C145" t="s">
        <v>113</v>
      </c>
      <c r="D145">
        <v>40</v>
      </c>
      <c r="E145">
        <v>1</v>
      </c>
      <c r="F145">
        <f>RANK(STAND_SB[[#This Row],[SB]],STAND_SB[SB],0)</f>
        <v>653</v>
      </c>
      <c r="G145">
        <f t="shared" si="2"/>
        <v>12</v>
      </c>
    </row>
    <row r="146" spans="1:7" x14ac:dyDescent="0.25">
      <c r="A146" t="s">
        <v>51</v>
      </c>
      <c r="B146" t="s">
        <v>94</v>
      </c>
      <c r="C146" t="s">
        <v>113</v>
      </c>
      <c r="D146">
        <v>163</v>
      </c>
      <c r="E146">
        <v>12</v>
      </c>
      <c r="F146">
        <f>RANK(STAND_SB[[#This Row],[SB]],STAND_SB[SB],0)</f>
        <v>30</v>
      </c>
      <c r="G146">
        <f t="shared" si="2"/>
        <v>1</v>
      </c>
    </row>
    <row r="147" spans="1:7" x14ac:dyDescent="0.25">
      <c r="A147" t="s">
        <v>51</v>
      </c>
      <c r="B147" t="s">
        <v>100</v>
      </c>
      <c r="C147" t="s">
        <v>113</v>
      </c>
      <c r="D147">
        <v>149</v>
      </c>
      <c r="E147">
        <v>11</v>
      </c>
      <c r="F147">
        <f>RANK(STAND_SB[[#This Row],[SB]],STAND_SB[SB],0)</f>
        <v>62</v>
      </c>
      <c r="G147">
        <f t="shared" si="2"/>
        <v>2</v>
      </c>
    </row>
    <row r="148" spans="1:7" x14ac:dyDescent="0.25">
      <c r="A148" t="s">
        <v>51</v>
      </c>
      <c r="B148" t="s">
        <v>95</v>
      </c>
      <c r="C148" t="s">
        <v>113</v>
      </c>
      <c r="D148">
        <v>125</v>
      </c>
      <c r="E148">
        <v>10</v>
      </c>
      <c r="F148">
        <f>RANK(STAND_SB[[#This Row],[SB]],STAND_SB[SB],0)</f>
        <v>160</v>
      </c>
      <c r="G148">
        <f t="shared" si="2"/>
        <v>3</v>
      </c>
    </row>
    <row r="149" spans="1:7" x14ac:dyDescent="0.25">
      <c r="A149" t="s">
        <v>51</v>
      </c>
      <c r="B149" t="s">
        <v>101</v>
      </c>
      <c r="C149" t="s">
        <v>113</v>
      </c>
      <c r="D149">
        <v>123</v>
      </c>
      <c r="E149">
        <v>9</v>
      </c>
      <c r="F149">
        <f>RANK(STAND_SB[[#This Row],[SB]],STAND_SB[SB],0)</f>
        <v>179</v>
      </c>
      <c r="G149">
        <f t="shared" si="2"/>
        <v>4</v>
      </c>
    </row>
    <row r="150" spans="1:7" x14ac:dyDescent="0.25">
      <c r="A150" t="s">
        <v>51</v>
      </c>
      <c r="B150" t="s">
        <v>105</v>
      </c>
      <c r="C150" t="s">
        <v>113</v>
      </c>
      <c r="D150">
        <v>113</v>
      </c>
      <c r="E150">
        <v>8</v>
      </c>
      <c r="F150">
        <f>RANK(STAND_SB[[#This Row],[SB]],STAND_SB[SB],0)</f>
        <v>251</v>
      </c>
      <c r="G150">
        <f t="shared" si="2"/>
        <v>5</v>
      </c>
    </row>
    <row r="151" spans="1:7" x14ac:dyDescent="0.25">
      <c r="A151" t="s">
        <v>51</v>
      </c>
      <c r="B151" t="s">
        <v>99</v>
      </c>
      <c r="C151" t="s">
        <v>113</v>
      </c>
      <c r="D151">
        <v>111</v>
      </c>
      <c r="E151">
        <v>7</v>
      </c>
      <c r="F151">
        <f>RANK(STAND_SB[[#This Row],[SB]],STAND_SB[SB],0)</f>
        <v>263</v>
      </c>
      <c r="G151">
        <f t="shared" si="2"/>
        <v>6</v>
      </c>
    </row>
    <row r="152" spans="1:7" x14ac:dyDescent="0.25">
      <c r="A152" t="s">
        <v>51</v>
      </c>
      <c r="B152" t="s">
        <v>103</v>
      </c>
      <c r="C152" t="s">
        <v>113</v>
      </c>
      <c r="D152">
        <v>109</v>
      </c>
      <c r="E152">
        <v>6</v>
      </c>
      <c r="F152">
        <f>RANK(STAND_SB[[#This Row],[SB]],STAND_SB[SB],0)</f>
        <v>278</v>
      </c>
      <c r="G152">
        <f t="shared" si="2"/>
        <v>7</v>
      </c>
    </row>
    <row r="153" spans="1:7" x14ac:dyDescent="0.25">
      <c r="A153" t="s">
        <v>51</v>
      </c>
      <c r="B153" t="s">
        <v>104</v>
      </c>
      <c r="C153" t="s">
        <v>113</v>
      </c>
      <c r="D153">
        <v>97</v>
      </c>
      <c r="E153">
        <v>5</v>
      </c>
      <c r="F153">
        <f>RANK(STAND_SB[[#This Row],[SB]],STAND_SB[SB],0)</f>
        <v>367</v>
      </c>
      <c r="G153">
        <f t="shared" si="2"/>
        <v>8</v>
      </c>
    </row>
    <row r="154" spans="1:7" x14ac:dyDescent="0.25">
      <c r="A154" t="s">
        <v>51</v>
      </c>
      <c r="B154" t="s">
        <v>97</v>
      </c>
      <c r="C154" t="s">
        <v>113</v>
      </c>
      <c r="D154">
        <v>80</v>
      </c>
      <c r="E154">
        <v>4</v>
      </c>
      <c r="F154">
        <f>RANK(STAND_SB[[#This Row],[SB]],STAND_SB[SB],0)</f>
        <v>501</v>
      </c>
      <c r="G154">
        <f t="shared" si="2"/>
        <v>9</v>
      </c>
    </row>
    <row r="155" spans="1:7" x14ac:dyDescent="0.25">
      <c r="A155" t="s">
        <v>51</v>
      </c>
      <c r="B155" t="s">
        <v>96</v>
      </c>
      <c r="C155" t="s">
        <v>113</v>
      </c>
      <c r="D155">
        <v>76</v>
      </c>
      <c r="E155">
        <v>2.5</v>
      </c>
      <c r="F155">
        <f>RANK(STAND_SB[[#This Row],[SB]],STAND_SB[SB],0)</f>
        <v>520</v>
      </c>
      <c r="G155">
        <f t="shared" si="2"/>
        <v>10</v>
      </c>
    </row>
    <row r="156" spans="1:7" x14ac:dyDescent="0.25">
      <c r="A156" t="s">
        <v>51</v>
      </c>
      <c r="B156" t="s">
        <v>98</v>
      </c>
      <c r="C156" t="s">
        <v>113</v>
      </c>
      <c r="D156">
        <v>76</v>
      </c>
      <c r="E156">
        <v>2.5</v>
      </c>
      <c r="F156">
        <f>RANK(STAND_SB[[#This Row],[SB]],STAND_SB[SB],0)</f>
        <v>520</v>
      </c>
      <c r="G156">
        <f t="shared" si="2"/>
        <v>11</v>
      </c>
    </row>
    <row r="157" spans="1:7" x14ac:dyDescent="0.25">
      <c r="A157" t="s">
        <v>51</v>
      </c>
      <c r="B157" t="s">
        <v>102</v>
      </c>
      <c r="C157" t="s">
        <v>113</v>
      </c>
      <c r="D157">
        <v>58</v>
      </c>
      <c r="E157">
        <v>1</v>
      </c>
      <c r="F157">
        <f>RANK(STAND_SB[[#This Row],[SB]],STAND_SB[SB],0)</f>
        <v>618</v>
      </c>
      <c r="G157">
        <f t="shared" si="2"/>
        <v>12</v>
      </c>
    </row>
    <row r="158" spans="1:7" x14ac:dyDescent="0.25">
      <c r="A158" t="s">
        <v>52</v>
      </c>
      <c r="B158" t="s">
        <v>98</v>
      </c>
      <c r="C158" t="s">
        <v>113</v>
      </c>
      <c r="D158">
        <v>140</v>
      </c>
      <c r="E158">
        <v>12</v>
      </c>
      <c r="F158">
        <f>RANK(STAND_SB[[#This Row],[SB]],STAND_SB[SB],0)</f>
        <v>88</v>
      </c>
      <c r="G158">
        <f t="shared" si="2"/>
        <v>1</v>
      </c>
    </row>
    <row r="159" spans="1:7" x14ac:dyDescent="0.25">
      <c r="A159" t="s">
        <v>52</v>
      </c>
      <c r="B159" t="s">
        <v>105</v>
      </c>
      <c r="C159" t="s">
        <v>113</v>
      </c>
      <c r="D159">
        <v>136</v>
      </c>
      <c r="E159">
        <v>11</v>
      </c>
      <c r="F159">
        <f>RANK(STAND_SB[[#This Row],[SB]],STAND_SB[SB],0)</f>
        <v>107</v>
      </c>
      <c r="G159">
        <f t="shared" si="2"/>
        <v>2</v>
      </c>
    </row>
    <row r="160" spans="1:7" x14ac:dyDescent="0.25">
      <c r="A160" t="s">
        <v>52</v>
      </c>
      <c r="B160" t="s">
        <v>94</v>
      </c>
      <c r="C160" t="s">
        <v>113</v>
      </c>
      <c r="D160">
        <v>131</v>
      </c>
      <c r="E160">
        <v>10</v>
      </c>
      <c r="F160">
        <f>RANK(STAND_SB[[#This Row],[SB]],STAND_SB[SB],0)</f>
        <v>135</v>
      </c>
      <c r="G160">
        <f t="shared" si="2"/>
        <v>3</v>
      </c>
    </row>
    <row r="161" spans="1:7" x14ac:dyDescent="0.25">
      <c r="A161" t="s">
        <v>52</v>
      </c>
      <c r="B161" t="s">
        <v>100</v>
      </c>
      <c r="C161" t="s">
        <v>113</v>
      </c>
      <c r="D161">
        <v>130</v>
      </c>
      <c r="E161">
        <v>9</v>
      </c>
      <c r="F161">
        <f>RANK(STAND_SB[[#This Row],[SB]],STAND_SB[SB],0)</f>
        <v>144</v>
      </c>
      <c r="G161">
        <f t="shared" si="2"/>
        <v>4</v>
      </c>
    </row>
    <row r="162" spans="1:7" x14ac:dyDescent="0.25">
      <c r="A162" t="s">
        <v>52</v>
      </c>
      <c r="B162" t="s">
        <v>104</v>
      </c>
      <c r="C162" t="s">
        <v>113</v>
      </c>
      <c r="D162">
        <v>111</v>
      </c>
      <c r="E162">
        <v>8</v>
      </c>
      <c r="F162">
        <f>RANK(STAND_SB[[#This Row],[SB]],STAND_SB[SB],0)</f>
        <v>263</v>
      </c>
      <c r="G162">
        <f t="shared" si="2"/>
        <v>5</v>
      </c>
    </row>
    <row r="163" spans="1:7" x14ac:dyDescent="0.25">
      <c r="A163" t="s">
        <v>52</v>
      </c>
      <c r="B163" t="s">
        <v>101</v>
      </c>
      <c r="C163" t="s">
        <v>113</v>
      </c>
      <c r="D163">
        <v>110</v>
      </c>
      <c r="E163">
        <v>7</v>
      </c>
      <c r="F163">
        <f>RANK(STAND_SB[[#This Row],[SB]],STAND_SB[SB],0)</f>
        <v>271</v>
      </c>
      <c r="G163">
        <f t="shared" si="2"/>
        <v>6</v>
      </c>
    </row>
    <row r="164" spans="1:7" x14ac:dyDescent="0.25">
      <c r="A164" t="s">
        <v>52</v>
      </c>
      <c r="B164" t="s">
        <v>103</v>
      </c>
      <c r="C164" t="s">
        <v>113</v>
      </c>
      <c r="D164">
        <v>108</v>
      </c>
      <c r="E164">
        <v>6</v>
      </c>
      <c r="F164">
        <f>RANK(STAND_SB[[#This Row],[SB]],STAND_SB[SB],0)</f>
        <v>285</v>
      </c>
      <c r="G164">
        <f t="shared" si="2"/>
        <v>7</v>
      </c>
    </row>
    <row r="165" spans="1:7" x14ac:dyDescent="0.25">
      <c r="A165" t="s">
        <v>52</v>
      </c>
      <c r="B165" t="s">
        <v>95</v>
      </c>
      <c r="C165" t="s">
        <v>113</v>
      </c>
      <c r="D165">
        <v>105</v>
      </c>
      <c r="E165">
        <v>5</v>
      </c>
      <c r="F165">
        <f>RANK(STAND_SB[[#This Row],[SB]],STAND_SB[SB],0)</f>
        <v>307</v>
      </c>
      <c r="G165">
        <f t="shared" si="2"/>
        <v>8</v>
      </c>
    </row>
    <row r="166" spans="1:7" x14ac:dyDescent="0.25">
      <c r="A166" t="s">
        <v>52</v>
      </c>
      <c r="B166" t="s">
        <v>99</v>
      </c>
      <c r="C166" t="s">
        <v>113</v>
      </c>
      <c r="D166">
        <v>96</v>
      </c>
      <c r="E166">
        <v>4</v>
      </c>
      <c r="F166">
        <f>RANK(STAND_SB[[#This Row],[SB]],STAND_SB[SB],0)</f>
        <v>377</v>
      </c>
      <c r="G166">
        <f t="shared" si="2"/>
        <v>9</v>
      </c>
    </row>
    <row r="167" spans="1:7" x14ac:dyDescent="0.25">
      <c r="A167" t="s">
        <v>52</v>
      </c>
      <c r="B167" t="s">
        <v>102</v>
      </c>
      <c r="C167" t="s">
        <v>113</v>
      </c>
      <c r="D167">
        <v>78</v>
      </c>
      <c r="E167">
        <v>3</v>
      </c>
      <c r="F167">
        <f>RANK(STAND_SB[[#This Row],[SB]],STAND_SB[SB],0)</f>
        <v>510</v>
      </c>
      <c r="G167">
        <f t="shared" si="2"/>
        <v>10</v>
      </c>
    </row>
    <row r="168" spans="1:7" x14ac:dyDescent="0.25">
      <c r="A168" t="s">
        <v>52</v>
      </c>
      <c r="B168" t="s">
        <v>96</v>
      </c>
      <c r="C168" t="s">
        <v>113</v>
      </c>
      <c r="D168">
        <v>62</v>
      </c>
      <c r="E168">
        <v>1.5</v>
      </c>
      <c r="F168">
        <f>RANK(STAND_SB[[#This Row],[SB]],STAND_SB[SB],0)</f>
        <v>599</v>
      </c>
      <c r="G168">
        <f t="shared" si="2"/>
        <v>11</v>
      </c>
    </row>
    <row r="169" spans="1:7" x14ac:dyDescent="0.25">
      <c r="A169" t="s">
        <v>52</v>
      </c>
      <c r="B169" t="s">
        <v>97</v>
      </c>
      <c r="C169" t="s">
        <v>113</v>
      </c>
      <c r="D169">
        <v>62</v>
      </c>
      <c r="E169">
        <v>1.5</v>
      </c>
      <c r="F169">
        <f>RANK(STAND_SB[[#This Row],[SB]],STAND_SB[SB],0)</f>
        <v>599</v>
      </c>
      <c r="G169">
        <f t="shared" si="2"/>
        <v>12</v>
      </c>
    </row>
    <row r="170" spans="1:7" x14ac:dyDescent="0.25">
      <c r="A170" t="s">
        <v>53</v>
      </c>
      <c r="B170" t="s">
        <v>103</v>
      </c>
      <c r="C170" t="s">
        <v>113</v>
      </c>
      <c r="D170">
        <v>156</v>
      </c>
      <c r="E170">
        <v>12</v>
      </c>
      <c r="F170">
        <f>RANK(STAND_SB[[#This Row],[SB]],STAND_SB[SB],0)</f>
        <v>41</v>
      </c>
      <c r="G170">
        <f t="shared" si="2"/>
        <v>1</v>
      </c>
    </row>
    <row r="171" spans="1:7" x14ac:dyDescent="0.25">
      <c r="A171" t="s">
        <v>53</v>
      </c>
      <c r="B171" t="s">
        <v>98</v>
      </c>
      <c r="C171" t="s">
        <v>113</v>
      </c>
      <c r="D171">
        <v>152</v>
      </c>
      <c r="E171">
        <v>10.5</v>
      </c>
      <c r="F171">
        <f>RANK(STAND_SB[[#This Row],[SB]],STAND_SB[SB],0)</f>
        <v>50</v>
      </c>
      <c r="G171">
        <f t="shared" si="2"/>
        <v>2</v>
      </c>
    </row>
    <row r="172" spans="1:7" x14ac:dyDescent="0.25">
      <c r="A172" t="s">
        <v>53</v>
      </c>
      <c r="B172" t="s">
        <v>100</v>
      </c>
      <c r="C172" t="s">
        <v>113</v>
      </c>
      <c r="D172">
        <v>152</v>
      </c>
      <c r="E172">
        <v>10.5</v>
      </c>
      <c r="F172">
        <f>RANK(STAND_SB[[#This Row],[SB]],STAND_SB[SB],0)</f>
        <v>50</v>
      </c>
      <c r="G172">
        <f t="shared" si="2"/>
        <v>3</v>
      </c>
    </row>
    <row r="173" spans="1:7" x14ac:dyDescent="0.25">
      <c r="A173" t="s">
        <v>53</v>
      </c>
      <c r="B173" t="s">
        <v>94</v>
      </c>
      <c r="C173" t="s">
        <v>113</v>
      </c>
      <c r="D173">
        <v>137</v>
      </c>
      <c r="E173">
        <v>9</v>
      </c>
      <c r="F173">
        <f>RANK(STAND_SB[[#This Row],[SB]],STAND_SB[SB],0)</f>
        <v>98</v>
      </c>
      <c r="G173">
        <f t="shared" si="2"/>
        <v>4</v>
      </c>
    </row>
    <row r="174" spans="1:7" x14ac:dyDescent="0.25">
      <c r="A174" t="s">
        <v>53</v>
      </c>
      <c r="B174" t="s">
        <v>96</v>
      </c>
      <c r="C174" t="s">
        <v>113</v>
      </c>
      <c r="D174">
        <v>115</v>
      </c>
      <c r="E174">
        <v>8</v>
      </c>
      <c r="F174">
        <f>RANK(STAND_SB[[#This Row],[SB]],STAND_SB[SB],0)</f>
        <v>237</v>
      </c>
      <c r="G174">
        <f t="shared" si="2"/>
        <v>5</v>
      </c>
    </row>
    <row r="175" spans="1:7" x14ac:dyDescent="0.25">
      <c r="A175" t="s">
        <v>53</v>
      </c>
      <c r="B175" t="s">
        <v>97</v>
      </c>
      <c r="C175" t="s">
        <v>113</v>
      </c>
      <c r="D175">
        <v>104</v>
      </c>
      <c r="E175">
        <v>7</v>
      </c>
      <c r="F175">
        <f>RANK(STAND_SB[[#This Row],[SB]],STAND_SB[SB],0)</f>
        <v>316</v>
      </c>
      <c r="G175">
        <f t="shared" si="2"/>
        <v>6</v>
      </c>
    </row>
    <row r="176" spans="1:7" x14ac:dyDescent="0.25">
      <c r="A176" t="s">
        <v>53</v>
      </c>
      <c r="B176" t="s">
        <v>102</v>
      </c>
      <c r="C176" t="s">
        <v>113</v>
      </c>
      <c r="D176">
        <v>102</v>
      </c>
      <c r="E176">
        <v>6</v>
      </c>
      <c r="F176">
        <f>RANK(STAND_SB[[#This Row],[SB]],STAND_SB[SB],0)</f>
        <v>327</v>
      </c>
      <c r="G176">
        <f t="shared" si="2"/>
        <v>7</v>
      </c>
    </row>
    <row r="177" spans="1:7" x14ac:dyDescent="0.25">
      <c r="A177" t="s">
        <v>53</v>
      </c>
      <c r="B177" t="s">
        <v>104</v>
      </c>
      <c r="C177" t="s">
        <v>113</v>
      </c>
      <c r="D177">
        <v>95</v>
      </c>
      <c r="E177">
        <v>5</v>
      </c>
      <c r="F177">
        <f>RANK(STAND_SB[[#This Row],[SB]],STAND_SB[SB],0)</f>
        <v>387</v>
      </c>
      <c r="G177">
        <f t="shared" si="2"/>
        <v>8</v>
      </c>
    </row>
    <row r="178" spans="1:7" x14ac:dyDescent="0.25">
      <c r="A178" t="s">
        <v>53</v>
      </c>
      <c r="B178" t="s">
        <v>99</v>
      </c>
      <c r="C178" t="s">
        <v>113</v>
      </c>
      <c r="D178">
        <v>86</v>
      </c>
      <c r="E178">
        <v>4</v>
      </c>
      <c r="F178">
        <f>RANK(STAND_SB[[#This Row],[SB]],STAND_SB[SB],0)</f>
        <v>449</v>
      </c>
      <c r="G178">
        <f t="shared" si="2"/>
        <v>9</v>
      </c>
    </row>
    <row r="179" spans="1:7" x14ac:dyDescent="0.25">
      <c r="A179" t="s">
        <v>53</v>
      </c>
      <c r="B179" t="s">
        <v>105</v>
      </c>
      <c r="C179" t="s">
        <v>113</v>
      </c>
      <c r="D179">
        <v>65</v>
      </c>
      <c r="E179">
        <v>3</v>
      </c>
      <c r="F179">
        <f>RANK(STAND_SB[[#This Row],[SB]],STAND_SB[SB],0)</f>
        <v>586</v>
      </c>
      <c r="G179">
        <f t="shared" si="2"/>
        <v>10</v>
      </c>
    </row>
    <row r="180" spans="1:7" x14ac:dyDescent="0.25">
      <c r="A180" t="s">
        <v>53</v>
      </c>
      <c r="B180" t="s">
        <v>101</v>
      </c>
      <c r="C180" t="s">
        <v>113</v>
      </c>
      <c r="D180">
        <v>57</v>
      </c>
      <c r="E180">
        <v>2</v>
      </c>
      <c r="F180">
        <f>RANK(STAND_SB[[#This Row],[SB]],STAND_SB[SB],0)</f>
        <v>622</v>
      </c>
      <c r="G180">
        <f t="shared" si="2"/>
        <v>11</v>
      </c>
    </row>
    <row r="181" spans="1:7" x14ac:dyDescent="0.25">
      <c r="A181" t="s">
        <v>53</v>
      </c>
      <c r="B181" t="s">
        <v>95</v>
      </c>
      <c r="C181" t="s">
        <v>113</v>
      </c>
      <c r="D181">
        <v>55</v>
      </c>
      <c r="E181">
        <v>1</v>
      </c>
      <c r="F181">
        <f>RANK(STAND_SB[[#This Row],[SB]],STAND_SB[SB],0)</f>
        <v>626</v>
      </c>
      <c r="G181">
        <f t="shared" si="2"/>
        <v>12</v>
      </c>
    </row>
    <row r="182" spans="1:7" x14ac:dyDescent="0.25">
      <c r="A182" t="s">
        <v>54</v>
      </c>
      <c r="B182" t="s">
        <v>95</v>
      </c>
      <c r="C182" t="s">
        <v>113</v>
      </c>
      <c r="D182">
        <v>170</v>
      </c>
      <c r="E182">
        <v>12</v>
      </c>
      <c r="F182">
        <f>RANK(STAND_SB[[#This Row],[SB]],STAND_SB[SB],0)</f>
        <v>19</v>
      </c>
      <c r="G182">
        <f t="shared" si="2"/>
        <v>1</v>
      </c>
    </row>
    <row r="183" spans="1:7" x14ac:dyDescent="0.25">
      <c r="A183" t="s">
        <v>54</v>
      </c>
      <c r="B183" t="s">
        <v>94</v>
      </c>
      <c r="C183" t="s">
        <v>113</v>
      </c>
      <c r="D183">
        <v>150</v>
      </c>
      <c r="E183">
        <v>11</v>
      </c>
      <c r="F183">
        <f>RANK(STAND_SB[[#This Row],[SB]],STAND_SB[SB],0)</f>
        <v>56</v>
      </c>
      <c r="G183">
        <f t="shared" si="2"/>
        <v>2</v>
      </c>
    </row>
    <row r="184" spans="1:7" x14ac:dyDescent="0.25">
      <c r="A184" t="s">
        <v>54</v>
      </c>
      <c r="B184" t="s">
        <v>96</v>
      </c>
      <c r="C184" t="s">
        <v>113</v>
      </c>
      <c r="D184">
        <v>131</v>
      </c>
      <c r="E184">
        <v>10</v>
      </c>
      <c r="F184">
        <f>RANK(STAND_SB[[#This Row],[SB]],STAND_SB[SB],0)</f>
        <v>135</v>
      </c>
      <c r="G184">
        <f t="shared" si="2"/>
        <v>3</v>
      </c>
    </row>
    <row r="185" spans="1:7" x14ac:dyDescent="0.25">
      <c r="A185" t="s">
        <v>54</v>
      </c>
      <c r="B185" t="s">
        <v>99</v>
      </c>
      <c r="C185" t="s">
        <v>113</v>
      </c>
      <c r="D185">
        <v>129</v>
      </c>
      <c r="E185">
        <v>9</v>
      </c>
      <c r="F185">
        <f>RANK(STAND_SB[[#This Row],[SB]],STAND_SB[SB],0)</f>
        <v>149</v>
      </c>
      <c r="G185">
        <f t="shared" si="2"/>
        <v>4</v>
      </c>
    </row>
    <row r="186" spans="1:7" x14ac:dyDescent="0.25">
      <c r="A186" t="s">
        <v>54</v>
      </c>
      <c r="B186" t="s">
        <v>101</v>
      </c>
      <c r="C186" t="s">
        <v>113</v>
      </c>
      <c r="D186">
        <v>124</v>
      </c>
      <c r="E186">
        <v>7.5</v>
      </c>
      <c r="F186">
        <f>RANK(STAND_SB[[#This Row],[SB]],STAND_SB[SB],0)</f>
        <v>170</v>
      </c>
      <c r="G186">
        <f t="shared" si="2"/>
        <v>5</v>
      </c>
    </row>
    <row r="187" spans="1:7" x14ac:dyDescent="0.25">
      <c r="A187" t="s">
        <v>54</v>
      </c>
      <c r="B187" t="s">
        <v>103</v>
      </c>
      <c r="C187" t="s">
        <v>113</v>
      </c>
      <c r="D187">
        <v>124</v>
      </c>
      <c r="E187">
        <v>7.5</v>
      </c>
      <c r="F187">
        <f>RANK(STAND_SB[[#This Row],[SB]],STAND_SB[SB],0)</f>
        <v>170</v>
      </c>
      <c r="G187">
        <f t="shared" si="2"/>
        <v>6</v>
      </c>
    </row>
    <row r="188" spans="1:7" x14ac:dyDescent="0.25">
      <c r="A188" t="s">
        <v>54</v>
      </c>
      <c r="B188" t="s">
        <v>98</v>
      </c>
      <c r="C188" t="s">
        <v>113</v>
      </c>
      <c r="D188">
        <v>122</v>
      </c>
      <c r="E188">
        <v>6</v>
      </c>
      <c r="F188">
        <f>RANK(STAND_SB[[#This Row],[SB]],STAND_SB[SB],0)</f>
        <v>189</v>
      </c>
      <c r="G188">
        <f t="shared" si="2"/>
        <v>7</v>
      </c>
    </row>
    <row r="189" spans="1:7" x14ac:dyDescent="0.25">
      <c r="A189" t="s">
        <v>54</v>
      </c>
      <c r="B189" t="s">
        <v>100</v>
      </c>
      <c r="C189" t="s">
        <v>113</v>
      </c>
      <c r="D189">
        <v>99</v>
      </c>
      <c r="E189">
        <v>5</v>
      </c>
      <c r="F189">
        <f>RANK(STAND_SB[[#This Row],[SB]],STAND_SB[SB],0)</f>
        <v>348</v>
      </c>
      <c r="G189">
        <f t="shared" si="2"/>
        <v>8</v>
      </c>
    </row>
    <row r="190" spans="1:7" x14ac:dyDescent="0.25">
      <c r="A190" t="s">
        <v>54</v>
      </c>
      <c r="B190" t="s">
        <v>104</v>
      </c>
      <c r="C190" t="s">
        <v>113</v>
      </c>
      <c r="D190">
        <v>81</v>
      </c>
      <c r="E190">
        <v>4</v>
      </c>
      <c r="F190">
        <f>RANK(STAND_SB[[#This Row],[SB]],STAND_SB[SB],0)</f>
        <v>495</v>
      </c>
      <c r="G190">
        <f t="shared" si="2"/>
        <v>9</v>
      </c>
    </row>
    <row r="191" spans="1:7" x14ac:dyDescent="0.25">
      <c r="A191" t="s">
        <v>54</v>
      </c>
      <c r="B191" t="s">
        <v>102</v>
      </c>
      <c r="C191" t="s">
        <v>113</v>
      </c>
      <c r="D191">
        <v>74</v>
      </c>
      <c r="E191">
        <v>3</v>
      </c>
      <c r="F191">
        <f>RANK(STAND_SB[[#This Row],[SB]],STAND_SB[SB],0)</f>
        <v>531</v>
      </c>
      <c r="G191">
        <f t="shared" si="2"/>
        <v>10</v>
      </c>
    </row>
    <row r="192" spans="1:7" x14ac:dyDescent="0.25">
      <c r="A192" t="s">
        <v>54</v>
      </c>
      <c r="B192" t="s">
        <v>105</v>
      </c>
      <c r="C192" t="s">
        <v>113</v>
      </c>
      <c r="D192">
        <v>55</v>
      </c>
      <c r="E192">
        <v>2</v>
      </c>
      <c r="F192">
        <f>RANK(STAND_SB[[#This Row],[SB]],STAND_SB[SB],0)</f>
        <v>626</v>
      </c>
      <c r="G192">
        <f t="shared" si="2"/>
        <v>11</v>
      </c>
    </row>
    <row r="193" spans="1:7" x14ac:dyDescent="0.25">
      <c r="A193" t="s">
        <v>54</v>
      </c>
      <c r="B193" t="s">
        <v>97</v>
      </c>
      <c r="C193" t="s">
        <v>113</v>
      </c>
      <c r="D193">
        <v>45</v>
      </c>
      <c r="E193">
        <v>1</v>
      </c>
      <c r="F193">
        <f>RANK(STAND_SB[[#This Row],[SB]],STAND_SB[SB],0)</f>
        <v>646</v>
      </c>
      <c r="G193">
        <f t="shared" si="2"/>
        <v>12</v>
      </c>
    </row>
    <row r="194" spans="1:7" x14ac:dyDescent="0.25">
      <c r="A194" t="s">
        <v>55</v>
      </c>
      <c r="B194" t="s">
        <v>94</v>
      </c>
      <c r="C194" t="s">
        <v>113</v>
      </c>
      <c r="D194">
        <v>234</v>
      </c>
      <c r="E194">
        <v>12</v>
      </c>
      <c r="F194">
        <f>RANK(STAND_SB[[#This Row],[SB]],STAND_SB[SB],0)</f>
        <v>1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100</v>
      </c>
      <c r="C195" t="s">
        <v>113</v>
      </c>
      <c r="D195">
        <v>136</v>
      </c>
      <c r="E195">
        <v>11</v>
      </c>
      <c r="F195">
        <f>RANK(STAND_SB[[#This Row],[SB]],STAND_SB[SB],0)</f>
        <v>107</v>
      </c>
      <c r="G195">
        <f t="shared" si="3"/>
        <v>2</v>
      </c>
    </row>
    <row r="196" spans="1:7" x14ac:dyDescent="0.25">
      <c r="A196" t="s">
        <v>55</v>
      </c>
      <c r="B196" t="s">
        <v>102</v>
      </c>
      <c r="C196" t="s">
        <v>113</v>
      </c>
      <c r="D196">
        <v>127</v>
      </c>
      <c r="E196">
        <v>10</v>
      </c>
      <c r="F196">
        <f>RANK(STAND_SB[[#This Row],[SB]],STAND_SB[SB],0)</f>
        <v>154</v>
      </c>
      <c r="G196">
        <f t="shared" si="3"/>
        <v>3</v>
      </c>
    </row>
    <row r="197" spans="1:7" x14ac:dyDescent="0.25">
      <c r="A197" t="s">
        <v>55</v>
      </c>
      <c r="B197" t="s">
        <v>99</v>
      </c>
      <c r="C197" t="s">
        <v>113</v>
      </c>
      <c r="D197">
        <v>107</v>
      </c>
      <c r="E197">
        <v>9</v>
      </c>
      <c r="F197">
        <f>RANK(STAND_SB[[#This Row],[SB]],STAND_SB[SB],0)</f>
        <v>293</v>
      </c>
      <c r="G197">
        <f t="shared" si="3"/>
        <v>4</v>
      </c>
    </row>
    <row r="198" spans="1:7" x14ac:dyDescent="0.25">
      <c r="A198" t="s">
        <v>55</v>
      </c>
      <c r="B198" t="s">
        <v>95</v>
      </c>
      <c r="C198" t="s">
        <v>113</v>
      </c>
      <c r="D198">
        <v>100</v>
      </c>
      <c r="E198">
        <v>8</v>
      </c>
      <c r="F198">
        <f>RANK(STAND_SB[[#This Row],[SB]],STAND_SB[SB],0)</f>
        <v>340</v>
      </c>
      <c r="G198">
        <f t="shared" si="3"/>
        <v>5</v>
      </c>
    </row>
    <row r="199" spans="1:7" x14ac:dyDescent="0.25">
      <c r="A199" t="s">
        <v>55</v>
      </c>
      <c r="B199" t="s">
        <v>101</v>
      </c>
      <c r="C199" t="s">
        <v>113</v>
      </c>
      <c r="D199">
        <v>94</v>
      </c>
      <c r="E199">
        <v>7</v>
      </c>
      <c r="F199">
        <f>RANK(STAND_SB[[#This Row],[SB]],STAND_SB[SB],0)</f>
        <v>394</v>
      </c>
      <c r="G199">
        <f t="shared" si="3"/>
        <v>6</v>
      </c>
    </row>
    <row r="200" spans="1:7" x14ac:dyDescent="0.25">
      <c r="A200" t="s">
        <v>55</v>
      </c>
      <c r="B200" t="s">
        <v>103</v>
      </c>
      <c r="C200" t="s">
        <v>113</v>
      </c>
      <c r="D200">
        <v>86</v>
      </c>
      <c r="E200">
        <v>6</v>
      </c>
      <c r="F200">
        <f>RANK(STAND_SB[[#This Row],[SB]],STAND_SB[SB],0)</f>
        <v>449</v>
      </c>
      <c r="G200">
        <f t="shared" si="3"/>
        <v>7</v>
      </c>
    </row>
    <row r="201" spans="1:7" x14ac:dyDescent="0.25">
      <c r="A201" t="s">
        <v>55</v>
      </c>
      <c r="B201" t="s">
        <v>105</v>
      </c>
      <c r="C201" t="s">
        <v>113</v>
      </c>
      <c r="D201">
        <v>84</v>
      </c>
      <c r="E201">
        <v>5</v>
      </c>
      <c r="F201">
        <f>RANK(STAND_SB[[#This Row],[SB]],STAND_SB[SB],0)</f>
        <v>462</v>
      </c>
      <c r="G201">
        <f t="shared" si="3"/>
        <v>8</v>
      </c>
    </row>
    <row r="202" spans="1:7" x14ac:dyDescent="0.25">
      <c r="A202" t="s">
        <v>55</v>
      </c>
      <c r="B202" t="s">
        <v>97</v>
      </c>
      <c r="C202" t="s">
        <v>113</v>
      </c>
      <c r="D202">
        <v>83</v>
      </c>
      <c r="E202">
        <v>4</v>
      </c>
      <c r="F202">
        <f>RANK(STAND_SB[[#This Row],[SB]],STAND_SB[SB],0)</f>
        <v>473</v>
      </c>
      <c r="G202">
        <f t="shared" si="3"/>
        <v>9</v>
      </c>
    </row>
    <row r="203" spans="1:7" x14ac:dyDescent="0.25">
      <c r="A203" t="s">
        <v>55</v>
      </c>
      <c r="B203" t="s">
        <v>104</v>
      </c>
      <c r="C203" t="s">
        <v>113</v>
      </c>
      <c r="D203">
        <v>74</v>
      </c>
      <c r="E203">
        <v>3</v>
      </c>
      <c r="F203">
        <f>RANK(STAND_SB[[#This Row],[SB]],STAND_SB[SB],0)</f>
        <v>531</v>
      </c>
      <c r="G203">
        <f t="shared" si="3"/>
        <v>10</v>
      </c>
    </row>
    <row r="204" spans="1:7" x14ac:dyDescent="0.25">
      <c r="A204" t="s">
        <v>55</v>
      </c>
      <c r="B204" t="s">
        <v>98</v>
      </c>
      <c r="C204" t="s">
        <v>113</v>
      </c>
      <c r="D204">
        <v>68</v>
      </c>
      <c r="E204">
        <v>2</v>
      </c>
      <c r="F204">
        <f>RANK(STAND_SB[[#This Row],[SB]],STAND_SB[SB],0)</f>
        <v>577</v>
      </c>
      <c r="G204">
        <f t="shared" si="3"/>
        <v>11</v>
      </c>
    </row>
    <row r="205" spans="1:7" x14ac:dyDescent="0.25">
      <c r="A205" t="s">
        <v>55</v>
      </c>
      <c r="B205" t="s">
        <v>96</v>
      </c>
      <c r="C205" t="s">
        <v>113</v>
      </c>
      <c r="D205">
        <v>64</v>
      </c>
      <c r="E205">
        <v>1</v>
      </c>
      <c r="F205">
        <f>RANK(STAND_SB[[#This Row],[SB]],STAND_SB[SB],0)</f>
        <v>593</v>
      </c>
      <c r="G205">
        <f t="shared" si="3"/>
        <v>12</v>
      </c>
    </row>
    <row r="206" spans="1:7" x14ac:dyDescent="0.25">
      <c r="A206" t="s">
        <v>56</v>
      </c>
      <c r="B206" t="s">
        <v>95</v>
      </c>
      <c r="C206" t="s">
        <v>113</v>
      </c>
      <c r="D206">
        <v>177</v>
      </c>
      <c r="E206">
        <v>12</v>
      </c>
      <c r="F206">
        <f>RANK(STAND_SB[[#This Row],[SB]],STAND_SB[SB],0)</f>
        <v>11</v>
      </c>
      <c r="G206">
        <f t="shared" si="3"/>
        <v>1</v>
      </c>
    </row>
    <row r="207" spans="1:7" x14ac:dyDescent="0.25">
      <c r="A207" t="s">
        <v>56</v>
      </c>
      <c r="B207" t="s">
        <v>101</v>
      </c>
      <c r="C207" t="s">
        <v>113</v>
      </c>
      <c r="D207">
        <v>149</v>
      </c>
      <c r="E207">
        <v>11</v>
      </c>
      <c r="F207">
        <f>RANK(STAND_SB[[#This Row],[SB]],STAND_SB[SB],0)</f>
        <v>62</v>
      </c>
      <c r="G207">
        <f t="shared" si="3"/>
        <v>2</v>
      </c>
    </row>
    <row r="208" spans="1:7" x14ac:dyDescent="0.25">
      <c r="A208" t="s">
        <v>56</v>
      </c>
      <c r="B208" t="s">
        <v>94</v>
      </c>
      <c r="C208" t="s">
        <v>113</v>
      </c>
      <c r="D208">
        <v>136</v>
      </c>
      <c r="E208">
        <v>10</v>
      </c>
      <c r="F208">
        <f>RANK(STAND_SB[[#This Row],[SB]],STAND_SB[SB],0)</f>
        <v>107</v>
      </c>
      <c r="G208">
        <f t="shared" si="3"/>
        <v>3</v>
      </c>
    </row>
    <row r="209" spans="1:7" x14ac:dyDescent="0.25">
      <c r="A209" t="s">
        <v>56</v>
      </c>
      <c r="B209" t="s">
        <v>104</v>
      </c>
      <c r="C209" t="s">
        <v>113</v>
      </c>
      <c r="D209">
        <v>133</v>
      </c>
      <c r="E209">
        <v>9</v>
      </c>
      <c r="F209">
        <f>RANK(STAND_SB[[#This Row],[SB]],STAND_SB[SB],0)</f>
        <v>129</v>
      </c>
      <c r="G209">
        <f t="shared" si="3"/>
        <v>4</v>
      </c>
    </row>
    <row r="210" spans="1:7" x14ac:dyDescent="0.25">
      <c r="A210" t="s">
        <v>56</v>
      </c>
      <c r="B210" t="s">
        <v>99</v>
      </c>
      <c r="C210" t="s">
        <v>113</v>
      </c>
      <c r="D210">
        <v>110</v>
      </c>
      <c r="E210">
        <v>8</v>
      </c>
      <c r="F210">
        <f>RANK(STAND_SB[[#This Row],[SB]],STAND_SB[SB],0)</f>
        <v>271</v>
      </c>
      <c r="G210">
        <f t="shared" si="3"/>
        <v>5</v>
      </c>
    </row>
    <row r="211" spans="1:7" x14ac:dyDescent="0.25">
      <c r="A211" t="s">
        <v>56</v>
      </c>
      <c r="B211" t="s">
        <v>102</v>
      </c>
      <c r="C211" t="s">
        <v>113</v>
      </c>
      <c r="D211">
        <v>97</v>
      </c>
      <c r="E211">
        <v>7</v>
      </c>
      <c r="F211">
        <f>RANK(STAND_SB[[#This Row],[SB]],STAND_SB[SB],0)</f>
        <v>367</v>
      </c>
      <c r="G211">
        <f t="shared" si="3"/>
        <v>6</v>
      </c>
    </row>
    <row r="212" spans="1:7" x14ac:dyDescent="0.25">
      <c r="A212" t="s">
        <v>56</v>
      </c>
      <c r="B212" t="s">
        <v>98</v>
      </c>
      <c r="C212" t="s">
        <v>113</v>
      </c>
      <c r="D212">
        <v>87</v>
      </c>
      <c r="E212">
        <v>6</v>
      </c>
      <c r="F212">
        <f>RANK(STAND_SB[[#This Row],[SB]],STAND_SB[SB],0)</f>
        <v>441</v>
      </c>
      <c r="G212">
        <f t="shared" si="3"/>
        <v>7</v>
      </c>
    </row>
    <row r="213" spans="1:7" x14ac:dyDescent="0.25">
      <c r="A213" t="s">
        <v>56</v>
      </c>
      <c r="B213" t="s">
        <v>103</v>
      </c>
      <c r="C213" t="s">
        <v>113</v>
      </c>
      <c r="D213">
        <v>84</v>
      </c>
      <c r="E213">
        <v>4.5</v>
      </c>
      <c r="F213">
        <f>RANK(STAND_SB[[#This Row],[SB]],STAND_SB[SB],0)</f>
        <v>462</v>
      </c>
      <c r="G213">
        <f t="shared" si="3"/>
        <v>8</v>
      </c>
    </row>
    <row r="214" spans="1:7" x14ac:dyDescent="0.25">
      <c r="A214" t="s">
        <v>56</v>
      </c>
      <c r="B214" t="s">
        <v>105</v>
      </c>
      <c r="C214" t="s">
        <v>113</v>
      </c>
      <c r="D214">
        <v>84</v>
      </c>
      <c r="E214">
        <v>4.5</v>
      </c>
      <c r="F214">
        <f>RANK(STAND_SB[[#This Row],[SB]],STAND_SB[SB],0)</f>
        <v>462</v>
      </c>
      <c r="G214">
        <f t="shared" si="3"/>
        <v>9</v>
      </c>
    </row>
    <row r="215" spans="1:7" x14ac:dyDescent="0.25">
      <c r="A215" t="s">
        <v>56</v>
      </c>
      <c r="B215" t="s">
        <v>96</v>
      </c>
      <c r="C215" t="s">
        <v>113</v>
      </c>
      <c r="D215">
        <v>82</v>
      </c>
      <c r="E215">
        <v>3</v>
      </c>
      <c r="F215">
        <f>RANK(STAND_SB[[#This Row],[SB]],STAND_SB[SB],0)</f>
        <v>486</v>
      </c>
      <c r="G215">
        <f t="shared" si="3"/>
        <v>10</v>
      </c>
    </row>
    <row r="216" spans="1:7" x14ac:dyDescent="0.25">
      <c r="A216" t="s">
        <v>56</v>
      </c>
      <c r="B216" t="s">
        <v>100</v>
      </c>
      <c r="C216" t="s">
        <v>113</v>
      </c>
      <c r="D216">
        <v>75</v>
      </c>
      <c r="E216">
        <v>2</v>
      </c>
      <c r="F216">
        <f>RANK(STAND_SB[[#This Row],[SB]],STAND_SB[SB],0)</f>
        <v>527</v>
      </c>
      <c r="G216">
        <f t="shared" si="3"/>
        <v>11</v>
      </c>
    </row>
    <row r="217" spans="1:7" x14ac:dyDescent="0.25">
      <c r="A217" t="s">
        <v>56</v>
      </c>
      <c r="B217" t="s">
        <v>97</v>
      </c>
      <c r="C217" t="s">
        <v>113</v>
      </c>
      <c r="D217">
        <v>40</v>
      </c>
      <c r="E217">
        <v>1</v>
      </c>
      <c r="F217">
        <f>RANK(STAND_SB[[#This Row],[SB]],STAND_SB[SB],0)</f>
        <v>653</v>
      </c>
      <c r="G217">
        <f t="shared" si="3"/>
        <v>12</v>
      </c>
    </row>
    <row r="218" spans="1:7" x14ac:dyDescent="0.25">
      <c r="A218" t="s">
        <v>57</v>
      </c>
      <c r="B218" t="s">
        <v>103</v>
      </c>
      <c r="C218" t="s">
        <v>114</v>
      </c>
      <c r="D218">
        <v>142</v>
      </c>
      <c r="E218">
        <v>12</v>
      </c>
      <c r="F218">
        <f>RANK(STAND_SB[[#This Row],[SB]],STAND_SB[SB],0)</f>
        <v>81</v>
      </c>
      <c r="G218">
        <f t="shared" si="3"/>
        <v>1</v>
      </c>
    </row>
    <row r="219" spans="1:7" x14ac:dyDescent="0.25">
      <c r="A219" t="s">
        <v>57</v>
      </c>
      <c r="B219" t="s">
        <v>94</v>
      </c>
      <c r="C219" t="s">
        <v>114</v>
      </c>
      <c r="D219">
        <v>140</v>
      </c>
      <c r="E219">
        <v>11</v>
      </c>
      <c r="F219">
        <f>RANK(STAND_SB[[#This Row],[SB]],STAND_SB[SB],0)</f>
        <v>88</v>
      </c>
      <c r="G219">
        <f t="shared" si="3"/>
        <v>2</v>
      </c>
    </row>
    <row r="220" spans="1:7" x14ac:dyDescent="0.25">
      <c r="A220" t="s">
        <v>57</v>
      </c>
      <c r="B220" t="s">
        <v>98</v>
      </c>
      <c r="C220" t="s">
        <v>114</v>
      </c>
      <c r="D220">
        <v>135</v>
      </c>
      <c r="E220">
        <v>10</v>
      </c>
      <c r="F220">
        <f>RANK(STAND_SB[[#This Row],[SB]],STAND_SB[SB],0)</f>
        <v>123</v>
      </c>
      <c r="G220">
        <f t="shared" si="3"/>
        <v>3</v>
      </c>
    </row>
    <row r="221" spans="1:7" x14ac:dyDescent="0.25">
      <c r="A221" t="s">
        <v>57</v>
      </c>
      <c r="B221" t="s">
        <v>105</v>
      </c>
      <c r="C221" t="s">
        <v>114</v>
      </c>
      <c r="D221">
        <v>130</v>
      </c>
      <c r="E221">
        <v>9</v>
      </c>
      <c r="F221">
        <f>RANK(STAND_SB[[#This Row],[SB]],STAND_SB[SB],0)</f>
        <v>144</v>
      </c>
      <c r="G221">
        <f t="shared" si="3"/>
        <v>4</v>
      </c>
    </row>
    <row r="222" spans="1:7" x14ac:dyDescent="0.25">
      <c r="A222" t="s">
        <v>57</v>
      </c>
      <c r="B222" t="s">
        <v>102</v>
      </c>
      <c r="C222" t="s">
        <v>114</v>
      </c>
      <c r="D222">
        <v>129</v>
      </c>
      <c r="E222">
        <v>8</v>
      </c>
      <c r="F222">
        <f>RANK(STAND_SB[[#This Row],[SB]],STAND_SB[SB],0)</f>
        <v>149</v>
      </c>
      <c r="G222">
        <f t="shared" si="3"/>
        <v>5</v>
      </c>
    </row>
    <row r="223" spans="1:7" x14ac:dyDescent="0.25">
      <c r="A223" t="s">
        <v>57</v>
      </c>
      <c r="B223" t="s">
        <v>100</v>
      </c>
      <c r="C223" t="s">
        <v>114</v>
      </c>
      <c r="D223">
        <v>111</v>
      </c>
      <c r="E223">
        <v>7</v>
      </c>
      <c r="F223">
        <f>RANK(STAND_SB[[#This Row],[SB]],STAND_SB[SB],0)</f>
        <v>263</v>
      </c>
      <c r="G223">
        <f t="shared" si="3"/>
        <v>6</v>
      </c>
    </row>
    <row r="224" spans="1:7" x14ac:dyDescent="0.25">
      <c r="A224" t="s">
        <v>57</v>
      </c>
      <c r="B224" t="s">
        <v>99</v>
      </c>
      <c r="C224" t="s">
        <v>114</v>
      </c>
      <c r="D224">
        <v>107</v>
      </c>
      <c r="E224">
        <v>6</v>
      </c>
      <c r="F224">
        <f>RANK(STAND_SB[[#This Row],[SB]],STAND_SB[SB],0)</f>
        <v>293</v>
      </c>
      <c r="G224">
        <f t="shared" si="3"/>
        <v>7</v>
      </c>
    </row>
    <row r="225" spans="1:7" x14ac:dyDescent="0.25">
      <c r="A225" t="s">
        <v>57</v>
      </c>
      <c r="B225" t="s">
        <v>104</v>
      </c>
      <c r="C225" t="s">
        <v>114</v>
      </c>
      <c r="D225">
        <v>86</v>
      </c>
      <c r="E225">
        <v>5</v>
      </c>
      <c r="F225">
        <f>RANK(STAND_SB[[#This Row],[SB]],STAND_SB[SB],0)</f>
        <v>449</v>
      </c>
      <c r="G225">
        <f t="shared" si="3"/>
        <v>8</v>
      </c>
    </row>
    <row r="226" spans="1:7" x14ac:dyDescent="0.25">
      <c r="A226" t="s">
        <v>57</v>
      </c>
      <c r="B226" t="s">
        <v>101</v>
      </c>
      <c r="C226" t="s">
        <v>114</v>
      </c>
      <c r="D226">
        <v>83</v>
      </c>
      <c r="E226">
        <v>4</v>
      </c>
      <c r="F226">
        <f>RANK(STAND_SB[[#This Row],[SB]],STAND_SB[SB],0)</f>
        <v>473</v>
      </c>
      <c r="G226">
        <f t="shared" si="3"/>
        <v>9</v>
      </c>
    </row>
    <row r="227" spans="1:7" x14ac:dyDescent="0.25">
      <c r="A227" t="s">
        <v>57</v>
      </c>
      <c r="B227" t="s">
        <v>95</v>
      </c>
      <c r="C227" t="s">
        <v>114</v>
      </c>
      <c r="D227">
        <v>80</v>
      </c>
      <c r="E227">
        <v>3</v>
      </c>
      <c r="F227">
        <f>RANK(STAND_SB[[#This Row],[SB]],STAND_SB[SB],0)</f>
        <v>501</v>
      </c>
      <c r="G227">
        <f t="shared" si="3"/>
        <v>10</v>
      </c>
    </row>
    <row r="228" spans="1:7" x14ac:dyDescent="0.25">
      <c r="A228" t="s">
        <v>57</v>
      </c>
      <c r="B228" t="s">
        <v>97</v>
      </c>
      <c r="C228" t="s">
        <v>114</v>
      </c>
      <c r="D228">
        <v>69</v>
      </c>
      <c r="E228">
        <v>2</v>
      </c>
      <c r="F228">
        <f>RANK(STAND_SB[[#This Row],[SB]],STAND_SB[SB],0)</f>
        <v>572</v>
      </c>
      <c r="G228">
        <f t="shared" si="3"/>
        <v>11</v>
      </c>
    </row>
    <row r="229" spans="1:7" x14ac:dyDescent="0.25">
      <c r="A229" t="s">
        <v>57</v>
      </c>
      <c r="B229" t="s">
        <v>96</v>
      </c>
      <c r="C229" t="s">
        <v>114</v>
      </c>
      <c r="D229">
        <v>56</v>
      </c>
      <c r="E229">
        <v>1</v>
      </c>
      <c r="F229">
        <f>RANK(STAND_SB[[#This Row],[SB]],STAND_SB[SB],0)</f>
        <v>625</v>
      </c>
      <c r="G229">
        <f t="shared" si="3"/>
        <v>12</v>
      </c>
    </row>
    <row r="230" spans="1:7" x14ac:dyDescent="0.25">
      <c r="A230" t="s">
        <v>58</v>
      </c>
      <c r="B230" t="s">
        <v>94</v>
      </c>
      <c r="C230" t="s">
        <v>114</v>
      </c>
      <c r="D230">
        <v>167</v>
      </c>
      <c r="E230">
        <v>12</v>
      </c>
      <c r="F230">
        <f>RANK(STAND_SB[[#This Row],[SB]],STAND_SB[SB],0)</f>
        <v>24</v>
      </c>
      <c r="G230">
        <f t="shared" si="3"/>
        <v>1</v>
      </c>
    </row>
    <row r="231" spans="1:7" x14ac:dyDescent="0.25">
      <c r="A231" t="s">
        <v>58</v>
      </c>
      <c r="B231" t="s">
        <v>95</v>
      </c>
      <c r="C231" t="s">
        <v>114</v>
      </c>
      <c r="D231">
        <v>145</v>
      </c>
      <c r="E231">
        <v>11</v>
      </c>
      <c r="F231">
        <f>RANK(STAND_SB[[#This Row],[SB]],STAND_SB[SB],0)</f>
        <v>72</v>
      </c>
      <c r="G231">
        <f t="shared" si="3"/>
        <v>2</v>
      </c>
    </row>
    <row r="232" spans="1:7" x14ac:dyDescent="0.25">
      <c r="A232" t="s">
        <v>58</v>
      </c>
      <c r="B232" t="s">
        <v>100</v>
      </c>
      <c r="C232" t="s">
        <v>114</v>
      </c>
      <c r="D232">
        <v>136</v>
      </c>
      <c r="E232">
        <v>10</v>
      </c>
      <c r="F232">
        <f>RANK(STAND_SB[[#This Row],[SB]],STAND_SB[SB],0)</f>
        <v>107</v>
      </c>
      <c r="G232">
        <f t="shared" si="3"/>
        <v>3</v>
      </c>
    </row>
    <row r="233" spans="1:7" x14ac:dyDescent="0.25">
      <c r="A233" t="s">
        <v>58</v>
      </c>
      <c r="B233" t="s">
        <v>99</v>
      </c>
      <c r="C233" t="s">
        <v>114</v>
      </c>
      <c r="D233">
        <v>121</v>
      </c>
      <c r="E233">
        <v>8.5</v>
      </c>
      <c r="F233">
        <f>RANK(STAND_SB[[#This Row],[SB]],STAND_SB[SB],0)</f>
        <v>193</v>
      </c>
      <c r="G233">
        <f t="shared" si="3"/>
        <v>4</v>
      </c>
    </row>
    <row r="234" spans="1:7" x14ac:dyDescent="0.25">
      <c r="A234" t="s">
        <v>58</v>
      </c>
      <c r="B234" t="s">
        <v>105</v>
      </c>
      <c r="C234" t="s">
        <v>114</v>
      </c>
      <c r="D234">
        <v>121</v>
      </c>
      <c r="E234">
        <v>8.5</v>
      </c>
      <c r="F234">
        <f>RANK(STAND_SB[[#This Row],[SB]],STAND_SB[SB],0)</f>
        <v>193</v>
      </c>
      <c r="G234">
        <f t="shared" si="3"/>
        <v>5</v>
      </c>
    </row>
    <row r="235" spans="1:7" x14ac:dyDescent="0.25">
      <c r="A235" t="s">
        <v>58</v>
      </c>
      <c r="B235" t="s">
        <v>98</v>
      </c>
      <c r="C235" t="s">
        <v>114</v>
      </c>
      <c r="D235">
        <v>107</v>
      </c>
      <c r="E235">
        <v>7</v>
      </c>
      <c r="F235">
        <f>RANK(STAND_SB[[#This Row],[SB]],STAND_SB[SB],0)</f>
        <v>293</v>
      </c>
      <c r="G235">
        <f t="shared" si="3"/>
        <v>6</v>
      </c>
    </row>
    <row r="236" spans="1:7" x14ac:dyDescent="0.25">
      <c r="A236" t="s">
        <v>58</v>
      </c>
      <c r="B236" t="s">
        <v>96</v>
      </c>
      <c r="C236" t="s">
        <v>114</v>
      </c>
      <c r="D236">
        <v>101</v>
      </c>
      <c r="E236">
        <v>6</v>
      </c>
      <c r="F236">
        <f>RANK(STAND_SB[[#This Row],[SB]],STAND_SB[SB],0)</f>
        <v>335</v>
      </c>
      <c r="G236">
        <f t="shared" si="3"/>
        <v>7</v>
      </c>
    </row>
    <row r="237" spans="1:7" x14ac:dyDescent="0.25">
      <c r="A237" t="s">
        <v>58</v>
      </c>
      <c r="B237" t="s">
        <v>103</v>
      </c>
      <c r="C237" t="s">
        <v>114</v>
      </c>
      <c r="D237">
        <v>72</v>
      </c>
      <c r="E237">
        <v>5</v>
      </c>
      <c r="F237">
        <f>RANK(STAND_SB[[#This Row],[SB]],STAND_SB[SB],0)</f>
        <v>552</v>
      </c>
      <c r="G237">
        <f t="shared" si="3"/>
        <v>8</v>
      </c>
    </row>
    <row r="238" spans="1:7" x14ac:dyDescent="0.25">
      <c r="A238" t="s">
        <v>58</v>
      </c>
      <c r="B238" t="s">
        <v>101</v>
      </c>
      <c r="C238" t="s">
        <v>114</v>
      </c>
      <c r="D238">
        <v>71</v>
      </c>
      <c r="E238">
        <v>4</v>
      </c>
      <c r="F238">
        <f>RANK(STAND_SB[[#This Row],[SB]],STAND_SB[SB],0)</f>
        <v>560</v>
      </c>
      <c r="G238">
        <f t="shared" si="3"/>
        <v>9</v>
      </c>
    </row>
    <row r="239" spans="1:7" x14ac:dyDescent="0.25">
      <c r="A239" t="s">
        <v>58</v>
      </c>
      <c r="B239" t="s">
        <v>102</v>
      </c>
      <c r="C239" t="s">
        <v>114</v>
      </c>
      <c r="D239">
        <v>65</v>
      </c>
      <c r="E239">
        <v>3</v>
      </c>
      <c r="F239">
        <f>RANK(STAND_SB[[#This Row],[SB]],STAND_SB[SB],0)</f>
        <v>586</v>
      </c>
      <c r="G239">
        <f t="shared" si="3"/>
        <v>10</v>
      </c>
    </row>
    <row r="240" spans="1:7" x14ac:dyDescent="0.25">
      <c r="A240" t="s">
        <v>58</v>
      </c>
      <c r="B240" t="s">
        <v>97</v>
      </c>
      <c r="C240" t="s">
        <v>114</v>
      </c>
      <c r="D240">
        <v>60</v>
      </c>
      <c r="E240">
        <v>2</v>
      </c>
      <c r="F240">
        <f>RANK(STAND_SB[[#This Row],[SB]],STAND_SB[SB],0)</f>
        <v>609</v>
      </c>
      <c r="G240">
        <f t="shared" si="3"/>
        <v>11</v>
      </c>
    </row>
    <row r="241" spans="1:7" x14ac:dyDescent="0.25">
      <c r="A241" t="s">
        <v>58</v>
      </c>
      <c r="B241" t="s">
        <v>104</v>
      </c>
      <c r="C241" t="s">
        <v>114</v>
      </c>
      <c r="D241">
        <v>53</v>
      </c>
      <c r="E241">
        <v>1</v>
      </c>
      <c r="F241">
        <f>RANK(STAND_SB[[#This Row],[SB]],STAND_SB[SB],0)</f>
        <v>633</v>
      </c>
      <c r="G241">
        <f t="shared" si="3"/>
        <v>12</v>
      </c>
    </row>
    <row r="242" spans="1:7" x14ac:dyDescent="0.25">
      <c r="A242" t="s">
        <v>59</v>
      </c>
      <c r="B242" t="s">
        <v>94</v>
      </c>
      <c r="C242" t="s">
        <v>113</v>
      </c>
      <c r="D242">
        <v>152</v>
      </c>
      <c r="E242">
        <v>12</v>
      </c>
      <c r="F242">
        <f>RANK(STAND_SB[[#This Row],[SB]],STAND_SB[SB],0)</f>
        <v>50</v>
      </c>
      <c r="G242">
        <f t="shared" si="3"/>
        <v>1</v>
      </c>
    </row>
    <row r="243" spans="1:7" x14ac:dyDescent="0.25">
      <c r="A243" t="s">
        <v>59</v>
      </c>
      <c r="B243" t="s">
        <v>100</v>
      </c>
      <c r="C243" t="s">
        <v>113</v>
      </c>
      <c r="D243">
        <v>142</v>
      </c>
      <c r="E243">
        <v>11</v>
      </c>
      <c r="F243">
        <f>RANK(STAND_SB[[#This Row],[SB]],STAND_SB[SB],0)</f>
        <v>81</v>
      </c>
      <c r="G243">
        <f t="shared" si="3"/>
        <v>2</v>
      </c>
    </row>
    <row r="244" spans="1:7" x14ac:dyDescent="0.25">
      <c r="A244" t="s">
        <v>59</v>
      </c>
      <c r="B244" t="s">
        <v>101</v>
      </c>
      <c r="C244" t="s">
        <v>113</v>
      </c>
      <c r="D244">
        <v>132</v>
      </c>
      <c r="E244">
        <v>10</v>
      </c>
      <c r="F244">
        <f>RANK(STAND_SB[[#This Row],[SB]],STAND_SB[SB],0)</f>
        <v>133</v>
      </c>
      <c r="G244">
        <f t="shared" si="3"/>
        <v>3</v>
      </c>
    </row>
    <row r="245" spans="1:7" x14ac:dyDescent="0.25">
      <c r="A245" t="s">
        <v>59</v>
      </c>
      <c r="B245" t="s">
        <v>99</v>
      </c>
      <c r="C245" t="s">
        <v>113</v>
      </c>
      <c r="D245">
        <v>117</v>
      </c>
      <c r="E245">
        <v>8.5</v>
      </c>
      <c r="F245">
        <f>RANK(STAND_SB[[#This Row],[SB]],STAND_SB[SB],0)</f>
        <v>215</v>
      </c>
      <c r="G245">
        <f t="shared" si="3"/>
        <v>4</v>
      </c>
    </row>
    <row r="246" spans="1:7" x14ac:dyDescent="0.25">
      <c r="A246" t="s">
        <v>59</v>
      </c>
      <c r="B246" t="s">
        <v>105</v>
      </c>
      <c r="C246" t="s">
        <v>113</v>
      </c>
      <c r="D246">
        <v>117</v>
      </c>
      <c r="E246">
        <v>8.5</v>
      </c>
      <c r="F246">
        <f>RANK(STAND_SB[[#This Row],[SB]],STAND_SB[SB],0)</f>
        <v>215</v>
      </c>
      <c r="G246">
        <f t="shared" si="3"/>
        <v>5</v>
      </c>
    </row>
    <row r="247" spans="1:7" x14ac:dyDescent="0.25">
      <c r="A247" t="s">
        <v>59</v>
      </c>
      <c r="B247" t="s">
        <v>97</v>
      </c>
      <c r="C247" t="s">
        <v>113</v>
      </c>
      <c r="D247">
        <v>111</v>
      </c>
      <c r="E247">
        <v>7</v>
      </c>
      <c r="F247">
        <f>RANK(STAND_SB[[#This Row],[SB]],STAND_SB[SB],0)</f>
        <v>263</v>
      </c>
      <c r="G247">
        <f t="shared" si="3"/>
        <v>6</v>
      </c>
    </row>
    <row r="248" spans="1:7" x14ac:dyDescent="0.25">
      <c r="A248" t="s">
        <v>59</v>
      </c>
      <c r="B248" t="s">
        <v>102</v>
      </c>
      <c r="C248" t="s">
        <v>113</v>
      </c>
      <c r="D248">
        <v>106</v>
      </c>
      <c r="E248">
        <v>6</v>
      </c>
      <c r="F248">
        <f>RANK(STAND_SB[[#This Row],[SB]],STAND_SB[SB],0)</f>
        <v>305</v>
      </c>
      <c r="G248">
        <f t="shared" si="3"/>
        <v>7</v>
      </c>
    </row>
    <row r="249" spans="1:7" x14ac:dyDescent="0.25">
      <c r="A249" t="s">
        <v>59</v>
      </c>
      <c r="B249" t="s">
        <v>96</v>
      </c>
      <c r="C249" t="s">
        <v>113</v>
      </c>
      <c r="D249">
        <v>103</v>
      </c>
      <c r="E249">
        <v>5</v>
      </c>
      <c r="F249">
        <f>RANK(STAND_SB[[#This Row],[SB]],STAND_SB[SB],0)</f>
        <v>323</v>
      </c>
      <c r="G249">
        <f t="shared" si="3"/>
        <v>8</v>
      </c>
    </row>
    <row r="250" spans="1:7" x14ac:dyDescent="0.25">
      <c r="A250" t="s">
        <v>59</v>
      </c>
      <c r="B250" t="s">
        <v>95</v>
      </c>
      <c r="C250" t="s">
        <v>113</v>
      </c>
      <c r="D250">
        <v>89</v>
      </c>
      <c r="E250">
        <v>4</v>
      </c>
      <c r="F250">
        <f>RANK(STAND_SB[[#This Row],[SB]],STAND_SB[SB],0)</f>
        <v>430</v>
      </c>
      <c r="G250">
        <f t="shared" si="3"/>
        <v>9</v>
      </c>
    </row>
    <row r="251" spans="1:7" x14ac:dyDescent="0.25">
      <c r="A251" t="s">
        <v>59</v>
      </c>
      <c r="B251" t="s">
        <v>98</v>
      </c>
      <c r="C251" t="s">
        <v>113</v>
      </c>
      <c r="D251">
        <v>86</v>
      </c>
      <c r="E251">
        <v>3</v>
      </c>
      <c r="F251">
        <f>RANK(STAND_SB[[#This Row],[SB]],STAND_SB[SB],0)</f>
        <v>449</v>
      </c>
      <c r="G251">
        <f t="shared" si="3"/>
        <v>10</v>
      </c>
    </row>
    <row r="252" spans="1:7" x14ac:dyDescent="0.25">
      <c r="A252" t="s">
        <v>59</v>
      </c>
      <c r="B252" t="s">
        <v>104</v>
      </c>
      <c r="C252" t="s">
        <v>113</v>
      </c>
      <c r="D252">
        <v>71</v>
      </c>
      <c r="E252">
        <v>2</v>
      </c>
      <c r="F252">
        <f>RANK(STAND_SB[[#This Row],[SB]],STAND_SB[SB],0)</f>
        <v>560</v>
      </c>
      <c r="G252">
        <f t="shared" si="3"/>
        <v>11</v>
      </c>
    </row>
    <row r="253" spans="1:7" x14ac:dyDescent="0.25">
      <c r="A253" t="s">
        <v>59</v>
      </c>
      <c r="B253" t="s">
        <v>103</v>
      </c>
      <c r="C253" t="s">
        <v>113</v>
      </c>
      <c r="D253">
        <v>60</v>
      </c>
      <c r="E253">
        <v>1</v>
      </c>
      <c r="F253">
        <f>RANK(STAND_SB[[#This Row],[SB]],STAND_SB[SB],0)</f>
        <v>609</v>
      </c>
      <c r="G253">
        <f t="shared" si="3"/>
        <v>12</v>
      </c>
    </row>
    <row r="254" spans="1:7" x14ac:dyDescent="0.25">
      <c r="A254" t="s">
        <v>60</v>
      </c>
      <c r="B254" t="s">
        <v>94</v>
      </c>
      <c r="C254" t="s">
        <v>114</v>
      </c>
      <c r="D254">
        <v>197</v>
      </c>
      <c r="E254">
        <v>12</v>
      </c>
      <c r="F254">
        <f>RANK(STAND_SB[[#This Row],[SB]],STAND_SB[SB],0)</f>
        <v>5</v>
      </c>
      <c r="G254">
        <f t="shared" si="3"/>
        <v>1</v>
      </c>
    </row>
    <row r="255" spans="1:7" x14ac:dyDescent="0.25">
      <c r="A255" t="s">
        <v>60</v>
      </c>
      <c r="B255" t="s">
        <v>95</v>
      </c>
      <c r="C255" t="s">
        <v>114</v>
      </c>
      <c r="D255">
        <v>124</v>
      </c>
      <c r="E255">
        <v>11</v>
      </c>
      <c r="F255">
        <f>RANK(STAND_SB[[#This Row],[SB]],STAND_SB[SB],0)</f>
        <v>170</v>
      </c>
      <c r="G255">
        <f t="shared" si="3"/>
        <v>2</v>
      </c>
    </row>
    <row r="256" spans="1:7" x14ac:dyDescent="0.25">
      <c r="A256" t="s">
        <v>60</v>
      </c>
      <c r="B256" t="s">
        <v>99</v>
      </c>
      <c r="C256" t="s">
        <v>114</v>
      </c>
      <c r="D256">
        <v>117</v>
      </c>
      <c r="E256">
        <v>10</v>
      </c>
      <c r="F256">
        <f>RANK(STAND_SB[[#This Row],[SB]],STAND_SB[SB],0)</f>
        <v>215</v>
      </c>
      <c r="G256">
        <f t="shared" si="3"/>
        <v>3</v>
      </c>
    </row>
    <row r="257" spans="1:7" x14ac:dyDescent="0.25">
      <c r="A257" t="s">
        <v>60</v>
      </c>
      <c r="B257" t="s">
        <v>105</v>
      </c>
      <c r="C257" t="s">
        <v>114</v>
      </c>
      <c r="D257">
        <v>115</v>
      </c>
      <c r="E257">
        <v>9</v>
      </c>
      <c r="F257">
        <f>RANK(STAND_SB[[#This Row],[SB]],STAND_SB[SB],0)</f>
        <v>237</v>
      </c>
      <c r="G257">
        <f t="shared" si="3"/>
        <v>4</v>
      </c>
    </row>
    <row r="258" spans="1:7" x14ac:dyDescent="0.25">
      <c r="A258" t="s">
        <v>60</v>
      </c>
      <c r="B258" t="s">
        <v>102</v>
      </c>
      <c r="C258" t="s">
        <v>114</v>
      </c>
      <c r="D258">
        <v>110</v>
      </c>
      <c r="E258">
        <v>8</v>
      </c>
      <c r="F258">
        <f>RANK(STAND_SB[[#This Row],[SB]],STAND_SB[SB],0)</f>
        <v>271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104</v>
      </c>
      <c r="C259" t="s">
        <v>114</v>
      </c>
      <c r="D259">
        <v>107</v>
      </c>
      <c r="E259">
        <v>7</v>
      </c>
      <c r="F259">
        <f>RANK(STAND_SB[[#This Row],[SB]],STAND_SB[SB],0)</f>
        <v>293</v>
      </c>
      <c r="G259">
        <f t="shared" si="4"/>
        <v>6</v>
      </c>
    </row>
    <row r="260" spans="1:7" x14ac:dyDescent="0.25">
      <c r="A260" t="s">
        <v>60</v>
      </c>
      <c r="B260" t="s">
        <v>101</v>
      </c>
      <c r="C260" t="s">
        <v>114</v>
      </c>
      <c r="D260">
        <v>96</v>
      </c>
      <c r="E260">
        <v>6</v>
      </c>
      <c r="F260">
        <f>RANK(STAND_SB[[#This Row],[SB]],STAND_SB[SB],0)</f>
        <v>377</v>
      </c>
      <c r="G260">
        <f t="shared" si="4"/>
        <v>7</v>
      </c>
    </row>
    <row r="261" spans="1:7" x14ac:dyDescent="0.25">
      <c r="A261" t="s">
        <v>60</v>
      </c>
      <c r="B261" t="s">
        <v>98</v>
      </c>
      <c r="C261" t="s">
        <v>114</v>
      </c>
      <c r="D261">
        <v>93</v>
      </c>
      <c r="E261">
        <v>5</v>
      </c>
      <c r="F261">
        <f>RANK(STAND_SB[[#This Row],[SB]],STAND_SB[SB],0)</f>
        <v>405</v>
      </c>
      <c r="G261">
        <f t="shared" si="4"/>
        <v>8</v>
      </c>
    </row>
    <row r="262" spans="1:7" x14ac:dyDescent="0.25">
      <c r="A262" t="s">
        <v>60</v>
      </c>
      <c r="B262" t="s">
        <v>100</v>
      </c>
      <c r="C262" t="s">
        <v>114</v>
      </c>
      <c r="D262">
        <v>92</v>
      </c>
      <c r="E262">
        <v>4</v>
      </c>
      <c r="F262">
        <f>RANK(STAND_SB[[#This Row],[SB]],STAND_SB[SB],0)</f>
        <v>410</v>
      </c>
      <c r="G262">
        <f t="shared" si="4"/>
        <v>9</v>
      </c>
    </row>
    <row r="263" spans="1:7" x14ac:dyDescent="0.25">
      <c r="A263" t="s">
        <v>60</v>
      </c>
      <c r="B263" t="s">
        <v>96</v>
      </c>
      <c r="C263" t="s">
        <v>114</v>
      </c>
      <c r="D263">
        <v>82</v>
      </c>
      <c r="E263">
        <v>3</v>
      </c>
      <c r="F263">
        <f>RANK(STAND_SB[[#This Row],[SB]],STAND_SB[SB],0)</f>
        <v>486</v>
      </c>
      <c r="G263">
        <f t="shared" si="4"/>
        <v>10</v>
      </c>
    </row>
    <row r="264" spans="1:7" x14ac:dyDescent="0.25">
      <c r="A264" t="s">
        <v>60</v>
      </c>
      <c r="B264" t="s">
        <v>103</v>
      </c>
      <c r="C264" t="s">
        <v>114</v>
      </c>
      <c r="D264">
        <v>57</v>
      </c>
      <c r="E264">
        <v>2</v>
      </c>
      <c r="F264">
        <f>RANK(STAND_SB[[#This Row],[SB]],STAND_SB[SB],0)</f>
        <v>622</v>
      </c>
      <c r="G264">
        <f t="shared" si="4"/>
        <v>11</v>
      </c>
    </row>
    <row r="265" spans="1:7" x14ac:dyDescent="0.25">
      <c r="A265" t="s">
        <v>60</v>
      </c>
      <c r="B265" t="s">
        <v>97</v>
      </c>
      <c r="C265" t="s">
        <v>114</v>
      </c>
      <c r="D265">
        <v>40</v>
      </c>
      <c r="E265">
        <v>1</v>
      </c>
      <c r="F265">
        <f>RANK(STAND_SB[[#This Row],[SB]],STAND_SB[SB],0)</f>
        <v>653</v>
      </c>
      <c r="G265">
        <f t="shared" si="4"/>
        <v>12</v>
      </c>
    </row>
    <row r="266" spans="1:7" x14ac:dyDescent="0.25">
      <c r="A266" t="s">
        <v>61</v>
      </c>
      <c r="B266" t="s">
        <v>98</v>
      </c>
      <c r="C266" t="s">
        <v>113</v>
      </c>
      <c r="D266">
        <v>152</v>
      </c>
      <c r="E266">
        <v>12</v>
      </c>
      <c r="F266">
        <f>RANK(STAND_SB[[#This Row],[SB]],STAND_SB[SB],0)</f>
        <v>50</v>
      </c>
      <c r="G266">
        <f t="shared" si="4"/>
        <v>1</v>
      </c>
    </row>
    <row r="267" spans="1:7" x14ac:dyDescent="0.25">
      <c r="A267" t="s">
        <v>61</v>
      </c>
      <c r="B267" t="s">
        <v>99</v>
      </c>
      <c r="C267" t="s">
        <v>113</v>
      </c>
      <c r="D267">
        <v>148</v>
      </c>
      <c r="E267">
        <v>11</v>
      </c>
      <c r="F267">
        <f>RANK(STAND_SB[[#This Row],[SB]],STAND_SB[SB],0)</f>
        <v>66</v>
      </c>
      <c r="G267">
        <f t="shared" si="4"/>
        <v>2</v>
      </c>
    </row>
    <row r="268" spans="1:7" x14ac:dyDescent="0.25">
      <c r="A268" t="s">
        <v>61</v>
      </c>
      <c r="B268" t="s">
        <v>95</v>
      </c>
      <c r="C268" t="s">
        <v>113</v>
      </c>
      <c r="D268">
        <v>147</v>
      </c>
      <c r="E268">
        <v>10</v>
      </c>
      <c r="F268">
        <f>RANK(STAND_SB[[#This Row],[SB]],STAND_SB[SB],0)</f>
        <v>69</v>
      </c>
      <c r="G268">
        <f t="shared" si="4"/>
        <v>3</v>
      </c>
    </row>
    <row r="269" spans="1:7" x14ac:dyDescent="0.25">
      <c r="A269" t="s">
        <v>61</v>
      </c>
      <c r="B269" t="s">
        <v>102</v>
      </c>
      <c r="C269" t="s">
        <v>113</v>
      </c>
      <c r="D269">
        <v>141</v>
      </c>
      <c r="E269">
        <v>9</v>
      </c>
      <c r="F269">
        <f>RANK(STAND_SB[[#This Row],[SB]],STAND_SB[SB],0)</f>
        <v>84</v>
      </c>
      <c r="G269">
        <f t="shared" si="4"/>
        <v>4</v>
      </c>
    </row>
    <row r="270" spans="1:7" x14ac:dyDescent="0.25">
      <c r="A270" t="s">
        <v>61</v>
      </c>
      <c r="B270" t="s">
        <v>100</v>
      </c>
      <c r="C270" t="s">
        <v>113</v>
      </c>
      <c r="D270">
        <v>116</v>
      </c>
      <c r="E270">
        <v>8</v>
      </c>
      <c r="F270">
        <f>RANK(STAND_SB[[#This Row],[SB]],STAND_SB[SB],0)</f>
        <v>223</v>
      </c>
      <c r="G270">
        <f t="shared" si="4"/>
        <v>5</v>
      </c>
    </row>
    <row r="271" spans="1:7" x14ac:dyDescent="0.25">
      <c r="A271" t="s">
        <v>61</v>
      </c>
      <c r="B271" t="s">
        <v>94</v>
      </c>
      <c r="C271" t="s">
        <v>113</v>
      </c>
      <c r="D271">
        <v>111</v>
      </c>
      <c r="E271">
        <v>7</v>
      </c>
      <c r="F271">
        <f>RANK(STAND_SB[[#This Row],[SB]],STAND_SB[SB],0)</f>
        <v>263</v>
      </c>
      <c r="G271">
        <f t="shared" si="4"/>
        <v>6</v>
      </c>
    </row>
    <row r="272" spans="1:7" x14ac:dyDescent="0.25">
      <c r="A272" t="s">
        <v>61</v>
      </c>
      <c r="B272" t="s">
        <v>103</v>
      </c>
      <c r="C272" t="s">
        <v>113</v>
      </c>
      <c r="D272">
        <v>88</v>
      </c>
      <c r="E272">
        <v>5.5</v>
      </c>
      <c r="F272">
        <f>RANK(STAND_SB[[#This Row],[SB]],STAND_SB[SB],0)</f>
        <v>438</v>
      </c>
      <c r="G272">
        <f t="shared" si="4"/>
        <v>7</v>
      </c>
    </row>
    <row r="273" spans="1:7" x14ac:dyDescent="0.25">
      <c r="A273" t="s">
        <v>61</v>
      </c>
      <c r="B273" t="s">
        <v>105</v>
      </c>
      <c r="C273" t="s">
        <v>113</v>
      </c>
      <c r="D273">
        <v>88</v>
      </c>
      <c r="E273">
        <v>5.5</v>
      </c>
      <c r="F273">
        <f>RANK(STAND_SB[[#This Row],[SB]],STAND_SB[SB],0)</f>
        <v>438</v>
      </c>
      <c r="G273">
        <f t="shared" si="4"/>
        <v>8</v>
      </c>
    </row>
    <row r="274" spans="1:7" x14ac:dyDescent="0.25">
      <c r="A274" t="s">
        <v>61</v>
      </c>
      <c r="B274" t="s">
        <v>97</v>
      </c>
      <c r="C274" t="s">
        <v>113</v>
      </c>
      <c r="D274">
        <v>76</v>
      </c>
      <c r="E274">
        <v>4</v>
      </c>
      <c r="F274">
        <f>RANK(STAND_SB[[#This Row],[SB]],STAND_SB[SB],0)</f>
        <v>520</v>
      </c>
      <c r="G274">
        <f t="shared" si="4"/>
        <v>9</v>
      </c>
    </row>
    <row r="275" spans="1:7" x14ac:dyDescent="0.25">
      <c r="A275" t="s">
        <v>61</v>
      </c>
      <c r="B275" t="s">
        <v>104</v>
      </c>
      <c r="C275" t="s">
        <v>113</v>
      </c>
      <c r="D275">
        <v>74</v>
      </c>
      <c r="E275">
        <v>3</v>
      </c>
      <c r="F275">
        <f>RANK(STAND_SB[[#This Row],[SB]],STAND_SB[SB],0)</f>
        <v>531</v>
      </c>
      <c r="G275">
        <f t="shared" si="4"/>
        <v>10</v>
      </c>
    </row>
    <row r="276" spans="1:7" x14ac:dyDescent="0.25">
      <c r="A276" t="s">
        <v>61</v>
      </c>
      <c r="B276" t="s">
        <v>101</v>
      </c>
      <c r="C276" t="s">
        <v>113</v>
      </c>
      <c r="D276">
        <v>72</v>
      </c>
      <c r="E276">
        <v>2</v>
      </c>
      <c r="F276">
        <f>RANK(STAND_SB[[#This Row],[SB]],STAND_SB[SB],0)</f>
        <v>552</v>
      </c>
      <c r="G276">
        <f t="shared" si="4"/>
        <v>11</v>
      </c>
    </row>
    <row r="277" spans="1:7" x14ac:dyDescent="0.25">
      <c r="A277" t="s">
        <v>61</v>
      </c>
      <c r="B277" t="s">
        <v>96</v>
      </c>
      <c r="C277" t="s">
        <v>113</v>
      </c>
      <c r="D277">
        <v>66</v>
      </c>
      <c r="E277">
        <v>1</v>
      </c>
      <c r="F277">
        <f>RANK(STAND_SB[[#This Row],[SB]],STAND_SB[SB],0)</f>
        <v>584</v>
      </c>
      <c r="G277">
        <f t="shared" si="4"/>
        <v>12</v>
      </c>
    </row>
    <row r="278" spans="1:7" x14ac:dyDescent="0.25">
      <c r="A278" t="s">
        <v>62</v>
      </c>
      <c r="B278" t="s">
        <v>95</v>
      </c>
      <c r="C278" t="s">
        <v>113</v>
      </c>
      <c r="D278">
        <v>184</v>
      </c>
      <c r="E278">
        <v>12</v>
      </c>
      <c r="F278">
        <f>RANK(STAND_SB[[#This Row],[SB]],STAND_SB[SB],0)</f>
        <v>9</v>
      </c>
      <c r="G278">
        <f t="shared" si="4"/>
        <v>1</v>
      </c>
    </row>
    <row r="279" spans="1:7" x14ac:dyDescent="0.25">
      <c r="A279" t="s">
        <v>62</v>
      </c>
      <c r="B279" t="s">
        <v>94</v>
      </c>
      <c r="C279" t="s">
        <v>113</v>
      </c>
      <c r="D279">
        <v>155</v>
      </c>
      <c r="E279">
        <v>11</v>
      </c>
      <c r="F279">
        <f>RANK(STAND_SB[[#This Row],[SB]],STAND_SB[SB],0)</f>
        <v>42</v>
      </c>
      <c r="G279">
        <f t="shared" si="4"/>
        <v>2</v>
      </c>
    </row>
    <row r="280" spans="1:7" x14ac:dyDescent="0.25">
      <c r="A280" t="s">
        <v>62</v>
      </c>
      <c r="B280" t="s">
        <v>103</v>
      </c>
      <c r="C280" t="s">
        <v>113</v>
      </c>
      <c r="D280">
        <v>128</v>
      </c>
      <c r="E280">
        <v>10</v>
      </c>
      <c r="F280">
        <f>RANK(STAND_SB[[#This Row],[SB]],STAND_SB[SB],0)</f>
        <v>151</v>
      </c>
      <c r="G280">
        <f t="shared" si="4"/>
        <v>3</v>
      </c>
    </row>
    <row r="281" spans="1:7" x14ac:dyDescent="0.25">
      <c r="A281" t="s">
        <v>62</v>
      </c>
      <c r="B281" t="s">
        <v>96</v>
      </c>
      <c r="C281" t="s">
        <v>113</v>
      </c>
      <c r="D281">
        <v>121</v>
      </c>
      <c r="E281">
        <v>9</v>
      </c>
      <c r="F281">
        <f>RANK(STAND_SB[[#This Row],[SB]],STAND_SB[SB],0)</f>
        <v>193</v>
      </c>
      <c r="G281">
        <f t="shared" si="4"/>
        <v>4</v>
      </c>
    </row>
    <row r="282" spans="1:7" x14ac:dyDescent="0.25">
      <c r="A282" t="s">
        <v>62</v>
      </c>
      <c r="B282" t="s">
        <v>102</v>
      </c>
      <c r="C282" t="s">
        <v>113</v>
      </c>
      <c r="D282">
        <v>119</v>
      </c>
      <c r="E282">
        <v>8</v>
      </c>
      <c r="F282">
        <f>RANK(STAND_SB[[#This Row],[SB]],STAND_SB[SB],0)</f>
        <v>204</v>
      </c>
      <c r="G282">
        <f t="shared" si="4"/>
        <v>5</v>
      </c>
    </row>
    <row r="283" spans="1:7" x14ac:dyDescent="0.25">
      <c r="A283" t="s">
        <v>62</v>
      </c>
      <c r="B283" t="s">
        <v>105</v>
      </c>
      <c r="C283" t="s">
        <v>113</v>
      </c>
      <c r="D283">
        <v>105</v>
      </c>
      <c r="E283">
        <v>7</v>
      </c>
      <c r="F283">
        <f>RANK(STAND_SB[[#This Row],[SB]],STAND_SB[SB],0)</f>
        <v>307</v>
      </c>
      <c r="G283">
        <f t="shared" si="4"/>
        <v>6</v>
      </c>
    </row>
    <row r="284" spans="1:7" x14ac:dyDescent="0.25">
      <c r="A284" t="s">
        <v>62</v>
      </c>
      <c r="B284" t="s">
        <v>104</v>
      </c>
      <c r="C284" t="s">
        <v>113</v>
      </c>
      <c r="D284">
        <v>91</v>
      </c>
      <c r="E284">
        <v>6</v>
      </c>
      <c r="F284">
        <f>RANK(STAND_SB[[#This Row],[SB]],STAND_SB[SB],0)</f>
        <v>419</v>
      </c>
      <c r="G284">
        <f t="shared" si="4"/>
        <v>7</v>
      </c>
    </row>
    <row r="285" spans="1:7" x14ac:dyDescent="0.25">
      <c r="A285" t="s">
        <v>62</v>
      </c>
      <c r="B285" t="s">
        <v>98</v>
      </c>
      <c r="C285" t="s">
        <v>113</v>
      </c>
      <c r="D285">
        <v>86</v>
      </c>
      <c r="E285">
        <v>5</v>
      </c>
      <c r="F285">
        <f>RANK(STAND_SB[[#This Row],[SB]],STAND_SB[SB],0)</f>
        <v>449</v>
      </c>
      <c r="G285">
        <f t="shared" si="4"/>
        <v>8</v>
      </c>
    </row>
    <row r="286" spans="1:7" x14ac:dyDescent="0.25">
      <c r="A286" t="s">
        <v>62</v>
      </c>
      <c r="B286" t="s">
        <v>100</v>
      </c>
      <c r="C286" t="s">
        <v>113</v>
      </c>
      <c r="D286">
        <v>82</v>
      </c>
      <c r="E286">
        <v>4</v>
      </c>
      <c r="F286">
        <f>RANK(STAND_SB[[#This Row],[SB]],STAND_SB[SB],0)</f>
        <v>486</v>
      </c>
      <c r="G286">
        <f t="shared" si="4"/>
        <v>9</v>
      </c>
    </row>
    <row r="287" spans="1:7" x14ac:dyDescent="0.25">
      <c r="A287" t="s">
        <v>62</v>
      </c>
      <c r="B287" t="s">
        <v>101</v>
      </c>
      <c r="C287" t="s">
        <v>113</v>
      </c>
      <c r="D287">
        <v>74</v>
      </c>
      <c r="E287">
        <v>3</v>
      </c>
      <c r="F287">
        <f>RANK(STAND_SB[[#This Row],[SB]],STAND_SB[SB],0)</f>
        <v>531</v>
      </c>
      <c r="G287">
        <f t="shared" si="4"/>
        <v>10</v>
      </c>
    </row>
    <row r="288" spans="1:7" x14ac:dyDescent="0.25">
      <c r="A288" t="s">
        <v>62</v>
      </c>
      <c r="B288" t="s">
        <v>97</v>
      </c>
      <c r="C288" t="s">
        <v>113</v>
      </c>
      <c r="D288">
        <v>72</v>
      </c>
      <c r="E288">
        <v>2</v>
      </c>
      <c r="F288">
        <f>RANK(STAND_SB[[#This Row],[SB]],STAND_SB[SB],0)</f>
        <v>552</v>
      </c>
      <c r="G288">
        <f t="shared" si="4"/>
        <v>11</v>
      </c>
    </row>
    <row r="289" spans="1:7" x14ac:dyDescent="0.25">
      <c r="A289" t="s">
        <v>62</v>
      </c>
      <c r="B289" t="s">
        <v>99</v>
      </c>
      <c r="C289" t="s">
        <v>113</v>
      </c>
      <c r="D289">
        <v>65</v>
      </c>
      <c r="E289">
        <v>1</v>
      </c>
      <c r="F289">
        <f>RANK(STAND_SB[[#This Row],[SB]],STAND_SB[SB],0)</f>
        <v>586</v>
      </c>
      <c r="G289">
        <f t="shared" si="4"/>
        <v>12</v>
      </c>
    </row>
    <row r="290" spans="1:7" x14ac:dyDescent="0.25">
      <c r="A290" t="s">
        <v>63</v>
      </c>
      <c r="B290" t="s">
        <v>94</v>
      </c>
      <c r="C290" t="s">
        <v>114</v>
      </c>
      <c r="D290">
        <v>116</v>
      </c>
      <c r="E290">
        <v>11</v>
      </c>
      <c r="F290">
        <f>RANK(STAND_SB[[#This Row],[SB]],STAND_SB[SB],0)</f>
        <v>223</v>
      </c>
      <c r="G290">
        <f t="shared" si="4"/>
        <v>1</v>
      </c>
    </row>
    <row r="291" spans="1:7" x14ac:dyDescent="0.25">
      <c r="A291" t="s">
        <v>63</v>
      </c>
      <c r="B291" t="s">
        <v>95</v>
      </c>
      <c r="C291" t="s">
        <v>114</v>
      </c>
      <c r="D291">
        <v>116</v>
      </c>
      <c r="E291">
        <v>11</v>
      </c>
      <c r="F291">
        <f>RANK(STAND_SB[[#This Row],[SB]],STAND_SB[SB],0)</f>
        <v>223</v>
      </c>
      <c r="G291">
        <f t="shared" si="4"/>
        <v>2</v>
      </c>
    </row>
    <row r="292" spans="1:7" x14ac:dyDescent="0.25">
      <c r="A292" t="s">
        <v>63</v>
      </c>
      <c r="B292" t="s">
        <v>98</v>
      </c>
      <c r="C292" t="s">
        <v>114</v>
      </c>
      <c r="D292">
        <v>116</v>
      </c>
      <c r="E292">
        <v>11</v>
      </c>
      <c r="F292">
        <f>RANK(STAND_SB[[#This Row],[SB]],STAND_SB[SB],0)</f>
        <v>223</v>
      </c>
      <c r="G292">
        <f t="shared" si="4"/>
        <v>3</v>
      </c>
    </row>
    <row r="293" spans="1:7" x14ac:dyDescent="0.25">
      <c r="A293" t="s">
        <v>63</v>
      </c>
      <c r="B293" t="s">
        <v>102</v>
      </c>
      <c r="C293" t="s">
        <v>114</v>
      </c>
      <c r="D293">
        <v>102</v>
      </c>
      <c r="E293">
        <v>9</v>
      </c>
      <c r="F293">
        <f>RANK(STAND_SB[[#This Row],[SB]],STAND_SB[SB],0)</f>
        <v>327</v>
      </c>
      <c r="G293">
        <f t="shared" si="4"/>
        <v>4</v>
      </c>
    </row>
    <row r="294" spans="1:7" x14ac:dyDescent="0.25">
      <c r="A294" t="s">
        <v>63</v>
      </c>
      <c r="B294" t="s">
        <v>100</v>
      </c>
      <c r="C294" t="s">
        <v>114</v>
      </c>
      <c r="D294">
        <v>101</v>
      </c>
      <c r="E294">
        <v>8</v>
      </c>
      <c r="F294">
        <f>RANK(STAND_SB[[#This Row],[SB]],STAND_SB[SB],0)</f>
        <v>335</v>
      </c>
      <c r="G294">
        <f t="shared" si="4"/>
        <v>5</v>
      </c>
    </row>
    <row r="295" spans="1:7" x14ac:dyDescent="0.25">
      <c r="A295" t="s">
        <v>63</v>
      </c>
      <c r="B295" t="s">
        <v>99</v>
      </c>
      <c r="C295" t="s">
        <v>114</v>
      </c>
      <c r="D295">
        <v>96</v>
      </c>
      <c r="E295">
        <v>7</v>
      </c>
      <c r="F295">
        <f>RANK(STAND_SB[[#This Row],[SB]],STAND_SB[SB],0)</f>
        <v>377</v>
      </c>
      <c r="G295">
        <f t="shared" si="4"/>
        <v>6</v>
      </c>
    </row>
    <row r="296" spans="1:7" x14ac:dyDescent="0.25">
      <c r="A296" t="s">
        <v>63</v>
      </c>
      <c r="B296" t="s">
        <v>101</v>
      </c>
      <c r="C296" t="s">
        <v>114</v>
      </c>
      <c r="D296">
        <v>89</v>
      </c>
      <c r="E296">
        <v>6</v>
      </c>
      <c r="F296">
        <f>RANK(STAND_SB[[#This Row],[SB]],STAND_SB[SB],0)</f>
        <v>430</v>
      </c>
      <c r="G296">
        <f t="shared" si="4"/>
        <v>7</v>
      </c>
    </row>
    <row r="297" spans="1:7" x14ac:dyDescent="0.25">
      <c r="A297" t="s">
        <v>63</v>
      </c>
      <c r="B297" t="s">
        <v>97</v>
      </c>
      <c r="C297" t="s">
        <v>114</v>
      </c>
      <c r="D297">
        <v>75</v>
      </c>
      <c r="E297">
        <v>5</v>
      </c>
      <c r="F297">
        <f>RANK(STAND_SB[[#This Row],[SB]],STAND_SB[SB],0)</f>
        <v>527</v>
      </c>
      <c r="G297">
        <f t="shared" si="4"/>
        <v>8</v>
      </c>
    </row>
    <row r="298" spans="1:7" x14ac:dyDescent="0.25">
      <c r="A298" t="s">
        <v>63</v>
      </c>
      <c r="B298" t="s">
        <v>96</v>
      </c>
      <c r="C298" t="s">
        <v>114</v>
      </c>
      <c r="D298">
        <v>73</v>
      </c>
      <c r="E298">
        <v>4</v>
      </c>
      <c r="F298">
        <f>RANK(STAND_SB[[#This Row],[SB]],STAND_SB[SB],0)</f>
        <v>544</v>
      </c>
      <c r="G298">
        <f t="shared" si="4"/>
        <v>9</v>
      </c>
    </row>
    <row r="299" spans="1:7" x14ac:dyDescent="0.25">
      <c r="A299" t="s">
        <v>63</v>
      </c>
      <c r="B299" t="s">
        <v>103</v>
      </c>
      <c r="C299" t="s">
        <v>114</v>
      </c>
      <c r="D299">
        <v>62</v>
      </c>
      <c r="E299">
        <v>3</v>
      </c>
      <c r="F299">
        <f>RANK(STAND_SB[[#This Row],[SB]],STAND_SB[SB],0)</f>
        <v>599</v>
      </c>
      <c r="G299">
        <f t="shared" si="4"/>
        <v>10</v>
      </c>
    </row>
    <row r="300" spans="1:7" x14ac:dyDescent="0.25">
      <c r="A300" t="s">
        <v>63</v>
      </c>
      <c r="B300" t="s">
        <v>105</v>
      </c>
      <c r="C300" t="s">
        <v>114</v>
      </c>
      <c r="D300">
        <v>51</v>
      </c>
      <c r="E300">
        <v>2</v>
      </c>
      <c r="F300">
        <f>RANK(STAND_SB[[#This Row],[SB]],STAND_SB[SB],0)</f>
        <v>640</v>
      </c>
      <c r="G300">
        <f t="shared" si="4"/>
        <v>11</v>
      </c>
    </row>
    <row r="301" spans="1:7" x14ac:dyDescent="0.25">
      <c r="A301" t="s">
        <v>63</v>
      </c>
      <c r="B301" t="s">
        <v>104</v>
      </c>
      <c r="C301" t="s">
        <v>114</v>
      </c>
      <c r="D301">
        <v>45</v>
      </c>
      <c r="E301">
        <v>1</v>
      </c>
      <c r="F301">
        <f>RANK(STAND_SB[[#This Row],[SB]],STAND_SB[SB],0)</f>
        <v>646</v>
      </c>
      <c r="G301">
        <f t="shared" si="4"/>
        <v>12</v>
      </c>
    </row>
    <row r="302" spans="1:7" x14ac:dyDescent="0.25">
      <c r="A302" t="s">
        <v>64</v>
      </c>
      <c r="B302" t="s">
        <v>101</v>
      </c>
      <c r="C302" t="s">
        <v>114</v>
      </c>
      <c r="D302">
        <v>167</v>
      </c>
      <c r="E302">
        <v>12</v>
      </c>
      <c r="F302">
        <f>RANK(STAND_SB[[#This Row],[SB]],STAND_SB[SB],0)</f>
        <v>24</v>
      </c>
      <c r="G302">
        <f t="shared" si="4"/>
        <v>1</v>
      </c>
    </row>
    <row r="303" spans="1:7" x14ac:dyDescent="0.25">
      <c r="A303" t="s">
        <v>64</v>
      </c>
      <c r="B303" t="s">
        <v>95</v>
      </c>
      <c r="C303" t="s">
        <v>114</v>
      </c>
      <c r="D303">
        <v>154</v>
      </c>
      <c r="E303">
        <v>11</v>
      </c>
      <c r="F303">
        <f>RANK(STAND_SB[[#This Row],[SB]],STAND_SB[SB],0)</f>
        <v>43</v>
      </c>
      <c r="G303">
        <f t="shared" si="4"/>
        <v>2</v>
      </c>
    </row>
    <row r="304" spans="1:7" x14ac:dyDescent="0.25">
      <c r="A304" t="s">
        <v>64</v>
      </c>
      <c r="B304" t="s">
        <v>99</v>
      </c>
      <c r="C304" t="s">
        <v>114</v>
      </c>
      <c r="D304">
        <v>136</v>
      </c>
      <c r="E304">
        <v>10</v>
      </c>
      <c r="F304">
        <f>RANK(STAND_SB[[#This Row],[SB]],STAND_SB[SB],0)</f>
        <v>107</v>
      </c>
      <c r="G304">
        <f t="shared" si="4"/>
        <v>3</v>
      </c>
    </row>
    <row r="305" spans="1:7" x14ac:dyDescent="0.25">
      <c r="A305" t="s">
        <v>64</v>
      </c>
      <c r="B305" t="s">
        <v>98</v>
      </c>
      <c r="C305" t="s">
        <v>114</v>
      </c>
      <c r="D305">
        <v>124</v>
      </c>
      <c r="E305">
        <v>9</v>
      </c>
      <c r="F305">
        <f>RANK(STAND_SB[[#This Row],[SB]],STAND_SB[SB],0)</f>
        <v>170</v>
      </c>
      <c r="G305">
        <f t="shared" si="4"/>
        <v>4</v>
      </c>
    </row>
    <row r="306" spans="1:7" x14ac:dyDescent="0.25">
      <c r="A306" t="s">
        <v>64</v>
      </c>
      <c r="B306" t="s">
        <v>97</v>
      </c>
      <c r="C306" t="s">
        <v>114</v>
      </c>
      <c r="D306">
        <v>117</v>
      </c>
      <c r="E306">
        <v>8</v>
      </c>
      <c r="F306">
        <f>RANK(STAND_SB[[#This Row],[SB]],STAND_SB[SB],0)</f>
        <v>215</v>
      </c>
      <c r="G306">
        <f t="shared" si="4"/>
        <v>5</v>
      </c>
    </row>
    <row r="307" spans="1:7" x14ac:dyDescent="0.25">
      <c r="A307" t="s">
        <v>64</v>
      </c>
      <c r="B307" t="s">
        <v>94</v>
      </c>
      <c r="C307" t="s">
        <v>114</v>
      </c>
      <c r="D307">
        <v>112</v>
      </c>
      <c r="E307">
        <v>7</v>
      </c>
      <c r="F307">
        <f>RANK(STAND_SB[[#This Row],[SB]],STAND_SB[SB],0)</f>
        <v>257</v>
      </c>
      <c r="G307">
        <f t="shared" si="4"/>
        <v>6</v>
      </c>
    </row>
    <row r="308" spans="1:7" x14ac:dyDescent="0.25">
      <c r="A308" t="s">
        <v>64</v>
      </c>
      <c r="B308" t="s">
        <v>100</v>
      </c>
      <c r="C308" t="s">
        <v>114</v>
      </c>
      <c r="D308">
        <v>74</v>
      </c>
      <c r="E308">
        <v>5.5</v>
      </c>
      <c r="F308">
        <f>RANK(STAND_SB[[#This Row],[SB]],STAND_SB[SB],0)</f>
        <v>531</v>
      </c>
      <c r="G308">
        <f t="shared" si="4"/>
        <v>7</v>
      </c>
    </row>
    <row r="309" spans="1:7" x14ac:dyDescent="0.25">
      <c r="A309" t="s">
        <v>64</v>
      </c>
      <c r="B309" t="s">
        <v>103</v>
      </c>
      <c r="C309" t="s">
        <v>114</v>
      </c>
      <c r="D309">
        <v>74</v>
      </c>
      <c r="E309">
        <v>5.5</v>
      </c>
      <c r="F309">
        <f>RANK(STAND_SB[[#This Row],[SB]],STAND_SB[SB],0)</f>
        <v>531</v>
      </c>
      <c r="G309">
        <f t="shared" si="4"/>
        <v>8</v>
      </c>
    </row>
    <row r="310" spans="1:7" x14ac:dyDescent="0.25">
      <c r="A310" t="s">
        <v>64</v>
      </c>
      <c r="B310" t="s">
        <v>96</v>
      </c>
      <c r="C310" t="s">
        <v>114</v>
      </c>
      <c r="D310">
        <v>72</v>
      </c>
      <c r="E310">
        <v>4</v>
      </c>
      <c r="F310">
        <f>RANK(STAND_SB[[#This Row],[SB]],STAND_SB[SB],0)</f>
        <v>552</v>
      </c>
      <c r="G310">
        <f t="shared" si="4"/>
        <v>9</v>
      </c>
    </row>
    <row r="311" spans="1:7" x14ac:dyDescent="0.25">
      <c r="A311" t="s">
        <v>64</v>
      </c>
      <c r="B311" t="s">
        <v>102</v>
      </c>
      <c r="C311" t="s">
        <v>114</v>
      </c>
      <c r="D311">
        <v>61</v>
      </c>
      <c r="E311">
        <v>3</v>
      </c>
      <c r="F311">
        <f>RANK(STAND_SB[[#This Row],[SB]],STAND_SB[SB],0)</f>
        <v>604</v>
      </c>
      <c r="G311">
        <f t="shared" si="4"/>
        <v>10</v>
      </c>
    </row>
    <row r="312" spans="1:7" x14ac:dyDescent="0.25">
      <c r="A312" t="s">
        <v>64</v>
      </c>
      <c r="B312" t="s">
        <v>105</v>
      </c>
      <c r="C312" t="s">
        <v>114</v>
      </c>
      <c r="D312">
        <v>60</v>
      </c>
      <c r="E312">
        <v>2</v>
      </c>
      <c r="F312">
        <f>RANK(STAND_SB[[#This Row],[SB]],STAND_SB[SB],0)</f>
        <v>609</v>
      </c>
      <c r="G312">
        <f t="shared" si="4"/>
        <v>11</v>
      </c>
    </row>
    <row r="313" spans="1:7" x14ac:dyDescent="0.25">
      <c r="A313" t="s">
        <v>64</v>
      </c>
      <c r="B313" t="s">
        <v>104</v>
      </c>
      <c r="C313" t="s">
        <v>114</v>
      </c>
      <c r="D313">
        <v>23</v>
      </c>
      <c r="E313">
        <v>1</v>
      </c>
      <c r="F313">
        <f>RANK(STAND_SB[[#This Row],[SB]],STAND_SB[SB],0)</f>
        <v>660</v>
      </c>
      <c r="G313">
        <f t="shared" si="4"/>
        <v>12</v>
      </c>
    </row>
    <row r="314" spans="1:7" x14ac:dyDescent="0.25">
      <c r="A314" t="s">
        <v>65</v>
      </c>
      <c r="B314" t="s">
        <v>94</v>
      </c>
      <c r="C314" t="s">
        <v>114</v>
      </c>
      <c r="D314">
        <v>167</v>
      </c>
      <c r="E314">
        <v>12</v>
      </c>
      <c r="F314">
        <f>RANK(STAND_SB[[#This Row],[SB]],STAND_SB[SB],0)</f>
        <v>24</v>
      </c>
      <c r="G314">
        <f t="shared" si="4"/>
        <v>1</v>
      </c>
    </row>
    <row r="315" spans="1:7" x14ac:dyDescent="0.25">
      <c r="A315" t="s">
        <v>65</v>
      </c>
      <c r="B315" t="s">
        <v>95</v>
      </c>
      <c r="C315" t="s">
        <v>114</v>
      </c>
      <c r="D315">
        <v>145</v>
      </c>
      <c r="E315">
        <v>11</v>
      </c>
      <c r="F315">
        <f>RANK(STAND_SB[[#This Row],[SB]],STAND_SB[SB],0)</f>
        <v>72</v>
      </c>
      <c r="G315">
        <f t="shared" si="4"/>
        <v>2</v>
      </c>
    </row>
    <row r="316" spans="1:7" x14ac:dyDescent="0.25">
      <c r="A316" t="s">
        <v>65</v>
      </c>
      <c r="B316" t="s">
        <v>100</v>
      </c>
      <c r="C316" t="s">
        <v>114</v>
      </c>
      <c r="D316">
        <v>136</v>
      </c>
      <c r="E316">
        <v>10</v>
      </c>
      <c r="F316">
        <f>RANK(STAND_SB[[#This Row],[SB]],STAND_SB[SB],0)</f>
        <v>107</v>
      </c>
      <c r="G316">
        <f t="shared" si="4"/>
        <v>3</v>
      </c>
    </row>
    <row r="317" spans="1:7" x14ac:dyDescent="0.25">
      <c r="A317" t="s">
        <v>65</v>
      </c>
      <c r="B317" t="s">
        <v>99</v>
      </c>
      <c r="C317" t="s">
        <v>114</v>
      </c>
      <c r="D317">
        <v>121</v>
      </c>
      <c r="E317">
        <v>8.5</v>
      </c>
      <c r="F317">
        <f>RANK(STAND_SB[[#This Row],[SB]],STAND_SB[SB],0)</f>
        <v>193</v>
      </c>
      <c r="G317">
        <f t="shared" si="4"/>
        <v>4</v>
      </c>
    </row>
    <row r="318" spans="1:7" x14ac:dyDescent="0.25">
      <c r="A318" t="s">
        <v>65</v>
      </c>
      <c r="B318" t="s">
        <v>105</v>
      </c>
      <c r="C318" t="s">
        <v>114</v>
      </c>
      <c r="D318">
        <v>121</v>
      </c>
      <c r="E318">
        <v>8.5</v>
      </c>
      <c r="F318">
        <f>RANK(STAND_SB[[#This Row],[SB]],STAND_SB[SB],0)</f>
        <v>193</v>
      </c>
      <c r="G318">
        <f t="shared" si="4"/>
        <v>5</v>
      </c>
    </row>
    <row r="319" spans="1:7" x14ac:dyDescent="0.25">
      <c r="A319" t="s">
        <v>65</v>
      </c>
      <c r="B319" t="s">
        <v>98</v>
      </c>
      <c r="C319" t="s">
        <v>114</v>
      </c>
      <c r="D319">
        <v>107</v>
      </c>
      <c r="E319">
        <v>7</v>
      </c>
      <c r="F319">
        <f>RANK(STAND_SB[[#This Row],[SB]],STAND_SB[SB],0)</f>
        <v>293</v>
      </c>
      <c r="G319">
        <f t="shared" si="4"/>
        <v>6</v>
      </c>
    </row>
    <row r="320" spans="1:7" x14ac:dyDescent="0.25">
      <c r="A320" t="s">
        <v>65</v>
      </c>
      <c r="B320" t="s">
        <v>96</v>
      </c>
      <c r="C320" t="s">
        <v>114</v>
      </c>
      <c r="D320">
        <v>101</v>
      </c>
      <c r="E320">
        <v>6</v>
      </c>
      <c r="F320">
        <f>RANK(STAND_SB[[#This Row],[SB]],STAND_SB[SB],0)</f>
        <v>335</v>
      </c>
      <c r="G320">
        <f t="shared" si="4"/>
        <v>7</v>
      </c>
    </row>
    <row r="321" spans="1:7" x14ac:dyDescent="0.25">
      <c r="A321" t="s">
        <v>65</v>
      </c>
      <c r="B321" t="s">
        <v>103</v>
      </c>
      <c r="C321" t="s">
        <v>114</v>
      </c>
      <c r="D321">
        <v>72</v>
      </c>
      <c r="E321">
        <v>5</v>
      </c>
      <c r="F321">
        <f>RANK(STAND_SB[[#This Row],[SB]],STAND_SB[SB],0)</f>
        <v>552</v>
      </c>
      <c r="G321">
        <f t="shared" si="4"/>
        <v>8</v>
      </c>
    </row>
    <row r="322" spans="1:7" x14ac:dyDescent="0.25">
      <c r="A322" t="s">
        <v>65</v>
      </c>
      <c r="B322" t="s">
        <v>101</v>
      </c>
      <c r="C322" t="s">
        <v>114</v>
      </c>
      <c r="D322">
        <v>71</v>
      </c>
      <c r="E322">
        <v>4</v>
      </c>
      <c r="F322">
        <f>RANK(STAND_SB[[#This Row],[SB]],STAND_SB[SB],0)</f>
        <v>560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102</v>
      </c>
      <c r="C323" t="s">
        <v>114</v>
      </c>
      <c r="D323">
        <v>65</v>
      </c>
      <c r="E323">
        <v>3</v>
      </c>
      <c r="F323">
        <f>RANK(STAND_SB[[#This Row],[SB]],STAND_SB[SB],0)</f>
        <v>586</v>
      </c>
      <c r="G323">
        <f t="shared" si="5"/>
        <v>10</v>
      </c>
    </row>
    <row r="324" spans="1:7" x14ac:dyDescent="0.25">
      <c r="A324" t="s">
        <v>65</v>
      </c>
      <c r="B324" t="s">
        <v>97</v>
      </c>
      <c r="C324" t="s">
        <v>114</v>
      </c>
      <c r="D324">
        <v>60</v>
      </c>
      <c r="E324">
        <v>2</v>
      </c>
      <c r="F324">
        <f>RANK(STAND_SB[[#This Row],[SB]],STAND_SB[SB],0)</f>
        <v>609</v>
      </c>
      <c r="G324">
        <f t="shared" si="5"/>
        <v>11</v>
      </c>
    </row>
    <row r="325" spans="1:7" x14ac:dyDescent="0.25">
      <c r="A325" t="s">
        <v>65</v>
      </c>
      <c r="B325" t="s">
        <v>104</v>
      </c>
      <c r="C325" t="s">
        <v>114</v>
      </c>
      <c r="D325">
        <v>53</v>
      </c>
      <c r="E325">
        <v>1</v>
      </c>
      <c r="F325">
        <f>RANK(STAND_SB[[#This Row],[SB]],STAND_SB[SB],0)</f>
        <v>633</v>
      </c>
      <c r="G325">
        <f t="shared" si="5"/>
        <v>12</v>
      </c>
    </row>
    <row r="326" spans="1:7" x14ac:dyDescent="0.25">
      <c r="A326" t="s">
        <v>66</v>
      </c>
      <c r="B326" t="s">
        <v>101</v>
      </c>
      <c r="C326" t="s">
        <v>114</v>
      </c>
      <c r="D326">
        <v>170</v>
      </c>
      <c r="E326">
        <v>12</v>
      </c>
      <c r="F326">
        <f>RANK(STAND_SB[[#This Row],[SB]],STAND_SB[SB],0)</f>
        <v>19</v>
      </c>
      <c r="G326">
        <f t="shared" si="5"/>
        <v>1</v>
      </c>
    </row>
    <row r="327" spans="1:7" x14ac:dyDescent="0.25">
      <c r="A327" t="s">
        <v>66</v>
      </c>
      <c r="B327" t="s">
        <v>102</v>
      </c>
      <c r="C327" t="s">
        <v>114</v>
      </c>
      <c r="D327">
        <v>137</v>
      </c>
      <c r="E327">
        <v>11</v>
      </c>
      <c r="F327">
        <f>RANK(STAND_SB[[#This Row],[SB]],STAND_SB[SB],0)</f>
        <v>98</v>
      </c>
      <c r="G327">
        <f t="shared" si="5"/>
        <v>2</v>
      </c>
    </row>
    <row r="328" spans="1:7" x14ac:dyDescent="0.25">
      <c r="A328" t="s">
        <v>66</v>
      </c>
      <c r="B328" t="s">
        <v>96</v>
      </c>
      <c r="C328" t="s">
        <v>114</v>
      </c>
      <c r="D328">
        <v>136</v>
      </c>
      <c r="E328">
        <v>10</v>
      </c>
      <c r="F328">
        <f>RANK(STAND_SB[[#This Row],[SB]],STAND_SB[SB],0)</f>
        <v>107</v>
      </c>
      <c r="G328">
        <f t="shared" si="5"/>
        <v>3</v>
      </c>
    </row>
    <row r="329" spans="1:7" x14ac:dyDescent="0.25">
      <c r="A329" t="s">
        <v>66</v>
      </c>
      <c r="B329" t="s">
        <v>94</v>
      </c>
      <c r="C329" t="s">
        <v>114</v>
      </c>
      <c r="D329">
        <v>125</v>
      </c>
      <c r="E329">
        <v>9</v>
      </c>
      <c r="F329">
        <f>RANK(STAND_SB[[#This Row],[SB]],STAND_SB[SB],0)</f>
        <v>160</v>
      </c>
      <c r="G329">
        <f t="shared" si="5"/>
        <v>4</v>
      </c>
    </row>
    <row r="330" spans="1:7" x14ac:dyDescent="0.25">
      <c r="A330" t="s">
        <v>66</v>
      </c>
      <c r="B330" t="s">
        <v>99</v>
      </c>
      <c r="C330" t="s">
        <v>114</v>
      </c>
      <c r="D330">
        <v>114</v>
      </c>
      <c r="E330">
        <v>8</v>
      </c>
      <c r="F330">
        <f>RANK(STAND_SB[[#This Row],[SB]],STAND_SB[SB],0)</f>
        <v>244</v>
      </c>
      <c r="G330">
        <f t="shared" si="5"/>
        <v>5</v>
      </c>
    </row>
    <row r="331" spans="1:7" x14ac:dyDescent="0.25">
      <c r="A331" t="s">
        <v>66</v>
      </c>
      <c r="B331" t="s">
        <v>100</v>
      </c>
      <c r="C331" t="s">
        <v>114</v>
      </c>
      <c r="D331">
        <v>102</v>
      </c>
      <c r="E331">
        <v>7</v>
      </c>
      <c r="F331">
        <f>RANK(STAND_SB[[#This Row],[SB]],STAND_SB[SB],0)</f>
        <v>327</v>
      </c>
      <c r="G331">
        <f t="shared" si="5"/>
        <v>6</v>
      </c>
    </row>
    <row r="332" spans="1:7" x14ac:dyDescent="0.25">
      <c r="A332" t="s">
        <v>66</v>
      </c>
      <c r="B332" t="s">
        <v>98</v>
      </c>
      <c r="C332" t="s">
        <v>114</v>
      </c>
      <c r="D332">
        <v>99</v>
      </c>
      <c r="E332">
        <v>6</v>
      </c>
      <c r="F332">
        <f>RANK(STAND_SB[[#This Row],[SB]],STAND_SB[SB],0)</f>
        <v>348</v>
      </c>
      <c r="G332">
        <f t="shared" si="5"/>
        <v>7</v>
      </c>
    </row>
    <row r="333" spans="1:7" x14ac:dyDescent="0.25">
      <c r="A333" t="s">
        <v>66</v>
      </c>
      <c r="B333" t="s">
        <v>95</v>
      </c>
      <c r="C333" t="s">
        <v>114</v>
      </c>
      <c r="D333">
        <v>96</v>
      </c>
      <c r="E333">
        <v>5</v>
      </c>
      <c r="F333">
        <f>RANK(STAND_SB[[#This Row],[SB]],STAND_SB[SB],0)</f>
        <v>377</v>
      </c>
      <c r="G333">
        <f t="shared" si="5"/>
        <v>8</v>
      </c>
    </row>
    <row r="334" spans="1:7" x14ac:dyDescent="0.25">
      <c r="A334" t="s">
        <v>66</v>
      </c>
      <c r="B334" t="s">
        <v>104</v>
      </c>
      <c r="C334" t="s">
        <v>114</v>
      </c>
      <c r="D334">
        <v>89</v>
      </c>
      <c r="E334">
        <v>4</v>
      </c>
      <c r="F334">
        <f>RANK(STAND_SB[[#This Row],[SB]],STAND_SB[SB],0)</f>
        <v>430</v>
      </c>
      <c r="G334">
        <f t="shared" si="5"/>
        <v>9</v>
      </c>
    </row>
    <row r="335" spans="1:7" x14ac:dyDescent="0.25">
      <c r="A335" t="s">
        <v>66</v>
      </c>
      <c r="B335" t="s">
        <v>105</v>
      </c>
      <c r="C335" t="s">
        <v>114</v>
      </c>
      <c r="D335">
        <v>74</v>
      </c>
      <c r="E335">
        <v>3</v>
      </c>
      <c r="F335">
        <f>RANK(STAND_SB[[#This Row],[SB]],STAND_SB[SB],0)</f>
        <v>531</v>
      </c>
      <c r="G335">
        <f t="shared" si="5"/>
        <v>10</v>
      </c>
    </row>
    <row r="336" spans="1:7" x14ac:dyDescent="0.25">
      <c r="A336" t="s">
        <v>66</v>
      </c>
      <c r="B336" t="s">
        <v>97</v>
      </c>
      <c r="C336" t="s">
        <v>114</v>
      </c>
      <c r="D336">
        <v>61</v>
      </c>
      <c r="E336">
        <v>2</v>
      </c>
      <c r="F336">
        <f>RANK(STAND_SB[[#This Row],[SB]],STAND_SB[SB],0)</f>
        <v>604</v>
      </c>
      <c r="G336">
        <f t="shared" si="5"/>
        <v>11</v>
      </c>
    </row>
    <row r="337" spans="1:7" x14ac:dyDescent="0.25">
      <c r="A337" t="s">
        <v>66</v>
      </c>
      <c r="B337" t="s">
        <v>103</v>
      </c>
      <c r="C337" t="s">
        <v>114</v>
      </c>
      <c r="D337">
        <v>54</v>
      </c>
      <c r="E337">
        <v>1</v>
      </c>
      <c r="F337">
        <f>RANK(STAND_SB[[#This Row],[SB]],STAND_SB[SB],0)</f>
        <v>631</v>
      </c>
      <c r="G337">
        <f t="shared" si="5"/>
        <v>12</v>
      </c>
    </row>
    <row r="338" spans="1:7" x14ac:dyDescent="0.25">
      <c r="A338" t="s">
        <v>67</v>
      </c>
      <c r="B338" t="s">
        <v>94</v>
      </c>
      <c r="C338" t="s">
        <v>113</v>
      </c>
      <c r="D338">
        <v>143</v>
      </c>
      <c r="E338">
        <v>12</v>
      </c>
      <c r="F338">
        <f>RANK(STAND_SB[[#This Row],[SB]],STAND_SB[SB],0)</f>
        <v>76</v>
      </c>
      <c r="G338">
        <f t="shared" si="5"/>
        <v>1</v>
      </c>
    </row>
    <row r="339" spans="1:7" x14ac:dyDescent="0.25">
      <c r="A339" t="s">
        <v>67</v>
      </c>
      <c r="B339" t="s">
        <v>100</v>
      </c>
      <c r="C339" t="s">
        <v>113</v>
      </c>
      <c r="D339">
        <v>137</v>
      </c>
      <c r="E339">
        <v>11</v>
      </c>
      <c r="F339">
        <f>RANK(STAND_SB[[#This Row],[SB]],STAND_SB[SB],0)</f>
        <v>98</v>
      </c>
      <c r="G339">
        <f t="shared" si="5"/>
        <v>2</v>
      </c>
    </row>
    <row r="340" spans="1:7" x14ac:dyDescent="0.25">
      <c r="A340" t="s">
        <v>67</v>
      </c>
      <c r="B340" t="s">
        <v>101</v>
      </c>
      <c r="C340" t="s">
        <v>113</v>
      </c>
      <c r="D340">
        <v>122</v>
      </c>
      <c r="E340">
        <v>10</v>
      </c>
      <c r="F340">
        <f>RANK(STAND_SB[[#This Row],[SB]],STAND_SB[SB],0)</f>
        <v>189</v>
      </c>
      <c r="G340">
        <f t="shared" si="5"/>
        <v>3</v>
      </c>
    </row>
    <row r="341" spans="1:7" x14ac:dyDescent="0.25">
      <c r="A341" t="s">
        <v>67</v>
      </c>
      <c r="B341" t="s">
        <v>98</v>
      </c>
      <c r="C341" t="s">
        <v>113</v>
      </c>
      <c r="D341">
        <v>113</v>
      </c>
      <c r="E341">
        <v>9</v>
      </c>
      <c r="F341">
        <f>RANK(STAND_SB[[#This Row],[SB]],STAND_SB[SB],0)</f>
        <v>251</v>
      </c>
      <c r="G341">
        <f t="shared" si="5"/>
        <v>4</v>
      </c>
    </row>
    <row r="342" spans="1:7" x14ac:dyDescent="0.25">
      <c r="A342" t="s">
        <v>67</v>
      </c>
      <c r="B342" t="s">
        <v>104</v>
      </c>
      <c r="C342" t="s">
        <v>113</v>
      </c>
      <c r="D342">
        <v>107</v>
      </c>
      <c r="E342">
        <v>8</v>
      </c>
      <c r="F342">
        <f>RANK(STAND_SB[[#This Row],[SB]],STAND_SB[SB],0)</f>
        <v>293</v>
      </c>
      <c r="G342">
        <f t="shared" si="5"/>
        <v>5</v>
      </c>
    </row>
    <row r="343" spans="1:7" x14ac:dyDescent="0.25">
      <c r="A343" t="s">
        <v>67</v>
      </c>
      <c r="B343" t="s">
        <v>96</v>
      </c>
      <c r="C343" t="s">
        <v>113</v>
      </c>
      <c r="D343">
        <v>103</v>
      </c>
      <c r="E343">
        <v>7</v>
      </c>
      <c r="F343">
        <f>RANK(STAND_SB[[#This Row],[SB]],STAND_SB[SB],0)</f>
        <v>323</v>
      </c>
      <c r="G343">
        <f t="shared" si="5"/>
        <v>6</v>
      </c>
    </row>
    <row r="344" spans="1:7" x14ac:dyDescent="0.25">
      <c r="A344" t="s">
        <v>67</v>
      </c>
      <c r="B344" t="s">
        <v>97</v>
      </c>
      <c r="C344" t="s">
        <v>113</v>
      </c>
      <c r="D344">
        <v>100</v>
      </c>
      <c r="E344">
        <v>6</v>
      </c>
      <c r="F344">
        <f>RANK(STAND_SB[[#This Row],[SB]],STAND_SB[SB],0)</f>
        <v>340</v>
      </c>
      <c r="G344">
        <f t="shared" si="5"/>
        <v>7</v>
      </c>
    </row>
    <row r="345" spans="1:7" x14ac:dyDescent="0.25">
      <c r="A345" t="s">
        <v>67</v>
      </c>
      <c r="B345" t="s">
        <v>102</v>
      </c>
      <c r="C345" t="s">
        <v>113</v>
      </c>
      <c r="D345">
        <v>99</v>
      </c>
      <c r="E345">
        <v>5</v>
      </c>
      <c r="F345">
        <f>RANK(STAND_SB[[#This Row],[SB]],STAND_SB[SB],0)</f>
        <v>348</v>
      </c>
      <c r="G345">
        <f t="shared" si="5"/>
        <v>8</v>
      </c>
    </row>
    <row r="346" spans="1:7" x14ac:dyDescent="0.25">
      <c r="A346" t="s">
        <v>67</v>
      </c>
      <c r="B346" t="s">
        <v>95</v>
      </c>
      <c r="C346" t="s">
        <v>113</v>
      </c>
      <c r="D346">
        <v>97</v>
      </c>
      <c r="E346">
        <v>3.5</v>
      </c>
      <c r="F346">
        <f>RANK(STAND_SB[[#This Row],[SB]],STAND_SB[SB],0)</f>
        <v>367</v>
      </c>
      <c r="G346">
        <f t="shared" si="5"/>
        <v>9</v>
      </c>
    </row>
    <row r="347" spans="1:7" x14ac:dyDescent="0.25">
      <c r="A347" t="s">
        <v>67</v>
      </c>
      <c r="B347" t="s">
        <v>103</v>
      </c>
      <c r="C347" t="s">
        <v>113</v>
      </c>
      <c r="D347">
        <v>97</v>
      </c>
      <c r="E347">
        <v>3.5</v>
      </c>
      <c r="F347">
        <f>RANK(STAND_SB[[#This Row],[SB]],STAND_SB[SB],0)</f>
        <v>367</v>
      </c>
      <c r="G347">
        <f t="shared" si="5"/>
        <v>10</v>
      </c>
    </row>
    <row r="348" spans="1:7" x14ac:dyDescent="0.25">
      <c r="A348" t="s">
        <v>67</v>
      </c>
      <c r="B348" t="s">
        <v>99</v>
      </c>
      <c r="C348" t="s">
        <v>113</v>
      </c>
      <c r="D348">
        <v>82</v>
      </c>
      <c r="E348">
        <v>2</v>
      </c>
      <c r="F348">
        <f>RANK(STAND_SB[[#This Row],[SB]],STAND_SB[SB],0)</f>
        <v>486</v>
      </c>
      <c r="G348">
        <f t="shared" si="5"/>
        <v>11</v>
      </c>
    </row>
    <row r="349" spans="1:7" x14ac:dyDescent="0.25">
      <c r="A349" t="s">
        <v>67</v>
      </c>
      <c r="B349" t="s">
        <v>105</v>
      </c>
      <c r="C349" t="s">
        <v>113</v>
      </c>
      <c r="D349">
        <v>72</v>
      </c>
      <c r="E349">
        <v>1</v>
      </c>
      <c r="F349">
        <f>RANK(STAND_SB[[#This Row],[SB]],STAND_SB[SB],0)</f>
        <v>552</v>
      </c>
      <c r="G349">
        <f t="shared" si="5"/>
        <v>12</v>
      </c>
    </row>
    <row r="350" spans="1:7" x14ac:dyDescent="0.25">
      <c r="A350" t="s">
        <v>68</v>
      </c>
      <c r="B350" t="s">
        <v>103</v>
      </c>
      <c r="C350" t="s">
        <v>113</v>
      </c>
      <c r="D350">
        <v>139</v>
      </c>
      <c r="E350">
        <v>12</v>
      </c>
      <c r="F350">
        <f>RANK(STAND_SB[[#This Row],[SB]],STAND_SB[SB],0)</f>
        <v>92</v>
      </c>
      <c r="G350">
        <f t="shared" si="5"/>
        <v>1</v>
      </c>
    </row>
    <row r="351" spans="1:7" x14ac:dyDescent="0.25">
      <c r="A351" t="s">
        <v>68</v>
      </c>
      <c r="B351" t="s">
        <v>100</v>
      </c>
      <c r="C351" t="s">
        <v>113</v>
      </c>
      <c r="D351">
        <v>132</v>
      </c>
      <c r="E351">
        <v>11</v>
      </c>
      <c r="F351">
        <f>RANK(STAND_SB[[#This Row],[SB]],STAND_SB[SB],0)</f>
        <v>133</v>
      </c>
      <c r="G351">
        <f t="shared" si="5"/>
        <v>2</v>
      </c>
    </row>
    <row r="352" spans="1:7" x14ac:dyDescent="0.25">
      <c r="A352" t="s">
        <v>68</v>
      </c>
      <c r="B352" t="s">
        <v>94</v>
      </c>
      <c r="C352" t="s">
        <v>113</v>
      </c>
      <c r="D352">
        <v>123</v>
      </c>
      <c r="E352">
        <v>10</v>
      </c>
      <c r="F352">
        <f>RANK(STAND_SB[[#This Row],[SB]],STAND_SB[SB],0)</f>
        <v>179</v>
      </c>
      <c r="G352">
        <f t="shared" si="5"/>
        <v>3</v>
      </c>
    </row>
    <row r="353" spans="1:7" x14ac:dyDescent="0.25">
      <c r="A353" t="s">
        <v>68</v>
      </c>
      <c r="B353" t="s">
        <v>97</v>
      </c>
      <c r="C353" t="s">
        <v>113</v>
      </c>
      <c r="D353">
        <v>121</v>
      </c>
      <c r="E353">
        <v>9</v>
      </c>
      <c r="F353">
        <f>RANK(STAND_SB[[#This Row],[SB]],STAND_SB[SB],0)</f>
        <v>193</v>
      </c>
      <c r="G353">
        <f t="shared" si="5"/>
        <v>4</v>
      </c>
    </row>
    <row r="354" spans="1:7" x14ac:dyDescent="0.25">
      <c r="A354" t="s">
        <v>68</v>
      </c>
      <c r="B354" t="s">
        <v>104</v>
      </c>
      <c r="C354" t="s">
        <v>113</v>
      </c>
      <c r="D354">
        <v>114</v>
      </c>
      <c r="E354">
        <v>8</v>
      </c>
      <c r="F354">
        <f>RANK(STAND_SB[[#This Row],[SB]],STAND_SB[SB],0)</f>
        <v>244</v>
      </c>
      <c r="G354">
        <f t="shared" si="5"/>
        <v>5</v>
      </c>
    </row>
    <row r="355" spans="1:7" x14ac:dyDescent="0.25">
      <c r="A355" t="s">
        <v>68</v>
      </c>
      <c r="B355" t="s">
        <v>95</v>
      </c>
      <c r="C355" t="s">
        <v>113</v>
      </c>
      <c r="D355">
        <v>109</v>
      </c>
      <c r="E355">
        <v>7</v>
      </c>
      <c r="F355">
        <f>RANK(STAND_SB[[#This Row],[SB]],STAND_SB[SB],0)</f>
        <v>278</v>
      </c>
      <c r="G355">
        <f t="shared" si="5"/>
        <v>6</v>
      </c>
    </row>
    <row r="356" spans="1:7" x14ac:dyDescent="0.25">
      <c r="A356" t="s">
        <v>68</v>
      </c>
      <c r="B356" t="s">
        <v>99</v>
      </c>
      <c r="C356" t="s">
        <v>113</v>
      </c>
      <c r="D356">
        <v>104</v>
      </c>
      <c r="E356">
        <v>6</v>
      </c>
      <c r="F356">
        <f>RANK(STAND_SB[[#This Row],[SB]],STAND_SB[SB],0)</f>
        <v>316</v>
      </c>
      <c r="G356">
        <f t="shared" si="5"/>
        <v>7</v>
      </c>
    </row>
    <row r="357" spans="1:7" x14ac:dyDescent="0.25">
      <c r="A357" t="s">
        <v>68</v>
      </c>
      <c r="B357" t="s">
        <v>101</v>
      </c>
      <c r="C357" t="s">
        <v>113</v>
      </c>
      <c r="D357">
        <v>97</v>
      </c>
      <c r="E357">
        <v>5</v>
      </c>
      <c r="F357">
        <f>RANK(STAND_SB[[#This Row],[SB]],STAND_SB[SB],0)</f>
        <v>367</v>
      </c>
      <c r="G357">
        <f t="shared" si="5"/>
        <v>8</v>
      </c>
    </row>
    <row r="358" spans="1:7" x14ac:dyDescent="0.25">
      <c r="A358" t="s">
        <v>68</v>
      </c>
      <c r="B358" t="s">
        <v>102</v>
      </c>
      <c r="C358" t="s">
        <v>113</v>
      </c>
      <c r="D358">
        <v>94</v>
      </c>
      <c r="E358">
        <v>4</v>
      </c>
      <c r="F358">
        <f>RANK(STAND_SB[[#This Row],[SB]],STAND_SB[SB],0)</f>
        <v>394</v>
      </c>
      <c r="G358">
        <f t="shared" si="5"/>
        <v>9</v>
      </c>
    </row>
    <row r="359" spans="1:7" x14ac:dyDescent="0.25">
      <c r="A359" t="s">
        <v>68</v>
      </c>
      <c r="B359" t="s">
        <v>98</v>
      </c>
      <c r="C359" t="s">
        <v>113</v>
      </c>
      <c r="D359">
        <v>90</v>
      </c>
      <c r="E359">
        <v>3</v>
      </c>
      <c r="F359">
        <f>RANK(STAND_SB[[#This Row],[SB]],STAND_SB[SB],0)</f>
        <v>427</v>
      </c>
      <c r="G359">
        <f t="shared" si="5"/>
        <v>10</v>
      </c>
    </row>
    <row r="360" spans="1:7" x14ac:dyDescent="0.25">
      <c r="A360" t="s">
        <v>68</v>
      </c>
      <c r="B360" t="s">
        <v>105</v>
      </c>
      <c r="C360" t="s">
        <v>113</v>
      </c>
      <c r="D360">
        <v>84</v>
      </c>
      <c r="E360">
        <v>2</v>
      </c>
      <c r="F360">
        <f>RANK(STAND_SB[[#This Row],[SB]],STAND_SB[SB],0)</f>
        <v>462</v>
      </c>
      <c r="G360">
        <f t="shared" si="5"/>
        <v>11</v>
      </c>
    </row>
    <row r="361" spans="1:7" x14ac:dyDescent="0.25">
      <c r="A361" t="s">
        <v>68</v>
      </c>
      <c r="B361" t="s">
        <v>96</v>
      </c>
      <c r="C361" t="s">
        <v>113</v>
      </c>
      <c r="D361">
        <v>48</v>
      </c>
      <c r="E361">
        <v>1</v>
      </c>
      <c r="F361">
        <f>RANK(STAND_SB[[#This Row],[SB]],STAND_SB[SB],0)</f>
        <v>644</v>
      </c>
      <c r="G361">
        <f t="shared" si="5"/>
        <v>12</v>
      </c>
    </row>
    <row r="362" spans="1:7" x14ac:dyDescent="0.25">
      <c r="A362" t="s">
        <v>69</v>
      </c>
      <c r="B362" t="s">
        <v>105</v>
      </c>
      <c r="C362" t="s">
        <v>113</v>
      </c>
      <c r="D362">
        <v>163</v>
      </c>
      <c r="E362">
        <v>12</v>
      </c>
      <c r="F362">
        <f>RANK(STAND_SB[[#This Row],[SB]],STAND_SB[SB],0)</f>
        <v>30</v>
      </c>
      <c r="G362">
        <f t="shared" si="5"/>
        <v>1</v>
      </c>
    </row>
    <row r="363" spans="1:7" x14ac:dyDescent="0.25">
      <c r="A363" t="s">
        <v>69</v>
      </c>
      <c r="B363" t="s">
        <v>101</v>
      </c>
      <c r="C363" t="s">
        <v>113</v>
      </c>
      <c r="D363">
        <v>125</v>
      </c>
      <c r="E363">
        <v>11</v>
      </c>
      <c r="F363">
        <f>RANK(STAND_SB[[#This Row],[SB]],STAND_SB[SB],0)</f>
        <v>160</v>
      </c>
      <c r="G363">
        <f t="shared" si="5"/>
        <v>2</v>
      </c>
    </row>
    <row r="364" spans="1:7" x14ac:dyDescent="0.25">
      <c r="A364" t="s">
        <v>69</v>
      </c>
      <c r="B364" t="s">
        <v>102</v>
      </c>
      <c r="C364" t="s">
        <v>113</v>
      </c>
      <c r="D364">
        <v>123</v>
      </c>
      <c r="E364">
        <v>10</v>
      </c>
      <c r="F364">
        <f>RANK(STAND_SB[[#This Row],[SB]],STAND_SB[SB],0)</f>
        <v>179</v>
      </c>
      <c r="G364">
        <f t="shared" si="5"/>
        <v>3</v>
      </c>
    </row>
    <row r="365" spans="1:7" x14ac:dyDescent="0.25">
      <c r="A365" t="s">
        <v>69</v>
      </c>
      <c r="B365" t="s">
        <v>100</v>
      </c>
      <c r="C365" t="s">
        <v>113</v>
      </c>
      <c r="D365">
        <v>121</v>
      </c>
      <c r="E365">
        <v>9</v>
      </c>
      <c r="F365">
        <f>RANK(STAND_SB[[#This Row],[SB]],STAND_SB[SB],0)</f>
        <v>193</v>
      </c>
      <c r="G365">
        <f t="shared" si="5"/>
        <v>4</v>
      </c>
    </row>
    <row r="366" spans="1:7" x14ac:dyDescent="0.25">
      <c r="A366" t="s">
        <v>69</v>
      </c>
      <c r="B366" t="s">
        <v>94</v>
      </c>
      <c r="C366" t="s">
        <v>113</v>
      </c>
      <c r="D366">
        <v>116</v>
      </c>
      <c r="E366">
        <v>7.5</v>
      </c>
      <c r="F366">
        <f>RANK(STAND_SB[[#This Row],[SB]],STAND_SB[SB],0)</f>
        <v>223</v>
      </c>
      <c r="G366">
        <f t="shared" si="5"/>
        <v>5</v>
      </c>
    </row>
    <row r="367" spans="1:7" x14ac:dyDescent="0.25">
      <c r="A367" t="s">
        <v>69</v>
      </c>
      <c r="B367" t="s">
        <v>95</v>
      </c>
      <c r="C367" t="s">
        <v>113</v>
      </c>
      <c r="D367">
        <v>116</v>
      </c>
      <c r="E367">
        <v>7.5</v>
      </c>
      <c r="F367">
        <f>RANK(STAND_SB[[#This Row],[SB]],STAND_SB[SB],0)</f>
        <v>223</v>
      </c>
      <c r="G367">
        <f t="shared" si="5"/>
        <v>6</v>
      </c>
    </row>
    <row r="368" spans="1:7" x14ac:dyDescent="0.25">
      <c r="A368" t="s">
        <v>69</v>
      </c>
      <c r="B368" t="s">
        <v>104</v>
      </c>
      <c r="C368" t="s">
        <v>113</v>
      </c>
      <c r="D368">
        <v>98</v>
      </c>
      <c r="E368">
        <v>6</v>
      </c>
      <c r="F368">
        <f>RANK(STAND_SB[[#This Row],[SB]],STAND_SB[SB],0)</f>
        <v>356</v>
      </c>
      <c r="G368">
        <f t="shared" si="5"/>
        <v>7</v>
      </c>
    </row>
    <row r="369" spans="1:7" x14ac:dyDescent="0.25">
      <c r="A369" t="s">
        <v>69</v>
      </c>
      <c r="B369" t="s">
        <v>96</v>
      </c>
      <c r="C369" t="s">
        <v>113</v>
      </c>
      <c r="D369">
        <v>92</v>
      </c>
      <c r="E369">
        <v>5</v>
      </c>
      <c r="F369">
        <f>RANK(STAND_SB[[#This Row],[SB]],STAND_SB[SB],0)</f>
        <v>410</v>
      </c>
      <c r="G369">
        <f t="shared" si="5"/>
        <v>8</v>
      </c>
    </row>
    <row r="370" spans="1:7" x14ac:dyDescent="0.25">
      <c r="A370" t="s">
        <v>69</v>
      </c>
      <c r="B370" t="s">
        <v>98</v>
      </c>
      <c r="C370" t="s">
        <v>113</v>
      </c>
      <c r="D370">
        <v>83</v>
      </c>
      <c r="E370">
        <v>4</v>
      </c>
      <c r="F370">
        <f>RANK(STAND_SB[[#This Row],[SB]],STAND_SB[SB],0)</f>
        <v>473</v>
      </c>
      <c r="G370">
        <f t="shared" si="5"/>
        <v>9</v>
      </c>
    </row>
    <row r="371" spans="1:7" x14ac:dyDescent="0.25">
      <c r="A371" t="s">
        <v>69</v>
      </c>
      <c r="B371" t="s">
        <v>99</v>
      </c>
      <c r="C371" t="s">
        <v>113</v>
      </c>
      <c r="D371">
        <v>81</v>
      </c>
      <c r="E371">
        <v>3</v>
      </c>
      <c r="F371">
        <f>RANK(STAND_SB[[#This Row],[SB]],STAND_SB[SB],0)</f>
        <v>495</v>
      </c>
      <c r="G371">
        <f t="shared" si="5"/>
        <v>10</v>
      </c>
    </row>
    <row r="372" spans="1:7" x14ac:dyDescent="0.25">
      <c r="A372" t="s">
        <v>69</v>
      </c>
      <c r="B372" t="s">
        <v>103</v>
      </c>
      <c r="C372" t="s">
        <v>113</v>
      </c>
      <c r="D372">
        <v>80</v>
      </c>
      <c r="E372">
        <v>2</v>
      </c>
      <c r="F372">
        <f>RANK(STAND_SB[[#This Row],[SB]],STAND_SB[SB],0)</f>
        <v>501</v>
      </c>
      <c r="G372">
        <f t="shared" si="5"/>
        <v>11</v>
      </c>
    </row>
    <row r="373" spans="1:7" x14ac:dyDescent="0.25">
      <c r="A373" t="s">
        <v>69</v>
      </c>
      <c r="B373" t="s">
        <v>97</v>
      </c>
      <c r="C373" t="s">
        <v>113</v>
      </c>
      <c r="D373">
        <v>67</v>
      </c>
      <c r="E373">
        <v>1</v>
      </c>
      <c r="F373">
        <f>RANK(STAND_SB[[#This Row],[SB]],STAND_SB[SB],0)</f>
        <v>580</v>
      </c>
      <c r="G373">
        <f t="shared" si="5"/>
        <v>12</v>
      </c>
    </row>
    <row r="374" spans="1:7" x14ac:dyDescent="0.25">
      <c r="A374" t="s">
        <v>70</v>
      </c>
      <c r="B374" t="s">
        <v>94</v>
      </c>
      <c r="C374" t="s">
        <v>113</v>
      </c>
      <c r="D374">
        <v>162</v>
      </c>
      <c r="E374">
        <v>11.5</v>
      </c>
      <c r="F374">
        <f>RANK(STAND_SB[[#This Row],[SB]],STAND_SB[SB],0)</f>
        <v>34</v>
      </c>
      <c r="G374">
        <f t="shared" si="5"/>
        <v>1</v>
      </c>
    </row>
    <row r="375" spans="1:7" x14ac:dyDescent="0.25">
      <c r="A375" t="s">
        <v>70</v>
      </c>
      <c r="B375" t="s">
        <v>99</v>
      </c>
      <c r="C375" t="s">
        <v>113</v>
      </c>
      <c r="D375">
        <v>162</v>
      </c>
      <c r="E375">
        <v>11.5</v>
      </c>
      <c r="F375">
        <f>RANK(STAND_SB[[#This Row],[SB]],STAND_SB[SB],0)</f>
        <v>34</v>
      </c>
      <c r="G375">
        <f t="shared" si="5"/>
        <v>2</v>
      </c>
    </row>
    <row r="376" spans="1:7" x14ac:dyDescent="0.25">
      <c r="A376" t="s">
        <v>70</v>
      </c>
      <c r="B376" t="s">
        <v>102</v>
      </c>
      <c r="C376" t="s">
        <v>113</v>
      </c>
      <c r="D376">
        <v>151</v>
      </c>
      <c r="E376">
        <v>10</v>
      </c>
      <c r="F376">
        <f>RANK(STAND_SB[[#This Row],[SB]],STAND_SB[SB],0)</f>
        <v>54</v>
      </c>
      <c r="G376">
        <f t="shared" si="5"/>
        <v>3</v>
      </c>
    </row>
    <row r="377" spans="1:7" x14ac:dyDescent="0.25">
      <c r="A377" t="s">
        <v>70</v>
      </c>
      <c r="B377" t="s">
        <v>100</v>
      </c>
      <c r="C377" t="s">
        <v>113</v>
      </c>
      <c r="D377">
        <v>137</v>
      </c>
      <c r="E377">
        <v>9</v>
      </c>
      <c r="F377">
        <f>RANK(STAND_SB[[#This Row],[SB]],STAND_SB[SB],0)</f>
        <v>98</v>
      </c>
      <c r="G377">
        <f t="shared" si="5"/>
        <v>4</v>
      </c>
    </row>
    <row r="378" spans="1:7" x14ac:dyDescent="0.25">
      <c r="A378" t="s">
        <v>70</v>
      </c>
      <c r="B378" t="s">
        <v>96</v>
      </c>
      <c r="C378" t="s">
        <v>113</v>
      </c>
      <c r="D378">
        <v>122</v>
      </c>
      <c r="E378">
        <v>8</v>
      </c>
      <c r="F378">
        <f>RANK(STAND_SB[[#This Row],[SB]],STAND_SB[SB],0)</f>
        <v>189</v>
      </c>
      <c r="G378">
        <f t="shared" si="5"/>
        <v>5</v>
      </c>
    </row>
    <row r="379" spans="1:7" x14ac:dyDescent="0.25">
      <c r="A379" t="s">
        <v>70</v>
      </c>
      <c r="B379" t="s">
        <v>95</v>
      </c>
      <c r="C379" t="s">
        <v>113</v>
      </c>
      <c r="D379">
        <v>115</v>
      </c>
      <c r="E379">
        <v>7</v>
      </c>
      <c r="F379">
        <f>RANK(STAND_SB[[#This Row],[SB]],STAND_SB[SB],0)</f>
        <v>237</v>
      </c>
      <c r="G379">
        <f t="shared" si="5"/>
        <v>6</v>
      </c>
    </row>
    <row r="380" spans="1:7" x14ac:dyDescent="0.25">
      <c r="A380" t="s">
        <v>70</v>
      </c>
      <c r="B380" t="s">
        <v>98</v>
      </c>
      <c r="C380" t="s">
        <v>113</v>
      </c>
      <c r="D380">
        <v>89</v>
      </c>
      <c r="E380">
        <v>6</v>
      </c>
      <c r="F380">
        <f>RANK(STAND_SB[[#This Row],[SB]],STAND_SB[SB],0)</f>
        <v>430</v>
      </c>
      <c r="G380">
        <f t="shared" si="5"/>
        <v>7</v>
      </c>
    </row>
    <row r="381" spans="1:7" x14ac:dyDescent="0.25">
      <c r="A381" t="s">
        <v>70</v>
      </c>
      <c r="B381" t="s">
        <v>101</v>
      </c>
      <c r="C381" t="s">
        <v>113</v>
      </c>
      <c r="D381">
        <v>78</v>
      </c>
      <c r="E381">
        <v>5</v>
      </c>
      <c r="F381">
        <f>RANK(STAND_SB[[#This Row],[SB]],STAND_SB[SB],0)</f>
        <v>510</v>
      </c>
      <c r="G381">
        <f t="shared" si="5"/>
        <v>8</v>
      </c>
    </row>
    <row r="382" spans="1:7" x14ac:dyDescent="0.25">
      <c r="A382" t="s">
        <v>70</v>
      </c>
      <c r="B382" t="s">
        <v>103</v>
      </c>
      <c r="C382" t="s">
        <v>113</v>
      </c>
      <c r="D382">
        <v>72</v>
      </c>
      <c r="E382">
        <v>4</v>
      </c>
      <c r="F382">
        <f>RANK(STAND_SB[[#This Row],[SB]],STAND_SB[SB],0)</f>
        <v>552</v>
      </c>
      <c r="G382">
        <f t="shared" si="5"/>
        <v>9</v>
      </c>
    </row>
    <row r="383" spans="1:7" x14ac:dyDescent="0.25">
      <c r="A383" t="s">
        <v>70</v>
      </c>
      <c r="B383" t="s">
        <v>97</v>
      </c>
      <c r="C383" t="s">
        <v>113</v>
      </c>
      <c r="D383">
        <v>55</v>
      </c>
      <c r="E383">
        <v>2.5</v>
      </c>
      <c r="F383">
        <f>RANK(STAND_SB[[#This Row],[SB]],STAND_SB[SB],0)</f>
        <v>626</v>
      </c>
      <c r="G383">
        <f t="shared" si="5"/>
        <v>10</v>
      </c>
    </row>
    <row r="384" spans="1:7" x14ac:dyDescent="0.25">
      <c r="A384" t="s">
        <v>70</v>
      </c>
      <c r="B384" t="s">
        <v>105</v>
      </c>
      <c r="C384" t="s">
        <v>113</v>
      </c>
      <c r="D384">
        <v>55</v>
      </c>
      <c r="E384">
        <v>2.5</v>
      </c>
      <c r="F384">
        <f>RANK(STAND_SB[[#This Row],[SB]],STAND_SB[SB],0)</f>
        <v>626</v>
      </c>
      <c r="G384">
        <f t="shared" si="5"/>
        <v>11</v>
      </c>
    </row>
    <row r="385" spans="1:7" x14ac:dyDescent="0.25">
      <c r="A385" t="s">
        <v>70</v>
      </c>
      <c r="B385" t="s">
        <v>104</v>
      </c>
      <c r="C385" t="s">
        <v>113</v>
      </c>
      <c r="D385">
        <v>32</v>
      </c>
      <c r="E385">
        <v>1</v>
      </c>
      <c r="F385">
        <f>RANK(STAND_SB[[#This Row],[SB]],STAND_SB[SB],0)</f>
        <v>658</v>
      </c>
      <c r="G385">
        <f t="shared" si="5"/>
        <v>12</v>
      </c>
    </row>
    <row r="386" spans="1:7" x14ac:dyDescent="0.25">
      <c r="A386" t="s">
        <v>71</v>
      </c>
      <c r="B386" t="s">
        <v>98</v>
      </c>
      <c r="C386" t="s">
        <v>113</v>
      </c>
      <c r="D386">
        <v>205</v>
      </c>
      <c r="E386">
        <v>12</v>
      </c>
      <c r="F386">
        <f>RANK(STAND_SB[[#This Row],[SB]],STAND_SB[SB],0)</f>
        <v>3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103</v>
      </c>
      <c r="C387" t="s">
        <v>113</v>
      </c>
      <c r="D387">
        <v>147</v>
      </c>
      <c r="E387">
        <v>11</v>
      </c>
      <c r="F387">
        <f>RANK(STAND_SB[[#This Row],[SB]],STAND_SB[SB],0)</f>
        <v>69</v>
      </c>
      <c r="G387">
        <f t="shared" si="6"/>
        <v>2</v>
      </c>
    </row>
    <row r="388" spans="1:7" x14ac:dyDescent="0.25">
      <c r="A388" t="s">
        <v>71</v>
      </c>
      <c r="B388" t="s">
        <v>95</v>
      </c>
      <c r="C388" t="s">
        <v>113</v>
      </c>
      <c r="D388">
        <v>141</v>
      </c>
      <c r="E388">
        <v>10</v>
      </c>
      <c r="F388">
        <f>RANK(STAND_SB[[#This Row],[SB]],STAND_SB[SB],0)</f>
        <v>84</v>
      </c>
      <c r="G388">
        <f t="shared" si="6"/>
        <v>3</v>
      </c>
    </row>
    <row r="389" spans="1:7" x14ac:dyDescent="0.25">
      <c r="A389" t="s">
        <v>71</v>
      </c>
      <c r="B389" t="s">
        <v>101</v>
      </c>
      <c r="C389" t="s">
        <v>113</v>
      </c>
      <c r="D389">
        <v>125</v>
      </c>
      <c r="E389">
        <v>9</v>
      </c>
      <c r="F389">
        <f>RANK(STAND_SB[[#This Row],[SB]],STAND_SB[SB],0)</f>
        <v>160</v>
      </c>
      <c r="G389">
        <f t="shared" si="6"/>
        <v>4</v>
      </c>
    </row>
    <row r="390" spans="1:7" x14ac:dyDescent="0.25">
      <c r="A390" t="s">
        <v>71</v>
      </c>
      <c r="B390" t="s">
        <v>94</v>
      </c>
      <c r="C390" t="s">
        <v>113</v>
      </c>
      <c r="D390">
        <v>120</v>
      </c>
      <c r="E390">
        <v>8</v>
      </c>
      <c r="F390">
        <f>RANK(STAND_SB[[#This Row],[SB]],STAND_SB[SB],0)</f>
        <v>203</v>
      </c>
      <c r="G390">
        <f t="shared" si="6"/>
        <v>5</v>
      </c>
    </row>
    <row r="391" spans="1:7" x14ac:dyDescent="0.25">
      <c r="A391" t="s">
        <v>71</v>
      </c>
      <c r="B391" t="s">
        <v>102</v>
      </c>
      <c r="C391" t="s">
        <v>113</v>
      </c>
      <c r="D391">
        <v>104</v>
      </c>
      <c r="E391">
        <v>7</v>
      </c>
      <c r="F391">
        <f>RANK(STAND_SB[[#This Row],[SB]],STAND_SB[SB],0)</f>
        <v>316</v>
      </c>
      <c r="G391">
        <f t="shared" si="6"/>
        <v>6</v>
      </c>
    </row>
    <row r="392" spans="1:7" x14ac:dyDescent="0.25">
      <c r="A392" t="s">
        <v>71</v>
      </c>
      <c r="B392" t="s">
        <v>100</v>
      </c>
      <c r="C392" t="s">
        <v>113</v>
      </c>
      <c r="D392">
        <v>96</v>
      </c>
      <c r="E392">
        <v>6</v>
      </c>
      <c r="F392">
        <f>RANK(STAND_SB[[#This Row],[SB]],STAND_SB[SB],0)</f>
        <v>377</v>
      </c>
      <c r="G392">
        <f t="shared" si="6"/>
        <v>7</v>
      </c>
    </row>
    <row r="393" spans="1:7" x14ac:dyDescent="0.25">
      <c r="A393" t="s">
        <v>71</v>
      </c>
      <c r="B393" t="s">
        <v>105</v>
      </c>
      <c r="C393" t="s">
        <v>113</v>
      </c>
      <c r="D393">
        <v>92</v>
      </c>
      <c r="E393">
        <v>5</v>
      </c>
      <c r="F393">
        <f>RANK(STAND_SB[[#This Row],[SB]],STAND_SB[SB],0)</f>
        <v>410</v>
      </c>
      <c r="G393">
        <f t="shared" si="6"/>
        <v>8</v>
      </c>
    </row>
    <row r="394" spans="1:7" x14ac:dyDescent="0.25">
      <c r="A394" t="s">
        <v>71</v>
      </c>
      <c r="B394" t="s">
        <v>99</v>
      </c>
      <c r="C394" t="s">
        <v>113</v>
      </c>
      <c r="D394">
        <v>77</v>
      </c>
      <c r="E394">
        <v>4</v>
      </c>
      <c r="F394">
        <f>RANK(STAND_SB[[#This Row],[SB]],STAND_SB[SB],0)</f>
        <v>514</v>
      </c>
      <c r="G394">
        <f t="shared" si="6"/>
        <v>9</v>
      </c>
    </row>
    <row r="395" spans="1:7" x14ac:dyDescent="0.25">
      <c r="A395" t="s">
        <v>71</v>
      </c>
      <c r="B395" t="s">
        <v>97</v>
      </c>
      <c r="C395" t="s">
        <v>113</v>
      </c>
      <c r="D395">
        <v>61</v>
      </c>
      <c r="E395">
        <v>3</v>
      </c>
      <c r="F395">
        <f>RANK(STAND_SB[[#This Row],[SB]],STAND_SB[SB],0)</f>
        <v>604</v>
      </c>
      <c r="G395">
        <f t="shared" si="6"/>
        <v>10</v>
      </c>
    </row>
    <row r="396" spans="1:7" x14ac:dyDescent="0.25">
      <c r="A396" t="s">
        <v>71</v>
      </c>
      <c r="B396" t="s">
        <v>104</v>
      </c>
      <c r="C396" t="s">
        <v>113</v>
      </c>
      <c r="D396">
        <v>42</v>
      </c>
      <c r="E396">
        <v>2</v>
      </c>
      <c r="F396">
        <f>RANK(STAND_SB[[#This Row],[SB]],STAND_SB[SB],0)</f>
        <v>649</v>
      </c>
      <c r="G396">
        <f t="shared" si="6"/>
        <v>11</v>
      </c>
    </row>
    <row r="397" spans="1:7" x14ac:dyDescent="0.25">
      <c r="A397" t="s">
        <v>71</v>
      </c>
      <c r="B397" t="s">
        <v>96</v>
      </c>
      <c r="C397" t="s">
        <v>113</v>
      </c>
      <c r="D397">
        <v>26</v>
      </c>
      <c r="E397">
        <v>1</v>
      </c>
      <c r="F397">
        <f>RANK(STAND_SB[[#This Row],[SB]],STAND_SB[SB],0)</f>
        <v>659</v>
      </c>
      <c r="G397">
        <f t="shared" si="6"/>
        <v>12</v>
      </c>
    </row>
    <row r="398" spans="1:7" x14ac:dyDescent="0.25">
      <c r="A398" t="s">
        <v>72</v>
      </c>
      <c r="B398" t="s">
        <v>95</v>
      </c>
      <c r="C398" t="s">
        <v>113</v>
      </c>
      <c r="D398">
        <v>154</v>
      </c>
      <c r="E398">
        <v>12</v>
      </c>
      <c r="F398">
        <f>RANK(STAND_SB[[#This Row],[SB]],STAND_SB[SB],0)</f>
        <v>43</v>
      </c>
      <c r="G398">
        <f t="shared" si="6"/>
        <v>1</v>
      </c>
    </row>
    <row r="399" spans="1:7" x14ac:dyDescent="0.25">
      <c r="A399" t="s">
        <v>72</v>
      </c>
      <c r="B399" t="s">
        <v>96</v>
      </c>
      <c r="C399" t="s">
        <v>113</v>
      </c>
      <c r="D399">
        <v>137</v>
      </c>
      <c r="E399">
        <v>11</v>
      </c>
      <c r="F399">
        <f>RANK(STAND_SB[[#This Row],[SB]],STAND_SB[SB],0)</f>
        <v>98</v>
      </c>
      <c r="G399">
        <f t="shared" si="6"/>
        <v>2</v>
      </c>
    </row>
    <row r="400" spans="1:7" x14ac:dyDescent="0.25">
      <c r="A400" t="s">
        <v>72</v>
      </c>
      <c r="B400" t="s">
        <v>105</v>
      </c>
      <c r="C400" t="s">
        <v>113</v>
      </c>
      <c r="D400">
        <v>121</v>
      </c>
      <c r="E400">
        <v>10</v>
      </c>
      <c r="F400">
        <f>RANK(STAND_SB[[#This Row],[SB]],STAND_SB[SB],0)</f>
        <v>193</v>
      </c>
      <c r="G400">
        <f t="shared" si="6"/>
        <v>3</v>
      </c>
    </row>
    <row r="401" spans="1:7" x14ac:dyDescent="0.25">
      <c r="A401" t="s">
        <v>72</v>
      </c>
      <c r="B401" t="s">
        <v>101</v>
      </c>
      <c r="C401" t="s">
        <v>113</v>
      </c>
      <c r="D401">
        <v>117</v>
      </c>
      <c r="E401">
        <v>9</v>
      </c>
      <c r="F401">
        <f>RANK(STAND_SB[[#This Row],[SB]],STAND_SB[SB],0)</f>
        <v>215</v>
      </c>
      <c r="G401">
        <f t="shared" si="6"/>
        <v>4</v>
      </c>
    </row>
    <row r="402" spans="1:7" x14ac:dyDescent="0.25">
      <c r="A402" t="s">
        <v>72</v>
      </c>
      <c r="B402" t="s">
        <v>99</v>
      </c>
      <c r="C402" t="s">
        <v>113</v>
      </c>
      <c r="D402">
        <v>112</v>
      </c>
      <c r="E402">
        <v>8</v>
      </c>
      <c r="F402">
        <f>RANK(STAND_SB[[#This Row],[SB]],STAND_SB[SB],0)</f>
        <v>257</v>
      </c>
      <c r="G402">
        <f t="shared" si="6"/>
        <v>5</v>
      </c>
    </row>
    <row r="403" spans="1:7" x14ac:dyDescent="0.25">
      <c r="A403" t="s">
        <v>72</v>
      </c>
      <c r="B403" t="s">
        <v>98</v>
      </c>
      <c r="C403" t="s">
        <v>113</v>
      </c>
      <c r="D403">
        <v>111</v>
      </c>
      <c r="E403">
        <v>7</v>
      </c>
      <c r="F403">
        <f>RANK(STAND_SB[[#This Row],[SB]],STAND_SB[SB],0)</f>
        <v>263</v>
      </c>
      <c r="G403">
        <f t="shared" si="6"/>
        <v>6</v>
      </c>
    </row>
    <row r="404" spans="1:7" x14ac:dyDescent="0.25">
      <c r="A404" t="s">
        <v>72</v>
      </c>
      <c r="B404" t="s">
        <v>102</v>
      </c>
      <c r="C404" t="s">
        <v>113</v>
      </c>
      <c r="D404">
        <v>110</v>
      </c>
      <c r="E404">
        <v>6</v>
      </c>
      <c r="F404">
        <f>RANK(STAND_SB[[#This Row],[SB]],STAND_SB[SB],0)</f>
        <v>271</v>
      </c>
      <c r="G404">
        <f t="shared" si="6"/>
        <v>7</v>
      </c>
    </row>
    <row r="405" spans="1:7" x14ac:dyDescent="0.25">
      <c r="A405" t="s">
        <v>72</v>
      </c>
      <c r="B405" t="s">
        <v>100</v>
      </c>
      <c r="C405" t="s">
        <v>113</v>
      </c>
      <c r="D405">
        <v>105</v>
      </c>
      <c r="E405">
        <v>5</v>
      </c>
      <c r="F405">
        <f>RANK(STAND_SB[[#This Row],[SB]],STAND_SB[SB],0)</f>
        <v>307</v>
      </c>
      <c r="G405">
        <f t="shared" si="6"/>
        <v>8</v>
      </c>
    </row>
    <row r="406" spans="1:7" x14ac:dyDescent="0.25">
      <c r="A406" t="s">
        <v>72</v>
      </c>
      <c r="B406" t="s">
        <v>97</v>
      </c>
      <c r="C406" t="s">
        <v>113</v>
      </c>
      <c r="D406">
        <v>102</v>
      </c>
      <c r="E406">
        <v>4</v>
      </c>
      <c r="F406">
        <f>RANK(STAND_SB[[#This Row],[SB]],STAND_SB[SB],0)</f>
        <v>327</v>
      </c>
      <c r="G406">
        <f t="shared" si="6"/>
        <v>9</v>
      </c>
    </row>
    <row r="407" spans="1:7" x14ac:dyDescent="0.25">
      <c r="A407" t="s">
        <v>72</v>
      </c>
      <c r="B407" t="s">
        <v>94</v>
      </c>
      <c r="C407" t="s">
        <v>113</v>
      </c>
      <c r="D407">
        <v>87</v>
      </c>
      <c r="E407">
        <v>3</v>
      </c>
      <c r="F407">
        <f>RANK(STAND_SB[[#This Row],[SB]],STAND_SB[SB],0)</f>
        <v>441</v>
      </c>
      <c r="G407">
        <f t="shared" si="6"/>
        <v>10</v>
      </c>
    </row>
    <row r="408" spans="1:7" x14ac:dyDescent="0.25">
      <c r="A408" t="s">
        <v>72</v>
      </c>
      <c r="B408" t="s">
        <v>104</v>
      </c>
      <c r="C408" t="s">
        <v>113</v>
      </c>
      <c r="D408">
        <v>75</v>
      </c>
      <c r="E408">
        <v>2</v>
      </c>
      <c r="F408">
        <f>RANK(STAND_SB[[#This Row],[SB]],STAND_SB[SB],0)</f>
        <v>527</v>
      </c>
      <c r="G408">
        <f t="shared" si="6"/>
        <v>11</v>
      </c>
    </row>
    <row r="409" spans="1:7" x14ac:dyDescent="0.25">
      <c r="A409" t="s">
        <v>72</v>
      </c>
      <c r="B409" t="s">
        <v>103</v>
      </c>
      <c r="C409" t="s">
        <v>113</v>
      </c>
      <c r="D409">
        <v>60</v>
      </c>
      <c r="E409">
        <v>1</v>
      </c>
      <c r="F409">
        <f>RANK(STAND_SB[[#This Row],[SB]],STAND_SB[SB],0)</f>
        <v>609</v>
      </c>
      <c r="G409">
        <f t="shared" si="6"/>
        <v>12</v>
      </c>
    </row>
    <row r="410" spans="1:7" x14ac:dyDescent="0.25">
      <c r="A410" t="s">
        <v>73</v>
      </c>
      <c r="B410" t="s">
        <v>99</v>
      </c>
      <c r="C410" t="s">
        <v>113</v>
      </c>
      <c r="D410">
        <v>166</v>
      </c>
      <c r="E410">
        <v>12</v>
      </c>
      <c r="F410">
        <f>RANK(STAND_SB[[#This Row],[SB]],STAND_SB[SB],0)</f>
        <v>27</v>
      </c>
      <c r="G410">
        <f t="shared" si="6"/>
        <v>1</v>
      </c>
    </row>
    <row r="411" spans="1:7" x14ac:dyDescent="0.25">
      <c r="A411" t="s">
        <v>73</v>
      </c>
      <c r="B411" t="s">
        <v>100</v>
      </c>
      <c r="C411" t="s">
        <v>113</v>
      </c>
      <c r="D411">
        <v>140</v>
      </c>
      <c r="E411">
        <v>11</v>
      </c>
      <c r="F411">
        <f>RANK(STAND_SB[[#This Row],[SB]],STAND_SB[SB],0)</f>
        <v>88</v>
      </c>
      <c r="G411">
        <f t="shared" si="6"/>
        <v>2</v>
      </c>
    </row>
    <row r="412" spans="1:7" x14ac:dyDescent="0.25">
      <c r="A412" t="s">
        <v>73</v>
      </c>
      <c r="B412" t="s">
        <v>98</v>
      </c>
      <c r="C412" t="s">
        <v>113</v>
      </c>
      <c r="D412">
        <v>139</v>
      </c>
      <c r="E412">
        <v>10</v>
      </c>
      <c r="F412">
        <f>RANK(STAND_SB[[#This Row],[SB]],STAND_SB[SB],0)</f>
        <v>92</v>
      </c>
      <c r="G412">
        <f t="shared" si="6"/>
        <v>3</v>
      </c>
    </row>
    <row r="413" spans="1:7" x14ac:dyDescent="0.25">
      <c r="A413" t="s">
        <v>73</v>
      </c>
      <c r="B413" t="s">
        <v>101</v>
      </c>
      <c r="C413" t="s">
        <v>113</v>
      </c>
      <c r="D413">
        <v>133</v>
      </c>
      <c r="E413">
        <v>9</v>
      </c>
      <c r="F413">
        <f>RANK(STAND_SB[[#This Row],[SB]],STAND_SB[SB],0)</f>
        <v>129</v>
      </c>
      <c r="G413">
        <f t="shared" si="6"/>
        <v>4</v>
      </c>
    </row>
    <row r="414" spans="1:7" x14ac:dyDescent="0.25">
      <c r="A414" t="s">
        <v>73</v>
      </c>
      <c r="B414" t="s">
        <v>95</v>
      </c>
      <c r="C414" t="s">
        <v>113</v>
      </c>
      <c r="D414">
        <v>111</v>
      </c>
      <c r="E414">
        <v>8</v>
      </c>
      <c r="F414">
        <f>RANK(STAND_SB[[#This Row],[SB]],STAND_SB[SB],0)</f>
        <v>263</v>
      </c>
      <c r="G414">
        <f t="shared" si="6"/>
        <v>5</v>
      </c>
    </row>
    <row r="415" spans="1:7" x14ac:dyDescent="0.25">
      <c r="A415" t="s">
        <v>73</v>
      </c>
      <c r="B415" t="s">
        <v>94</v>
      </c>
      <c r="C415" t="s">
        <v>113</v>
      </c>
      <c r="D415">
        <v>105</v>
      </c>
      <c r="E415">
        <v>7</v>
      </c>
      <c r="F415">
        <f>RANK(STAND_SB[[#This Row],[SB]],STAND_SB[SB],0)</f>
        <v>307</v>
      </c>
      <c r="G415">
        <f t="shared" si="6"/>
        <v>6</v>
      </c>
    </row>
    <row r="416" spans="1:7" x14ac:dyDescent="0.25">
      <c r="A416" t="s">
        <v>73</v>
      </c>
      <c r="B416" t="s">
        <v>103</v>
      </c>
      <c r="C416" t="s">
        <v>113</v>
      </c>
      <c r="D416">
        <v>94</v>
      </c>
      <c r="E416">
        <v>6</v>
      </c>
      <c r="F416">
        <f>RANK(STAND_SB[[#This Row],[SB]],STAND_SB[SB],0)</f>
        <v>394</v>
      </c>
      <c r="G416">
        <f t="shared" si="6"/>
        <v>7</v>
      </c>
    </row>
    <row r="417" spans="1:7" x14ac:dyDescent="0.25">
      <c r="A417" t="s">
        <v>73</v>
      </c>
      <c r="B417" t="s">
        <v>96</v>
      </c>
      <c r="C417" t="s">
        <v>113</v>
      </c>
      <c r="D417">
        <v>80</v>
      </c>
      <c r="E417">
        <v>4.5</v>
      </c>
      <c r="F417">
        <f>RANK(STAND_SB[[#This Row],[SB]],STAND_SB[SB],0)</f>
        <v>501</v>
      </c>
      <c r="G417">
        <f t="shared" si="6"/>
        <v>8</v>
      </c>
    </row>
    <row r="418" spans="1:7" x14ac:dyDescent="0.25">
      <c r="A418" t="s">
        <v>73</v>
      </c>
      <c r="B418" t="s">
        <v>97</v>
      </c>
      <c r="C418" t="s">
        <v>113</v>
      </c>
      <c r="D418">
        <v>80</v>
      </c>
      <c r="E418">
        <v>4.5</v>
      </c>
      <c r="F418">
        <f>RANK(STAND_SB[[#This Row],[SB]],STAND_SB[SB],0)</f>
        <v>501</v>
      </c>
      <c r="G418">
        <f t="shared" si="6"/>
        <v>9</v>
      </c>
    </row>
    <row r="419" spans="1:7" x14ac:dyDescent="0.25">
      <c r="A419" t="s">
        <v>73</v>
      </c>
      <c r="B419" t="s">
        <v>102</v>
      </c>
      <c r="C419" t="s">
        <v>113</v>
      </c>
      <c r="D419">
        <v>79</v>
      </c>
      <c r="E419">
        <v>3</v>
      </c>
      <c r="F419">
        <f>RANK(STAND_SB[[#This Row],[SB]],STAND_SB[SB],0)</f>
        <v>509</v>
      </c>
      <c r="G419">
        <f t="shared" si="6"/>
        <v>10</v>
      </c>
    </row>
    <row r="420" spans="1:7" x14ac:dyDescent="0.25">
      <c r="A420" t="s">
        <v>73</v>
      </c>
      <c r="B420" t="s">
        <v>104</v>
      </c>
      <c r="C420" t="s">
        <v>113</v>
      </c>
      <c r="D420">
        <v>74</v>
      </c>
      <c r="E420">
        <v>2</v>
      </c>
      <c r="F420">
        <f>RANK(STAND_SB[[#This Row],[SB]],STAND_SB[SB],0)</f>
        <v>531</v>
      </c>
      <c r="G420">
        <f t="shared" si="6"/>
        <v>11</v>
      </c>
    </row>
    <row r="421" spans="1:7" x14ac:dyDescent="0.25">
      <c r="A421" t="s">
        <v>73</v>
      </c>
      <c r="B421" t="s">
        <v>105</v>
      </c>
      <c r="C421" t="s">
        <v>113</v>
      </c>
      <c r="D421">
        <v>66</v>
      </c>
      <c r="E421">
        <v>1</v>
      </c>
      <c r="F421">
        <f>RANK(STAND_SB[[#This Row],[SB]],STAND_SB[SB],0)</f>
        <v>584</v>
      </c>
      <c r="G421">
        <f t="shared" si="6"/>
        <v>12</v>
      </c>
    </row>
    <row r="422" spans="1:7" x14ac:dyDescent="0.25">
      <c r="A422" t="s">
        <v>74</v>
      </c>
      <c r="B422" t="s">
        <v>95</v>
      </c>
      <c r="C422" t="s">
        <v>113</v>
      </c>
      <c r="D422">
        <v>169</v>
      </c>
      <c r="E422">
        <v>12</v>
      </c>
      <c r="F422">
        <f>RANK(STAND_SB[[#This Row],[SB]],STAND_SB[SB],0)</f>
        <v>22</v>
      </c>
      <c r="G422">
        <f t="shared" si="6"/>
        <v>1</v>
      </c>
    </row>
    <row r="423" spans="1:7" x14ac:dyDescent="0.25">
      <c r="A423" t="s">
        <v>74</v>
      </c>
      <c r="B423" t="s">
        <v>96</v>
      </c>
      <c r="C423" t="s">
        <v>113</v>
      </c>
      <c r="D423">
        <v>165</v>
      </c>
      <c r="E423">
        <v>11</v>
      </c>
      <c r="F423">
        <f>RANK(STAND_SB[[#This Row],[SB]],STAND_SB[SB],0)</f>
        <v>29</v>
      </c>
      <c r="G423">
        <f t="shared" si="6"/>
        <v>2</v>
      </c>
    </row>
    <row r="424" spans="1:7" x14ac:dyDescent="0.25">
      <c r="A424" t="s">
        <v>74</v>
      </c>
      <c r="B424" t="s">
        <v>101</v>
      </c>
      <c r="C424" t="s">
        <v>113</v>
      </c>
      <c r="D424">
        <v>158</v>
      </c>
      <c r="E424">
        <v>10</v>
      </c>
      <c r="F424">
        <f>RANK(STAND_SB[[#This Row],[SB]],STAND_SB[SB],0)</f>
        <v>39</v>
      </c>
      <c r="G424">
        <f t="shared" si="6"/>
        <v>3</v>
      </c>
    </row>
    <row r="425" spans="1:7" x14ac:dyDescent="0.25">
      <c r="A425" t="s">
        <v>74</v>
      </c>
      <c r="B425" t="s">
        <v>100</v>
      </c>
      <c r="C425" t="s">
        <v>113</v>
      </c>
      <c r="D425">
        <v>115</v>
      </c>
      <c r="E425">
        <v>9</v>
      </c>
      <c r="F425">
        <f>RANK(STAND_SB[[#This Row],[SB]],STAND_SB[SB],0)</f>
        <v>237</v>
      </c>
      <c r="G425">
        <f t="shared" si="6"/>
        <v>4</v>
      </c>
    </row>
    <row r="426" spans="1:7" x14ac:dyDescent="0.25">
      <c r="A426" t="s">
        <v>74</v>
      </c>
      <c r="B426" t="s">
        <v>94</v>
      </c>
      <c r="C426" t="s">
        <v>113</v>
      </c>
      <c r="D426">
        <v>94</v>
      </c>
      <c r="E426">
        <v>8</v>
      </c>
      <c r="F426">
        <f>RANK(STAND_SB[[#This Row],[SB]],STAND_SB[SB],0)</f>
        <v>394</v>
      </c>
      <c r="G426">
        <f t="shared" si="6"/>
        <v>5</v>
      </c>
    </row>
    <row r="427" spans="1:7" x14ac:dyDescent="0.25">
      <c r="A427" t="s">
        <v>74</v>
      </c>
      <c r="B427" t="s">
        <v>105</v>
      </c>
      <c r="C427" t="s">
        <v>113</v>
      </c>
      <c r="D427">
        <v>93</v>
      </c>
      <c r="E427">
        <v>7</v>
      </c>
      <c r="F427">
        <f>RANK(STAND_SB[[#This Row],[SB]],STAND_SB[SB],0)</f>
        <v>405</v>
      </c>
      <c r="G427">
        <f t="shared" si="6"/>
        <v>6</v>
      </c>
    </row>
    <row r="428" spans="1:7" x14ac:dyDescent="0.25">
      <c r="A428" t="s">
        <v>74</v>
      </c>
      <c r="B428" t="s">
        <v>102</v>
      </c>
      <c r="C428" t="s">
        <v>113</v>
      </c>
      <c r="D428">
        <v>91</v>
      </c>
      <c r="E428">
        <v>6</v>
      </c>
      <c r="F428">
        <f>RANK(STAND_SB[[#This Row],[SB]],STAND_SB[SB],0)</f>
        <v>419</v>
      </c>
      <c r="G428">
        <f t="shared" si="6"/>
        <v>7</v>
      </c>
    </row>
    <row r="429" spans="1:7" x14ac:dyDescent="0.25">
      <c r="A429" t="s">
        <v>74</v>
      </c>
      <c r="B429" t="s">
        <v>99</v>
      </c>
      <c r="C429" t="s">
        <v>113</v>
      </c>
      <c r="D429">
        <v>89</v>
      </c>
      <c r="E429">
        <v>5</v>
      </c>
      <c r="F429">
        <f>RANK(STAND_SB[[#This Row],[SB]],STAND_SB[SB],0)</f>
        <v>430</v>
      </c>
      <c r="G429">
        <f t="shared" si="6"/>
        <v>8</v>
      </c>
    </row>
    <row r="430" spans="1:7" x14ac:dyDescent="0.25">
      <c r="A430" t="s">
        <v>74</v>
      </c>
      <c r="B430" t="s">
        <v>98</v>
      </c>
      <c r="C430" t="s">
        <v>113</v>
      </c>
      <c r="D430">
        <v>81</v>
      </c>
      <c r="E430">
        <v>4</v>
      </c>
      <c r="F430">
        <f>RANK(STAND_SB[[#This Row],[SB]],STAND_SB[SB],0)</f>
        <v>495</v>
      </c>
      <c r="G430">
        <f t="shared" si="6"/>
        <v>9</v>
      </c>
    </row>
    <row r="431" spans="1:7" x14ac:dyDescent="0.25">
      <c r="A431" t="s">
        <v>74</v>
      </c>
      <c r="B431" t="s">
        <v>103</v>
      </c>
      <c r="C431" t="s">
        <v>113</v>
      </c>
      <c r="D431">
        <v>69</v>
      </c>
      <c r="E431">
        <v>3</v>
      </c>
      <c r="F431">
        <f>RANK(STAND_SB[[#This Row],[SB]],STAND_SB[SB],0)</f>
        <v>572</v>
      </c>
      <c r="G431">
        <f t="shared" si="6"/>
        <v>10</v>
      </c>
    </row>
    <row r="432" spans="1:7" x14ac:dyDescent="0.25">
      <c r="A432" t="s">
        <v>74</v>
      </c>
      <c r="B432" t="s">
        <v>97</v>
      </c>
      <c r="C432" t="s">
        <v>113</v>
      </c>
      <c r="D432">
        <v>65</v>
      </c>
      <c r="E432">
        <v>2</v>
      </c>
      <c r="F432">
        <f>RANK(STAND_SB[[#This Row],[SB]],STAND_SB[SB],0)</f>
        <v>586</v>
      </c>
      <c r="G432">
        <f t="shared" si="6"/>
        <v>11</v>
      </c>
    </row>
    <row r="433" spans="1:7" x14ac:dyDescent="0.25">
      <c r="A433" t="s">
        <v>74</v>
      </c>
      <c r="B433" t="s">
        <v>104</v>
      </c>
      <c r="C433" t="s">
        <v>113</v>
      </c>
      <c r="D433">
        <v>44</v>
      </c>
      <c r="E433">
        <v>1</v>
      </c>
      <c r="F433">
        <f>RANK(STAND_SB[[#This Row],[SB]],STAND_SB[SB],0)</f>
        <v>648</v>
      </c>
      <c r="G433">
        <f t="shared" si="6"/>
        <v>12</v>
      </c>
    </row>
    <row r="434" spans="1:7" x14ac:dyDescent="0.25">
      <c r="A434" t="s">
        <v>75</v>
      </c>
      <c r="B434" t="s">
        <v>98</v>
      </c>
      <c r="C434" t="s">
        <v>113</v>
      </c>
      <c r="D434">
        <v>173</v>
      </c>
      <c r="E434">
        <v>12</v>
      </c>
      <c r="F434">
        <f>RANK(STAND_SB[[#This Row],[SB]],STAND_SB[SB],0)</f>
        <v>14</v>
      </c>
      <c r="G434">
        <f t="shared" si="6"/>
        <v>1</v>
      </c>
    </row>
    <row r="435" spans="1:7" x14ac:dyDescent="0.25">
      <c r="A435" t="s">
        <v>75</v>
      </c>
      <c r="B435" t="s">
        <v>102</v>
      </c>
      <c r="C435" t="s">
        <v>113</v>
      </c>
      <c r="D435">
        <v>143</v>
      </c>
      <c r="E435">
        <v>11</v>
      </c>
      <c r="F435">
        <f>RANK(STAND_SB[[#This Row],[SB]],STAND_SB[SB],0)</f>
        <v>76</v>
      </c>
      <c r="G435">
        <f t="shared" si="6"/>
        <v>2</v>
      </c>
    </row>
    <row r="436" spans="1:7" x14ac:dyDescent="0.25">
      <c r="A436" t="s">
        <v>75</v>
      </c>
      <c r="B436" t="s">
        <v>94</v>
      </c>
      <c r="C436" t="s">
        <v>113</v>
      </c>
      <c r="D436">
        <v>138</v>
      </c>
      <c r="E436">
        <v>9.5</v>
      </c>
      <c r="F436">
        <f>RANK(STAND_SB[[#This Row],[SB]],STAND_SB[SB],0)</f>
        <v>95</v>
      </c>
      <c r="G436">
        <f t="shared" si="6"/>
        <v>3</v>
      </c>
    </row>
    <row r="437" spans="1:7" x14ac:dyDescent="0.25">
      <c r="A437" t="s">
        <v>75</v>
      </c>
      <c r="B437" t="s">
        <v>100</v>
      </c>
      <c r="C437" t="s">
        <v>113</v>
      </c>
      <c r="D437">
        <v>138</v>
      </c>
      <c r="E437">
        <v>9.5</v>
      </c>
      <c r="F437">
        <f>RANK(STAND_SB[[#This Row],[SB]],STAND_SB[SB],0)</f>
        <v>95</v>
      </c>
      <c r="G437">
        <f t="shared" si="6"/>
        <v>4</v>
      </c>
    </row>
    <row r="438" spans="1:7" x14ac:dyDescent="0.25">
      <c r="A438" t="s">
        <v>75</v>
      </c>
      <c r="B438" t="s">
        <v>95</v>
      </c>
      <c r="C438" t="s">
        <v>113</v>
      </c>
      <c r="D438">
        <v>124</v>
      </c>
      <c r="E438">
        <v>8</v>
      </c>
      <c r="F438">
        <f>RANK(STAND_SB[[#This Row],[SB]],STAND_SB[SB],0)</f>
        <v>170</v>
      </c>
      <c r="G438">
        <f t="shared" si="6"/>
        <v>5</v>
      </c>
    </row>
    <row r="439" spans="1:7" x14ac:dyDescent="0.25">
      <c r="A439" t="s">
        <v>75</v>
      </c>
      <c r="B439" t="s">
        <v>104</v>
      </c>
      <c r="C439" t="s">
        <v>113</v>
      </c>
      <c r="D439">
        <v>101</v>
      </c>
      <c r="E439">
        <v>7</v>
      </c>
      <c r="F439">
        <f>RANK(STAND_SB[[#This Row],[SB]],STAND_SB[SB],0)</f>
        <v>335</v>
      </c>
      <c r="G439">
        <f t="shared" si="6"/>
        <v>6</v>
      </c>
    </row>
    <row r="440" spans="1:7" x14ac:dyDescent="0.25">
      <c r="A440" t="s">
        <v>75</v>
      </c>
      <c r="B440" t="s">
        <v>101</v>
      </c>
      <c r="C440" t="s">
        <v>113</v>
      </c>
      <c r="D440">
        <v>97</v>
      </c>
      <c r="E440">
        <v>6</v>
      </c>
      <c r="F440">
        <f>RANK(STAND_SB[[#This Row],[SB]],STAND_SB[SB],0)</f>
        <v>367</v>
      </c>
      <c r="G440">
        <f t="shared" si="6"/>
        <v>7</v>
      </c>
    </row>
    <row r="441" spans="1:7" x14ac:dyDescent="0.25">
      <c r="A441" t="s">
        <v>75</v>
      </c>
      <c r="B441" t="s">
        <v>99</v>
      </c>
      <c r="C441" t="s">
        <v>113</v>
      </c>
      <c r="D441">
        <v>93</v>
      </c>
      <c r="E441">
        <v>5</v>
      </c>
      <c r="F441">
        <f>RANK(STAND_SB[[#This Row],[SB]],STAND_SB[SB],0)</f>
        <v>405</v>
      </c>
      <c r="G441">
        <f t="shared" si="6"/>
        <v>8</v>
      </c>
    </row>
    <row r="442" spans="1:7" x14ac:dyDescent="0.25">
      <c r="A442" t="s">
        <v>75</v>
      </c>
      <c r="B442" t="s">
        <v>105</v>
      </c>
      <c r="C442" t="s">
        <v>113</v>
      </c>
      <c r="D442">
        <v>73</v>
      </c>
      <c r="E442">
        <v>4</v>
      </c>
      <c r="F442">
        <f>RANK(STAND_SB[[#This Row],[SB]],STAND_SB[SB],0)</f>
        <v>544</v>
      </c>
      <c r="G442">
        <f t="shared" si="6"/>
        <v>9</v>
      </c>
    </row>
    <row r="443" spans="1:7" x14ac:dyDescent="0.25">
      <c r="A443" t="s">
        <v>75</v>
      </c>
      <c r="B443" t="s">
        <v>96</v>
      </c>
      <c r="C443" t="s">
        <v>113</v>
      </c>
      <c r="D443">
        <v>70</v>
      </c>
      <c r="E443">
        <v>3</v>
      </c>
      <c r="F443">
        <f>RANK(STAND_SB[[#This Row],[SB]],STAND_SB[SB],0)</f>
        <v>567</v>
      </c>
      <c r="G443">
        <f t="shared" si="6"/>
        <v>10</v>
      </c>
    </row>
    <row r="444" spans="1:7" x14ac:dyDescent="0.25">
      <c r="A444" t="s">
        <v>75</v>
      </c>
      <c r="B444" t="s">
        <v>97</v>
      </c>
      <c r="C444" t="s">
        <v>113</v>
      </c>
      <c r="D444">
        <v>69</v>
      </c>
      <c r="E444">
        <v>1.5</v>
      </c>
      <c r="F444">
        <f>RANK(STAND_SB[[#This Row],[SB]],STAND_SB[SB],0)</f>
        <v>572</v>
      </c>
      <c r="G444">
        <f t="shared" si="6"/>
        <v>11</v>
      </c>
    </row>
    <row r="445" spans="1:7" x14ac:dyDescent="0.25">
      <c r="A445" t="s">
        <v>75</v>
      </c>
      <c r="B445" t="s">
        <v>103</v>
      </c>
      <c r="C445" t="s">
        <v>113</v>
      </c>
      <c r="D445">
        <v>69</v>
      </c>
      <c r="E445">
        <v>1.5</v>
      </c>
      <c r="F445">
        <f>RANK(STAND_SB[[#This Row],[SB]],STAND_SB[SB],0)</f>
        <v>572</v>
      </c>
      <c r="G445">
        <f t="shared" si="6"/>
        <v>12</v>
      </c>
    </row>
    <row r="446" spans="1:7" x14ac:dyDescent="0.25">
      <c r="A446" t="s">
        <v>76</v>
      </c>
      <c r="B446" t="s">
        <v>95</v>
      </c>
      <c r="C446" t="s">
        <v>113</v>
      </c>
      <c r="D446">
        <v>171</v>
      </c>
      <c r="E446">
        <v>12</v>
      </c>
      <c r="F446">
        <f>RANK(STAND_SB[[#This Row],[SB]],STAND_SB[SB],0)</f>
        <v>18</v>
      </c>
      <c r="G446">
        <f t="shared" si="6"/>
        <v>1</v>
      </c>
    </row>
    <row r="447" spans="1:7" x14ac:dyDescent="0.25">
      <c r="A447" t="s">
        <v>76</v>
      </c>
      <c r="B447" t="s">
        <v>99</v>
      </c>
      <c r="C447" t="s">
        <v>113</v>
      </c>
      <c r="D447">
        <v>169</v>
      </c>
      <c r="E447">
        <v>11</v>
      </c>
      <c r="F447">
        <f>RANK(STAND_SB[[#This Row],[SB]],STAND_SB[SB],0)</f>
        <v>22</v>
      </c>
      <c r="G447">
        <f t="shared" si="6"/>
        <v>2</v>
      </c>
    </row>
    <row r="448" spans="1:7" x14ac:dyDescent="0.25">
      <c r="A448" t="s">
        <v>76</v>
      </c>
      <c r="B448" t="s">
        <v>94</v>
      </c>
      <c r="C448" t="s">
        <v>113</v>
      </c>
      <c r="D448">
        <v>149</v>
      </c>
      <c r="E448">
        <v>10</v>
      </c>
      <c r="F448">
        <f>RANK(STAND_SB[[#This Row],[SB]],STAND_SB[SB],0)</f>
        <v>62</v>
      </c>
      <c r="G448">
        <f t="shared" si="6"/>
        <v>3</v>
      </c>
    </row>
    <row r="449" spans="1:7" x14ac:dyDescent="0.25">
      <c r="A449" t="s">
        <v>76</v>
      </c>
      <c r="B449" t="s">
        <v>103</v>
      </c>
      <c r="C449" t="s">
        <v>113</v>
      </c>
      <c r="D449">
        <v>136</v>
      </c>
      <c r="E449">
        <v>9</v>
      </c>
      <c r="F449">
        <f>RANK(STAND_SB[[#This Row],[SB]],STAND_SB[SB],0)</f>
        <v>107</v>
      </c>
      <c r="G449">
        <f t="shared" si="6"/>
        <v>4</v>
      </c>
    </row>
    <row r="450" spans="1:7" x14ac:dyDescent="0.25">
      <c r="A450" t="s">
        <v>76</v>
      </c>
      <c r="B450" t="s">
        <v>102</v>
      </c>
      <c r="C450" t="s">
        <v>113</v>
      </c>
      <c r="D450">
        <v>130</v>
      </c>
      <c r="E450">
        <v>8</v>
      </c>
      <c r="F450">
        <f>RANK(STAND_SB[[#This Row],[SB]],STAND_SB[SB],0)</f>
        <v>144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101</v>
      </c>
      <c r="C451" t="s">
        <v>113</v>
      </c>
      <c r="D451">
        <v>97</v>
      </c>
      <c r="E451">
        <v>7</v>
      </c>
      <c r="F451">
        <f>RANK(STAND_SB[[#This Row],[SB]],STAND_SB[SB],0)</f>
        <v>367</v>
      </c>
      <c r="G451">
        <f t="shared" si="7"/>
        <v>6</v>
      </c>
    </row>
    <row r="452" spans="1:7" x14ac:dyDescent="0.25">
      <c r="A452" t="s">
        <v>76</v>
      </c>
      <c r="B452" t="s">
        <v>98</v>
      </c>
      <c r="C452" t="s">
        <v>113</v>
      </c>
      <c r="D452">
        <v>89</v>
      </c>
      <c r="E452">
        <v>6</v>
      </c>
      <c r="F452">
        <f>RANK(STAND_SB[[#This Row],[SB]],STAND_SB[SB],0)</f>
        <v>430</v>
      </c>
      <c r="G452">
        <f t="shared" si="7"/>
        <v>7</v>
      </c>
    </row>
    <row r="453" spans="1:7" x14ac:dyDescent="0.25">
      <c r="A453" t="s">
        <v>76</v>
      </c>
      <c r="B453" t="s">
        <v>100</v>
      </c>
      <c r="C453" t="s">
        <v>113</v>
      </c>
      <c r="D453">
        <v>74</v>
      </c>
      <c r="E453">
        <v>5</v>
      </c>
      <c r="F453">
        <f>RANK(STAND_SB[[#This Row],[SB]],STAND_SB[SB],0)</f>
        <v>531</v>
      </c>
      <c r="G453">
        <f t="shared" si="7"/>
        <v>8</v>
      </c>
    </row>
    <row r="454" spans="1:7" x14ac:dyDescent="0.25">
      <c r="A454" t="s">
        <v>76</v>
      </c>
      <c r="B454" t="s">
        <v>104</v>
      </c>
      <c r="C454" t="s">
        <v>113</v>
      </c>
      <c r="D454">
        <v>71</v>
      </c>
      <c r="E454">
        <v>4</v>
      </c>
      <c r="F454">
        <f>RANK(STAND_SB[[#This Row],[SB]],STAND_SB[SB],0)</f>
        <v>560</v>
      </c>
      <c r="G454">
        <f t="shared" si="7"/>
        <v>9</v>
      </c>
    </row>
    <row r="455" spans="1:7" x14ac:dyDescent="0.25">
      <c r="A455" t="s">
        <v>76</v>
      </c>
      <c r="B455" t="s">
        <v>96</v>
      </c>
      <c r="C455" t="s">
        <v>113</v>
      </c>
      <c r="D455">
        <v>70</v>
      </c>
      <c r="E455">
        <v>2.5</v>
      </c>
      <c r="F455">
        <f>RANK(STAND_SB[[#This Row],[SB]],STAND_SB[SB],0)</f>
        <v>567</v>
      </c>
      <c r="G455">
        <f t="shared" si="7"/>
        <v>10</v>
      </c>
    </row>
    <row r="456" spans="1:7" x14ac:dyDescent="0.25">
      <c r="A456" t="s">
        <v>76</v>
      </c>
      <c r="B456" t="s">
        <v>105</v>
      </c>
      <c r="C456" t="s">
        <v>113</v>
      </c>
      <c r="D456">
        <v>70</v>
      </c>
      <c r="E456">
        <v>2.5</v>
      </c>
      <c r="F456">
        <f>RANK(STAND_SB[[#This Row],[SB]],STAND_SB[SB],0)</f>
        <v>567</v>
      </c>
      <c r="G456">
        <f t="shared" si="7"/>
        <v>11</v>
      </c>
    </row>
    <row r="457" spans="1:7" x14ac:dyDescent="0.25">
      <c r="A457" t="s">
        <v>76</v>
      </c>
      <c r="B457" t="s">
        <v>97</v>
      </c>
      <c r="C457" t="s">
        <v>113</v>
      </c>
      <c r="D457">
        <v>57</v>
      </c>
      <c r="E457">
        <v>1</v>
      </c>
      <c r="F457">
        <f>RANK(STAND_SB[[#This Row],[SB]],STAND_SB[SB],0)</f>
        <v>622</v>
      </c>
      <c r="G457">
        <f t="shared" si="7"/>
        <v>12</v>
      </c>
    </row>
    <row r="458" spans="1:7" x14ac:dyDescent="0.25">
      <c r="A458" t="s">
        <v>77</v>
      </c>
      <c r="B458" t="s">
        <v>105</v>
      </c>
      <c r="C458" t="s">
        <v>113</v>
      </c>
      <c r="D458">
        <v>204</v>
      </c>
      <c r="E458">
        <v>12</v>
      </c>
      <c r="F458">
        <f>RANK(STAND_SB[[#This Row],[SB]],STAND_SB[SB],0)</f>
        <v>4</v>
      </c>
      <c r="G458">
        <f t="shared" si="7"/>
        <v>1</v>
      </c>
    </row>
    <row r="459" spans="1:7" x14ac:dyDescent="0.25">
      <c r="A459" t="s">
        <v>77</v>
      </c>
      <c r="B459" t="s">
        <v>95</v>
      </c>
      <c r="C459" t="s">
        <v>113</v>
      </c>
      <c r="D459">
        <v>133</v>
      </c>
      <c r="E459">
        <v>11</v>
      </c>
      <c r="F459">
        <f>RANK(STAND_SB[[#This Row],[SB]],STAND_SB[SB],0)</f>
        <v>129</v>
      </c>
      <c r="G459">
        <f t="shared" si="7"/>
        <v>2</v>
      </c>
    </row>
    <row r="460" spans="1:7" x14ac:dyDescent="0.25">
      <c r="A460" t="s">
        <v>77</v>
      </c>
      <c r="B460" t="s">
        <v>102</v>
      </c>
      <c r="C460" t="s">
        <v>113</v>
      </c>
      <c r="D460">
        <v>127</v>
      </c>
      <c r="E460">
        <v>10</v>
      </c>
      <c r="F460">
        <f>RANK(STAND_SB[[#This Row],[SB]],STAND_SB[SB],0)</f>
        <v>154</v>
      </c>
      <c r="G460">
        <f t="shared" si="7"/>
        <v>3</v>
      </c>
    </row>
    <row r="461" spans="1:7" x14ac:dyDescent="0.25">
      <c r="A461" t="s">
        <v>77</v>
      </c>
      <c r="B461" t="s">
        <v>98</v>
      </c>
      <c r="C461" t="s">
        <v>113</v>
      </c>
      <c r="D461">
        <v>105</v>
      </c>
      <c r="E461">
        <v>9</v>
      </c>
      <c r="F461">
        <f>RANK(STAND_SB[[#This Row],[SB]],STAND_SB[SB],0)</f>
        <v>307</v>
      </c>
      <c r="G461">
        <f t="shared" si="7"/>
        <v>4</v>
      </c>
    </row>
    <row r="462" spans="1:7" x14ac:dyDescent="0.25">
      <c r="A462" t="s">
        <v>77</v>
      </c>
      <c r="B462" t="s">
        <v>94</v>
      </c>
      <c r="C462" t="s">
        <v>113</v>
      </c>
      <c r="D462">
        <v>104</v>
      </c>
      <c r="E462">
        <v>7.5</v>
      </c>
      <c r="F462">
        <f>RANK(STAND_SB[[#This Row],[SB]],STAND_SB[SB],0)</f>
        <v>316</v>
      </c>
      <c r="G462">
        <f t="shared" si="7"/>
        <v>5</v>
      </c>
    </row>
    <row r="463" spans="1:7" x14ac:dyDescent="0.25">
      <c r="A463" t="s">
        <v>77</v>
      </c>
      <c r="B463" t="s">
        <v>103</v>
      </c>
      <c r="C463" t="s">
        <v>113</v>
      </c>
      <c r="D463">
        <v>104</v>
      </c>
      <c r="E463">
        <v>7.5</v>
      </c>
      <c r="F463">
        <f>RANK(STAND_SB[[#This Row],[SB]],STAND_SB[SB],0)</f>
        <v>316</v>
      </c>
      <c r="G463">
        <f t="shared" si="7"/>
        <v>6</v>
      </c>
    </row>
    <row r="464" spans="1:7" x14ac:dyDescent="0.25">
      <c r="A464" t="s">
        <v>77</v>
      </c>
      <c r="B464" t="s">
        <v>97</v>
      </c>
      <c r="C464" t="s">
        <v>113</v>
      </c>
      <c r="D464">
        <v>95</v>
      </c>
      <c r="E464">
        <v>6</v>
      </c>
      <c r="F464">
        <f>RANK(STAND_SB[[#This Row],[SB]],STAND_SB[SB],0)</f>
        <v>387</v>
      </c>
      <c r="G464">
        <f t="shared" si="7"/>
        <v>7</v>
      </c>
    </row>
    <row r="465" spans="1:7" x14ac:dyDescent="0.25">
      <c r="A465" t="s">
        <v>77</v>
      </c>
      <c r="B465" t="s">
        <v>96</v>
      </c>
      <c r="C465" t="s">
        <v>113</v>
      </c>
      <c r="D465">
        <v>88</v>
      </c>
      <c r="E465">
        <v>5</v>
      </c>
      <c r="F465">
        <f>RANK(STAND_SB[[#This Row],[SB]],STAND_SB[SB],0)</f>
        <v>438</v>
      </c>
      <c r="G465">
        <f t="shared" si="7"/>
        <v>8</v>
      </c>
    </row>
    <row r="466" spans="1:7" x14ac:dyDescent="0.25">
      <c r="A466" t="s">
        <v>77</v>
      </c>
      <c r="B466" t="s">
        <v>100</v>
      </c>
      <c r="C466" t="s">
        <v>113</v>
      </c>
      <c r="D466">
        <v>76</v>
      </c>
      <c r="E466">
        <v>4</v>
      </c>
      <c r="F466">
        <f>RANK(STAND_SB[[#This Row],[SB]],STAND_SB[SB],0)</f>
        <v>520</v>
      </c>
      <c r="G466">
        <f t="shared" si="7"/>
        <v>9</v>
      </c>
    </row>
    <row r="467" spans="1:7" x14ac:dyDescent="0.25">
      <c r="A467" t="s">
        <v>77</v>
      </c>
      <c r="B467" t="s">
        <v>104</v>
      </c>
      <c r="C467" t="s">
        <v>113</v>
      </c>
      <c r="D467">
        <v>75</v>
      </c>
      <c r="E467">
        <v>3</v>
      </c>
      <c r="F467">
        <f>RANK(STAND_SB[[#This Row],[SB]],STAND_SB[SB],0)</f>
        <v>527</v>
      </c>
      <c r="G467">
        <f t="shared" si="7"/>
        <v>10</v>
      </c>
    </row>
    <row r="468" spans="1:7" x14ac:dyDescent="0.25">
      <c r="A468" t="s">
        <v>77</v>
      </c>
      <c r="B468" t="s">
        <v>101</v>
      </c>
      <c r="C468" t="s">
        <v>113</v>
      </c>
      <c r="D468">
        <v>73</v>
      </c>
      <c r="E468">
        <v>2</v>
      </c>
      <c r="F468">
        <f>RANK(STAND_SB[[#This Row],[SB]],STAND_SB[SB],0)</f>
        <v>544</v>
      </c>
      <c r="G468">
        <f t="shared" si="7"/>
        <v>11</v>
      </c>
    </row>
    <row r="469" spans="1:7" x14ac:dyDescent="0.25">
      <c r="A469" t="s">
        <v>77</v>
      </c>
      <c r="B469" t="s">
        <v>99</v>
      </c>
      <c r="C469" t="s">
        <v>113</v>
      </c>
      <c r="D469">
        <v>55</v>
      </c>
      <c r="E469">
        <v>1</v>
      </c>
      <c r="F469">
        <f>RANK(STAND_SB[[#This Row],[SB]],STAND_SB[SB],0)</f>
        <v>626</v>
      </c>
      <c r="G469">
        <f t="shared" si="7"/>
        <v>12</v>
      </c>
    </row>
    <row r="470" spans="1:7" x14ac:dyDescent="0.25">
      <c r="A470" t="s">
        <v>78</v>
      </c>
      <c r="B470" t="s">
        <v>105</v>
      </c>
      <c r="C470" t="s">
        <v>113</v>
      </c>
      <c r="D470">
        <v>150</v>
      </c>
      <c r="E470">
        <v>12</v>
      </c>
      <c r="F470">
        <f>RANK(STAND_SB[[#This Row],[SB]],STAND_SB[SB],0)</f>
        <v>56</v>
      </c>
      <c r="G470">
        <f t="shared" si="7"/>
        <v>1</v>
      </c>
    </row>
    <row r="471" spans="1:7" x14ac:dyDescent="0.25">
      <c r="A471" t="s">
        <v>78</v>
      </c>
      <c r="B471" t="s">
        <v>96</v>
      </c>
      <c r="C471" t="s">
        <v>113</v>
      </c>
      <c r="D471">
        <v>147</v>
      </c>
      <c r="E471">
        <v>11</v>
      </c>
      <c r="F471">
        <f>RANK(STAND_SB[[#This Row],[SB]],STAND_SB[SB],0)</f>
        <v>69</v>
      </c>
      <c r="G471">
        <f t="shared" si="7"/>
        <v>2</v>
      </c>
    </row>
    <row r="472" spans="1:7" x14ac:dyDescent="0.25">
      <c r="A472" t="s">
        <v>78</v>
      </c>
      <c r="B472" t="s">
        <v>100</v>
      </c>
      <c r="C472" t="s">
        <v>113</v>
      </c>
      <c r="D472">
        <v>134</v>
      </c>
      <c r="E472">
        <v>10</v>
      </c>
      <c r="F472">
        <f>RANK(STAND_SB[[#This Row],[SB]],STAND_SB[SB],0)</f>
        <v>127</v>
      </c>
      <c r="G472">
        <f t="shared" si="7"/>
        <v>3</v>
      </c>
    </row>
    <row r="473" spans="1:7" x14ac:dyDescent="0.25">
      <c r="A473" t="s">
        <v>78</v>
      </c>
      <c r="B473" t="s">
        <v>102</v>
      </c>
      <c r="C473" t="s">
        <v>113</v>
      </c>
      <c r="D473">
        <v>119</v>
      </c>
      <c r="E473">
        <v>9</v>
      </c>
      <c r="F473">
        <f>RANK(STAND_SB[[#This Row],[SB]],STAND_SB[SB],0)</f>
        <v>204</v>
      </c>
      <c r="G473">
        <f t="shared" si="7"/>
        <v>4</v>
      </c>
    </row>
    <row r="474" spans="1:7" x14ac:dyDescent="0.25">
      <c r="A474" t="s">
        <v>78</v>
      </c>
      <c r="B474" t="s">
        <v>99</v>
      </c>
      <c r="C474" t="s">
        <v>113</v>
      </c>
      <c r="D474">
        <v>107</v>
      </c>
      <c r="E474">
        <v>8</v>
      </c>
      <c r="F474">
        <f>RANK(STAND_SB[[#This Row],[SB]],STAND_SB[SB],0)</f>
        <v>293</v>
      </c>
      <c r="G474">
        <f t="shared" si="7"/>
        <v>5</v>
      </c>
    </row>
    <row r="475" spans="1:7" x14ac:dyDescent="0.25">
      <c r="A475" t="s">
        <v>78</v>
      </c>
      <c r="B475" t="s">
        <v>104</v>
      </c>
      <c r="C475" t="s">
        <v>113</v>
      </c>
      <c r="D475">
        <v>106</v>
      </c>
      <c r="E475">
        <v>7</v>
      </c>
      <c r="F475">
        <f>RANK(STAND_SB[[#This Row],[SB]],STAND_SB[SB],0)</f>
        <v>305</v>
      </c>
      <c r="G475">
        <f t="shared" si="7"/>
        <v>6</v>
      </c>
    </row>
    <row r="476" spans="1:7" x14ac:dyDescent="0.25">
      <c r="A476" t="s">
        <v>78</v>
      </c>
      <c r="B476" t="s">
        <v>95</v>
      </c>
      <c r="C476" t="s">
        <v>113</v>
      </c>
      <c r="D476">
        <v>102</v>
      </c>
      <c r="E476">
        <v>6</v>
      </c>
      <c r="F476">
        <f>RANK(STAND_SB[[#This Row],[SB]],STAND_SB[SB],0)</f>
        <v>327</v>
      </c>
      <c r="G476">
        <f t="shared" si="7"/>
        <v>7</v>
      </c>
    </row>
    <row r="477" spans="1:7" x14ac:dyDescent="0.25">
      <c r="A477" t="s">
        <v>78</v>
      </c>
      <c r="B477" t="s">
        <v>101</v>
      </c>
      <c r="C477" t="s">
        <v>113</v>
      </c>
      <c r="D477">
        <v>90</v>
      </c>
      <c r="E477">
        <v>5</v>
      </c>
      <c r="F477">
        <f>RANK(STAND_SB[[#This Row],[SB]],STAND_SB[SB],0)</f>
        <v>427</v>
      </c>
      <c r="G477">
        <f t="shared" si="7"/>
        <v>8</v>
      </c>
    </row>
    <row r="478" spans="1:7" x14ac:dyDescent="0.25">
      <c r="A478" t="s">
        <v>78</v>
      </c>
      <c r="B478" t="s">
        <v>94</v>
      </c>
      <c r="C478" t="s">
        <v>113</v>
      </c>
      <c r="D478">
        <v>86</v>
      </c>
      <c r="E478">
        <v>4</v>
      </c>
      <c r="F478">
        <f>RANK(STAND_SB[[#This Row],[SB]],STAND_SB[SB],0)</f>
        <v>449</v>
      </c>
      <c r="G478">
        <f t="shared" si="7"/>
        <v>9</v>
      </c>
    </row>
    <row r="479" spans="1:7" x14ac:dyDescent="0.25">
      <c r="A479" t="s">
        <v>78</v>
      </c>
      <c r="B479" t="s">
        <v>97</v>
      </c>
      <c r="C479" t="s">
        <v>113</v>
      </c>
      <c r="D479">
        <v>84</v>
      </c>
      <c r="E479">
        <v>3</v>
      </c>
      <c r="F479">
        <f>RANK(STAND_SB[[#This Row],[SB]],STAND_SB[SB],0)</f>
        <v>462</v>
      </c>
      <c r="G479">
        <f t="shared" si="7"/>
        <v>10</v>
      </c>
    </row>
    <row r="480" spans="1:7" x14ac:dyDescent="0.25">
      <c r="A480" t="s">
        <v>78</v>
      </c>
      <c r="B480" t="s">
        <v>103</v>
      </c>
      <c r="C480" t="s">
        <v>113</v>
      </c>
      <c r="D480">
        <v>83</v>
      </c>
      <c r="E480">
        <v>2</v>
      </c>
      <c r="F480">
        <f>RANK(STAND_SB[[#This Row],[SB]],STAND_SB[SB],0)</f>
        <v>473</v>
      </c>
      <c r="G480">
        <f t="shared" si="7"/>
        <v>11</v>
      </c>
    </row>
    <row r="481" spans="1:7" x14ac:dyDescent="0.25">
      <c r="A481" t="s">
        <v>78</v>
      </c>
      <c r="B481" t="s">
        <v>98</v>
      </c>
      <c r="C481" t="s">
        <v>113</v>
      </c>
      <c r="D481">
        <v>81</v>
      </c>
      <c r="E481">
        <v>1</v>
      </c>
      <c r="F481">
        <f>RANK(STAND_SB[[#This Row],[SB]],STAND_SB[SB],0)</f>
        <v>495</v>
      </c>
      <c r="G481">
        <f t="shared" si="7"/>
        <v>12</v>
      </c>
    </row>
    <row r="482" spans="1:7" x14ac:dyDescent="0.25">
      <c r="A482" t="s">
        <v>79</v>
      </c>
      <c r="B482" t="s">
        <v>98</v>
      </c>
      <c r="C482" t="s">
        <v>114</v>
      </c>
      <c r="D482">
        <v>140</v>
      </c>
      <c r="E482">
        <v>12</v>
      </c>
      <c r="F482">
        <f>RANK(STAND_SB[[#This Row],[SB]],STAND_SB[SB],0)</f>
        <v>88</v>
      </c>
      <c r="G482">
        <f t="shared" si="7"/>
        <v>1</v>
      </c>
    </row>
    <row r="483" spans="1:7" x14ac:dyDescent="0.25">
      <c r="A483" t="s">
        <v>79</v>
      </c>
      <c r="B483" t="s">
        <v>105</v>
      </c>
      <c r="C483" t="s">
        <v>114</v>
      </c>
      <c r="D483">
        <v>136</v>
      </c>
      <c r="E483">
        <v>11</v>
      </c>
      <c r="F483">
        <f>RANK(STAND_SB[[#This Row],[SB]],STAND_SB[SB],0)</f>
        <v>107</v>
      </c>
      <c r="G483">
        <f t="shared" si="7"/>
        <v>2</v>
      </c>
    </row>
    <row r="484" spans="1:7" x14ac:dyDescent="0.25">
      <c r="A484" t="s">
        <v>79</v>
      </c>
      <c r="B484" t="s">
        <v>94</v>
      </c>
      <c r="C484" t="s">
        <v>114</v>
      </c>
      <c r="D484">
        <v>131</v>
      </c>
      <c r="E484">
        <v>10</v>
      </c>
      <c r="F484">
        <f>RANK(STAND_SB[[#This Row],[SB]],STAND_SB[SB],0)</f>
        <v>135</v>
      </c>
      <c r="G484">
        <f t="shared" si="7"/>
        <v>3</v>
      </c>
    </row>
    <row r="485" spans="1:7" x14ac:dyDescent="0.25">
      <c r="A485" t="s">
        <v>79</v>
      </c>
      <c r="B485" t="s">
        <v>100</v>
      </c>
      <c r="C485" t="s">
        <v>114</v>
      </c>
      <c r="D485">
        <v>130</v>
      </c>
      <c r="E485">
        <v>9</v>
      </c>
      <c r="F485">
        <f>RANK(STAND_SB[[#This Row],[SB]],STAND_SB[SB],0)</f>
        <v>144</v>
      </c>
      <c r="G485">
        <f t="shared" si="7"/>
        <v>4</v>
      </c>
    </row>
    <row r="486" spans="1:7" x14ac:dyDescent="0.25">
      <c r="A486" t="s">
        <v>79</v>
      </c>
      <c r="B486" t="s">
        <v>104</v>
      </c>
      <c r="C486" t="s">
        <v>114</v>
      </c>
      <c r="D486">
        <v>111</v>
      </c>
      <c r="E486">
        <v>8</v>
      </c>
      <c r="F486">
        <f>RANK(STAND_SB[[#This Row],[SB]],STAND_SB[SB],0)</f>
        <v>263</v>
      </c>
      <c r="G486">
        <f t="shared" si="7"/>
        <v>5</v>
      </c>
    </row>
    <row r="487" spans="1:7" x14ac:dyDescent="0.25">
      <c r="A487" t="s">
        <v>79</v>
      </c>
      <c r="B487" t="s">
        <v>101</v>
      </c>
      <c r="C487" t="s">
        <v>114</v>
      </c>
      <c r="D487">
        <v>110</v>
      </c>
      <c r="E487">
        <v>7</v>
      </c>
      <c r="F487">
        <f>RANK(STAND_SB[[#This Row],[SB]],STAND_SB[SB],0)</f>
        <v>271</v>
      </c>
      <c r="G487">
        <f t="shared" si="7"/>
        <v>6</v>
      </c>
    </row>
    <row r="488" spans="1:7" x14ac:dyDescent="0.25">
      <c r="A488" t="s">
        <v>79</v>
      </c>
      <c r="B488" t="s">
        <v>103</v>
      </c>
      <c r="C488" t="s">
        <v>114</v>
      </c>
      <c r="D488">
        <v>108</v>
      </c>
      <c r="E488">
        <v>6</v>
      </c>
      <c r="F488">
        <f>RANK(STAND_SB[[#This Row],[SB]],STAND_SB[SB],0)</f>
        <v>285</v>
      </c>
      <c r="G488">
        <f t="shared" si="7"/>
        <v>7</v>
      </c>
    </row>
    <row r="489" spans="1:7" x14ac:dyDescent="0.25">
      <c r="A489" t="s">
        <v>79</v>
      </c>
      <c r="B489" t="s">
        <v>95</v>
      </c>
      <c r="C489" t="s">
        <v>114</v>
      </c>
      <c r="D489">
        <v>105</v>
      </c>
      <c r="E489">
        <v>5</v>
      </c>
      <c r="F489">
        <f>RANK(STAND_SB[[#This Row],[SB]],STAND_SB[SB],0)</f>
        <v>307</v>
      </c>
      <c r="G489">
        <f t="shared" si="7"/>
        <v>8</v>
      </c>
    </row>
    <row r="490" spans="1:7" x14ac:dyDescent="0.25">
      <c r="A490" t="s">
        <v>79</v>
      </c>
      <c r="B490" t="s">
        <v>99</v>
      </c>
      <c r="C490" t="s">
        <v>114</v>
      </c>
      <c r="D490">
        <v>96</v>
      </c>
      <c r="E490">
        <v>4</v>
      </c>
      <c r="F490">
        <f>RANK(STAND_SB[[#This Row],[SB]],STAND_SB[SB],0)</f>
        <v>377</v>
      </c>
      <c r="G490">
        <f t="shared" si="7"/>
        <v>9</v>
      </c>
    </row>
    <row r="491" spans="1:7" x14ac:dyDescent="0.25">
      <c r="A491" t="s">
        <v>79</v>
      </c>
      <c r="B491" t="s">
        <v>102</v>
      </c>
      <c r="C491" t="s">
        <v>114</v>
      </c>
      <c r="D491">
        <v>78</v>
      </c>
      <c r="E491">
        <v>3</v>
      </c>
      <c r="F491">
        <f>RANK(STAND_SB[[#This Row],[SB]],STAND_SB[SB],0)</f>
        <v>510</v>
      </c>
      <c r="G491">
        <f t="shared" si="7"/>
        <v>10</v>
      </c>
    </row>
    <row r="492" spans="1:7" x14ac:dyDescent="0.25">
      <c r="A492" t="s">
        <v>79</v>
      </c>
      <c r="B492" t="s">
        <v>96</v>
      </c>
      <c r="C492" t="s">
        <v>114</v>
      </c>
      <c r="D492">
        <v>62</v>
      </c>
      <c r="E492">
        <v>1.5</v>
      </c>
      <c r="F492">
        <f>RANK(STAND_SB[[#This Row],[SB]],STAND_SB[SB],0)</f>
        <v>599</v>
      </c>
      <c r="G492">
        <f t="shared" si="7"/>
        <v>11</v>
      </c>
    </row>
    <row r="493" spans="1:7" x14ac:dyDescent="0.25">
      <c r="A493" t="s">
        <v>79</v>
      </c>
      <c r="B493" t="s">
        <v>97</v>
      </c>
      <c r="C493" t="s">
        <v>114</v>
      </c>
      <c r="D493">
        <v>62</v>
      </c>
      <c r="E493">
        <v>1.5</v>
      </c>
      <c r="F493">
        <f>RANK(STAND_SB[[#This Row],[SB]],STAND_SB[SB],0)</f>
        <v>599</v>
      </c>
      <c r="G493">
        <f t="shared" si="7"/>
        <v>12</v>
      </c>
    </row>
    <row r="494" spans="1:7" x14ac:dyDescent="0.25">
      <c r="A494" t="s">
        <v>80</v>
      </c>
      <c r="B494" t="s">
        <v>104</v>
      </c>
      <c r="C494" t="s">
        <v>113</v>
      </c>
      <c r="D494">
        <v>186</v>
      </c>
      <c r="E494">
        <v>12</v>
      </c>
      <c r="F494">
        <f>RANK(STAND_SB[[#This Row],[SB]],STAND_SB[SB],0)</f>
        <v>8</v>
      </c>
      <c r="G494">
        <f t="shared" si="7"/>
        <v>1</v>
      </c>
    </row>
    <row r="495" spans="1:7" x14ac:dyDescent="0.25">
      <c r="A495" t="s">
        <v>80</v>
      </c>
      <c r="B495" t="s">
        <v>102</v>
      </c>
      <c r="C495" t="s">
        <v>113</v>
      </c>
      <c r="D495">
        <v>153</v>
      </c>
      <c r="E495">
        <v>11</v>
      </c>
      <c r="F495">
        <f>RANK(STAND_SB[[#This Row],[SB]],STAND_SB[SB],0)</f>
        <v>46</v>
      </c>
      <c r="G495">
        <f t="shared" si="7"/>
        <v>2</v>
      </c>
    </row>
    <row r="496" spans="1:7" x14ac:dyDescent="0.25">
      <c r="A496" t="s">
        <v>80</v>
      </c>
      <c r="B496" t="s">
        <v>94</v>
      </c>
      <c r="C496" t="s">
        <v>113</v>
      </c>
      <c r="D496">
        <v>131</v>
      </c>
      <c r="E496">
        <v>10</v>
      </c>
      <c r="F496">
        <f>RANK(STAND_SB[[#This Row],[SB]],STAND_SB[SB],0)</f>
        <v>135</v>
      </c>
      <c r="G496">
        <f t="shared" si="7"/>
        <v>3</v>
      </c>
    </row>
    <row r="497" spans="1:7" x14ac:dyDescent="0.25">
      <c r="A497" t="s">
        <v>80</v>
      </c>
      <c r="B497" t="s">
        <v>99</v>
      </c>
      <c r="C497" t="s">
        <v>113</v>
      </c>
      <c r="D497">
        <v>112</v>
      </c>
      <c r="E497">
        <v>9</v>
      </c>
      <c r="F497">
        <f>RANK(STAND_SB[[#This Row],[SB]],STAND_SB[SB],0)</f>
        <v>257</v>
      </c>
      <c r="G497">
        <f t="shared" si="7"/>
        <v>4</v>
      </c>
    </row>
    <row r="498" spans="1:7" x14ac:dyDescent="0.25">
      <c r="A498" t="s">
        <v>80</v>
      </c>
      <c r="B498" t="s">
        <v>101</v>
      </c>
      <c r="C498" t="s">
        <v>113</v>
      </c>
      <c r="D498">
        <v>98</v>
      </c>
      <c r="E498">
        <v>8</v>
      </c>
      <c r="F498">
        <f>RANK(STAND_SB[[#This Row],[SB]],STAND_SB[SB],0)</f>
        <v>356</v>
      </c>
      <c r="G498">
        <f t="shared" si="7"/>
        <v>5</v>
      </c>
    </row>
    <row r="499" spans="1:7" x14ac:dyDescent="0.25">
      <c r="A499" t="s">
        <v>80</v>
      </c>
      <c r="B499" t="s">
        <v>100</v>
      </c>
      <c r="C499" t="s">
        <v>113</v>
      </c>
      <c r="D499">
        <v>91</v>
      </c>
      <c r="E499">
        <v>6.5</v>
      </c>
      <c r="F499">
        <f>RANK(STAND_SB[[#This Row],[SB]],STAND_SB[SB],0)</f>
        <v>419</v>
      </c>
      <c r="G499">
        <f t="shared" si="7"/>
        <v>6</v>
      </c>
    </row>
    <row r="500" spans="1:7" x14ac:dyDescent="0.25">
      <c r="A500" t="s">
        <v>80</v>
      </c>
      <c r="B500" t="s">
        <v>105</v>
      </c>
      <c r="C500" t="s">
        <v>113</v>
      </c>
      <c r="D500">
        <v>91</v>
      </c>
      <c r="E500">
        <v>6.5</v>
      </c>
      <c r="F500">
        <f>RANK(STAND_SB[[#This Row],[SB]],STAND_SB[SB],0)</f>
        <v>419</v>
      </c>
      <c r="G500">
        <f t="shared" si="7"/>
        <v>7</v>
      </c>
    </row>
    <row r="501" spans="1:7" x14ac:dyDescent="0.25">
      <c r="A501" t="s">
        <v>80</v>
      </c>
      <c r="B501" t="s">
        <v>103</v>
      </c>
      <c r="C501" t="s">
        <v>113</v>
      </c>
      <c r="D501">
        <v>90</v>
      </c>
      <c r="E501">
        <v>5</v>
      </c>
      <c r="F501">
        <f>RANK(STAND_SB[[#This Row],[SB]],STAND_SB[SB],0)</f>
        <v>427</v>
      </c>
      <c r="G501">
        <f t="shared" si="7"/>
        <v>8</v>
      </c>
    </row>
    <row r="502" spans="1:7" x14ac:dyDescent="0.25">
      <c r="A502" t="s">
        <v>80</v>
      </c>
      <c r="B502" t="s">
        <v>98</v>
      </c>
      <c r="C502" t="s">
        <v>113</v>
      </c>
      <c r="D502">
        <v>80</v>
      </c>
      <c r="E502">
        <v>4</v>
      </c>
      <c r="F502">
        <f>RANK(STAND_SB[[#This Row],[SB]],STAND_SB[SB],0)</f>
        <v>501</v>
      </c>
      <c r="G502">
        <f t="shared" si="7"/>
        <v>9</v>
      </c>
    </row>
    <row r="503" spans="1:7" x14ac:dyDescent="0.25">
      <c r="A503" t="s">
        <v>80</v>
      </c>
      <c r="B503" t="s">
        <v>95</v>
      </c>
      <c r="C503" t="s">
        <v>113</v>
      </c>
      <c r="D503">
        <v>74</v>
      </c>
      <c r="E503">
        <v>3</v>
      </c>
      <c r="F503">
        <f>RANK(STAND_SB[[#This Row],[SB]],STAND_SB[SB],0)</f>
        <v>531</v>
      </c>
      <c r="G503">
        <f t="shared" si="7"/>
        <v>10</v>
      </c>
    </row>
    <row r="504" spans="1:7" x14ac:dyDescent="0.25">
      <c r="A504" t="s">
        <v>80</v>
      </c>
      <c r="B504" t="s">
        <v>97</v>
      </c>
      <c r="C504" t="s">
        <v>113</v>
      </c>
      <c r="D504">
        <v>73</v>
      </c>
      <c r="E504">
        <v>2</v>
      </c>
      <c r="F504">
        <f>RANK(STAND_SB[[#This Row],[SB]],STAND_SB[SB],0)</f>
        <v>544</v>
      </c>
      <c r="G504">
        <f t="shared" si="7"/>
        <v>11</v>
      </c>
    </row>
    <row r="505" spans="1:7" x14ac:dyDescent="0.25">
      <c r="A505" t="s">
        <v>80</v>
      </c>
      <c r="B505" t="s">
        <v>96</v>
      </c>
      <c r="C505" t="s">
        <v>113</v>
      </c>
      <c r="D505">
        <v>69</v>
      </c>
      <c r="E505">
        <v>1</v>
      </c>
      <c r="F505">
        <f>RANK(STAND_SB[[#This Row],[SB]],STAND_SB[SB],0)</f>
        <v>572</v>
      </c>
      <c r="G505">
        <f t="shared" si="7"/>
        <v>12</v>
      </c>
    </row>
    <row r="506" spans="1:7" x14ac:dyDescent="0.25">
      <c r="A506" t="s">
        <v>81</v>
      </c>
      <c r="B506" t="s">
        <v>105</v>
      </c>
      <c r="C506" t="s">
        <v>113</v>
      </c>
      <c r="D506">
        <v>163</v>
      </c>
      <c r="E506">
        <v>12</v>
      </c>
      <c r="F506">
        <f>RANK(STAND_SB[[#This Row],[SB]],STAND_SB[SB],0)</f>
        <v>30</v>
      </c>
      <c r="G506">
        <f t="shared" si="7"/>
        <v>1</v>
      </c>
    </row>
    <row r="507" spans="1:7" x14ac:dyDescent="0.25">
      <c r="A507" t="s">
        <v>81</v>
      </c>
      <c r="B507" t="s">
        <v>101</v>
      </c>
      <c r="C507" t="s">
        <v>113</v>
      </c>
      <c r="D507">
        <v>125</v>
      </c>
      <c r="E507">
        <v>11</v>
      </c>
      <c r="F507">
        <f>RANK(STAND_SB[[#This Row],[SB]],STAND_SB[SB],0)</f>
        <v>160</v>
      </c>
      <c r="G507">
        <f t="shared" si="7"/>
        <v>2</v>
      </c>
    </row>
    <row r="508" spans="1:7" x14ac:dyDescent="0.25">
      <c r="A508" t="s">
        <v>81</v>
      </c>
      <c r="B508" t="s">
        <v>102</v>
      </c>
      <c r="C508" t="s">
        <v>113</v>
      </c>
      <c r="D508">
        <v>123</v>
      </c>
      <c r="E508">
        <v>10</v>
      </c>
      <c r="F508">
        <f>RANK(STAND_SB[[#This Row],[SB]],STAND_SB[SB],0)</f>
        <v>179</v>
      </c>
      <c r="G508">
        <f t="shared" si="7"/>
        <v>3</v>
      </c>
    </row>
    <row r="509" spans="1:7" x14ac:dyDescent="0.25">
      <c r="A509" t="s">
        <v>81</v>
      </c>
      <c r="B509" t="s">
        <v>100</v>
      </c>
      <c r="C509" t="s">
        <v>113</v>
      </c>
      <c r="D509">
        <v>121</v>
      </c>
      <c r="E509">
        <v>9</v>
      </c>
      <c r="F509">
        <f>RANK(STAND_SB[[#This Row],[SB]],STAND_SB[SB],0)</f>
        <v>193</v>
      </c>
      <c r="G509">
        <f t="shared" si="7"/>
        <v>4</v>
      </c>
    </row>
    <row r="510" spans="1:7" x14ac:dyDescent="0.25">
      <c r="A510" t="s">
        <v>81</v>
      </c>
      <c r="B510" t="s">
        <v>94</v>
      </c>
      <c r="C510" t="s">
        <v>113</v>
      </c>
      <c r="D510">
        <v>116</v>
      </c>
      <c r="E510">
        <v>7.5</v>
      </c>
      <c r="F510">
        <f>RANK(STAND_SB[[#This Row],[SB]],STAND_SB[SB],0)</f>
        <v>223</v>
      </c>
      <c r="G510">
        <f t="shared" si="7"/>
        <v>5</v>
      </c>
    </row>
    <row r="511" spans="1:7" x14ac:dyDescent="0.25">
      <c r="A511" t="s">
        <v>81</v>
      </c>
      <c r="B511" t="s">
        <v>95</v>
      </c>
      <c r="C511" t="s">
        <v>113</v>
      </c>
      <c r="D511">
        <v>116</v>
      </c>
      <c r="E511">
        <v>7.5</v>
      </c>
      <c r="F511">
        <f>RANK(STAND_SB[[#This Row],[SB]],STAND_SB[SB],0)</f>
        <v>223</v>
      </c>
      <c r="G511">
        <f t="shared" si="7"/>
        <v>6</v>
      </c>
    </row>
    <row r="512" spans="1:7" x14ac:dyDescent="0.25">
      <c r="A512" t="s">
        <v>81</v>
      </c>
      <c r="B512" t="s">
        <v>104</v>
      </c>
      <c r="C512" t="s">
        <v>113</v>
      </c>
      <c r="D512">
        <v>98</v>
      </c>
      <c r="E512">
        <v>6</v>
      </c>
      <c r="F512">
        <f>RANK(STAND_SB[[#This Row],[SB]],STAND_SB[SB],0)</f>
        <v>356</v>
      </c>
      <c r="G512">
        <f t="shared" si="7"/>
        <v>7</v>
      </c>
    </row>
    <row r="513" spans="1:7" x14ac:dyDescent="0.25">
      <c r="A513" t="s">
        <v>81</v>
      </c>
      <c r="B513" t="s">
        <v>96</v>
      </c>
      <c r="C513" t="s">
        <v>113</v>
      </c>
      <c r="D513">
        <v>92</v>
      </c>
      <c r="E513">
        <v>5</v>
      </c>
      <c r="F513">
        <f>RANK(STAND_SB[[#This Row],[SB]],STAND_SB[SB],0)</f>
        <v>410</v>
      </c>
      <c r="G513">
        <f t="shared" si="7"/>
        <v>8</v>
      </c>
    </row>
    <row r="514" spans="1:7" x14ac:dyDescent="0.25">
      <c r="A514" t="s">
        <v>81</v>
      </c>
      <c r="B514" t="s">
        <v>98</v>
      </c>
      <c r="C514" t="s">
        <v>113</v>
      </c>
      <c r="D514">
        <v>83</v>
      </c>
      <c r="E514">
        <v>4</v>
      </c>
      <c r="F514">
        <f>RANK(STAND_SB[[#This Row],[SB]],STAND_SB[SB],0)</f>
        <v>473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99</v>
      </c>
      <c r="C515" t="s">
        <v>113</v>
      </c>
      <c r="D515">
        <v>81</v>
      </c>
      <c r="E515">
        <v>3</v>
      </c>
      <c r="F515">
        <f>RANK(STAND_SB[[#This Row],[SB]],STAND_SB[SB],0)</f>
        <v>495</v>
      </c>
      <c r="G515">
        <f t="shared" si="8"/>
        <v>10</v>
      </c>
    </row>
    <row r="516" spans="1:7" x14ac:dyDescent="0.25">
      <c r="A516" t="s">
        <v>81</v>
      </c>
      <c r="B516" t="s">
        <v>103</v>
      </c>
      <c r="C516" t="s">
        <v>113</v>
      </c>
      <c r="D516">
        <v>80</v>
      </c>
      <c r="E516">
        <v>2</v>
      </c>
      <c r="F516">
        <f>RANK(STAND_SB[[#This Row],[SB]],STAND_SB[SB],0)</f>
        <v>501</v>
      </c>
      <c r="G516">
        <f t="shared" si="8"/>
        <v>11</v>
      </c>
    </row>
    <row r="517" spans="1:7" x14ac:dyDescent="0.25">
      <c r="A517" t="s">
        <v>81</v>
      </c>
      <c r="B517" t="s">
        <v>97</v>
      </c>
      <c r="C517" t="s">
        <v>113</v>
      </c>
      <c r="D517">
        <v>67</v>
      </c>
      <c r="E517">
        <v>1</v>
      </c>
      <c r="F517">
        <f>RANK(STAND_SB[[#This Row],[SB]],STAND_SB[SB],0)</f>
        <v>580</v>
      </c>
      <c r="G517">
        <f t="shared" si="8"/>
        <v>12</v>
      </c>
    </row>
    <row r="518" spans="1:7" x14ac:dyDescent="0.25">
      <c r="A518" t="s">
        <v>82</v>
      </c>
      <c r="B518" t="s">
        <v>100</v>
      </c>
      <c r="C518" t="s">
        <v>113</v>
      </c>
      <c r="D518">
        <v>136</v>
      </c>
      <c r="E518">
        <v>12</v>
      </c>
      <c r="F518">
        <f>RANK(STAND_SB[[#This Row],[SB]],STAND_SB[SB],0)</f>
        <v>107</v>
      </c>
      <c r="G518">
        <f t="shared" si="8"/>
        <v>1</v>
      </c>
    </row>
    <row r="519" spans="1:7" x14ac:dyDescent="0.25">
      <c r="A519" t="s">
        <v>82</v>
      </c>
      <c r="B519" t="s">
        <v>103</v>
      </c>
      <c r="C519" t="s">
        <v>113</v>
      </c>
      <c r="D519">
        <v>131</v>
      </c>
      <c r="E519">
        <v>11</v>
      </c>
      <c r="F519">
        <f>RANK(STAND_SB[[#This Row],[SB]],STAND_SB[SB],0)</f>
        <v>135</v>
      </c>
      <c r="G519">
        <f t="shared" si="8"/>
        <v>2</v>
      </c>
    </row>
    <row r="520" spans="1:7" x14ac:dyDescent="0.25">
      <c r="A520" t="s">
        <v>82</v>
      </c>
      <c r="B520" t="s">
        <v>94</v>
      </c>
      <c r="C520" t="s">
        <v>113</v>
      </c>
      <c r="D520">
        <v>125</v>
      </c>
      <c r="E520">
        <v>10</v>
      </c>
      <c r="F520">
        <f>RANK(STAND_SB[[#This Row],[SB]],STAND_SB[SB],0)</f>
        <v>160</v>
      </c>
      <c r="G520">
        <f t="shared" si="8"/>
        <v>3</v>
      </c>
    </row>
    <row r="521" spans="1:7" x14ac:dyDescent="0.25">
      <c r="A521" t="s">
        <v>82</v>
      </c>
      <c r="B521" t="s">
        <v>99</v>
      </c>
      <c r="C521" t="s">
        <v>113</v>
      </c>
      <c r="D521">
        <v>123</v>
      </c>
      <c r="E521">
        <v>9</v>
      </c>
      <c r="F521">
        <f>RANK(STAND_SB[[#This Row],[SB]],STAND_SB[SB],0)</f>
        <v>179</v>
      </c>
      <c r="G521">
        <f t="shared" si="8"/>
        <v>4</v>
      </c>
    </row>
    <row r="522" spans="1:7" x14ac:dyDescent="0.25">
      <c r="A522" t="s">
        <v>82</v>
      </c>
      <c r="B522" t="s">
        <v>98</v>
      </c>
      <c r="C522" t="s">
        <v>113</v>
      </c>
      <c r="D522">
        <v>118</v>
      </c>
      <c r="E522">
        <v>8</v>
      </c>
      <c r="F522">
        <f>RANK(STAND_SB[[#This Row],[SB]],STAND_SB[SB],0)</f>
        <v>210</v>
      </c>
      <c r="G522">
        <f t="shared" si="8"/>
        <v>5</v>
      </c>
    </row>
    <row r="523" spans="1:7" x14ac:dyDescent="0.25">
      <c r="A523" t="s">
        <v>82</v>
      </c>
      <c r="B523" t="s">
        <v>96</v>
      </c>
      <c r="C523" t="s">
        <v>113</v>
      </c>
      <c r="D523">
        <v>116</v>
      </c>
      <c r="E523">
        <v>7</v>
      </c>
      <c r="F523">
        <f>RANK(STAND_SB[[#This Row],[SB]],STAND_SB[SB],0)</f>
        <v>223</v>
      </c>
      <c r="G523">
        <f t="shared" si="8"/>
        <v>6</v>
      </c>
    </row>
    <row r="524" spans="1:7" x14ac:dyDescent="0.25">
      <c r="A524" t="s">
        <v>82</v>
      </c>
      <c r="B524" t="s">
        <v>105</v>
      </c>
      <c r="C524" t="s">
        <v>113</v>
      </c>
      <c r="D524">
        <v>114</v>
      </c>
      <c r="E524">
        <v>6</v>
      </c>
      <c r="F524">
        <f>RANK(STAND_SB[[#This Row],[SB]],STAND_SB[SB],0)</f>
        <v>244</v>
      </c>
      <c r="G524">
        <f t="shared" si="8"/>
        <v>7</v>
      </c>
    </row>
    <row r="525" spans="1:7" x14ac:dyDescent="0.25">
      <c r="A525" t="s">
        <v>82</v>
      </c>
      <c r="B525" t="s">
        <v>102</v>
      </c>
      <c r="C525" t="s">
        <v>113</v>
      </c>
      <c r="D525">
        <v>100</v>
      </c>
      <c r="E525">
        <v>5</v>
      </c>
      <c r="F525">
        <f>RANK(STAND_SB[[#This Row],[SB]],STAND_SB[SB],0)</f>
        <v>340</v>
      </c>
      <c r="G525">
        <f t="shared" si="8"/>
        <v>8</v>
      </c>
    </row>
    <row r="526" spans="1:7" x14ac:dyDescent="0.25">
      <c r="A526" t="s">
        <v>82</v>
      </c>
      <c r="B526" t="s">
        <v>97</v>
      </c>
      <c r="C526" t="s">
        <v>113</v>
      </c>
      <c r="D526">
        <v>95</v>
      </c>
      <c r="E526">
        <v>4</v>
      </c>
      <c r="F526">
        <f>RANK(STAND_SB[[#This Row],[SB]],STAND_SB[SB],0)</f>
        <v>387</v>
      </c>
      <c r="G526">
        <f t="shared" si="8"/>
        <v>9</v>
      </c>
    </row>
    <row r="527" spans="1:7" x14ac:dyDescent="0.25">
      <c r="A527" t="s">
        <v>82</v>
      </c>
      <c r="B527" t="s">
        <v>104</v>
      </c>
      <c r="C527" t="s">
        <v>113</v>
      </c>
      <c r="D527">
        <v>87</v>
      </c>
      <c r="E527">
        <v>3</v>
      </c>
      <c r="F527">
        <f>RANK(STAND_SB[[#This Row],[SB]],STAND_SB[SB],0)</f>
        <v>441</v>
      </c>
      <c r="G527">
        <f t="shared" si="8"/>
        <v>10</v>
      </c>
    </row>
    <row r="528" spans="1:7" x14ac:dyDescent="0.25">
      <c r="A528" t="s">
        <v>82</v>
      </c>
      <c r="B528" t="s">
        <v>95</v>
      </c>
      <c r="C528" t="s">
        <v>113</v>
      </c>
      <c r="D528">
        <v>83</v>
      </c>
      <c r="E528">
        <v>2</v>
      </c>
      <c r="F528">
        <f>RANK(STAND_SB[[#This Row],[SB]],STAND_SB[SB],0)</f>
        <v>473</v>
      </c>
      <c r="G528">
        <f t="shared" si="8"/>
        <v>11</v>
      </c>
    </row>
    <row r="529" spans="1:7" x14ac:dyDescent="0.25">
      <c r="A529" t="s">
        <v>82</v>
      </c>
      <c r="B529" t="s">
        <v>101</v>
      </c>
      <c r="C529" t="s">
        <v>113</v>
      </c>
      <c r="D529">
        <v>52</v>
      </c>
      <c r="E529">
        <v>1</v>
      </c>
      <c r="F529">
        <f>RANK(STAND_SB[[#This Row],[SB]],STAND_SB[SB],0)</f>
        <v>635</v>
      </c>
      <c r="G529">
        <f t="shared" si="8"/>
        <v>12</v>
      </c>
    </row>
    <row r="530" spans="1:7" x14ac:dyDescent="0.25">
      <c r="A530" t="s">
        <v>83</v>
      </c>
      <c r="B530" t="s">
        <v>100</v>
      </c>
      <c r="C530" t="s">
        <v>113</v>
      </c>
      <c r="D530">
        <v>173</v>
      </c>
      <c r="E530">
        <v>12</v>
      </c>
      <c r="F530">
        <f>RANK(STAND_SB[[#This Row],[SB]],STAND_SB[SB],0)</f>
        <v>14</v>
      </c>
      <c r="G530">
        <f t="shared" si="8"/>
        <v>1</v>
      </c>
    </row>
    <row r="531" spans="1:7" x14ac:dyDescent="0.25">
      <c r="A531" t="s">
        <v>83</v>
      </c>
      <c r="B531" t="s">
        <v>101</v>
      </c>
      <c r="C531" t="s">
        <v>113</v>
      </c>
      <c r="D531">
        <v>133</v>
      </c>
      <c r="E531">
        <v>11</v>
      </c>
      <c r="F531">
        <f>RANK(STAND_SB[[#This Row],[SB]],STAND_SB[SB],0)</f>
        <v>129</v>
      </c>
      <c r="G531">
        <f t="shared" si="8"/>
        <v>2</v>
      </c>
    </row>
    <row r="532" spans="1:7" x14ac:dyDescent="0.25">
      <c r="A532" t="s">
        <v>83</v>
      </c>
      <c r="B532" t="s">
        <v>105</v>
      </c>
      <c r="C532" t="s">
        <v>113</v>
      </c>
      <c r="D532">
        <v>127</v>
      </c>
      <c r="E532">
        <v>10</v>
      </c>
      <c r="F532">
        <f>RANK(STAND_SB[[#This Row],[SB]],STAND_SB[SB],0)</f>
        <v>154</v>
      </c>
      <c r="G532">
        <f t="shared" si="8"/>
        <v>3</v>
      </c>
    </row>
    <row r="533" spans="1:7" x14ac:dyDescent="0.25">
      <c r="A533" t="s">
        <v>83</v>
      </c>
      <c r="B533" t="s">
        <v>94</v>
      </c>
      <c r="C533" t="s">
        <v>113</v>
      </c>
      <c r="D533">
        <v>113</v>
      </c>
      <c r="E533">
        <v>9</v>
      </c>
      <c r="F533">
        <f>RANK(STAND_SB[[#This Row],[SB]],STAND_SB[SB],0)</f>
        <v>251</v>
      </c>
      <c r="G533">
        <f t="shared" si="8"/>
        <v>4</v>
      </c>
    </row>
    <row r="534" spans="1:7" x14ac:dyDescent="0.25">
      <c r="A534" t="s">
        <v>83</v>
      </c>
      <c r="B534" t="s">
        <v>103</v>
      </c>
      <c r="C534" t="s">
        <v>113</v>
      </c>
      <c r="D534">
        <v>107</v>
      </c>
      <c r="E534">
        <v>8</v>
      </c>
      <c r="F534">
        <f>RANK(STAND_SB[[#This Row],[SB]],STAND_SB[SB],0)</f>
        <v>293</v>
      </c>
      <c r="G534">
        <f t="shared" si="8"/>
        <v>5</v>
      </c>
    </row>
    <row r="535" spans="1:7" x14ac:dyDescent="0.25">
      <c r="A535" t="s">
        <v>83</v>
      </c>
      <c r="B535" t="s">
        <v>98</v>
      </c>
      <c r="C535" t="s">
        <v>113</v>
      </c>
      <c r="D535">
        <v>98</v>
      </c>
      <c r="E535">
        <v>7</v>
      </c>
      <c r="F535">
        <f>RANK(STAND_SB[[#This Row],[SB]],STAND_SB[SB],0)</f>
        <v>356</v>
      </c>
      <c r="G535">
        <f t="shared" si="8"/>
        <v>6</v>
      </c>
    </row>
    <row r="536" spans="1:7" x14ac:dyDescent="0.25">
      <c r="A536" t="s">
        <v>83</v>
      </c>
      <c r="B536" t="s">
        <v>104</v>
      </c>
      <c r="C536" t="s">
        <v>113</v>
      </c>
      <c r="D536">
        <v>95</v>
      </c>
      <c r="E536">
        <v>6</v>
      </c>
      <c r="F536">
        <f>RANK(STAND_SB[[#This Row],[SB]],STAND_SB[SB],0)</f>
        <v>387</v>
      </c>
      <c r="G536">
        <f t="shared" si="8"/>
        <v>7</v>
      </c>
    </row>
    <row r="537" spans="1:7" x14ac:dyDescent="0.25">
      <c r="A537" t="s">
        <v>83</v>
      </c>
      <c r="B537" t="s">
        <v>95</v>
      </c>
      <c r="C537" t="s">
        <v>113</v>
      </c>
      <c r="D537">
        <v>93</v>
      </c>
      <c r="E537">
        <v>5</v>
      </c>
      <c r="F537">
        <f>RANK(STAND_SB[[#This Row],[SB]],STAND_SB[SB],0)</f>
        <v>405</v>
      </c>
      <c r="G537">
        <f t="shared" si="8"/>
        <v>8</v>
      </c>
    </row>
    <row r="538" spans="1:7" x14ac:dyDescent="0.25">
      <c r="A538" t="s">
        <v>83</v>
      </c>
      <c r="B538" t="s">
        <v>99</v>
      </c>
      <c r="C538" t="s">
        <v>113</v>
      </c>
      <c r="D538">
        <v>86</v>
      </c>
      <c r="E538">
        <v>4</v>
      </c>
      <c r="F538">
        <f>RANK(STAND_SB[[#This Row],[SB]],STAND_SB[SB],0)</f>
        <v>449</v>
      </c>
      <c r="G538">
        <f t="shared" si="8"/>
        <v>9</v>
      </c>
    </row>
    <row r="539" spans="1:7" x14ac:dyDescent="0.25">
      <c r="A539" t="s">
        <v>83</v>
      </c>
      <c r="B539" t="s">
        <v>102</v>
      </c>
      <c r="C539" t="s">
        <v>113</v>
      </c>
      <c r="D539">
        <v>65</v>
      </c>
      <c r="E539">
        <v>3</v>
      </c>
      <c r="F539">
        <f>RANK(STAND_SB[[#This Row],[SB]],STAND_SB[SB],0)</f>
        <v>586</v>
      </c>
      <c r="G539">
        <f t="shared" si="8"/>
        <v>10</v>
      </c>
    </row>
    <row r="540" spans="1:7" x14ac:dyDescent="0.25">
      <c r="A540" t="s">
        <v>83</v>
      </c>
      <c r="B540" t="s">
        <v>96</v>
      </c>
      <c r="C540" t="s">
        <v>113</v>
      </c>
      <c r="D540">
        <v>63</v>
      </c>
      <c r="E540">
        <v>2</v>
      </c>
      <c r="F540">
        <f>RANK(STAND_SB[[#This Row],[SB]],STAND_SB[SB],0)</f>
        <v>598</v>
      </c>
      <c r="G540">
        <f t="shared" si="8"/>
        <v>11</v>
      </c>
    </row>
    <row r="541" spans="1:7" x14ac:dyDescent="0.25">
      <c r="A541" t="s">
        <v>83</v>
      </c>
      <c r="B541" t="s">
        <v>97</v>
      </c>
      <c r="C541" t="s">
        <v>113</v>
      </c>
      <c r="D541">
        <v>52</v>
      </c>
      <c r="E541">
        <v>1</v>
      </c>
      <c r="F541">
        <f>RANK(STAND_SB[[#This Row],[SB]],STAND_SB[SB],0)</f>
        <v>635</v>
      </c>
      <c r="G541">
        <f t="shared" si="8"/>
        <v>12</v>
      </c>
    </row>
    <row r="542" spans="1:7" x14ac:dyDescent="0.25">
      <c r="A542" t="s">
        <v>84</v>
      </c>
      <c r="B542" t="s">
        <v>103</v>
      </c>
      <c r="C542" t="s">
        <v>113</v>
      </c>
      <c r="D542">
        <v>175</v>
      </c>
      <c r="E542">
        <v>12</v>
      </c>
      <c r="F542">
        <f>RANK(STAND_SB[[#This Row],[SB]],STAND_SB[SB],0)</f>
        <v>13</v>
      </c>
      <c r="G542">
        <f t="shared" si="8"/>
        <v>1</v>
      </c>
    </row>
    <row r="543" spans="1:7" x14ac:dyDescent="0.25">
      <c r="A543" t="s">
        <v>84</v>
      </c>
      <c r="B543" t="s">
        <v>94</v>
      </c>
      <c r="C543" t="s">
        <v>113</v>
      </c>
      <c r="D543">
        <v>162</v>
      </c>
      <c r="E543">
        <v>11</v>
      </c>
      <c r="F543">
        <f>RANK(STAND_SB[[#This Row],[SB]],STAND_SB[SB],0)</f>
        <v>34</v>
      </c>
      <c r="G543">
        <f t="shared" si="8"/>
        <v>2</v>
      </c>
    </row>
    <row r="544" spans="1:7" x14ac:dyDescent="0.25">
      <c r="A544" t="s">
        <v>84</v>
      </c>
      <c r="B544" t="s">
        <v>102</v>
      </c>
      <c r="C544" t="s">
        <v>113</v>
      </c>
      <c r="D544">
        <v>148</v>
      </c>
      <c r="E544">
        <v>10</v>
      </c>
      <c r="F544">
        <f>RANK(STAND_SB[[#This Row],[SB]],STAND_SB[SB],0)</f>
        <v>66</v>
      </c>
      <c r="G544">
        <f t="shared" si="8"/>
        <v>3</v>
      </c>
    </row>
    <row r="545" spans="1:7" x14ac:dyDescent="0.25">
      <c r="A545" t="s">
        <v>84</v>
      </c>
      <c r="B545" t="s">
        <v>95</v>
      </c>
      <c r="C545" t="s">
        <v>113</v>
      </c>
      <c r="D545">
        <v>98</v>
      </c>
      <c r="E545">
        <v>8.5</v>
      </c>
      <c r="F545">
        <f>RANK(STAND_SB[[#This Row],[SB]],STAND_SB[SB],0)</f>
        <v>356</v>
      </c>
      <c r="G545">
        <f t="shared" si="8"/>
        <v>4</v>
      </c>
    </row>
    <row r="546" spans="1:7" x14ac:dyDescent="0.25">
      <c r="A546" t="s">
        <v>84</v>
      </c>
      <c r="B546" t="s">
        <v>99</v>
      </c>
      <c r="C546" t="s">
        <v>113</v>
      </c>
      <c r="D546">
        <v>98</v>
      </c>
      <c r="E546">
        <v>8.5</v>
      </c>
      <c r="F546">
        <f>RANK(STAND_SB[[#This Row],[SB]],STAND_SB[SB],0)</f>
        <v>356</v>
      </c>
      <c r="G546">
        <f t="shared" si="8"/>
        <v>5</v>
      </c>
    </row>
    <row r="547" spans="1:7" x14ac:dyDescent="0.25">
      <c r="A547" t="s">
        <v>84</v>
      </c>
      <c r="B547" t="s">
        <v>101</v>
      </c>
      <c r="C547" t="s">
        <v>113</v>
      </c>
      <c r="D547">
        <v>96</v>
      </c>
      <c r="E547">
        <v>7</v>
      </c>
      <c r="F547">
        <f>RANK(STAND_SB[[#This Row],[SB]],STAND_SB[SB],0)</f>
        <v>377</v>
      </c>
      <c r="G547">
        <f t="shared" si="8"/>
        <v>6</v>
      </c>
    </row>
    <row r="548" spans="1:7" x14ac:dyDescent="0.25">
      <c r="A548" t="s">
        <v>84</v>
      </c>
      <c r="B548" t="s">
        <v>97</v>
      </c>
      <c r="C548" t="s">
        <v>113</v>
      </c>
      <c r="D548">
        <v>92</v>
      </c>
      <c r="E548">
        <v>6</v>
      </c>
      <c r="F548">
        <f>RANK(STAND_SB[[#This Row],[SB]],STAND_SB[SB],0)</f>
        <v>410</v>
      </c>
      <c r="G548">
        <f t="shared" si="8"/>
        <v>7</v>
      </c>
    </row>
    <row r="549" spans="1:7" x14ac:dyDescent="0.25">
      <c r="A549" t="s">
        <v>84</v>
      </c>
      <c r="B549" t="s">
        <v>100</v>
      </c>
      <c r="C549" t="s">
        <v>113</v>
      </c>
      <c r="D549">
        <v>91</v>
      </c>
      <c r="E549">
        <v>5</v>
      </c>
      <c r="F549">
        <f>RANK(STAND_SB[[#This Row],[SB]],STAND_SB[SB],0)</f>
        <v>419</v>
      </c>
      <c r="G549">
        <f t="shared" si="8"/>
        <v>8</v>
      </c>
    </row>
    <row r="550" spans="1:7" x14ac:dyDescent="0.25">
      <c r="A550" t="s">
        <v>84</v>
      </c>
      <c r="B550" t="s">
        <v>98</v>
      </c>
      <c r="C550" t="s">
        <v>113</v>
      </c>
      <c r="D550">
        <v>87</v>
      </c>
      <c r="E550">
        <v>4</v>
      </c>
      <c r="F550">
        <f>RANK(STAND_SB[[#This Row],[SB]],STAND_SB[SB],0)</f>
        <v>441</v>
      </c>
      <c r="G550">
        <f t="shared" si="8"/>
        <v>9</v>
      </c>
    </row>
    <row r="551" spans="1:7" x14ac:dyDescent="0.25">
      <c r="A551" t="s">
        <v>84</v>
      </c>
      <c r="B551" t="s">
        <v>96</v>
      </c>
      <c r="C551" t="s">
        <v>113</v>
      </c>
      <c r="D551">
        <v>85</v>
      </c>
      <c r="E551">
        <v>3</v>
      </c>
      <c r="F551">
        <f>RANK(STAND_SB[[#This Row],[SB]],STAND_SB[SB],0)</f>
        <v>460</v>
      </c>
      <c r="G551">
        <f t="shared" si="8"/>
        <v>10</v>
      </c>
    </row>
    <row r="552" spans="1:7" x14ac:dyDescent="0.25">
      <c r="A552" t="s">
        <v>84</v>
      </c>
      <c r="B552" t="s">
        <v>104</v>
      </c>
      <c r="C552" t="s">
        <v>113</v>
      </c>
      <c r="D552">
        <v>73</v>
      </c>
      <c r="E552">
        <v>2</v>
      </c>
      <c r="F552">
        <f>RANK(STAND_SB[[#This Row],[SB]],STAND_SB[SB],0)</f>
        <v>544</v>
      </c>
      <c r="G552">
        <f t="shared" si="8"/>
        <v>11</v>
      </c>
    </row>
    <row r="553" spans="1:7" x14ac:dyDescent="0.25">
      <c r="A553" t="s">
        <v>84</v>
      </c>
      <c r="B553" t="s">
        <v>105</v>
      </c>
      <c r="C553" t="s">
        <v>113</v>
      </c>
      <c r="D553">
        <v>50</v>
      </c>
      <c r="E553">
        <v>1</v>
      </c>
      <c r="F553">
        <f>RANK(STAND_SB[[#This Row],[SB]],STAND_SB[SB],0)</f>
        <v>641</v>
      </c>
      <c r="G553">
        <f t="shared" si="8"/>
        <v>12</v>
      </c>
    </row>
    <row r="554" spans="1:7" x14ac:dyDescent="0.25">
      <c r="A554" t="s">
        <v>85</v>
      </c>
      <c r="B554" t="s">
        <v>100</v>
      </c>
      <c r="C554" t="s">
        <v>114</v>
      </c>
      <c r="D554">
        <v>136</v>
      </c>
      <c r="E554">
        <v>12</v>
      </c>
      <c r="F554">
        <f>RANK(STAND_SB[[#This Row],[SB]],STAND_SB[SB],0)</f>
        <v>107</v>
      </c>
      <c r="G554">
        <f t="shared" si="8"/>
        <v>1</v>
      </c>
    </row>
    <row r="555" spans="1:7" x14ac:dyDescent="0.25">
      <c r="A555" t="s">
        <v>85</v>
      </c>
      <c r="B555" t="s">
        <v>103</v>
      </c>
      <c r="C555" t="s">
        <v>114</v>
      </c>
      <c r="D555">
        <v>131</v>
      </c>
      <c r="E555">
        <v>11</v>
      </c>
      <c r="F555">
        <f>RANK(STAND_SB[[#This Row],[SB]],STAND_SB[SB],0)</f>
        <v>135</v>
      </c>
      <c r="G555">
        <f t="shared" si="8"/>
        <v>2</v>
      </c>
    </row>
    <row r="556" spans="1:7" x14ac:dyDescent="0.25">
      <c r="A556" t="s">
        <v>85</v>
      </c>
      <c r="B556" t="s">
        <v>94</v>
      </c>
      <c r="C556" t="s">
        <v>114</v>
      </c>
      <c r="D556">
        <v>125</v>
      </c>
      <c r="E556">
        <v>10</v>
      </c>
      <c r="F556">
        <f>RANK(STAND_SB[[#This Row],[SB]],STAND_SB[SB],0)</f>
        <v>160</v>
      </c>
      <c r="G556">
        <f t="shared" si="8"/>
        <v>3</v>
      </c>
    </row>
    <row r="557" spans="1:7" x14ac:dyDescent="0.25">
      <c r="A557" t="s">
        <v>85</v>
      </c>
      <c r="B557" t="s">
        <v>99</v>
      </c>
      <c r="C557" t="s">
        <v>114</v>
      </c>
      <c r="D557">
        <v>123</v>
      </c>
      <c r="E557">
        <v>9</v>
      </c>
      <c r="F557">
        <f>RANK(STAND_SB[[#This Row],[SB]],STAND_SB[SB],0)</f>
        <v>179</v>
      </c>
      <c r="G557">
        <f t="shared" si="8"/>
        <v>4</v>
      </c>
    </row>
    <row r="558" spans="1:7" x14ac:dyDescent="0.25">
      <c r="A558" t="s">
        <v>85</v>
      </c>
      <c r="B558" t="s">
        <v>98</v>
      </c>
      <c r="C558" t="s">
        <v>114</v>
      </c>
      <c r="D558">
        <v>118</v>
      </c>
      <c r="E558">
        <v>8</v>
      </c>
      <c r="F558">
        <f>RANK(STAND_SB[[#This Row],[SB]],STAND_SB[SB],0)</f>
        <v>210</v>
      </c>
      <c r="G558">
        <f t="shared" si="8"/>
        <v>5</v>
      </c>
    </row>
    <row r="559" spans="1:7" x14ac:dyDescent="0.25">
      <c r="A559" t="s">
        <v>85</v>
      </c>
      <c r="B559" t="s">
        <v>96</v>
      </c>
      <c r="C559" t="s">
        <v>114</v>
      </c>
      <c r="D559">
        <v>116</v>
      </c>
      <c r="E559">
        <v>7</v>
      </c>
      <c r="F559">
        <f>RANK(STAND_SB[[#This Row],[SB]],STAND_SB[SB],0)</f>
        <v>223</v>
      </c>
      <c r="G559">
        <f t="shared" si="8"/>
        <v>6</v>
      </c>
    </row>
    <row r="560" spans="1:7" x14ac:dyDescent="0.25">
      <c r="A560" t="s">
        <v>85</v>
      </c>
      <c r="B560" t="s">
        <v>105</v>
      </c>
      <c r="C560" t="s">
        <v>114</v>
      </c>
      <c r="D560">
        <v>114</v>
      </c>
      <c r="E560">
        <v>6</v>
      </c>
      <c r="F560">
        <f>RANK(STAND_SB[[#This Row],[SB]],STAND_SB[SB],0)</f>
        <v>244</v>
      </c>
      <c r="G560">
        <f t="shared" si="8"/>
        <v>7</v>
      </c>
    </row>
    <row r="561" spans="1:7" x14ac:dyDescent="0.25">
      <c r="A561" t="s">
        <v>85</v>
      </c>
      <c r="B561" t="s">
        <v>102</v>
      </c>
      <c r="C561" t="s">
        <v>114</v>
      </c>
      <c r="D561">
        <v>100</v>
      </c>
      <c r="E561">
        <v>5</v>
      </c>
      <c r="F561">
        <f>RANK(STAND_SB[[#This Row],[SB]],STAND_SB[SB],0)</f>
        <v>340</v>
      </c>
      <c r="G561">
        <f t="shared" si="8"/>
        <v>8</v>
      </c>
    </row>
    <row r="562" spans="1:7" x14ac:dyDescent="0.25">
      <c r="A562" t="s">
        <v>85</v>
      </c>
      <c r="B562" t="s">
        <v>97</v>
      </c>
      <c r="C562" t="s">
        <v>114</v>
      </c>
      <c r="D562">
        <v>95</v>
      </c>
      <c r="E562">
        <v>4</v>
      </c>
      <c r="F562">
        <f>RANK(STAND_SB[[#This Row],[SB]],STAND_SB[SB],0)</f>
        <v>387</v>
      </c>
      <c r="G562">
        <f t="shared" si="8"/>
        <v>9</v>
      </c>
    </row>
    <row r="563" spans="1:7" x14ac:dyDescent="0.25">
      <c r="A563" t="s">
        <v>85</v>
      </c>
      <c r="B563" t="s">
        <v>104</v>
      </c>
      <c r="C563" t="s">
        <v>114</v>
      </c>
      <c r="D563">
        <v>87</v>
      </c>
      <c r="E563">
        <v>3</v>
      </c>
      <c r="F563">
        <f>RANK(STAND_SB[[#This Row],[SB]],STAND_SB[SB],0)</f>
        <v>441</v>
      </c>
      <c r="G563">
        <f t="shared" si="8"/>
        <v>10</v>
      </c>
    </row>
    <row r="564" spans="1:7" x14ac:dyDescent="0.25">
      <c r="A564" t="s">
        <v>85</v>
      </c>
      <c r="B564" t="s">
        <v>95</v>
      </c>
      <c r="C564" t="s">
        <v>114</v>
      </c>
      <c r="D564">
        <v>83</v>
      </c>
      <c r="E564">
        <v>2</v>
      </c>
      <c r="F564">
        <f>RANK(STAND_SB[[#This Row],[SB]],STAND_SB[SB],0)</f>
        <v>473</v>
      </c>
      <c r="G564">
        <f t="shared" si="8"/>
        <v>11</v>
      </c>
    </row>
    <row r="565" spans="1:7" x14ac:dyDescent="0.25">
      <c r="A565" t="s">
        <v>85</v>
      </c>
      <c r="B565" t="s">
        <v>101</v>
      </c>
      <c r="C565" t="s">
        <v>114</v>
      </c>
      <c r="D565">
        <v>52</v>
      </c>
      <c r="E565">
        <v>1</v>
      </c>
      <c r="F565">
        <f>RANK(STAND_SB[[#This Row],[SB]],STAND_SB[SB],0)</f>
        <v>635</v>
      </c>
      <c r="G565">
        <f t="shared" si="8"/>
        <v>12</v>
      </c>
    </row>
    <row r="566" spans="1:7" x14ac:dyDescent="0.25">
      <c r="A566" t="s">
        <v>86</v>
      </c>
      <c r="B566" t="s">
        <v>98</v>
      </c>
      <c r="C566" t="s">
        <v>113</v>
      </c>
      <c r="D566">
        <v>150</v>
      </c>
      <c r="E566">
        <v>12</v>
      </c>
      <c r="F566">
        <f>RANK(STAND_SB[[#This Row],[SB]],STAND_SB[SB],0)</f>
        <v>56</v>
      </c>
      <c r="G566">
        <f t="shared" si="8"/>
        <v>1</v>
      </c>
    </row>
    <row r="567" spans="1:7" x14ac:dyDescent="0.25">
      <c r="A567" t="s">
        <v>86</v>
      </c>
      <c r="B567" t="s">
        <v>94</v>
      </c>
      <c r="C567" t="s">
        <v>113</v>
      </c>
      <c r="D567">
        <v>130</v>
      </c>
      <c r="E567">
        <v>11</v>
      </c>
      <c r="F567">
        <f>RANK(STAND_SB[[#This Row],[SB]],STAND_SB[SB],0)</f>
        <v>144</v>
      </c>
      <c r="G567">
        <f t="shared" si="8"/>
        <v>2</v>
      </c>
    </row>
    <row r="568" spans="1:7" x14ac:dyDescent="0.25">
      <c r="A568" t="s">
        <v>86</v>
      </c>
      <c r="B568" t="s">
        <v>95</v>
      </c>
      <c r="C568" t="s">
        <v>113</v>
      </c>
      <c r="D568">
        <v>124</v>
      </c>
      <c r="E568">
        <v>10</v>
      </c>
      <c r="F568">
        <f>RANK(STAND_SB[[#This Row],[SB]],STAND_SB[SB],0)</f>
        <v>170</v>
      </c>
      <c r="G568">
        <f t="shared" si="8"/>
        <v>3</v>
      </c>
    </row>
    <row r="569" spans="1:7" x14ac:dyDescent="0.25">
      <c r="A569" t="s">
        <v>86</v>
      </c>
      <c r="B569" t="s">
        <v>101</v>
      </c>
      <c r="C569" t="s">
        <v>113</v>
      </c>
      <c r="D569">
        <v>123</v>
      </c>
      <c r="E569">
        <v>9</v>
      </c>
      <c r="F569">
        <f>RANK(STAND_SB[[#This Row],[SB]],STAND_SB[SB],0)</f>
        <v>179</v>
      </c>
      <c r="G569">
        <f t="shared" si="8"/>
        <v>4</v>
      </c>
    </row>
    <row r="570" spans="1:7" x14ac:dyDescent="0.25">
      <c r="A570" t="s">
        <v>86</v>
      </c>
      <c r="B570" t="s">
        <v>96</v>
      </c>
      <c r="C570" t="s">
        <v>113</v>
      </c>
      <c r="D570">
        <v>119</v>
      </c>
      <c r="E570">
        <v>8</v>
      </c>
      <c r="F570">
        <f>RANK(STAND_SB[[#This Row],[SB]],STAND_SB[SB],0)</f>
        <v>204</v>
      </c>
      <c r="G570">
        <f t="shared" si="8"/>
        <v>5</v>
      </c>
    </row>
    <row r="571" spans="1:7" x14ac:dyDescent="0.25">
      <c r="A571" t="s">
        <v>86</v>
      </c>
      <c r="B571" t="s">
        <v>105</v>
      </c>
      <c r="C571" t="s">
        <v>113</v>
      </c>
      <c r="D571">
        <v>112</v>
      </c>
      <c r="E571">
        <v>7</v>
      </c>
      <c r="F571">
        <f>RANK(STAND_SB[[#This Row],[SB]],STAND_SB[SB],0)</f>
        <v>257</v>
      </c>
      <c r="G571">
        <f t="shared" si="8"/>
        <v>6</v>
      </c>
    </row>
    <row r="572" spans="1:7" x14ac:dyDescent="0.25">
      <c r="A572" t="s">
        <v>86</v>
      </c>
      <c r="B572" t="s">
        <v>102</v>
      </c>
      <c r="C572" t="s">
        <v>113</v>
      </c>
      <c r="D572">
        <v>104</v>
      </c>
      <c r="E572">
        <v>6</v>
      </c>
      <c r="F572">
        <f>RANK(STAND_SB[[#This Row],[SB]],STAND_SB[SB],0)</f>
        <v>316</v>
      </c>
      <c r="G572">
        <f t="shared" si="8"/>
        <v>7</v>
      </c>
    </row>
    <row r="573" spans="1:7" x14ac:dyDescent="0.25">
      <c r="A573" t="s">
        <v>86</v>
      </c>
      <c r="B573" t="s">
        <v>99</v>
      </c>
      <c r="C573" t="s">
        <v>113</v>
      </c>
      <c r="D573">
        <v>97</v>
      </c>
      <c r="E573">
        <v>5</v>
      </c>
      <c r="F573">
        <f>RANK(STAND_SB[[#This Row],[SB]],STAND_SB[SB],0)</f>
        <v>367</v>
      </c>
      <c r="G573">
        <f t="shared" si="8"/>
        <v>8</v>
      </c>
    </row>
    <row r="574" spans="1:7" x14ac:dyDescent="0.25">
      <c r="A574" t="s">
        <v>86</v>
      </c>
      <c r="B574" t="s">
        <v>100</v>
      </c>
      <c r="C574" t="s">
        <v>113</v>
      </c>
      <c r="D574">
        <v>87</v>
      </c>
      <c r="E574">
        <v>4</v>
      </c>
      <c r="F574">
        <f>RANK(STAND_SB[[#This Row],[SB]],STAND_SB[SB],0)</f>
        <v>441</v>
      </c>
      <c r="G574">
        <f t="shared" si="8"/>
        <v>9</v>
      </c>
    </row>
    <row r="575" spans="1:7" x14ac:dyDescent="0.25">
      <c r="A575" t="s">
        <v>86</v>
      </c>
      <c r="B575" t="s">
        <v>104</v>
      </c>
      <c r="C575" t="s">
        <v>113</v>
      </c>
      <c r="D575">
        <v>86</v>
      </c>
      <c r="E575">
        <v>3</v>
      </c>
      <c r="F575">
        <f>RANK(STAND_SB[[#This Row],[SB]],STAND_SB[SB],0)</f>
        <v>449</v>
      </c>
      <c r="G575">
        <f t="shared" si="8"/>
        <v>10</v>
      </c>
    </row>
    <row r="576" spans="1:7" x14ac:dyDescent="0.25">
      <c r="A576" t="s">
        <v>86</v>
      </c>
      <c r="B576" t="s">
        <v>103</v>
      </c>
      <c r="C576" t="s">
        <v>113</v>
      </c>
      <c r="D576">
        <v>85</v>
      </c>
      <c r="E576">
        <v>2</v>
      </c>
      <c r="F576">
        <f>RANK(STAND_SB[[#This Row],[SB]],STAND_SB[SB],0)</f>
        <v>460</v>
      </c>
      <c r="G576">
        <f t="shared" si="8"/>
        <v>11</v>
      </c>
    </row>
    <row r="577" spans="1:7" x14ac:dyDescent="0.25">
      <c r="A577" t="s">
        <v>86</v>
      </c>
      <c r="B577" t="s">
        <v>97</v>
      </c>
      <c r="C577" t="s">
        <v>113</v>
      </c>
      <c r="D577">
        <v>74</v>
      </c>
      <c r="E577">
        <v>1</v>
      </c>
      <c r="F577">
        <f>RANK(STAND_SB[[#This Row],[SB]],STAND_SB[SB],0)</f>
        <v>531</v>
      </c>
      <c r="G577">
        <f t="shared" si="8"/>
        <v>12</v>
      </c>
    </row>
    <row r="578" spans="1:7" x14ac:dyDescent="0.25">
      <c r="A578" t="s">
        <v>87</v>
      </c>
      <c r="B578" t="s">
        <v>100</v>
      </c>
      <c r="C578" t="s">
        <v>113</v>
      </c>
      <c r="D578">
        <v>149</v>
      </c>
      <c r="E578">
        <v>12</v>
      </c>
      <c r="F578">
        <f>RANK(STAND_SB[[#This Row],[SB]],STAND_SB[SB],0)</f>
        <v>62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94</v>
      </c>
      <c r="C579" t="s">
        <v>113</v>
      </c>
      <c r="D579">
        <v>142</v>
      </c>
      <c r="E579">
        <v>11</v>
      </c>
      <c r="F579">
        <f>RANK(STAND_SB[[#This Row],[SB]],STAND_SB[SB],0)</f>
        <v>81</v>
      </c>
      <c r="G579">
        <f t="shared" si="9"/>
        <v>2</v>
      </c>
    </row>
    <row r="580" spans="1:7" x14ac:dyDescent="0.25">
      <c r="A580" t="s">
        <v>87</v>
      </c>
      <c r="B580" t="s">
        <v>95</v>
      </c>
      <c r="C580" t="s">
        <v>113</v>
      </c>
      <c r="D580">
        <v>137</v>
      </c>
      <c r="E580">
        <v>10</v>
      </c>
      <c r="F580">
        <f>RANK(STAND_SB[[#This Row],[SB]],STAND_SB[SB],0)</f>
        <v>98</v>
      </c>
      <c r="G580">
        <f t="shared" si="9"/>
        <v>3</v>
      </c>
    </row>
    <row r="581" spans="1:7" x14ac:dyDescent="0.25">
      <c r="A581" t="s">
        <v>87</v>
      </c>
      <c r="B581" t="s">
        <v>99</v>
      </c>
      <c r="C581" t="s">
        <v>113</v>
      </c>
      <c r="D581">
        <v>124</v>
      </c>
      <c r="E581">
        <v>9</v>
      </c>
      <c r="F581">
        <f>RANK(STAND_SB[[#This Row],[SB]],STAND_SB[SB],0)</f>
        <v>170</v>
      </c>
      <c r="G581">
        <f t="shared" si="9"/>
        <v>4</v>
      </c>
    </row>
    <row r="582" spans="1:7" x14ac:dyDescent="0.25">
      <c r="A582" t="s">
        <v>87</v>
      </c>
      <c r="B582" t="s">
        <v>105</v>
      </c>
      <c r="C582" t="s">
        <v>113</v>
      </c>
      <c r="D582">
        <v>119</v>
      </c>
      <c r="E582">
        <v>8</v>
      </c>
      <c r="F582">
        <f>RANK(STAND_SB[[#This Row],[SB]],STAND_SB[SB],0)</f>
        <v>204</v>
      </c>
      <c r="G582">
        <f t="shared" si="9"/>
        <v>5</v>
      </c>
    </row>
    <row r="583" spans="1:7" x14ac:dyDescent="0.25">
      <c r="A583" t="s">
        <v>87</v>
      </c>
      <c r="B583" t="s">
        <v>98</v>
      </c>
      <c r="C583" t="s">
        <v>113</v>
      </c>
      <c r="D583">
        <v>117</v>
      </c>
      <c r="E583">
        <v>7</v>
      </c>
      <c r="F583">
        <f>RANK(STAND_SB[[#This Row],[SB]],STAND_SB[SB],0)</f>
        <v>215</v>
      </c>
      <c r="G583">
        <f t="shared" si="9"/>
        <v>6</v>
      </c>
    </row>
    <row r="584" spans="1:7" x14ac:dyDescent="0.25">
      <c r="A584" t="s">
        <v>87</v>
      </c>
      <c r="B584" t="s">
        <v>102</v>
      </c>
      <c r="C584" t="s">
        <v>113</v>
      </c>
      <c r="D584">
        <v>108</v>
      </c>
      <c r="E584">
        <v>6</v>
      </c>
      <c r="F584">
        <f>RANK(STAND_SB[[#This Row],[SB]],STAND_SB[SB],0)</f>
        <v>285</v>
      </c>
      <c r="G584">
        <f t="shared" si="9"/>
        <v>7</v>
      </c>
    </row>
    <row r="585" spans="1:7" x14ac:dyDescent="0.25">
      <c r="A585" t="s">
        <v>87</v>
      </c>
      <c r="B585" t="s">
        <v>101</v>
      </c>
      <c r="C585" t="s">
        <v>113</v>
      </c>
      <c r="D585">
        <v>98</v>
      </c>
      <c r="E585">
        <v>5</v>
      </c>
      <c r="F585">
        <f>RANK(STAND_SB[[#This Row],[SB]],STAND_SB[SB],0)</f>
        <v>356</v>
      </c>
      <c r="G585">
        <f t="shared" si="9"/>
        <v>8</v>
      </c>
    </row>
    <row r="586" spans="1:7" x14ac:dyDescent="0.25">
      <c r="A586" t="s">
        <v>87</v>
      </c>
      <c r="B586" t="s">
        <v>103</v>
      </c>
      <c r="C586" t="s">
        <v>113</v>
      </c>
      <c r="D586">
        <v>94</v>
      </c>
      <c r="E586">
        <v>4</v>
      </c>
      <c r="F586">
        <f>RANK(STAND_SB[[#This Row],[SB]],STAND_SB[SB],0)</f>
        <v>394</v>
      </c>
      <c r="G586">
        <f t="shared" si="9"/>
        <v>9</v>
      </c>
    </row>
    <row r="587" spans="1:7" x14ac:dyDescent="0.25">
      <c r="A587" t="s">
        <v>87</v>
      </c>
      <c r="B587" t="s">
        <v>97</v>
      </c>
      <c r="C587" t="s">
        <v>113</v>
      </c>
      <c r="D587">
        <v>92</v>
      </c>
      <c r="E587">
        <v>3</v>
      </c>
      <c r="F587">
        <f>RANK(STAND_SB[[#This Row],[SB]],STAND_SB[SB],0)</f>
        <v>410</v>
      </c>
      <c r="G587">
        <f t="shared" si="9"/>
        <v>10</v>
      </c>
    </row>
    <row r="588" spans="1:7" x14ac:dyDescent="0.25">
      <c r="A588" t="s">
        <v>87</v>
      </c>
      <c r="B588" t="s">
        <v>104</v>
      </c>
      <c r="C588" t="s">
        <v>113</v>
      </c>
      <c r="D588">
        <v>71</v>
      </c>
      <c r="E588">
        <v>2</v>
      </c>
      <c r="F588">
        <f>RANK(STAND_SB[[#This Row],[SB]],STAND_SB[SB],0)</f>
        <v>560</v>
      </c>
      <c r="G588">
        <f t="shared" si="9"/>
        <v>11</v>
      </c>
    </row>
    <row r="589" spans="1:7" x14ac:dyDescent="0.25">
      <c r="A589" t="s">
        <v>87</v>
      </c>
      <c r="B589" t="s">
        <v>96</v>
      </c>
      <c r="C589" t="s">
        <v>113</v>
      </c>
      <c r="D589">
        <v>37</v>
      </c>
      <c r="E589">
        <v>1</v>
      </c>
      <c r="F589">
        <f>RANK(STAND_SB[[#This Row],[SB]],STAND_SB[SB],0)</f>
        <v>656</v>
      </c>
      <c r="G589">
        <f t="shared" si="9"/>
        <v>12</v>
      </c>
    </row>
    <row r="590" spans="1:7" x14ac:dyDescent="0.25">
      <c r="A590" t="s">
        <v>88</v>
      </c>
      <c r="B590" t="s">
        <v>102</v>
      </c>
      <c r="C590" t="s">
        <v>113</v>
      </c>
      <c r="D590">
        <v>154</v>
      </c>
      <c r="E590">
        <v>12</v>
      </c>
      <c r="F590">
        <f>RANK(STAND_SB[[#This Row],[SB]],STAND_SB[SB],0)</f>
        <v>43</v>
      </c>
      <c r="G590">
        <f t="shared" si="9"/>
        <v>1</v>
      </c>
    </row>
    <row r="591" spans="1:7" x14ac:dyDescent="0.25">
      <c r="A591" t="s">
        <v>88</v>
      </c>
      <c r="B591" t="s">
        <v>98</v>
      </c>
      <c r="C591" t="s">
        <v>113</v>
      </c>
      <c r="D591">
        <v>153</v>
      </c>
      <c r="E591">
        <v>11</v>
      </c>
      <c r="F591">
        <f>RANK(STAND_SB[[#This Row],[SB]],STAND_SB[SB],0)</f>
        <v>46</v>
      </c>
      <c r="G591">
        <f t="shared" si="9"/>
        <v>2</v>
      </c>
    </row>
    <row r="592" spans="1:7" x14ac:dyDescent="0.25">
      <c r="A592" t="s">
        <v>88</v>
      </c>
      <c r="B592" t="s">
        <v>103</v>
      </c>
      <c r="C592" t="s">
        <v>113</v>
      </c>
      <c r="D592">
        <v>131</v>
      </c>
      <c r="E592">
        <v>10</v>
      </c>
      <c r="F592">
        <f>RANK(STAND_SB[[#This Row],[SB]],STAND_SB[SB],0)</f>
        <v>135</v>
      </c>
      <c r="G592">
        <f t="shared" si="9"/>
        <v>3</v>
      </c>
    </row>
    <row r="593" spans="1:7" x14ac:dyDescent="0.25">
      <c r="A593" t="s">
        <v>88</v>
      </c>
      <c r="B593" t="s">
        <v>100</v>
      </c>
      <c r="C593" t="s">
        <v>113</v>
      </c>
      <c r="D593">
        <v>124</v>
      </c>
      <c r="E593">
        <v>9</v>
      </c>
      <c r="F593">
        <f>RANK(STAND_SB[[#This Row],[SB]],STAND_SB[SB],0)</f>
        <v>170</v>
      </c>
      <c r="G593">
        <f t="shared" si="9"/>
        <v>4</v>
      </c>
    </row>
    <row r="594" spans="1:7" x14ac:dyDescent="0.25">
      <c r="A594" t="s">
        <v>88</v>
      </c>
      <c r="B594" t="s">
        <v>96</v>
      </c>
      <c r="C594" t="s">
        <v>113</v>
      </c>
      <c r="D594">
        <v>117</v>
      </c>
      <c r="E594">
        <v>8</v>
      </c>
      <c r="F594">
        <f>RANK(STAND_SB[[#This Row],[SB]],STAND_SB[SB],0)</f>
        <v>215</v>
      </c>
      <c r="G594">
        <f t="shared" si="9"/>
        <v>5</v>
      </c>
    </row>
    <row r="595" spans="1:7" x14ac:dyDescent="0.25">
      <c r="A595" t="s">
        <v>88</v>
      </c>
      <c r="B595" t="s">
        <v>101</v>
      </c>
      <c r="C595" t="s">
        <v>113</v>
      </c>
      <c r="D595">
        <v>108</v>
      </c>
      <c r="E595">
        <v>7</v>
      </c>
      <c r="F595">
        <f>RANK(STAND_SB[[#This Row],[SB]],STAND_SB[SB],0)</f>
        <v>285</v>
      </c>
      <c r="G595">
        <f t="shared" si="9"/>
        <v>6</v>
      </c>
    </row>
    <row r="596" spans="1:7" x14ac:dyDescent="0.25">
      <c r="A596" t="s">
        <v>88</v>
      </c>
      <c r="B596" t="s">
        <v>104</v>
      </c>
      <c r="C596" t="s">
        <v>113</v>
      </c>
      <c r="D596">
        <v>98</v>
      </c>
      <c r="E596">
        <v>6</v>
      </c>
      <c r="F596">
        <f>RANK(STAND_SB[[#This Row],[SB]],STAND_SB[SB],0)</f>
        <v>356</v>
      </c>
      <c r="G596">
        <f t="shared" si="9"/>
        <v>7</v>
      </c>
    </row>
    <row r="597" spans="1:7" x14ac:dyDescent="0.25">
      <c r="A597" t="s">
        <v>88</v>
      </c>
      <c r="B597" t="s">
        <v>99</v>
      </c>
      <c r="C597" t="s">
        <v>113</v>
      </c>
      <c r="D597">
        <v>91</v>
      </c>
      <c r="E597">
        <v>5</v>
      </c>
      <c r="F597">
        <f>RANK(STAND_SB[[#This Row],[SB]],STAND_SB[SB],0)</f>
        <v>419</v>
      </c>
      <c r="G597">
        <f t="shared" si="9"/>
        <v>8</v>
      </c>
    </row>
    <row r="598" spans="1:7" x14ac:dyDescent="0.25">
      <c r="A598" t="s">
        <v>88</v>
      </c>
      <c r="B598" t="s">
        <v>105</v>
      </c>
      <c r="C598" t="s">
        <v>113</v>
      </c>
      <c r="D598">
        <v>89</v>
      </c>
      <c r="E598">
        <v>4</v>
      </c>
      <c r="F598">
        <f>RANK(STAND_SB[[#This Row],[SB]],STAND_SB[SB],0)</f>
        <v>430</v>
      </c>
      <c r="G598">
        <f t="shared" si="9"/>
        <v>9</v>
      </c>
    </row>
    <row r="599" spans="1:7" x14ac:dyDescent="0.25">
      <c r="A599" t="s">
        <v>88</v>
      </c>
      <c r="B599" t="s">
        <v>97</v>
      </c>
      <c r="C599" t="s">
        <v>113</v>
      </c>
      <c r="D599">
        <v>73</v>
      </c>
      <c r="E599">
        <v>3</v>
      </c>
      <c r="F599">
        <f>RANK(STAND_SB[[#This Row],[SB]],STAND_SB[SB],0)</f>
        <v>544</v>
      </c>
      <c r="G599">
        <f t="shared" si="9"/>
        <v>10</v>
      </c>
    </row>
    <row r="600" spans="1:7" x14ac:dyDescent="0.25">
      <c r="A600" t="s">
        <v>88</v>
      </c>
      <c r="B600" t="s">
        <v>95</v>
      </c>
      <c r="C600" t="s">
        <v>113</v>
      </c>
      <c r="D600">
        <v>70</v>
      </c>
      <c r="E600">
        <v>2</v>
      </c>
      <c r="F600">
        <f>RANK(STAND_SB[[#This Row],[SB]],STAND_SB[SB],0)</f>
        <v>567</v>
      </c>
      <c r="G600">
        <f t="shared" si="9"/>
        <v>11</v>
      </c>
    </row>
    <row r="601" spans="1:7" x14ac:dyDescent="0.25">
      <c r="A601" t="s">
        <v>88</v>
      </c>
      <c r="B601" t="s">
        <v>94</v>
      </c>
      <c r="C601" t="s">
        <v>113</v>
      </c>
      <c r="D601">
        <v>65</v>
      </c>
      <c r="E601">
        <v>1</v>
      </c>
      <c r="F601">
        <f>RANK(STAND_SB[[#This Row],[SB]],STAND_SB[SB],0)</f>
        <v>586</v>
      </c>
      <c r="G601">
        <f t="shared" si="9"/>
        <v>12</v>
      </c>
    </row>
    <row r="602" spans="1:7" x14ac:dyDescent="0.25">
      <c r="A602" t="s">
        <v>89</v>
      </c>
      <c r="B602" t="s">
        <v>94</v>
      </c>
      <c r="C602" t="s">
        <v>113</v>
      </c>
      <c r="D602">
        <v>158</v>
      </c>
      <c r="E602">
        <v>12</v>
      </c>
      <c r="F602">
        <f>RANK(STAND_SB[[#This Row],[SB]],STAND_SB[SB],0)</f>
        <v>39</v>
      </c>
      <c r="G602">
        <f t="shared" si="9"/>
        <v>1</v>
      </c>
    </row>
    <row r="603" spans="1:7" x14ac:dyDescent="0.25">
      <c r="A603" t="s">
        <v>89</v>
      </c>
      <c r="B603" t="s">
        <v>101</v>
      </c>
      <c r="C603" t="s">
        <v>113</v>
      </c>
      <c r="D603">
        <v>128</v>
      </c>
      <c r="E603">
        <v>11</v>
      </c>
      <c r="F603">
        <f>RANK(STAND_SB[[#This Row],[SB]],STAND_SB[SB],0)</f>
        <v>151</v>
      </c>
      <c r="G603">
        <f t="shared" si="9"/>
        <v>2</v>
      </c>
    </row>
    <row r="604" spans="1:7" x14ac:dyDescent="0.25">
      <c r="A604" t="s">
        <v>89</v>
      </c>
      <c r="B604" t="s">
        <v>105</v>
      </c>
      <c r="C604" t="s">
        <v>113</v>
      </c>
      <c r="D604">
        <v>127</v>
      </c>
      <c r="E604">
        <v>10</v>
      </c>
      <c r="F604">
        <f>RANK(STAND_SB[[#This Row],[SB]],STAND_SB[SB],0)</f>
        <v>154</v>
      </c>
      <c r="G604">
        <f t="shared" si="9"/>
        <v>3</v>
      </c>
    </row>
    <row r="605" spans="1:7" x14ac:dyDescent="0.25">
      <c r="A605" t="s">
        <v>89</v>
      </c>
      <c r="B605" t="s">
        <v>96</v>
      </c>
      <c r="C605" t="s">
        <v>113</v>
      </c>
      <c r="D605">
        <v>124</v>
      </c>
      <c r="E605">
        <v>9</v>
      </c>
      <c r="F605">
        <f>RANK(STAND_SB[[#This Row],[SB]],STAND_SB[SB],0)</f>
        <v>170</v>
      </c>
      <c r="G605">
        <f t="shared" si="9"/>
        <v>4</v>
      </c>
    </row>
    <row r="606" spans="1:7" x14ac:dyDescent="0.25">
      <c r="A606" t="s">
        <v>89</v>
      </c>
      <c r="B606" t="s">
        <v>98</v>
      </c>
      <c r="C606" t="s">
        <v>113</v>
      </c>
      <c r="D606">
        <v>114</v>
      </c>
      <c r="E606">
        <v>8</v>
      </c>
      <c r="F606">
        <f>RANK(STAND_SB[[#This Row],[SB]],STAND_SB[SB],0)</f>
        <v>244</v>
      </c>
      <c r="G606">
        <f t="shared" si="9"/>
        <v>5</v>
      </c>
    </row>
    <row r="607" spans="1:7" x14ac:dyDescent="0.25">
      <c r="A607" t="s">
        <v>89</v>
      </c>
      <c r="B607" t="s">
        <v>95</v>
      </c>
      <c r="C607" t="s">
        <v>113</v>
      </c>
      <c r="D607">
        <v>110</v>
      </c>
      <c r="E607">
        <v>6.5</v>
      </c>
      <c r="F607">
        <f>RANK(STAND_SB[[#This Row],[SB]],STAND_SB[SB],0)</f>
        <v>271</v>
      </c>
      <c r="G607">
        <f t="shared" si="9"/>
        <v>6</v>
      </c>
    </row>
    <row r="608" spans="1:7" x14ac:dyDescent="0.25">
      <c r="A608" t="s">
        <v>89</v>
      </c>
      <c r="B608" t="s">
        <v>102</v>
      </c>
      <c r="C608" t="s">
        <v>113</v>
      </c>
      <c r="D608">
        <v>110</v>
      </c>
      <c r="E608">
        <v>6.5</v>
      </c>
      <c r="F608">
        <f>RANK(STAND_SB[[#This Row],[SB]],STAND_SB[SB],0)</f>
        <v>271</v>
      </c>
      <c r="G608">
        <f t="shared" si="9"/>
        <v>7</v>
      </c>
    </row>
    <row r="609" spans="1:7" x14ac:dyDescent="0.25">
      <c r="A609" t="s">
        <v>89</v>
      </c>
      <c r="B609" t="s">
        <v>100</v>
      </c>
      <c r="C609" t="s">
        <v>113</v>
      </c>
      <c r="D609">
        <v>92</v>
      </c>
      <c r="E609">
        <v>5</v>
      </c>
      <c r="F609">
        <f>RANK(STAND_SB[[#This Row],[SB]],STAND_SB[SB],0)</f>
        <v>410</v>
      </c>
      <c r="G609">
        <f t="shared" si="9"/>
        <v>8</v>
      </c>
    </row>
    <row r="610" spans="1:7" x14ac:dyDescent="0.25">
      <c r="A610" t="s">
        <v>89</v>
      </c>
      <c r="B610" t="s">
        <v>99</v>
      </c>
      <c r="C610" t="s">
        <v>113</v>
      </c>
      <c r="D610">
        <v>83</v>
      </c>
      <c r="E610">
        <v>4</v>
      </c>
      <c r="F610">
        <f>RANK(STAND_SB[[#This Row],[SB]],STAND_SB[SB],0)</f>
        <v>473</v>
      </c>
      <c r="G610">
        <f t="shared" si="9"/>
        <v>9</v>
      </c>
    </row>
    <row r="611" spans="1:7" x14ac:dyDescent="0.25">
      <c r="A611" t="s">
        <v>89</v>
      </c>
      <c r="B611" t="s">
        <v>103</v>
      </c>
      <c r="C611" t="s">
        <v>113</v>
      </c>
      <c r="D611">
        <v>78</v>
      </c>
      <c r="E611">
        <v>3</v>
      </c>
      <c r="F611">
        <f>RANK(STAND_SB[[#This Row],[SB]],STAND_SB[SB],0)</f>
        <v>510</v>
      </c>
      <c r="G611">
        <f t="shared" si="9"/>
        <v>10</v>
      </c>
    </row>
    <row r="612" spans="1:7" x14ac:dyDescent="0.25">
      <c r="A612" t="s">
        <v>89</v>
      </c>
      <c r="B612" t="s">
        <v>97</v>
      </c>
      <c r="C612" t="s">
        <v>113</v>
      </c>
      <c r="D612">
        <v>61</v>
      </c>
      <c r="E612">
        <v>2</v>
      </c>
      <c r="F612">
        <f>RANK(STAND_SB[[#This Row],[SB]],STAND_SB[SB],0)</f>
        <v>604</v>
      </c>
      <c r="G612">
        <f t="shared" si="9"/>
        <v>11</v>
      </c>
    </row>
    <row r="613" spans="1:7" x14ac:dyDescent="0.25">
      <c r="A613" t="s">
        <v>89</v>
      </c>
      <c r="B613" t="s">
        <v>104</v>
      </c>
      <c r="C613" t="s">
        <v>113</v>
      </c>
      <c r="D613">
        <v>58</v>
      </c>
      <c r="E613">
        <v>1</v>
      </c>
      <c r="F613">
        <f>RANK(STAND_SB[[#This Row],[SB]],STAND_SB[SB],0)</f>
        <v>618</v>
      </c>
      <c r="G613">
        <f t="shared" si="9"/>
        <v>12</v>
      </c>
    </row>
    <row r="614" spans="1:7" x14ac:dyDescent="0.25">
      <c r="A614" t="s">
        <v>90</v>
      </c>
      <c r="B614" t="s">
        <v>98</v>
      </c>
      <c r="C614" t="s">
        <v>113</v>
      </c>
      <c r="D614">
        <v>150</v>
      </c>
      <c r="E614">
        <v>12</v>
      </c>
      <c r="F614">
        <f>RANK(STAND_SB[[#This Row],[SB]],STAND_SB[SB],0)</f>
        <v>56</v>
      </c>
      <c r="G614">
        <f t="shared" si="9"/>
        <v>1</v>
      </c>
    </row>
    <row r="615" spans="1:7" x14ac:dyDescent="0.25">
      <c r="A615" t="s">
        <v>90</v>
      </c>
      <c r="B615" t="s">
        <v>99</v>
      </c>
      <c r="C615" t="s">
        <v>113</v>
      </c>
      <c r="D615">
        <v>143</v>
      </c>
      <c r="E615">
        <v>11</v>
      </c>
      <c r="F615">
        <f>RANK(STAND_SB[[#This Row],[SB]],STAND_SB[SB],0)</f>
        <v>76</v>
      </c>
      <c r="G615">
        <f t="shared" si="9"/>
        <v>2</v>
      </c>
    </row>
    <row r="616" spans="1:7" x14ac:dyDescent="0.25">
      <c r="A616" t="s">
        <v>90</v>
      </c>
      <c r="B616" t="s">
        <v>94</v>
      </c>
      <c r="C616" t="s">
        <v>113</v>
      </c>
      <c r="D616">
        <v>141</v>
      </c>
      <c r="E616">
        <v>10</v>
      </c>
      <c r="F616">
        <f>RANK(STAND_SB[[#This Row],[SB]],STAND_SB[SB],0)</f>
        <v>84</v>
      </c>
      <c r="G616">
        <f t="shared" si="9"/>
        <v>3</v>
      </c>
    </row>
    <row r="617" spans="1:7" x14ac:dyDescent="0.25">
      <c r="A617" t="s">
        <v>90</v>
      </c>
      <c r="B617" t="s">
        <v>100</v>
      </c>
      <c r="C617" t="s">
        <v>113</v>
      </c>
      <c r="D617">
        <v>109</v>
      </c>
      <c r="E617">
        <v>9</v>
      </c>
      <c r="F617">
        <f>RANK(STAND_SB[[#This Row],[SB]],STAND_SB[SB],0)</f>
        <v>278</v>
      </c>
      <c r="G617">
        <f t="shared" si="9"/>
        <v>4</v>
      </c>
    </row>
    <row r="618" spans="1:7" x14ac:dyDescent="0.25">
      <c r="A618" t="s">
        <v>90</v>
      </c>
      <c r="B618" t="s">
        <v>97</v>
      </c>
      <c r="C618" t="s">
        <v>113</v>
      </c>
      <c r="D618">
        <v>99</v>
      </c>
      <c r="E618">
        <v>8</v>
      </c>
      <c r="F618">
        <f>RANK(STAND_SB[[#This Row],[SB]],STAND_SB[SB],0)</f>
        <v>348</v>
      </c>
      <c r="G618">
        <f t="shared" si="9"/>
        <v>5</v>
      </c>
    </row>
    <row r="619" spans="1:7" x14ac:dyDescent="0.25">
      <c r="A619" t="s">
        <v>90</v>
      </c>
      <c r="B619" t="s">
        <v>104</v>
      </c>
      <c r="C619" t="s">
        <v>113</v>
      </c>
      <c r="D619">
        <v>98</v>
      </c>
      <c r="E619">
        <v>7</v>
      </c>
      <c r="F619">
        <f>RANK(STAND_SB[[#This Row],[SB]],STAND_SB[SB],0)</f>
        <v>356</v>
      </c>
      <c r="G619">
        <f t="shared" si="9"/>
        <v>6</v>
      </c>
    </row>
    <row r="620" spans="1:7" x14ac:dyDescent="0.25">
      <c r="A620" t="s">
        <v>90</v>
      </c>
      <c r="B620" t="s">
        <v>102</v>
      </c>
      <c r="C620" t="s">
        <v>113</v>
      </c>
      <c r="D620">
        <v>94</v>
      </c>
      <c r="E620">
        <v>6</v>
      </c>
      <c r="F620">
        <f>RANK(STAND_SB[[#This Row],[SB]],STAND_SB[SB],0)</f>
        <v>394</v>
      </c>
      <c r="G620">
        <f t="shared" si="9"/>
        <v>7</v>
      </c>
    </row>
    <row r="621" spans="1:7" x14ac:dyDescent="0.25">
      <c r="A621" t="s">
        <v>90</v>
      </c>
      <c r="B621" t="s">
        <v>101</v>
      </c>
      <c r="C621" t="s">
        <v>113</v>
      </c>
      <c r="D621">
        <v>84</v>
      </c>
      <c r="E621">
        <v>5</v>
      </c>
      <c r="F621">
        <f>RANK(STAND_SB[[#This Row],[SB]],STAND_SB[SB],0)</f>
        <v>462</v>
      </c>
      <c r="G621">
        <f t="shared" si="9"/>
        <v>8</v>
      </c>
    </row>
    <row r="622" spans="1:7" x14ac:dyDescent="0.25">
      <c r="A622" t="s">
        <v>90</v>
      </c>
      <c r="B622" t="s">
        <v>95</v>
      </c>
      <c r="C622" t="s">
        <v>113</v>
      </c>
      <c r="D622">
        <v>82</v>
      </c>
      <c r="E622">
        <v>3.5</v>
      </c>
      <c r="F622">
        <f>RANK(STAND_SB[[#This Row],[SB]],STAND_SB[SB],0)</f>
        <v>486</v>
      </c>
      <c r="G622">
        <f t="shared" si="9"/>
        <v>9</v>
      </c>
    </row>
    <row r="623" spans="1:7" x14ac:dyDescent="0.25">
      <c r="A623" t="s">
        <v>90</v>
      </c>
      <c r="B623" t="s">
        <v>105</v>
      </c>
      <c r="C623" t="s">
        <v>113</v>
      </c>
      <c r="D623">
        <v>82</v>
      </c>
      <c r="E623">
        <v>3.5</v>
      </c>
      <c r="F623">
        <f>RANK(STAND_SB[[#This Row],[SB]],STAND_SB[SB],0)</f>
        <v>486</v>
      </c>
      <c r="G623">
        <f t="shared" si="9"/>
        <v>10</v>
      </c>
    </row>
    <row r="624" spans="1:7" x14ac:dyDescent="0.25">
      <c r="A624" t="s">
        <v>90</v>
      </c>
      <c r="B624" t="s">
        <v>96</v>
      </c>
      <c r="C624" t="s">
        <v>113</v>
      </c>
      <c r="D624">
        <v>77</v>
      </c>
      <c r="E624">
        <v>2</v>
      </c>
      <c r="F624">
        <f>RANK(STAND_SB[[#This Row],[SB]],STAND_SB[SB],0)</f>
        <v>514</v>
      </c>
      <c r="G624">
        <f t="shared" si="9"/>
        <v>11</v>
      </c>
    </row>
    <row r="625" spans="1:7" x14ac:dyDescent="0.25">
      <c r="A625" t="s">
        <v>90</v>
      </c>
      <c r="B625" t="s">
        <v>103</v>
      </c>
      <c r="C625" t="s">
        <v>113</v>
      </c>
      <c r="D625">
        <v>58</v>
      </c>
      <c r="E625">
        <v>1</v>
      </c>
      <c r="F625">
        <f>RANK(STAND_SB[[#This Row],[SB]],STAND_SB[SB],0)</f>
        <v>618</v>
      </c>
      <c r="G625">
        <f t="shared" si="9"/>
        <v>12</v>
      </c>
    </row>
    <row r="626" spans="1:7" x14ac:dyDescent="0.25">
      <c r="A626" t="s">
        <v>91</v>
      </c>
      <c r="B626" t="s">
        <v>95</v>
      </c>
      <c r="C626" t="s">
        <v>114</v>
      </c>
      <c r="D626">
        <v>192</v>
      </c>
      <c r="E626">
        <v>12</v>
      </c>
      <c r="F626">
        <f>RANK(STAND_SB[[#This Row],[SB]],STAND_SB[SB],0)</f>
        <v>7</v>
      </c>
      <c r="G626">
        <f t="shared" si="9"/>
        <v>1</v>
      </c>
    </row>
    <row r="627" spans="1:7" x14ac:dyDescent="0.25">
      <c r="A627" t="s">
        <v>91</v>
      </c>
      <c r="B627" t="s">
        <v>103</v>
      </c>
      <c r="C627" t="s">
        <v>114</v>
      </c>
      <c r="D627">
        <v>148</v>
      </c>
      <c r="E627">
        <v>11</v>
      </c>
      <c r="F627">
        <f>RANK(STAND_SB[[#This Row],[SB]],STAND_SB[SB],0)</f>
        <v>66</v>
      </c>
      <c r="G627">
        <f t="shared" si="9"/>
        <v>2</v>
      </c>
    </row>
    <row r="628" spans="1:7" x14ac:dyDescent="0.25">
      <c r="A628" t="s">
        <v>91</v>
      </c>
      <c r="B628" t="s">
        <v>100</v>
      </c>
      <c r="C628" t="s">
        <v>114</v>
      </c>
      <c r="D628">
        <v>144</v>
      </c>
      <c r="E628">
        <v>10</v>
      </c>
      <c r="F628">
        <f>RANK(STAND_SB[[#This Row],[SB]],STAND_SB[SB],0)</f>
        <v>74</v>
      </c>
      <c r="G628">
        <f t="shared" si="9"/>
        <v>3</v>
      </c>
    </row>
    <row r="629" spans="1:7" x14ac:dyDescent="0.25">
      <c r="A629" t="s">
        <v>91</v>
      </c>
      <c r="B629" t="s">
        <v>101</v>
      </c>
      <c r="C629" t="s">
        <v>114</v>
      </c>
      <c r="D629">
        <v>137</v>
      </c>
      <c r="E629">
        <v>9</v>
      </c>
      <c r="F629">
        <f>RANK(STAND_SB[[#This Row],[SB]],STAND_SB[SB],0)</f>
        <v>98</v>
      </c>
      <c r="G629">
        <f t="shared" si="9"/>
        <v>4</v>
      </c>
    </row>
    <row r="630" spans="1:7" x14ac:dyDescent="0.25">
      <c r="A630" t="s">
        <v>91</v>
      </c>
      <c r="B630" t="s">
        <v>94</v>
      </c>
      <c r="C630" t="s">
        <v>114</v>
      </c>
      <c r="D630">
        <v>113</v>
      </c>
      <c r="E630">
        <v>7.5</v>
      </c>
      <c r="F630">
        <f>RANK(STAND_SB[[#This Row],[SB]],STAND_SB[SB],0)</f>
        <v>251</v>
      </c>
      <c r="G630">
        <f t="shared" si="9"/>
        <v>5</v>
      </c>
    </row>
    <row r="631" spans="1:7" x14ac:dyDescent="0.25">
      <c r="A631" t="s">
        <v>91</v>
      </c>
      <c r="B631" t="s">
        <v>99</v>
      </c>
      <c r="C631" t="s">
        <v>114</v>
      </c>
      <c r="D631">
        <v>113</v>
      </c>
      <c r="E631">
        <v>7.5</v>
      </c>
      <c r="F631">
        <f>RANK(STAND_SB[[#This Row],[SB]],STAND_SB[SB],0)</f>
        <v>251</v>
      </c>
      <c r="G631">
        <f t="shared" si="9"/>
        <v>6</v>
      </c>
    </row>
    <row r="632" spans="1:7" x14ac:dyDescent="0.25">
      <c r="A632" t="s">
        <v>91</v>
      </c>
      <c r="B632" t="s">
        <v>105</v>
      </c>
      <c r="C632" t="s">
        <v>114</v>
      </c>
      <c r="D632">
        <v>102</v>
      </c>
      <c r="E632">
        <v>6</v>
      </c>
      <c r="F632">
        <f>RANK(STAND_SB[[#This Row],[SB]],STAND_SB[SB],0)</f>
        <v>327</v>
      </c>
      <c r="G632">
        <f t="shared" si="9"/>
        <v>7</v>
      </c>
    </row>
    <row r="633" spans="1:7" x14ac:dyDescent="0.25">
      <c r="A633" t="s">
        <v>91</v>
      </c>
      <c r="B633" t="s">
        <v>98</v>
      </c>
      <c r="C633" t="s">
        <v>114</v>
      </c>
      <c r="D633">
        <v>96</v>
      </c>
      <c r="E633">
        <v>5</v>
      </c>
      <c r="F633">
        <f>RANK(STAND_SB[[#This Row],[SB]],STAND_SB[SB],0)</f>
        <v>377</v>
      </c>
      <c r="G633">
        <f t="shared" si="9"/>
        <v>8</v>
      </c>
    </row>
    <row r="634" spans="1:7" x14ac:dyDescent="0.25">
      <c r="A634" t="s">
        <v>91</v>
      </c>
      <c r="B634" t="s">
        <v>104</v>
      </c>
      <c r="C634" t="s">
        <v>114</v>
      </c>
      <c r="D634">
        <v>71</v>
      </c>
      <c r="E634">
        <v>4</v>
      </c>
      <c r="F634">
        <f>RANK(STAND_SB[[#This Row],[SB]],STAND_SB[SB],0)</f>
        <v>560</v>
      </c>
      <c r="G634">
        <f t="shared" si="9"/>
        <v>9</v>
      </c>
    </row>
    <row r="635" spans="1:7" x14ac:dyDescent="0.25">
      <c r="A635" t="s">
        <v>91</v>
      </c>
      <c r="B635" t="s">
        <v>102</v>
      </c>
      <c r="C635" t="s">
        <v>114</v>
      </c>
      <c r="D635">
        <v>64</v>
      </c>
      <c r="E635">
        <v>3</v>
      </c>
      <c r="F635">
        <f>RANK(STAND_SB[[#This Row],[SB]],STAND_SB[SB],0)</f>
        <v>593</v>
      </c>
      <c r="G635">
        <f t="shared" si="9"/>
        <v>10</v>
      </c>
    </row>
    <row r="636" spans="1:7" x14ac:dyDescent="0.25">
      <c r="A636" t="s">
        <v>91</v>
      </c>
      <c r="B636" t="s">
        <v>96</v>
      </c>
      <c r="C636" t="s">
        <v>114</v>
      </c>
      <c r="D636">
        <v>49</v>
      </c>
      <c r="E636">
        <v>2</v>
      </c>
      <c r="F636">
        <f>RANK(STAND_SB[[#This Row],[SB]],STAND_SB[SB],0)</f>
        <v>642</v>
      </c>
      <c r="G636">
        <f t="shared" si="9"/>
        <v>11</v>
      </c>
    </row>
    <row r="637" spans="1:7" x14ac:dyDescent="0.25">
      <c r="A637" t="s">
        <v>91</v>
      </c>
      <c r="B637" t="s">
        <v>97</v>
      </c>
      <c r="C637" t="s">
        <v>114</v>
      </c>
      <c r="D637">
        <v>47</v>
      </c>
      <c r="E637">
        <v>1</v>
      </c>
      <c r="F637">
        <f>RANK(STAND_SB[[#This Row],[SB]],STAND_SB[SB],0)</f>
        <v>645</v>
      </c>
      <c r="G637">
        <f t="shared" si="9"/>
        <v>12</v>
      </c>
    </row>
    <row r="638" spans="1:7" x14ac:dyDescent="0.25">
      <c r="A638" t="s">
        <v>92</v>
      </c>
      <c r="B638" t="s">
        <v>100</v>
      </c>
      <c r="C638" t="s">
        <v>113</v>
      </c>
      <c r="D638">
        <v>193</v>
      </c>
      <c r="E638">
        <v>12</v>
      </c>
      <c r="F638">
        <f>RANK(STAND_SB[[#This Row],[SB]],STAND_SB[SB],0)</f>
        <v>6</v>
      </c>
      <c r="G638">
        <f t="shared" si="9"/>
        <v>1</v>
      </c>
    </row>
    <row r="639" spans="1:7" x14ac:dyDescent="0.25">
      <c r="A639" t="s">
        <v>92</v>
      </c>
      <c r="B639" t="s">
        <v>98</v>
      </c>
      <c r="C639" t="s">
        <v>113</v>
      </c>
      <c r="D639">
        <v>181</v>
      </c>
      <c r="E639">
        <v>11</v>
      </c>
      <c r="F639">
        <f>RANK(STAND_SB[[#This Row],[SB]],STAND_SB[SB],0)</f>
        <v>10</v>
      </c>
      <c r="G639">
        <f t="shared" si="9"/>
        <v>2</v>
      </c>
    </row>
    <row r="640" spans="1:7" x14ac:dyDescent="0.25">
      <c r="A640" t="s">
        <v>92</v>
      </c>
      <c r="B640" t="s">
        <v>94</v>
      </c>
      <c r="C640" t="s">
        <v>113</v>
      </c>
      <c r="D640">
        <v>144</v>
      </c>
      <c r="E640">
        <v>10</v>
      </c>
      <c r="F640">
        <f>RANK(STAND_SB[[#This Row],[SB]],STAND_SB[SB],0)</f>
        <v>74</v>
      </c>
      <c r="G640">
        <f t="shared" si="9"/>
        <v>3</v>
      </c>
    </row>
    <row r="641" spans="1:7" x14ac:dyDescent="0.25">
      <c r="A641" t="s">
        <v>92</v>
      </c>
      <c r="B641" t="s">
        <v>101</v>
      </c>
      <c r="C641" t="s">
        <v>113</v>
      </c>
      <c r="D641">
        <v>119</v>
      </c>
      <c r="E641">
        <v>9</v>
      </c>
      <c r="F641">
        <f>RANK(STAND_SB[[#This Row],[SB]],STAND_SB[SB],0)</f>
        <v>204</v>
      </c>
      <c r="G641">
        <f t="shared" si="9"/>
        <v>4</v>
      </c>
    </row>
    <row r="642" spans="1:7" x14ac:dyDescent="0.25">
      <c r="A642" t="s">
        <v>92</v>
      </c>
      <c r="B642" t="s">
        <v>95</v>
      </c>
      <c r="C642" t="s">
        <v>113</v>
      </c>
      <c r="D642">
        <v>108</v>
      </c>
      <c r="E642">
        <v>8</v>
      </c>
      <c r="F642">
        <f>RANK(STAND_SB[[#This Row],[SB]],STAND_SB[SB],0)</f>
        <v>285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99</v>
      </c>
      <c r="C643" t="s">
        <v>113</v>
      </c>
      <c r="D643">
        <v>86</v>
      </c>
      <c r="E643">
        <v>7</v>
      </c>
      <c r="F643">
        <f>RANK(STAND_SB[[#This Row],[SB]],STAND_SB[SB],0)</f>
        <v>449</v>
      </c>
      <c r="G643">
        <f t="shared" si="10"/>
        <v>6</v>
      </c>
    </row>
    <row r="644" spans="1:7" x14ac:dyDescent="0.25">
      <c r="A644" t="s">
        <v>92</v>
      </c>
      <c r="B644" t="s">
        <v>97</v>
      </c>
      <c r="C644" t="s">
        <v>113</v>
      </c>
      <c r="D644">
        <v>77</v>
      </c>
      <c r="E644">
        <v>5.5</v>
      </c>
      <c r="F644">
        <f>RANK(STAND_SB[[#This Row],[SB]],STAND_SB[SB],0)</f>
        <v>514</v>
      </c>
      <c r="G644">
        <f t="shared" si="10"/>
        <v>7</v>
      </c>
    </row>
    <row r="645" spans="1:7" x14ac:dyDescent="0.25">
      <c r="A645" t="s">
        <v>92</v>
      </c>
      <c r="B645" t="s">
        <v>102</v>
      </c>
      <c r="C645" t="s">
        <v>113</v>
      </c>
      <c r="D645">
        <v>77</v>
      </c>
      <c r="E645">
        <v>5.5</v>
      </c>
      <c r="F645">
        <f>RANK(STAND_SB[[#This Row],[SB]],STAND_SB[SB],0)</f>
        <v>514</v>
      </c>
      <c r="G645">
        <f t="shared" si="10"/>
        <v>8</v>
      </c>
    </row>
    <row r="646" spans="1:7" x14ac:dyDescent="0.25">
      <c r="A646" t="s">
        <v>92</v>
      </c>
      <c r="B646" t="s">
        <v>104</v>
      </c>
      <c r="C646" t="s">
        <v>113</v>
      </c>
      <c r="D646">
        <v>76</v>
      </c>
      <c r="E646">
        <v>4</v>
      </c>
      <c r="F646">
        <f>RANK(STAND_SB[[#This Row],[SB]],STAND_SB[SB],0)</f>
        <v>520</v>
      </c>
      <c r="G646">
        <f t="shared" si="10"/>
        <v>9</v>
      </c>
    </row>
    <row r="647" spans="1:7" x14ac:dyDescent="0.25">
      <c r="A647" t="s">
        <v>92</v>
      </c>
      <c r="B647" t="s">
        <v>103</v>
      </c>
      <c r="C647" t="s">
        <v>113</v>
      </c>
      <c r="D647">
        <v>70</v>
      </c>
      <c r="E647">
        <v>3</v>
      </c>
      <c r="F647">
        <f>RANK(STAND_SB[[#This Row],[SB]],STAND_SB[SB],0)</f>
        <v>567</v>
      </c>
      <c r="G647">
        <f t="shared" si="10"/>
        <v>10</v>
      </c>
    </row>
    <row r="648" spans="1:7" x14ac:dyDescent="0.25">
      <c r="A648" t="s">
        <v>92</v>
      </c>
      <c r="B648" t="s">
        <v>105</v>
      </c>
      <c r="C648" t="s">
        <v>113</v>
      </c>
      <c r="D648">
        <v>68</v>
      </c>
      <c r="E648">
        <v>2</v>
      </c>
      <c r="F648">
        <f>RANK(STAND_SB[[#This Row],[SB]],STAND_SB[SB],0)</f>
        <v>577</v>
      </c>
      <c r="G648">
        <f t="shared" si="10"/>
        <v>11</v>
      </c>
    </row>
    <row r="649" spans="1:7" x14ac:dyDescent="0.25">
      <c r="A649" t="s">
        <v>92</v>
      </c>
      <c r="B649" t="s">
        <v>96</v>
      </c>
      <c r="C649" t="s">
        <v>113</v>
      </c>
      <c r="D649">
        <v>49</v>
      </c>
      <c r="E649">
        <v>1</v>
      </c>
      <c r="F649">
        <f>RANK(STAND_SB[[#This Row],[SB]],STAND_SB[SB],0)</f>
        <v>642</v>
      </c>
      <c r="G649">
        <f t="shared" si="10"/>
        <v>12</v>
      </c>
    </row>
    <row r="650" spans="1:7" x14ac:dyDescent="0.25">
      <c r="A650" t="s">
        <v>93</v>
      </c>
      <c r="B650" t="s">
        <v>105</v>
      </c>
      <c r="C650" t="s">
        <v>113</v>
      </c>
      <c r="D650">
        <v>163</v>
      </c>
      <c r="E650">
        <v>12</v>
      </c>
      <c r="F650">
        <f>RANK(STAND_SB[[#This Row],[SB]],STAND_SB[SB],0)</f>
        <v>30</v>
      </c>
      <c r="G650">
        <f t="shared" si="10"/>
        <v>1</v>
      </c>
    </row>
    <row r="651" spans="1:7" x14ac:dyDescent="0.25">
      <c r="A651" t="s">
        <v>93</v>
      </c>
      <c r="B651" t="s">
        <v>101</v>
      </c>
      <c r="C651" t="s">
        <v>113</v>
      </c>
      <c r="D651">
        <v>125</v>
      </c>
      <c r="E651">
        <v>11</v>
      </c>
      <c r="F651">
        <f>RANK(STAND_SB[[#This Row],[SB]],STAND_SB[SB],0)</f>
        <v>160</v>
      </c>
      <c r="G651">
        <f t="shared" si="10"/>
        <v>2</v>
      </c>
    </row>
    <row r="652" spans="1:7" x14ac:dyDescent="0.25">
      <c r="A652" t="s">
        <v>93</v>
      </c>
      <c r="B652" t="s">
        <v>102</v>
      </c>
      <c r="C652" t="s">
        <v>113</v>
      </c>
      <c r="D652">
        <v>123</v>
      </c>
      <c r="E652">
        <v>10</v>
      </c>
      <c r="F652">
        <f>RANK(STAND_SB[[#This Row],[SB]],STAND_SB[SB],0)</f>
        <v>179</v>
      </c>
      <c r="G652">
        <f t="shared" si="10"/>
        <v>3</v>
      </c>
    </row>
    <row r="653" spans="1:7" x14ac:dyDescent="0.25">
      <c r="A653" t="s">
        <v>93</v>
      </c>
      <c r="B653" t="s">
        <v>100</v>
      </c>
      <c r="C653" t="s">
        <v>113</v>
      </c>
      <c r="D653">
        <v>121</v>
      </c>
      <c r="E653">
        <v>9</v>
      </c>
      <c r="F653">
        <f>RANK(STAND_SB[[#This Row],[SB]],STAND_SB[SB],0)</f>
        <v>193</v>
      </c>
      <c r="G653">
        <f t="shared" si="10"/>
        <v>4</v>
      </c>
    </row>
    <row r="654" spans="1:7" x14ac:dyDescent="0.25">
      <c r="A654" t="s">
        <v>93</v>
      </c>
      <c r="B654" t="s">
        <v>94</v>
      </c>
      <c r="C654" t="s">
        <v>113</v>
      </c>
      <c r="D654">
        <v>116</v>
      </c>
      <c r="E654">
        <v>7.5</v>
      </c>
      <c r="F654">
        <f>RANK(STAND_SB[[#This Row],[SB]],STAND_SB[SB],0)</f>
        <v>223</v>
      </c>
      <c r="G654">
        <f t="shared" si="10"/>
        <v>5</v>
      </c>
    </row>
    <row r="655" spans="1:7" x14ac:dyDescent="0.25">
      <c r="A655" t="s">
        <v>93</v>
      </c>
      <c r="B655" t="s">
        <v>95</v>
      </c>
      <c r="C655" t="s">
        <v>113</v>
      </c>
      <c r="D655">
        <v>116</v>
      </c>
      <c r="E655">
        <v>7.5</v>
      </c>
      <c r="F655">
        <f>RANK(STAND_SB[[#This Row],[SB]],STAND_SB[SB],0)</f>
        <v>223</v>
      </c>
      <c r="G655">
        <f t="shared" si="10"/>
        <v>6</v>
      </c>
    </row>
    <row r="656" spans="1:7" x14ac:dyDescent="0.25">
      <c r="A656" t="s">
        <v>93</v>
      </c>
      <c r="B656" t="s">
        <v>104</v>
      </c>
      <c r="C656" t="s">
        <v>113</v>
      </c>
      <c r="D656">
        <v>98</v>
      </c>
      <c r="E656">
        <v>6</v>
      </c>
      <c r="F656">
        <f>RANK(STAND_SB[[#This Row],[SB]],STAND_SB[SB],0)</f>
        <v>356</v>
      </c>
      <c r="G656">
        <f t="shared" si="10"/>
        <v>7</v>
      </c>
    </row>
    <row r="657" spans="1:7" x14ac:dyDescent="0.25">
      <c r="A657" t="s">
        <v>93</v>
      </c>
      <c r="B657" t="s">
        <v>96</v>
      </c>
      <c r="C657" t="s">
        <v>113</v>
      </c>
      <c r="D657">
        <v>92</v>
      </c>
      <c r="E657">
        <v>5</v>
      </c>
      <c r="F657">
        <f>RANK(STAND_SB[[#This Row],[SB]],STAND_SB[SB],0)</f>
        <v>410</v>
      </c>
      <c r="G657">
        <f t="shared" si="10"/>
        <v>8</v>
      </c>
    </row>
    <row r="658" spans="1:7" x14ac:dyDescent="0.25">
      <c r="A658" t="s">
        <v>93</v>
      </c>
      <c r="B658" t="s">
        <v>98</v>
      </c>
      <c r="C658" t="s">
        <v>113</v>
      </c>
      <c r="D658">
        <v>83</v>
      </c>
      <c r="E658">
        <v>4</v>
      </c>
      <c r="F658">
        <f>RANK(STAND_SB[[#This Row],[SB]],STAND_SB[SB],0)</f>
        <v>473</v>
      </c>
      <c r="G658">
        <f t="shared" si="10"/>
        <v>9</v>
      </c>
    </row>
    <row r="659" spans="1:7" x14ac:dyDescent="0.25">
      <c r="A659" t="s">
        <v>93</v>
      </c>
      <c r="B659" t="s">
        <v>99</v>
      </c>
      <c r="C659" t="s">
        <v>113</v>
      </c>
      <c r="D659">
        <v>81</v>
      </c>
      <c r="E659">
        <v>3</v>
      </c>
      <c r="F659">
        <f>RANK(STAND_SB[[#This Row],[SB]],STAND_SB[SB],0)</f>
        <v>495</v>
      </c>
      <c r="G659">
        <f t="shared" si="10"/>
        <v>10</v>
      </c>
    </row>
    <row r="660" spans="1:7" x14ac:dyDescent="0.25">
      <c r="A660" t="s">
        <v>93</v>
      </c>
      <c r="B660" t="s">
        <v>103</v>
      </c>
      <c r="C660" t="s">
        <v>113</v>
      </c>
      <c r="D660">
        <v>80</v>
      </c>
      <c r="E660">
        <v>2</v>
      </c>
      <c r="F660">
        <f>RANK(STAND_SB[[#This Row],[SB]],STAND_SB[SB],0)</f>
        <v>501</v>
      </c>
      <c r="G660">
        <f t="shared" si="10"/>
        <v>11</v>
      </c>
    </row>
    <row r="661" spans="1:7" x14ac:dyDescent="0.25">
      <c r="A661" t="s">
        <v>93</v>
      </c>
      <c r="B661" t="s">
        <v>97</v>
      </c>
      <c r="C661" t="s">
        <v>113</v>
      </c>
      <c r="D661">
        <v>67</v>
      </c>
      <c r="E661">
        <v>1</v>
      </c>
      <c r="F661">
        <f>RANK(STAND_SB[[#This Row],[SB]],STAND_SB[SB],0)</f>
        <v>580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zoomScale="80" zoomScaleNormal="80" workbookViewId="0">
      <selection activeCell="D15" sqref="D15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1.28515625" bestFit="1" customWidth="1"/>
  </cols>
  <sheetData>
    <row r="1" spans="1:7" x14ac:dyDescent="0.25">
      <c r="A1" s="1" t="s">
        <v>106</v>
      </c>
      <c r="B1" s="1" t="s">
        <v>0</v>
      </c>
      <c r="C1" s="1" t="s">
        <v>112</v>
      </c>
      <c r="D1" t="s">
        <v>123</v>
      </c>
      <c r="E1" t="s">
        <v>12</v>
      </c>
      <c r="F1" t="s">
        <v>115</v>
      </c>
      <c r="G1" t="s">
        <v>116</v>
      </c>
    </row>
    <row r="2" spans="1:7" x14ac:dyDescent="0.25">
      <c r="A2" t="s">
        <v>39</v>
      </c>
      <c r="B2" t="s">
        <v>94</v>
      </c>
      <c r="C2" t="s">
        <v>113</v>
      </c>
      <c r="D2">
        <v>85</v>
      </c>
      <c r="E2">
        <v>12</v>
      </c>
      <c r="F2">
        <f>RANK(STAND_W[[#This Row],[W]],STAND_W[W],0)</f>
        <v>97</v>
      </c>
      <c r="G2">
        <f t="shared" ref="G2:G65" si="0">IF(A2=A1,G1+1,1)</f>
        <v>1</v>
      </c>
    </row>
    <row r="3" spans="1:7" x14ac:dyDescent="0.25">
      <c r="A3" t="s">
        <v>39</v>
      </c>
      <c r="B3" t="s">
        <v>95</v>
      </c>
      <c r="C3" t="s">
        <v>113</v>
      </c>
      <c r="D3">
        <v>82</v>
      </c>
      <c r="E3">
        <v>11</v>
      </c>
      <c r="F3">
        <f>RANK(STAND_W[[#This Row],[W]],STAND_W[W],0)</f>
        <v>132</v>
      </c>
      <c r="G3">
        <f t="shared" si="0"/>
        <v>2</v>
      </c>
    </row>
    <row r="4" spans="1:7" x14ac:dyDescent="0.25">
      <c r="A4" t="s">
        <v>39</v>
      </c>
      <c r="B4" t="s">
        <v>100</v>
      </c>
      <c r="C4" t="s">
        <v>113</v>
      </c>
      <c r="D4">
        <v>76</v>
      </c>
      <c r="E4">
        <v>10</v>
      </c>
      <c r="F4">
        <f>RANK(STAND_W[[#This Row],[W]],STAND_W[W],0)</f>
        <v>237</v>
      </c>
      <c r="G4">
        <f t="shared" si="0"/>
        <v>3</v>
      </c>
    </row>
    <row r="5" spans="1:7" x14ac:dyDescent="0.25">
      <c r="A5" t="s">
        <v>39</v>
      </c>
      <c r="B5" t="s">
        <v>105</v>
      </c>
      <c r="C5" t="s">
        <v>113</v>
      </c>
      <c r="D5">
        <v>75</v>
      </c>
      <c r="E5">
        <v>9</v>
      </c>
      <c r="F5">
        <f>RANK(STAND_W[[#This Row],[W]],STAND_W[W],0)</f>
        <v>258</v>
      </c>
      <c r="G5">
        <f t="shared" si="0"/>
        <v>4</v>
      </c>
    </row>
    <row r="6" spans="1:7" x14ac:dyDescent="0.25">
      <c r="A6" t="s">
        <v>39</v>
      </c>
      <c r="B6" t="s">
        <v>99</v>
      </c>
      <c r="C6" t="s">
        <v>113</v>
      </c>
      <c r="D6">
        <v>68</v>
      </c>
      <c r="E6">
        <v>7.5</v>
      </c>
      <c r="F6">
        <f>RANK(STAND_W[[#This Row],[W]],STAND_W[W],0)</f>
        <v>382</v>
      </c>
      <c r="G6">
        <f t="shared" si="0"/>
        <v>5</v>
      </c>
    </row>
    <row r="7" spans="1:7" x14ac:dyDescent="0.25">
      <c r="A7" t="s">
        <v>39</v>
      </c>
      <c r="B7" t="s">
        <v>102</v>
      </c>
      <c r="C7" t="s">
        <v>113</v>
      </c>
      <c r="D7">
        <v>68</v>
      </c>
      <c r="E7">
        <v>7.5</v>
      </c>
      <c r="F7">
        <f>RANK(STAND_W[[#This Row],[W]],STAND_W[W],0)</f>
        <v>382</v>
      </c>
      <c r="G7">
        <f t="shared" si="0"/>
        <v>6</v>
      </c>
    </row>
    <row r="8" spans="1:7" x14ac:dyDescent="0.25">
      <c r="A8" t="s">
        <v>39</v>
      </c>
      <c r="B8" t="s">
        <v>98</v>
      </c>
      <c r="C8" t="s">
        <v>113</v>
      </c>
      <c r="D8">
        <v>66</v>
      </c>
      <c r="E8">
        <v>5.5</v>
      </c>
      <c r="F8">
        <f>RANK(STAND_W[[#This Row],[W]],STAND_W[W],0)</f>
        <v>430</v>
      </c>
      <c r="G8">
        <f t="shared" si="0"/>
        <v>7</v>
      </c>
    </row>
    <row r="9" spans="1:7" x14ac:dyDescent="0.25">
      <c r="A9" t="s">
        <v>39</v>
      </c>
      <c r="B9" t="s">
        <v>104</v>
      </c>
      <c r="C9" t="s">
        <v>113</v>
      </c>
      <c r="D9">
        <v>66</v>
      </c>
      <c r="E9">
        <v>5.5</v>
      </c>
      <c r="F9">
        <f>RANK(STAND_W[[#This Row],[W]],STAND_W[W],0)</f>
        <v>430</v>
      </c>
      <c r="G9">
        <f t="shared" si="0"/>
        <v>8</v>
      </c>
    </row>
    <row r="10" spans="1:7" x14ac:dyDescent="0.25">
      <c r="A10" t="s">
        <v>39</v>
      </c>
      <c r="B10" t="s">
        <v>103</v>
      </c>
      <c r="C10" t="s">
        <v>113</v>
      </c>
      <c r="D10">
        <v>63</v>
      </c>
      <c r="E10">
        <v>4</v>
      </c>
      <c r="F10">
        <f>RANK(STAND_W[[#This Row],[W]],STAND_W[W],0)</f>
        <v>475</v>
      </c>
      <c r="G10">
        <f t="shared" si="0"/>
        <v>9</v>
      </c>
    </row>
    <row r="11" spans="1:7" x14ac:dyDescent="0.25">
      <c r="A11" t="s">
        <v>39</v>
      </c>
      <c r="B11" t="s">
        <v>97</v>
      </c>
      <c r="C11" t="s">
        <v>113</v>
      </c>
      <c r="D11">
        <v>60</v>
      </c>
      <c r="E11">
        <v>3</v>
      </c>
      <c r="F11">
        <f>RANK(STAND_W[[#This Row],[W]],STAND_W[W],0)</f>
        <v>519</v>
      </c>
      <c r="G11">
        <f t="shared" si="0"/>
        <v>10</v>
      </c>
    </row>
    <row r="12" spans="1:7" x14ac:dyDescent="0.25">
      <c r="A12" t="s">
        <v>39</v>
      </c>
      <c r="B12" t="s">
        <v>101</v>
      </c>
      <c r="C12" t="s">
        <v>113</v>
      </c>
      <c r="D12">
        <v>58</v>
      </c>
      <c r="E12">
        <v>2</v>
      </c>
      <c r="F12">
        <f>RANK(STAND_W[[#This Row],[W]],STAND_W[W],0)</f>
        <v>550</v>
      </c>
      <c r="G12">
        <f t="shared" si="0"/>
        <v>11</v>
      </c>
    </row>
    <row r="13" spans="1:7" x14ac:dyDescent="0.25">
      <c r="A13" t="s">
        <v>39</v>
      </c>
      <c r="B13" t="s">
        <v>96</v>
      </c>
      <c r="C13" t="s">
        <v>113</v>
      </c>
      <c r="D13">
        <v>38</v>
      </c>
      <c r="E13">
        <v>1</v>
      </c>
      <c r="F13">
        <f>RANK(STAND_W[[#This Row],[W]],STAND_W[W],0)</f>
        <v>655</v>
      </c>
      <c r="G13">
        <f t="shared" si="0"/>
        <v>12</v>
      </c>
    </row>
    <row r="14" spans="1:7" x14ac:dyDescent="0.25">
      <c r="A14" t="s">
        <v>40</v>
      </c>
      <c r="B14" t="s">
        <v>95</v>
      </c>
      <c r="C14" t="s">
        <v>113</v>
      </c>
      <c r="D14">
        <v>103</v>
      </c>
      <c r="E14">
        <v>12</v>
      </c>
      <c r="F14">
        <f>RANK(STAND_W[[#This Row],[W]],STAND_W[W],0)</f>
        <v>4</v>
      </c>
      <c r="G14">
        <f t="shared" si="0"/>
        <v>1</v>
      </c>
    </row>
    <row r="15" spans="1:7" x14ac:dyDescent="0.25">
      <c r="A15" t="s">
        <v>40</v>
      </c>
      <c r="B15" t="s">
        <v>94</v>
      </c>
      <c r="C15" t="s">
        <v>113</v>
      </c>
      <c r="D15">
        <v>92</v>
      </c>
      <c r="E15">
        <v>11</v>
      </c>
      <c r="F15">
        <f>RANK(STAND_W[[#This Row],[W]],STAND_W[W],0)</f>
        <v>44</v>
      </c>
      <c r="G15">
        <f t="shared" si="0"/>
        <v>2</v>
      </c>
    </row>
    <row r="16" spans="1:7" x14ac:dyDescent="0.25">
      <c r="A16" t="s">
        <v>40</v>
      </c>
      <c r="B16" t="s">
        <v>98</v>
      </c>
      <c r="C16" t="s">
        <v>113</v>
      </c>
      <c r="D16">
        <v>85</v>
      </c>
      <c r="E16">
        <v>10</v>
      </c>
      <c r="F16">
        <f>RANK(STAND_W[[#This Row],[W]],STAND_W[W],0)</f>
        <v>97</v>
      </c>
      <c r="G16">
        <f t="shared" si="0"/>
        <v>3</v>
      </c>
    </row>
    <row r="17" spans="1:7" x14ac:dyDescent="0.25">
      <c r="A17" t="s">
        <v>40</v>
      </c>
      <c r="B17" t="s">
        <v>100</v>
      </c>
      <c r="C17" t="s">
        <v>113</v>
      </c>
      <c r="D17">
        <v>84</v>
      </c>
      <c r="E17">
        <v>9</v>
      </c>
      <c r="F17">
        <f>RANK(STAND_W[[#This Row],[W]],STAND_W[W],0)</f>
        <v>110</v>
      </c>
      <c r="G17">
        <f t="shared" si="0"/>
        <v>4</v>
      </c>
    </row>
    <row r="18" spans="1:7" x14ac:dyDescent="0.25">
      <c r="A18" t="s">
        <v>40</v>
      </c>
      <c r="B18" t="s">
        <v>99</v>
      </c>
      <c r="C18" t="s">
        <v>113</v>
      </c>
      <c r="D18">
        <v>73</v>
      </c>
      <c r="E18">
        <v>8</v>
      </c>
      <c r="F18">
        <f>RANK(STAND_W[[#This Row],[W]],STAND_W[W],0)</f>
        <v>300</v>
      </c>
      <c r="G18">
        <f t="shared" si="0"/>
        <v>5</v>
      </c>
    </row>
    <row r="19" spans="1:7" x14ac:dyDescent="0.25">
      <c r="A19" t="s">
        <v>40</v>
      </c>
      <c r="B19" t="s">
        <v>104</v>
      </c>
      <c r="C19" t="s">
        <v>113</v>
      </c>
      <c r="D19">
        <v>68</v>
      </c>
      <c r="E19">
        <v>6.5</v>
      </c>
      <c r="F19">
        <f>RANK(STAND_W[[#This Row],[W]],STAND_W[W],0)</f>
        <v>382</v>
      </c>
      <c r="G19">
        <f t="shared" si="0"/>
        <v>6</v>
      </c>
    </row>
    <row r="20" spans="1:7" x14ac:dyDescent="0.25">
      <c r="A20" t="s">
        <v>40</v>
      </c>
      <c r="B20" t="s">
        <v>105</v>
      </c>
      <c r="C20" t="s">
        <v>113</v>
      </c>
      <c r="D20">
        <v>68</v>
      </c>
      <c r="E20">
        <v>6.5</v>
      </c>
      <c r="F20">
        <f>RANK(STAND_W[[#This Row],[W]],STAND_W[W],0)</f>
        <v>382</v>
      </c>
      <c r="G20">
        <f t="shared" si="0"/>
        <v>7</v>
      </c>
    </row>
    <row r="21" spans="1:7" x14ac:dyDescent="0.25">
      <c r="A21" t="s">
        <v>40</v>
      </c>
      <c r="B21" t="s">
        <v>97</v>
      </c>
      <c r="C21" t="s">
        <v>113</v>
      </c>
      <c r="D21">
        <v>64</v>
      </c>
      <c r="E21">
        <v>5</v>
      </c>
      <c r="F21">
        <f>RANK(STAND_W[[#This Row],[W]],STAND_W[W],0)</f>
        <v>460</v>
      </c>
      <c r="G21">
        <f t="shared" si="0"/>
        <v>8</v>
      </c>
    </row>
    <row r="22" spans="1:7" x14ac:dyDescent="0.25">
      <c r="A22" t="s">
        <v>40</v>
      </c>
      <c r="B22" t="s">
        <v>96</v>
      </c>
      <c r="C22" t="s">
        <v>113</v>
      </c>
      <c r="D22">
        <v>58</v>
      </c>
      <c r="E22">
        <v>4</v>
      </c>
      <c r="F22">
        <f>RANK(STAND_W[[#This Row],[W]],STAND_W[W],0)</f>
        <v>550</v>
      </c>
      <c r="G22">
        <f t="shared" si="0"/>
        <v>9</v>
      </c>
    </row>
    <row r="23" spans="1:7" x14ac:dyDescent="0.25">
      <c r="A23" t="s">
        <v>40</v>
      </c>
      <c r="B23" t="s">
        <v>102</v>
      </c>
      <c r="C23" t="s">
        <v>113</v>
      </c>
      <c r="D23">
        <v>55</v>
      </c>
      <c r="E23">
        <v>2.5</v>
      </c>
      <c r="F23">
        <f>RANK(STAND_W[[#This Row],[W]],STAND_W[W],0)</f>
        <v>576</v>
      </c>
      <c r="G23">
        <f t="shared" si="0"/>
        <v>10</v>
      </c>
    </row>
    <row r="24" spans="1:7" x14ac:dyDescent="0.25">
      <c r="A24" t="s">
        <v>40</v>
      </c>
      <c r="B24" t="s">
        <v>103</v>
      </c>
      <c r="C24" t="s">
        <v>113</v>
      </c>
      <c r="D24">
        <v>55</v>
      </c>
      <c r="E24">
        <v>2.5</v>
      </c>
      <c r="F24">
        <f>RANK(STAND_W[[#This Row],[W]],STAND_W[W],0)</f>
        <v>576</v>
      </c>
      <c r="G24">
        <f t="shared" si="0"/>
        <v>11</v>
      </c>
    </row>
    <row r="25" spans="1:7" x14ac:dyDescent="0.25">
      <c r="A25" t="s">
        <v>40</v>
      </c>
      <c r="B25" t="s">
        <v>101</v>
      </c>
      <c r="C25" t="s">
        <v>113</v>
      </c>
      <c r="D25">
        <v>54</v>
      </c>
      <c r="E25">
        <v>1</v>
      </c>
      <c r="F25">
        <f>RANK(STAND_W[[#This Row],[W]],STAND_W[W],0)</f>
        <v>591</v>
      </c>
      <c r="G25">
        <f t="shared" si="0"/>
        <v>12</v>
      </c>
    </row>
    <row r="26" spans="1:7" x14ac:dyDescent="0.25">
      <c r="A26" t="s">
        <v>41</v>
      </c>
      <c r="B26" t="s">
        <v>98</v>
      </c>
      <c r="C26" t="s">
        <v>113</v>
      </c>
      <c r="D26">
        <v>87</v>
      </c>
      <c r="E26">
        <v>12</v>
      </c>
      <c r="F26">
        <f>RANK(STAND_W[[#This Row],[W]],STAND_W[W],0)</f>
        <v>79</v>
      </c>
      <c r="G26">
        <f t="shared" si="0"/>
        <v>1</v>
      </c>
    </row>
    <row r="27" spans="1:7" x14ac:dyDescent="0.25">
      <c r="A27" t="s">
        <v>41</v>
      </c>
      <c r="B27" t="s">
        <v>103</v>
      </c>
      <c r="C27" t="s">
        <v>113</v>
      </c>
      <c r="D27">
        <v>82</v>
      </c>
      <c r="E27">
        <v>11</v>
      </c>
      <c r="F27">
        <f>RANK(STAND_W[[#This Row],[W]],STAND_W[W],0)</f>
        <v>132</v>
      </c>
      <c r="G27">
        <f t="shared" si="0"/>
        <v>2</v>
      </c>
    </row>
    <row r="28" spans="1:7" x14ac:dyDescent="0.25">
      <c r="A28" t="s">
        <v>41</v>
      </c>
      <c r="B28" t="s">
        <v>104</v>
      </c>
      <c r="C28" t="s">
        <v>113</v>
      </c>
      <c r="D28">
        <v>80</v>
      </c>
      <c r="E28">
        <v>10</v>
      </c>
      <c r="F28">
        <f>RANK(STAND_W[[#This Row],[W]],STAND_W[W],0)</f>
        <v>165</v>
      </c>
      <c r="G28">
        <f t="shared" si="0"/>
        <v>3</v>
      </c>
    </row>
    <row r="29" spans="1:7" x14ac:dyDescent="0.25">
      <c r="A29" t="s">
        <v>41</v>
      </c>
      <c r="B29" t="s">
        <v>100</v>
      </c>
      <c r="C29" t="s">
        <v>113</v>
      </c>
      <c r="D29">
        <v>76</v>
      </c>
      <c r="E29">
        <v>9</v>
      </c>
      <c r="F29">
        <f>RANK(STAND_W[[#This Row],[W]],STAND_W[W],0)</f>
        <v>237</v>
      </c>
      <c r="G29">
        <f t="shared" si="0"/>
        <v>4</v>
      </c>
    </row>
    <row r="30" spans="1:7" x14ac:dyDescent="0.25">
      <c r="A30" t="s">
        <v>41</v>
      </c>
      <c r="B30" t="s">
        <v>94</v>
      </c>
      <c r="C30" t="s">
        <v>113</v>
      </c>
      <c r="D30">
        <v>75</v>
      </c>
      <c r="E30">
        <v>8</v>
      </c>
      <c r="F30">
        <f>RANK(STAND_W[[#This Row],[W]],STAND_W[W],0)</f>
        <v>258</v>
      </c>
      <c r="G30">
        <f t="shared" si="0"/>
        <v>5</v>
      </c>
    </row>
    <row r="31" spans="1:7" x14ac:dyDescent="0.25">
      <c r="A31" t="s">
        <v>41</v>
      </c>
      <c r="B31" t="s">
        <v>95</v>
      </c>
      <c r="C31" t="s">
        <v>113</v>
      </c>
      <c r="D31">
        <v>74</v>
      </c>
      <c r="E31">
        <v>7</v>
      </c>
      <c r="F31">
        <f>RANK(STAND_W[[#This Row],[W]],STAND_W[W],0)</f>
        <v>278</v>
      </c>
      <c r="G31">
        <f t="shared" si="0"/>
        <v>6</v>
      </c>
    </row>
    <row r="32" spans="1:7" x14ac:dyDescent="0.25">
      <c r="A32" t="s">
        <v>41</v>
      </c>
      <c r="B32" t="s">
        <v>102</v>
      </c>
      <c r="C32" t="s">
        <v>113</v>
      </c>
      <c r="D32">
        <v>70</v>
      </c>
      <c r="E32">
        <v>6</v>
      </c>
      <c r="F32">
        <f>RANK(STAND_W[[#This Row],[W]],STAND_W[W],0)</f>
        <v>342</v>
      </c>
      <c r="G32">
        <f t="shared" si="0"/>
        <v>7</v>
      </c>
    </row>
    <row r="33" spans="1:7" x14ac:dyDescent="0.25">
      <c r="A33" t="s">
        <v>41</v>
      </c>
      <c r="B33" t="s">
        <v>96</v>
      </c>
      <c r="C33" t="s">
        <v>113</v>
      </c>
      <c r="D33">
        <v>65</v>
      </c>
      <c r="E33">
        <v>5</v>
      </c>
      <c r="F33">
        <f>RANK(STAND_W[[#This Row],[W]],STAND_W[W],0)</f>
        <v>442</v>
      </c>
      <c r="G33">
        <f t="shared" si="0"/>
        <v>8</v>
      </c>
    </row>
    <row r="34" spans="1:7" x14ac:dyDescent="0.25">
      <c r="A34" t="s">
        <v>41</v>
      </c>
      <c r="B34" t="s">
        <v>99</v>
      </c>
      <c r="C34" t="s">
        <v>113</v>
      </c>
      <c r="D34">
        <v>63</v>
      </c>
      <c r="E34">
        <v>4</v>
      </c>
      <c r="F34">
        <f>RANK(STAND_W[[#This Row],[W]],STAND_W[W],0)</f>
        <v>475</v>
      </c>
      <c r="G34">
        <f t="shared" si="0"/>
        <v>9</v>
      </c>
    </row>
    <row r="35" spans="1:7" x14ac:dyDescent="0.25">
      <c r="A35" t="s">
        <v>41</v>
      </c>
      <c r="B35" t="s">
        <v>105</v>
      </c>
      <c r="C35" t="s">
        <v>113</v>
      </c>
      <c r="D35">
        <v>62</v>
      </c>
      <c r="E35">
        <v>3</v>
      </c>
      <c r="F35">
        <f>RANK(STAND_W[[#This Row],[W]],STAND_W[W],0)</f>
        <v>490</v>
      </c>
      <c r="G35">
        <f t="shared" si="0"/>
        <v>10</v>
      </c>
    </row>
    <row r="36" spans="1:7" x14ac:dyDescent="0.25">
      <c r="A36" t="s">
        <v>41</v>
      </c>
      <c r="B36" t="s">
        <v>101</v>
      </c>
      <c r="C36" t="s">
        <v>113</v>
      </c>
      <c r="D36">
        <v>58</v>
      </c>
      <c r="E36">
        <v>2</v>
      </c>
      <c r="F36">
        <f>RANK(STAND_W[[#This Row],[W]],STAND_W[W],0)</f>
        <v>550</v>
      </c>
      <c r="G36">
        <f t="shared" si="0"/>
        <v>11</v>
      </c>
    </row>
    <row r="37" spans="1:7" x14ac:dyDescent="0.25">
      <c r="A37" t="s">
        <v>41</v>
      </c>
      <c r="B37" t="s">
        <v>97</v>
      </c>
      <c r="C37" t="s">
        <v>113</v>
      </c>
      <c r="D37">
        <v>55</v>
      </c>
      <c r="E37">
        <v>1</v>
      </c>
      <c r="F37">
        <f>RANK(STAND_W[[#This Row],[W]],STAND_W[W],0)</f>
        <v>576</v>
      </c>
      <c r="G37">
        <f t="shared" si="0"/>
        <v>12</v>
      </c>
    </row>
    <row r="38" spans="1:7" x14ac:dyDescent="0.25">
      <c r="A38" t="s">
        <v>42</v>
      </c>
      <c r="B38" t="s">
        <v>95</v>
      </c>
      <c r="C38" t="s">
        <v>113</v>
      </c>
      <c r="D38">
        <v>86</v>
      </c>
      <c r="E38">
        <v>11.5</v>
      </c>
      <c r="F38">
        <f>RANK(STAND_W[[#This Row],[W]],STAND_W[W],0)</f>
        <v>90</v>
      </c>
      <c r="G38">
        <f t="shared" si="0"/>
        <v>1</v>
      </c>
    </row>
    <row r="39" spans="1:7" x14ac:dyDescent="0.25">
      <c r="A39" t="s">
        <v>42</v>
      </c>
      <c r="B39" t="s">
        <v>100</v>
      </c>
      <c r="C39" t="s">
        <v>113</v>
      </c>
      <c r="D39">
        <v>86</v>
      </c>
      <c r="E39">
        <v>11.5</v>
      </c>
      <c r="F39">
        <f>RANK(STAND_W[[#This Row],[W]],STAND_W[W],0)</f>
        <v>90</v>
      </c>
      <c r="G39">
        <f t="shared" si="0"/>
        <v>2</v>
      </c>
    </row>
    <row r="40" spans="1:7" x14ac:dyDescent="0.25">
      <c r="A40" t="s">
        <v>42</v>
      </c>
      <c r="B40" t="s">
        <v>102</v>
      </c>
      <c r="C40" t="s">
        <v>113</v>
      </c>
      <c r="D40">
        <v>77</v>
      </c>
      <c r="E40">
        <v>10</v>
      </c>
      <c r="F40">
        <f>RANK(STAND_W[[#This Row],[W]],STAND_W[W],0)</f>
        <v>219</v>
      </c>
      <c r="G40">
        <f t="shared" si="0"/>
        <v>3</v>
      </c>
    </row>
    <row r="41" spans="1:7" x14ac:dyDescent="0.25">
      <c r="A41" t="s">
        <v>42</v>
      </c>
      <c r="B41" t="s">
        <v>94</v>
      </c>
      <c r="C41" t="s">
        <v>113</v>
      </c>
      <c r="D41">
        <v>76</v>
      </c>
      <c r="E41">
        <v>8.5</v>
      </c>
      <c r="F41">
        <f>RANK(STAND_W[[#This Row],[W]],STAND_W[W],0)</f>
        <v>237</v>
      </c>
      <c r="G41">
        <f t="shared" si="0"/>
        <v>4</v>
      </c>
    </row>
    <row r="42" spans="1:7" x14ac:dyDescent="0.25">
      <c r="A42" t="s">
        <v>42</v>
      </c>
      <c r="B42" t="s">
        <v>103</v>
      </c>
      <c r="C42" t="s">
        <v>113</v>
      </c>
      <c r="D42">
        <v>76</v>
      </c>
      <c r="E42">
        <v>8.5</v>
      </c>
      <c r="F42">
        <f>RANK(STAND_W[[#This Row],[W]],STAND_W[W],0)</f>
        <v>237</v>
      </c>
      <c r="G42">
        <f t="shared" si="0"/>
        <v>5</v>
      </c>
    </row>
    <row r="43" spans="1:7" x14ac:dyDescent="0.25">
      <c r="A43" t="s">
        <v>42</v>
      </c>
      <c r="B43" t="s">
        <v>98</v>
      </c>
      <c r="C43" t="s">
        <v>113</v>
      </c>
      <c r="D43">
        <v>74</v>
      </c>
      <c r="E43">
        <v>6.5</v>
      </c>
      <c r="F43">
        <f>RANK(STAND_W[[#This Row],[W]],STAND_W[W],0)</f>
        <v>278</v>
      </c>
      <c r="G43">
        <f t="shared" si="0"/>
        <v>6</v>
      </c>
    </row>
    <row r="44" spans="1:7" x14ac:dyDescent="0.25">
      <c r="A44" t="s">
        <v>42</v>
      </c>
      <c r="B44" t="s">
        <v>99</v>
      </c>
      <c r="C44" t="s">
        <v>113</v>
      </c>
      <c r="D44">
        <v>74</v>
      </c>
      <c r="E44">
        <v>6.5</v>
      </c>
      <c r="F44">
        <f>RANK(STAND_W[[#This Row],[W]],STAND_W[W],0)</f>
        <v>278</v>
      </c>
      <c r="G44">
        <f t="shared" si="0"/>
        <v>7</v>
      </c>
    </row>
    <row r="45" spans="1:7" x14ac:dyDescent="0.25">
      <c r="A45" t="s">
        <v>42</v>
      </c>
      <c r="B45" t="s">
        <v>101</v>
      </c>
      <c r="C45" t="s">
        <v>113</v>
      </c>
      <c r="D45">
        <v>68</v>
      </c>
      <c r="E45">
        <v>5</v>
      </c>
      <c r="F45">
        <f>RANK(STAND_W[[#This Row],[W]],STAND_W[W],0)</f>
        <v>382</v>
      </c>
      <c r="G45">
        <f t="shared" si="0"/>
        <v>8</v>
      </c>
    </row>
    <row r="46" spans="1:7" x14ac:dyDescent="0.25">
      <c r="A46" t="s">
        <v>42</v>
      </c>
      <c r="B46" t="s">
        <v>105</v>
      </c>
      <c r="C46" t="s">
        <v>113</v>
      </c>
      <c r="D46">
        <v>67</v>
      </c>
      <c r="E46">
        <v>4</v>
      </c>
      <c r="F46">
        <f>RANK(STAND_W[[#This Row],[W]],STAND_W[W],0)</f>
        <v>409</v>
      </c>
      <c r="G46">
        <f t="shared" si="0"/>
        <v>9</v>
      </c>
    </row>
    <row r="47" spans="1:7" x14ac:dyDescent="0.25">
      <c r="A47" t="s">
        <v>42</v>
      </c>
      <c r="B47" t="s">
        <v>96</v>
      </c>
      <c r="C47" t="s">
        <v>113</v>
      </c>
      <c r="D47">
        <v>62</v>
      </c>
      <c r="E47">
        <v>3</v>
      </c>
      <c r="F47">
        <f>RANK(STAND_W[[#This Row],[W]],STAND_W[W],0)</f>
        <v>490</v>
      </c>
      <c r="G47">
        <f t="shared" si="0"/>
        <v>10</v>
      </c>
    </row>
    <row r="48" spans="1:7" x14ac:dyDescent="0.25">
      <c r="A48" t="s">
        <v>42</v>
      </c>
      <c r="B48" t="s">
        <v>104</v>
      </c>
      <c r="C48" t="s">
        <v>113</v>
      </c>
      <c r="D48">
        <v>56</v>
      </c>
      <c r="E48">
        <v>2</v>
      </c>
      <c r="F48">
        <f>RANK(STAND_W[[#This Row],[W]],STAND_W[W],0)</f>
        <v>565</v>
      </c>
      <c r="G48">
        <f t="shared" si="0"/>
        <v>11</v>
      </c>
    </row>
    <row r="49" spans="1:7" x14ac:dyDescent="0.25">
      <c r="A49" t="s">
        <v>42</v>
      </c>
      <c r="B49" t="s">
        <v>97</v>
      </c>
      <c r="C49" t="s">
        <v>113</v>
      </c>
      <c r="D49">
        <v>46</v>
      </c>
      <c r="E49">
        <v>1</v>
      </c>
      <c r="F49">
        <f>RANK(STAND_W[[#This Row],[W]],STAND_W[W],0)</f>
        <v>637</v>
      </c>
      <c r="G49">
        <f t="shared" si="0"/>
        <v>12</v>
      </c>
    </row>
    <row r="50" spans="1:7" x14ac:dyDescent="0.25">
      <c r="A50" t="s">
        <v>43</v>
      </c>
      <c r="B50" t="s">
        <v>95</v>
      </c>
      <c r="C50" t="s">
        <v>114</v>
      </c>
      <c r="D50">
        <v>81</v>
      </c>
      <c r="E50">
        <v>12</v>
      </c>
      <c r="F50">
        <f>RANK(STAND_W[[#This Row],[W]],STAND_W[W],0)</f>
        <v>144</v>
      </c>
      <c r="G50">
        <f t="shared" si="0"/>
        <v>1</v>
      </c>
    </row>
    <row r="51" spans="1:7" x14ac:dyDescent="0.25">
      <c r="A51" t="s">
        <v>43</v>
      </c>
      <c r="B51" t="s">
        <v>98</v>
      </c>
      <c r="C51" t="s">
        <v>114</v>
      </c>
      <c r="D51">
        <v>79</v>
      </c>
      <c r="E51">
        <v>10.5</v>
      </c>
      <c r="F51">
        <f>RANK(STAND_W[[#This Row],[W]],STAND_W[W],0)</f>
        <v>184</v>
      </c>
      <c r="G51">
        <f t="shared" si="0"/>
        <v>2</v>
      </c>
    </row>
    <row r="52" spans="1:7" x14ac:dyDescent="0.25">
      <c r="A52" t="s">
        <v>43</v>
      </c>
      <c r="B52" t="s">
        <v>101</v>
      </c>
      <c r="C52" t="s">
        <v>114</v>
      </c>
      <c r="D52">
        <v>79</v>
      </c>
      <c r="E52">
        <v>10.5</v>
      </c>
      <c r="F52">
        <f>RANK(STAND_W[[#This Row],[W]],STAND_W[W],0)</f>
        <v>184</v>
      </c>
      <c r="G52">
        <f t="shared" si="0"/>
        <v>3</v>
      </c>
    </row>
    <row r="53" spans="1:7" x14ac:dyDescent="0.25">
      <c r="A53" t="s">
        <v>43</v>
      </c>
      <c r="B53" t="s">
        <v>103</v>
      </c>
      <c r="C53" t="s">
        <v>114</v>
      </c>
      <c r="D53">
        <v>78</v>
      </c>
      <c r="E53">
        <v>9</v>
      </c>
      <c r="F53">
        <f>RANK(STAND_W[[#This Row],[W]],STAND_W[W],0)</f>
        <v>203</v>
      </c>
      <c r="G53">
        <f t="shared" si="0"/>
        <v>4</v>
      </c>
    </row>
    <row r="54" spans="1:7" x14ac:dyDescent="0.25">
      <c r="A54" t="s">
        <v>43</v>
      </c>
      <c r="B54" t="s">
        <v>94</v>
      </c>
      <c r="C54" t="s">
        <v>114</v>
      </c>
      <c r="D54">
        <v>76</v>
      </c>
      <c r="E54">
        <v>8</v>
      </c>
      <c r="F54">
        <f>RANK(STAND_W[[#This Row],[W]],STAND_W[W],0)</f>
        <v>237</v>
      </c>
      <c r="G54">
        <f t="shared" si="0"/>
        <v>5</v>
      </c>
    </row>
    <row r="55" spans="1:7" x14ac:dyDescent="0.25">
      <c r="A55" t="s">
        <v>43</v>
      </c>
      <c r="B55" t="s">
        <v>102</v>
      </c>
      <c r="C55" t="s">
        <v>114</v>
      </c>
      <c r="D55">
        <v>73</v>
      </c>
      <c r="E55">
        <v>7</v>
      </c>
      <c r="F55">
        <f>RANK(STAND_W[[#This Row],[W]],STAND_W[W],0)</f>
        <v>300</v>
      </c>
      <c r="G55">
        <f t="shared" si="0"/>
        <v>6</v>
      </c>
    </row>
    <row r="56" spans="1:7" x14ac:dyDescent="0.25">
      <c r="A56" t="s">
        <v>43</v>
      </c>
      <c r="B56" t="s">
        <v>100</v>
      </c>
      <c r="C56" t="s">
        <v>114</v>
      </c>
      <c r="D56">
        <v>66</v>
      </c>
      <c r="E56">
        <v>6</v>
      </c>
      <c r="F56">
        <f>RANK(STAND_W[[#This Row],[W]],STAND_W[W],0)</f>
        <v>430</v>
      </c>
      <c r="G56">
        <f t="shared" si="0"/>
        <v>7</v>
      </c>
    </row>
    <row r="57" spans="1:7" x14ac:dyDescent="0.25">
      <c r="A57" t="s">
        <v>43</v>
      </c>
      <c r="B57" t="s">
        <v>99</v>
      </c>
      <c r="C57" t="s">
        <v>114</v>
      </c>
      <c r="D57">
        <v>63</v>
      </c>
      <c r="E57">
        <v>4.5</v>
      </c>
      <c r="F57">
        <f>RANK(STAND_W[[#This Row],[W]],STAND_W[W],0)</f>
        <v>475</v>
      </c>
      <c r="G57">
        <f t="shared" si="0"/>
        <v>8</v>
      </c>
    </row>
    <row r="58" spans="1:7" x14ac:dyDescent="0.25">
      <c r="A58" t="s">
        <v>43</v>
      </c>
      <c r="B58" t="s">
        <v>105</v>
      </c>
      <c r="C58" t="s">
        <v>114</v>
      </c>
      <c r="D58">
        <v>63</v>
      </c>
      <c r="E58">
        <v>4.5</v>
      </c>
      <c r="F58">
        <f>RANK(STAND_W[[#This Row],[W]],STAND_W[W],0)</f>
        <v>475</v>
      </c>
      <c r="G58">
        <f t="shared" si="0"/>
        <v>9</v>
      </c>
    </row>
    <row r="59" spans="1:7" x14ac:dyDescent="0.25">
      <c r="A59" t="s">
        <v>43</v>
      </c>
      <c r="B59" t="s">
        <v>96</v>
      </c>
      <c r="C59" t="s">
        <v>114</v>
      </c>
      <c r="D59">
        <v>60</v>
      </c>
      <c r="E59">
        <v>2.5</v>
      </c>
      <c r="F59">
        <f>RANK(STAND_W[[#This Row],[W]],STAND_W[W],0)</f>
        <v>519</v>
      </c>
      <c r="G59">
        <f t="shared" si="0"/>
        <v>10</v>
      </c>
    </row>
    <row r="60" spans="1:7" x14ac:dyDescent="0.25">
      <c r="A60" t="s">
        <v>43</v>
      </c>
      <c r="B60" t="s">
        <v>97</v>
      </c>
      <c r="C60" t="s">
        <v>114</v>
      </c>
      <c r="D60">
        <v>60</v>
      </c>
      <c r="E60">
        <v>2.5</v>
      </c>
      <c r="F60">
        <f>RANK(STAND_W[[#This Row],[W]],STAND_W[W],0)</f>
        <v>519</v>
      </c>
      <c r="G60">
        <f t="shared" si="0"/>
        <v>11</v>
      </c>
    </row>
    <row r="61" spans="1:7" x14ac:dyDescent="0.25">
      <c r="A61" t="s">
        <v>43</v>
      </c>
      <c r="B61" t="s">
        <v>104</v>
      </c>
      <c r="C61" t="s">
        <v>114</v>
      </c>
      <c r="D61">
        <v>54</v>
      </c>
      <c r="E61">
        <v>1</v>
      </c>
      <c r="F61">
        <f>RANK(STAND_W[[#This Row],[W]],STAND_W[W],0)</f>
        <v>591</v>
      </c>
      <c r="G61">
        <f t="shared" si="0"/>
        <v>12</v>
      </c>
    </row>
    <row r="62" spans="1:7" x14ac:dyDescent="0.25">
      <c r="A62" t="s">
        <v>44</v>
      </c>
      <c r="B62" t="s">
        <v>94</v>
      </c>
      <c r="C62" t="s">
        <v>114</v>
      </c>
      <c r="D62">
        <v>89</v>
      </c>
      <c r="E62">
        <v>12</v>
      </c>
      <c r="F62">
        <f>RANK(STAND_W[[#This Row],[W]],STAND_W[W],0)</f>
        <v>59</v>
      </c>
      <c r="G62">
        <f t="shared" si="0"/>
        <v>1</v>
      </c>
    </row>
    <row r="63" spans="1:7" x14ac:dyDescent="0.25">
      <c r="A63" t="s">
        <v>44</v>
      </c>
      <c r="B63" t="s">
        <v>104</v>
      </c>
      <c r="C63" t="s">
        <v>114</v>
      </c>
      <c r="D63">
        <v>88</v>
      </c>
      <c r="E63">
        <v>11</v>
      </c>
      <c r="F63">
        <f>RANK(STAND_W[[#This Row],[W]],STAND_W[W],0)</f>
        <v>64</v>
      </c>
      <c r="G63">
        <f t="shared" si="0"/>
        <v>2</v>
      </c>
    </row>
    <row r="64" spans="1:7" x14ac:dyDescent="0.25">
      <c r="A64" t="s">
        <v>44</v>
      </c>
      <c r="B64" t="s">
        <v>98</v>
      </c>
      <c r="C64" t="s">
        <v>114</v>
      </c>
      <c r="D64">
        <v>85</v>
      </c>
      <c r="E64">
        <v>10</v>
      </c>
      <c r="F64">
        <f>RANK(STAND_W[[#This Row],[W]],STAND_W[W],0)</f>
        <v>97</v>
      </c>
      <c r="G64">
        <f t="shared" si="0"/>
        <v>3</v>
      </c>
    </row>
    <row r="65" spans="1:7" x14ac:dyDescent="0.25">
      <c r="A65" t="s">
        <v>44</v>
      </c>
      <c r="B65" t="s">
        <v>95</v>
      </c>
      <c r="C65" t="s">
        <v>114</v>
      </c>
      <c r="D65">
        <v>83</v>
      </c>
      <c r="E65">
        <v>8.5</v>
      </c>
      <c r="F65">
        <f>RANK(STAND_W[[#This Row],[W]],STAND_W[W],0)</f>
        <v>118</v>
      </c>
      <c r="G65">
        <f t="shared" si="0"/>
        <v>4</v>
      </c>
    </row>
    <row r="66" spans="1:7" x14ac:dyDescent="0.25">
      <c r="A66" t="s">
        <v>44</v>
      </c>
      <c r="B66" t="s">
        <v>99</v>
      </c>
      <c r="C66" t="s">
        <v>114</v>
      </c>
      <c r="D66">
        <v>83</v>
      </c>
      <c r="E66">
        <v>8.5</v>
      </c>
      <c r="F66">
        <f>RANK(STAND_W[[#This Row],[W]],STAND_W[W],0)</f>
        <v>118</v>
      </c>
      <c r="G66">
        <f t="shared" ref="G66:G129" si="1">IF(A66=A65,G65+1,1)</f>
        <v>5</v>
      </c>
    </row>
    <row r="67" spans="1:7" x14ac:dyDescent="0.25">
      <c r="A67" t="s">
        <v>44</v>
      </c>
      <c r="B67" t="s">
        <v>103</v>
      </c>
      <c r="C67" t="s">
        <v>114</v>
      </c>
      <c r="D67">
        <v>76</v>
      </c>
      <c r="E67">
        <v>7</v>
      </c>
      <c r="F67">
        <f>RANK(STAND_W[[#This Row],[W]],STAND_W[W],0)</f>
        <v>237</v>
      </c>
      <c r="G67">
        <f t="shared" si="1"/>
        <v>6</v>
      </c>
    </row>
    <row r="68" spans="1:7" x14ac:dyDescent="0.25">
      <c r="A68" t="s">
        <v>44</v>
      </c>
      <c r="B68" t="s">
        <v>100</v>
      </c>
      <c r="C68" t="s">
        <v>114</v>
      </c>
      <c r="D68">
        <v>67</v>
      </c>
      <c r="E68">
        <v>6</v>
      </c>
      <c r="F68">
        <f>RANK(STAND_W[[#This Row],[W]],STAND_W[W],0)</f>
        <v>409</v>
      </c>
      <c r="G68">
        <f t="shared" si="1"/>
        <v>7</v>
      </c>
    </row>
    <row r="69" spans="1:7" x14ac:dyDescent="0.25">
      <c r="A69" t="s">
        <v>44</v>
      </c>
      <c r="B69" t="s">
        <v>101</v>
      </c>
      <c r="C69" t="s">
        <v>114</v>
      </c>
      <c r="D69">
        <v>64</v>
      </c>
      <c r="E69">
        <v>5</v>
      </c>
      <c r="F69">
        <f>RANK(STAND_W[[#This Row],[W]],STAND_W[W],0)</f>
        <v>460</v>
      </c>
      <c r="G69">
        <f t="shared" si="1"/>
        <v>8</v>
      </c>
    </row>
    <row r="70" spans="1:7" x14ac:dyDescent="0.25">
      <c r="A70" t="s">
        <v>44</v>
      </c>
      <c r="B70" t="s">
        <v>105</v>
      </c>
      <c r="C70" t="s">
        <v>114</v>
      </c>
      <c r="D70">
        <v>60</v>
      </c>
      <c r="E70">
        <v>4</v>
      </c>
      <c r="F70">
        <f>RANK(STAND_W[[#This Row],[W]],STAND_W[W],0)</f>
        <v>519</v>
      </c>
      <c r="G70">
        <f t="shared" si="1"/>
        <v>9</v>
      </c>
    </row>
    <row r="71" spans="1:7" x14ac:dyDescent="0.25">
      <c r="A71" t="s">
        <v>44</v>
      </c>
      <c r="B71" t="s">
        <v>96</v>
      </c>
      <c r="C71" t="s">
        <v>114</v>
      </c>
      <c r="D71">
        <v>56</v>
      </c>
      <c r="E71">
        <v>2.5</v>
      </c>
      <c r="F71">
        <f>RANK(STAND_W[[#This Row],[W]],STAND_W[W],0)</f>
        <v>565</v>
      </c>
      <c r="G71">
        <f t="shared" si="1"/>
        <v>10</v>
      </c>
    </row>
    <row r="72" spans="1:7" x14ac:dyDescent="0.25">
      <c r="A72" t="s">
        <v>44</v>
      </c>
      <c r="B72" t="s">
        <v>102</v>
      </c>
      <c r="C72" t="s">
        <v>114</v>
      </c>
      <c r="D72">
        <v>56</v>
      </c>
      <c r="E72">
        <v>2.5</v>
      </c>
      <c r="F72">
        <f>RANK(STAND_W[[#This Row],[W]],STAND_W[W],0)</f>
        <v>565</v>
      </c>
      <c r="G72">
        <f t="shared" si="1"/>
        <v>11</v>
      </c>
    </row>
    <row r="73" spans="1:7" x14ac:dyDescent="0.25">
      <c r="A73" t="s">
        <v>44</v>
      </c>
      <c r="B73" t="s">
        <v>97</v>
      </c>
      <c r="C73" t="s">
        <v>114</v>
      </c>
      <c r="D73">
        <v>50</v>
      </c>
      <c r="E73">
        <v>1</v>
      </c>
      <c r="F73">
        <f>RANK(STAND_W[[#This Row],[W]],STAND_W[W],0)</f>
        <v>621</v>
      </c>
      <c r="G73">
        <f t="shared" si="1"/>
        <v>12</v>
      </c>
    </row>
    <row r="74" spans="1:7" x14ac:dyDescent="0.25">
      <c r="A74" t="s">
        <v>45</v>
      </c>
      <c r="B74" t="s">
        <v>98</v>
      </c>
      <c r="C74" t="s">
        <v>113</v>
      </c>
      <c r="D74">
        <v>88</v>
      </c>
      <c r="E74">
        <v>12</v>
      </c>
      <c r="F74">
        <f>RANK(STAND_W[[#This Row],[W]],STAND_W[W],0)</f>
        <v>64</v>
      </c>
      <c r="G74">
        <f t="shared" si="1"/>
        <v>1</v>
      </c>
    </row>
    <row r="75" spans="1:7" x14ac:dyDescent="0.25">
      <c r="A75" t="s">
        <v>45</v>
      </c>
      <c r="B75" t="s">
        <v>100</v>
      </c>
      <c r="C75" t="s">
        <v>113</v>
      </c>
      <c r="D75">
        <v>84</v>
      </c>
      <c r="E75">
        <v>11</v>
      </c>
      <c r="F75">
        <f>RANK(STAND_W[[#This Row],[W]],STAND_W[W],0)</f>
        <v>110</v>
      </c>
      <c r="G75">
        <f t="shared" si="1"/>
        <v>2</v>
      </c>
    </row>
    <row r="76" spans="1:7" x14ac:dyDescent="0.25">
      <c r="A76" t="s">
        <v>45</v>
      </c>
      <c r="B76" t="s">
        <v>94</v>
      </c>
      <c r="C76" t="s">
        <v>113</v>
      </c>
      <c r="D76">
        <v>80</v>
      </c>
      <c r="E76">
        <v>10</v>
      </c>
      <c r="F76">
        <f>RANK(STAND_W[[#This Row],[W]],STAND_W[W],0)</f>
        <v>165</v>
      </c>
      <c r="G76">
        <f t="shared" si="1"/>
        <v>3</v>
      </c>
    </row>
    <row r="77" spans="1:7" x14ac:dyDescent="0.25">
      <c r="A77" t="s">
        <v>45</v>
      </c>
      <c r="B77" t="s">
        <v>102</v>
      </c>
      <c r="C77" t="s">
        <v>113</v>
      </c>
      <c r="D77">
        <v>77</v>
      </c>
      <c r="E77">
        <v>9</v>
      </c>
      <c r="F77">
        <f>RANK(STAND_W[[#This Row],[W]],STAND_W[W],0)</f>
        <v>219</v>
      </c>
      <c r="G77">
        <f t="shared" si="1"/>
        <v>4</v>
      </c>
    </row>
    <row r="78" spans="1:7" x14ac:dyDescent="0.25">
      <c r="A78" t="s">
        <v>45</v>
      </c>
      <c r="B78" t="s">
        <v>103</v>
      </c>
      <c r="C78" t="s">
        <v>113</v>
      </c>
      <c r="D78">
        <v>75</v>
      </c>
      <c r="E78">
        <v>8</v>
      </c>
      <c r="F78">
        <f>RANK(STAND_W[[#This Row],[W]],STAND_W[W],0)</f>
        <v>258</v>
      </c>
      <c r="G78">
        <f t="shared" si="1"/>
        <v>5</v>
      </c>
    </row>
    <row r="79" spans="1:7" x14ac:dyDescent="0.25">
      <c r="A79" t="s">
        <v>45</v>
      </c>
      <c r="B79" t="s">
        <v>95</v>
      </c>
      <c r="C79" t="s">
        <v>113</v>
      </c>
      <c r="D79">
        <v>70</v>
      </c>
      <c r="E79">
        <v>7</v>
      </c>
      <c r="F79">
        <f>RANK(STAND_W[[#This Row],[W]],STAND_W[W],0)</f>
        <v>342</v>
      </c>
      <c r="G79">
        <f t="shared" si="1"/>
        <v>6</v>
      </c>
    </row>
    <row r="80" spans="1:7" x14ac:dyDescent="0.25">
      <c r="A80" t="s">
        <v>45</v>
      </c>
      <c r="B80" t="s">
        <v>99</v>
      </c>
      <c r="C80" t="s">
        <v>113</v>
      </c>
      <c r="D80">
        <v>69</v>
      </c>
      <c r="E80">
        <v>6</v>
      </c>
      <c r="F80">
        <f>RANK(STAND_W[[#This Row],[W]],STAND_W[W],0)</f>
        <v>366</v>
      </c>
      <c r="G80">
        <f t="shared" si="1"/>
        <v>7</v>
      </c>
    </row>
    <row r="81" spans="1:7" x14ac:dyDescent="0.25">
      <c r="A81" t="s">
        <v>45</v>
      </c>
      <c r="B81" t="s">
        <v>96</v>
      </c>
      <c r="C81" t="s">
        <v>113</v>
      </c>
      <c r="D81">
        <v>65</v>
      </c>
      <c r="E81">
        <v>5</v>
      </c>
      <c r="F81">
        <f>RANK(STAND_W[[#This Row],[W]],STAND_W[W],0)</f>
        <v>442</v>
      </c>
      <c r="G81">
        <f t="shared" si="1"/>
        <v>8</v>
      </c>
    </row>
    <row r="82" spans="1:7" x14ac:dyDescent="0.25">
      <c r="A82" t="s">
        <v>45</v>
      </c>
      <c r="B82" t="s">
        <v>101</v>
      </c>
      <c r="C82" t="s">
        <v>113</v>
      </c>
      <c r="D82">
        <v>62</v>
      </c>
      <c r="E82">
        <v>3.5</v>
      </c>
      <c r="F82">
        <f>RANK(STAND_W[[#This Row],[W]],STAND_W[W],0)</f>
        <v>490</v>
      </c>
      <c r="G82">
        <f t="shared" si="1"/>
        <v>9</v>
      </c>
    </row>
    <row r="83" spans="1:7" x14ac:dyDescent="0.25">
      <c r="A83" t="s">
        <v>45</v>
      </c>
      <c r="B83" t="s">
        <v>105</v>
      </c>
      <c r="C83" t="s">
        <v>113</v>
      </c>
      <c r="D83">
        <v>62</v>
      </c>
      <c r="E83">
        <v>3.5</v>
      </c>
      <c r="F83">
        <f>RANK(STAND_W[[#This Row],[W]],STAND_W[W],0)</f>
        <v>490</v>
      </c>
      <c r="G83">
        <f t="shared" si="1"/>
        <v>10</v>
      </c>
    </row>
    <row r="84" spans="1:7" x14ac:dyDescent="0.25">
      <c r="A84" t="s">
        <v>45</v>
      </c>
      <c r="B84" t="s">
        <v>104</v>
      </c>
      <c r="C84" t="s">
        <v>113</v>
      </c>
      <c r="D84">
        <v>60</v>
      </c>
      <c r="E84">
        <v>2</v>
      </c>
      <c r="F84">
        <f>RANK(STAND_W[[#This Row],[W]],STAND_W[W],0)</f>
        <v>519</v>
      </c>
      <c r="G84">
        <f t="shared" si="1"/>
        <v>11</v>
      </c>
    </row>
    <row r="85" spans="1:7" x14ac:dyDescent="0.25">
      <c r="A85" t="s">
        <v>45</v>
      </c>
      <c r="B85" t="s">
        <v>97</v>
      </c>
      <c r="C85" t="s">
        <v>113</v>
      </c>
      <c r="D85">
        <v>50</v>
      </c>
      <c r="E85">
        <v>1</v>
      </c>
      <c r="F85">
        <f>RANK(STAND_W[[#This Row],[W]],STAND_W[W],0)</f>
        <v>621</v>
      </c>
      <c r="G85">
        <f t="shared" si="1"/>
        <v>12</v>
      </c>
    </row>
    <row r="86" spans="1:7" x14ac:dyDescent="0.25">
      <c r="A86" t="s">
        <v>46</v>
      </c>
      <c r="B86" t="s">
        <v>94</v>
      </c>
      <c r="C86" t="s">
        <v>113</v>
      </c>
      <c r="D86">
        <v>90</v>
      </c>
      <c r="E86">
        <v>12</v>
      </c>
      <c r="F86">
        <f>RANK(STAND_W[[#This Row],[W]],STAND_W[W],0)</f>
        <v>51</v>
      </c>
      <c r="G86">
        <f t="shared" si="1"/>
        <v>1</v>
      </c>
    </row>
    <row r="87" spans="1:7" x14ac:dyDescent="0.25">
      <c r="A87" t="s">
        <v>46</v>
      </c>
      <c r="B87" t="s">
        <v>101</v>
      </c>
      <c r="C87" t="s">
        <v>113</v>
      </c>
      <c r="D87">
        <v>89</v>
      </c>
      <c r="E87">
        <v>11</v>
      </c>
      <c r="F87">
        <f>RANK(STAND_W[[#This Row],[W]],STAND_W[W],0)</f>
        <v>59</v>
      </c>
      <c r="G87">
        <f t="shared" si="1"/>
        <v>2</v>
      </c>
    </row>
    <row r="88" spans="1:7" x14ac:dyDescent="0.25">
      <c r="A88" t="s">
        <v>46</v>
      </c>
      <c r="B88" t="s">
        <v>95</v>
      </c>
      <c r="C88" t="s">
        <v>113</v>
      </c>
      <c r="D88">
        <v>77</v>
      </c>
      <c r="E88">
        <v>10</v>
      </c>
      <c r="F88">
        <f>RANK(STAND_W[[#This Row],[W]],STAND_W[W],0)</f>
        <v>219</v>
      </c>
      <c r="G88">
        <f t="shared" si="1"/>
        <v>3</v>
      </c>
    </row>
    <row r="89" spans="1:7" x14ac:dyDescent="0.25">
      <c r="A89" t="s">
        <v>46</v>
      </c>
      <c r="B89" t="s">
        <v>104</v>
      </c>
      <c r="C89" t="s">
        <v>113</v>
      </c>
      <c r="D89">
        <v>72</v>
      </c>
      <c r="E89">
        <v>9</v>
      </c>
      <c r="F89">
        <f>RANK(STAND_W[[#This Row],[W]],STAND_W[W],0)</f>
        <v>318</v>
      </c>
      <c r="G89">
        <f t="shared" si="1"/>
        <v>4</v>
      </c>
    </row>
    <row r="90" spans="1:7" x14ac:dyDescent="0.25">
      <c r="A90" t="s">
        <v>46</v>
      </c>
      <c r="B90" t="s">
        <v>98</v>
      </c>
      <c r="C90" t="s">
        <v>113</v>
      </c>
      <c r="D90">
        <v>67</v>
      </c>
      <c r="E90">
        <v>8</v>
      </c>
      <c r="F90">
        <f>RANK(STAND_W[[#This Row],[W]],STAND_W[W],0)</f>
        <v>409</v>
      </c>
      <c r="G90">
        <f t="shared" si="1"/>
        <v>5</v>
      </c>
    </row>
    <row r="91" spans="1:7" x14ac:dyDescent="0.25">
      <c r="A91" t="s">
        <v>46</v>
      </c>
      <c r="B91" t="s">
        <v>100</v>
      </c>
      <c r="C91" t="s">
        <v>113</v>
      </c>
      <c r="D91">
        <v>66</v>
      </c>
      <c r="E91">
        <v>7</v>
      </c>
      <c r="F91">
        <f>RANK(STAND_W[[#This Row],[W]],STAND_W[W],0)</f>
        <v>430</v>
      </c>
      <c r="G91">
        <f t="shared" si="1"/>
        <v>6</v>
      </c>
    </row>
    <row r="92" spans="1:7" x14ac:dyDescent="0.25">
      <c r="A92" t="s">
        <v>46</v>
      </c>
      <c r="B92" t="s">
        <v>99</v>
      </c>
      <c r="C92" t="s">
        <v>113</v>
      </c>
      <c r="D92">
        <v>65</v>
      </c>
      <c r="E92">
        <v>5.5</v>
      </c>
      <c r="F92">
        <f>RANK(STAND_W[[#This Row],[W]],STAND_W[W],0)</f>
        <v>442</v>
      </c>
      <c r="G92">
        <f t="shared" si="1"/>
        <v>7</v>
      </c>
    </row>
    <row r="93" spans="1:7" x14ac:dyDescent="0.25">
      <c r="A93" t="s">
        <v>46</v>
      </c>
      <c r="B93" t="s">
        <v>102</v>
      </c>
      <c r="C93" t="s">
        <v>113</v>
      </c>
      <c r="D93">
        <v>65</v>
      </c>
      <c r="E93">
        <v>5.5</v>
      </c>
      <c r="F93">
        <f>RANK(STAND_W[[#This Row],[W]],STAND_W[W],0)</f>
        <v>442</v>
      </c>
      <c r="G93">
        <f t="shared" si="1"/>
        <v>8</v>
      </c>
    </row>
    <row r="94" spans="1:7" x14ac:dyDescent="0.25">
      <c r="A94" t="s">
        <v>46</v>
      </c>
      <c r="B94" t="s">
        <v>103</v>
      </c>
      <c r="C94" t="s">
        <v>113</v>
      </c>
      <c r="D94">
        <v>64</v>
      </c>
      <c r="E94">
        <v>4</v>
      </c>
      <c r="F94">
        <f>RANK(STAND_W[[#This Row],[W]],STAND_W[W],0)</f>
        <v>460</v>
      </c>
      <c r="G94">
        <f t="shared" si="1"/>
        <v>9</v>
      </c>
    </row>
    <row r="95" spans="1:7" x14ac:dyDescent="0.25">
      <c r="A95" t="s">
        <v>46</v>
      </c>
      <c r="B95" t="s">
        <v>105</v>
      </c>
      <c r="C95" t="s">
        <v>113</v>
      </c>
      <c r="D95">
        <v>60</v>
      </c>
      <c r="E95">
        <v>3</v>
      </c>
      <c r="F95">
        <f>RANK(STAND_W[[#This Row],[W]],STAND_W[W],0)</f>
        <v>519</v>
      </c>
      <c r="G95">
        <f t="shared" si="1"/>
        <v>10</v>
      </c>
    </row>
    <row r="96" spans="1:7" x14ac:dyDescent="0.25">
      <c r="A96" t="s">
        <v>46</v>
      </c>
      <c r="B96" t="s">
        <v>97</v>
      </c>
      <c r="C96" t="s">
        <v>113</v>
      </c>
      <c r="D96">
        <v>48</v>
      </c>
      <c r="E96">
        <v>2</v>
      </c>
      <c r="F96">
        <f>RANK(STAND_W[[#This Row],[W]],STAND_W[W],0)</f>
        <v>633</v>
      </c>
      <c r="G96">
        <f t="shared" si="1"/>
        <v>11</v>
      </c>
    </row>
    <row r="97" spans="1:7" x14ac:dyDescent="0.25">
      <c r="A97" t="s">
        <v>46</v>
      </c>
      <c r="B97" t="s">
        <v>96</v>
      </c>
      <c r="C97" t="s">
        <v>113</v>
      </c>
      <c r="D97">
        <v>41</v>
      </c>
      <c r="E97">
        <v>1</v>
      </c>
      <c r="F97">
        <f>RANK(STAND_W[[#This Row],[W]],STAND_W[W],0)</f>
        <v>653</v>
      </c>
      <c r="G97">
        <f t="shared" si="1"/>
        <v>12</v>
      </c>
    </row>
    <row r="98" spans="1:7" x14ac:dyDescent="0.25">
      <c r="A98" t="s">
        <v>47</v>
      </c>
      <c r="B98" t="s">
        <v>95</v>
      </c>
      <c r="C98" t="s">
        <v>113</v>
      </c>
      <c r="D98">
        <v>91</v>
      </c>
      <c r="E98">
        <v>12</v>
      </c>
      <c r="F98">
        <f>RANK(STAND_W[[#This Row],[W]],STAND_W[W],0)</f>
        <v>48</v>
      </c>
      <c r="G98">
        <f t="shared" si="1"/>
        <v>1</v>
      </c>
    </row>
    <row r="99" spans="1:7" x14ac:dyDescent="0.25">
      <c r="A99" t="s">
        <v>47</v>
      </c>
      <c r="B99" t="s">
        <v>94</v>
      </c>
      <c r="C99" t="s">
        <v>113</v>
      </c>
      <c r="D99">
        <v>83</v>
      </c>
      <c r="E99">
        <v>11</v>
      </c>
      <c r="F99">
        <f>RANK(STAND_W[[#This Row],[W]],STAND_W[W],0)</f>
        <v>118</v>
      </c>
      <c r="G99">
        <f t="shared" si="1"/>
        <v>2</v>
      </c>
    </row>
    <row r="100" spans="1:7" x14ac:dyDescent="0.25">
      <c r="A100" t="s">
        <v>47</v>
      </c>
      <c r="B100" t="s">
        <v>102</v>
      </c>
      <c r="C100" t="s">
        <v>113</v>
      </c>
      <c r="D100">
        <v>80</v>
      </c>
      <c r="E100">
        <v>10</v>
      </c>
      <c r="F100">
        <f>RANK(STAND_W[[#This Row],[W]],STAND_W[W],0)</f>
        <v>165</v>
      </c>
      <c r="G100">
        <f t="shared" si="1"/>
        <v>3</v>
      </c>
    </row>
    <row r="101" spans="1:7" x14ac:dyDescent="0.25">
      <c r="A101" t="s">
        <v>47</v>
      </c>
      <c r="B101" t="s">
        <v>101</v>
      </c>
      <c r="C101" t="s">
        <v>113</v>
      </c>
      <c r="D101">
        <v>77</v>
      </c>
      <c r="E101">
        <v>9</v>
      </c>
      <c r="F101">
        <f>RANK(STAND_W[[#This Row],[W]],STAND_W[W],0)</f>
        <v>219</v>
      </c>
      <c r="G101">
        <f t="shared" si="1"/>
        <v>4</v>
      </c>
    </row>
    <row r="102" spans="1:7" x14ac:dyDescent="0.25">
      <c r="A102" t="s">
        <v>47</v>
      </c>
      <c r="B102" t="s">
        <v>104</v>
      </c>
      <c r="C102" t="s">
        <v>113</v>
      </c>
      <c r="D102">
        <v>74</v>
      </c>
      <c r="E102">
        <v>8</v>
      </c>
      <c r="F102">
        <f>RANK(STAND_W[[#This Row],[W]],STAND_W[W],0)</f>
        <v>278</v>
      </c>
      <c r="G102">
        <f t="shared" si="1"/>
        <v>5</v>
      </c>
    </row>
    <row r="103" spans="1:7" x14ac:dyDescent="0.25">
      <c r="A103" t="s">
        <v>47</v>
      </c>
      <c r="B103" t="s">
        <v>98</v>
      </c>
      <c r="C103" t="s">
        <v>113</v>
      </c>
      <c r="D103">
        <v>70</v>
      </c>
      <c r="E103">
        <v>7</v>
      </c>
      <c r="F103">
        <f>RANK(STAND_W[[#This Row],[W]],STAND_W[W],0)</f>
        <v>342</v>
      </c>
      <c r="G103">
        <f t="shared" si="1"/>
        <v>6</v>
      </c>
    </row>
    <row r="104" spans="1:7" x14ac:dyDescent="0.25">
      <c r="A104" t="s">
        <v>47</v>
      </c>
      <c r="B104" t="s">
        <v>99</v>
      </c>
      <c r="C104" t="s">
        <v>113</v>
      </c>
      <c r="D104">
        <v>67</v>
      </c>
      <c r="E104">
        <v>6</v>
      </c>
      <c r="F104">
        <f>RANK(STAND_W[[#This Row],[W]],STAND_W[W],0)</f>
        <v>409</v>
      </c>
      <c r="G104">
        <f t="shared" si="1"/>
        <v>7</v>
      </c>
    </row>
    <row r="105" spans="1:7" x14ac:dyDescent="0.25">
      <c r="A105" t="s">
        <v>47</v>
      </c>
      <c r="B105" t="s">
        <v>96</v>
      </c>
      <c r="C105" t="s">
        <v>113</v>
      </c>
      <c r="D105">
        <v>65</v>
      </c>
      <c r="E105">
        <v>5</v>
      </c>
      <c r="F105">
        <f>RANK(STAND_W[[#This Row],[W]],STAND_W[W],0)</f>
        <v>442</v>
      </c>
      <c r="G105">
        <f t="shared" si="1"/>
        <v>8</v>
      </c>
    </row>
    <row r="106" spans="1:7" x14ac:dyDescent="0.25">
      <c r="A106" t="s">
        <v>47</v>
      </c>
      <c r="B106" t="s">
        <v>105</v>
      </c>
      <c r="C106" t="s">
        <v>113</v>
      </c>
      <c r="D106">
        <v>61</v>
      </c>
      <c r="E106">
        <v>4</v>
      </c>
      <c r="F106">
        <f>RANK(STAND_W[[#This Row],[W]],STAND_W[W],0)</f>
        <v>509</v>
      </c>
      <c r="G106">
        <f t="shared" si="1"/>
        <v>9</v>
      </c>
    </row>
    <row r="107" spans="1:7" x14ac:dyDescent="0.25">
      <c r="A107" t="s">
        <v>47</v>
      </c>
      <c r="B107" t="s">
        <v>100</v>
      </c>
      <c r="C107" t="s">
        <v>113</v>
      </c>
      <c r="D107">
        <v>60</v>
      </c>
      <c r="E107">
        <v>3</v>
      </c>
      <c r="F107">
        <f>RANK(STAND_W[[#This Row],[W]],STAND_W[W],0)</f>
        <v>519</v>
      </c>
      <c r="G107">
        <f t="shared" si="1"/>
        <v>10</v>
      </c>
    </row>
    <row r="108" spans="1:7" x14ac:dyDescent="0.25">
      <c r="A108" t="s">
        <v>47</v>
      </c>
      <c r="B108" t="s">
        <v>97</v>
      </c>
      <c r="C108" t="s">
        <v>113</v>
      </c>
      <c r="D108">
        <v>59</v>
      </c>
      <c r="E108">
        <v>2</v>
      </c>
      <c r="F108">
        <f>RANK(STAND_W[[#This Row],[W]],STAND_W[W],0)</f>
        <v>542</v>
      </c>
      <c r="G108">
        <f t="shared" si="1"/>
        <v>11</v>
      </c>
    </row>
    <row r="109" spans="1:7" x14ac:dyDescent="0.25">
      <c r="A109" t="s">
        <v>47</v>
      </c>
      <c r="B109" t="s">
        <v>103</v>
      </c>
      <c r="C109" t="s">
        <v>113</v>
      </c>
      <c r="D109">
        <v>55</v>
      </c>
      <c r="E109">
        <v>1</v>
      </c>
      <c r="F109">
        <f>RANK(STAND_W[[#This Row],[W]],STAND_W[W],0)</f>
        <v>576</v>
      </c>
      <c r="G109">
        <f t="shared" si="1"/>
        <v>12</v>
      </c>
    </row>
    <row r="110" spans="1:7" x14ac:dyDescent="0.25">
      <c r="A110" t="s">
        <v>48</v>
      </c>
      <c r="B110" t="s">
        <v>100</v>
      </c>
      <c r="C110" t="s">
        <v>113</v>
      </c>
      <c r="D110">
        <v>88</v>
      </c>
      <c r="E110">
        <v>12</v>
      </c>
      <c r="F110">
        <f>RANK(STAND_W[[#This Row],[W]],STAND_W[W],0)</f>
        <v>64</v>
      </c>
      <c r="G110">
        <f t="shared" si="1"/>
        <v>1</v>
      </c>
    </row>
    <row r="111" spans="1:7" x14ac:dyDescent="0.25">
      <c r="A111" t="s">
        <v>48</v>
      </c>
      <c r="B111" t="s">
        <v>99</v>
      </c>
      <c r="C111" t="s">
        <v>113</v>
      </c>
      <c r="D111">
        <v>82</v>
      </c>
      <c r="E111">
        <v>11</v>
      </c>
      <c r="F111">
        <f>RANK(STAND_W[[#This Row],[W]],STAND_W[W],0)</f>
        <v>132</v>
      </c>
      <c r="G111">
        <f t="shared" si="1"/>
        <v>2</v>
      </c>
    </row>
    <row r="112" spans="1:7" x14ac:dyDescent="0.25">
      <c r="A112" t="s">
        <v>48</v>
      </c>
      <c r="B112" t="s">
        <v>94</v>
      </c>
      <c r="C112" t="s">
        <v>113</v>
      </c>
      <c r="D112">
        <v>81</v>
      </c>
      <c r="E112">
        <v>9.5</v>
      </c>
      <c r="F112">
        <f>RANK(STAND_W[[#This Row],[W]],STAND_W[W],0)</f>
        <v>144</v>
      </c>
      <c r="G112">
        <f t="shared" si="1"/>
        <v>3</v>
      </c>
    </row>
    <row r="113" spans="1:7" x14ac:dyDescent="0.25">
      <c r="A113" t="s">
        <v>48</v>
      </c>
      <c r="B113" t="s">
        <v>104</v>
      </c>
      <c r="C113" t="s">
        <v>113</v>
      </c>
      <c r="D113">
        <v>81</v>
      </c>
      <c r="E113">
        <v>9.5</v>
      </c>
      <c r="F113">
        <f>RANK(STAND_W[[#This Row],[W]],STAND_W[W],0)</f>
        <v>144</v>
      </c>
      <c r="G113">
        <f t="shared" si="1"/>
        <v>4</v>
      </c>
    </row>
    <row r="114" spans="1:7" x14ac:dyDescent="0.25">
      <c r="A114" t="s">
        <v>48</v>
      </c>
      <c r="B114" t="s">
        <v>95</v>
      </c>
      <c r="C114" t="s">
        <v>113</v>
      </c>
      <c r="D114">
        <v>74</v>
      </c>
      <c r="E114">
        <v>8</v>
      </c>
      <c r="F114">
        <f>RANK(STAND_W[[#This Row],[W]],STAND_W[W],0)</f>
        <v>278</v>
      </c>
      <c r="G114">
        <f t="shared" si="1"/>
        <v>5</v>
      </c>
    </row>
    <row r="115" spans="1:7" x14ac:dyDescent="0.25">
      <c r="A115" t="s">
        <v>48</v>
      </c>
      <c r="B115" t="s">
        <v>105</v>
      </c>
      <c r="C115" t="s">
        <v>113</v>
      </c>
      <c r="D115">
        <v>72</v>
      </c>
      <c r="E115">
        <v>7</v>
      </c>
      <c r="F115">
        <f>RANK(STAND_W[[#This Row],[W]],STAND_W[W],0)</f>
        <v>318</v>
      </c>
      <c r="G115">
        <f t="shared" si="1"/>
        <v>6</v>
      </c>
    </row>
    <row r="116" spans="1:7" x14ac:dyDescent="0.25">
      <c r="A116" t="s">
        <v>48</v>
      </c>
      <c r="B116" t="s">
        <v>97</v>
      </c>
      <c r="C116" t="s">
        <v>113</v>
      </c>
      <c r="D116">
        <v>70</v>
      </c>
      <c r="E116">
        <v>4.5</v>
      </c>
      <c r="F116">
        <f>RANK(STAND_W[[#This Row],[W]],STAND_W[W],0)</f>
        <v>342</v>
      </c>
      <c r="G116">
        <f t="shared" si="1"/>
        <v>7</v>
      </c>
    </row>
    <row r="117" spans="1:7" x14ac:dyDescent="0.25">
      <c r="A117" t="s">
        <v>48</v>
      </c>
      <c r="B117" t="s">
        <v>98</v>
      </c>
      <c r="C117" t="s">
        <v>113</v>
      </c>
      <c r="D117">
        <v>70</v>
      </c>
      <c r="E117">
        <v>4.5</v>
      </c>
      <c r="F117">
        <f>RANK(STAND_W[[#This Row],[W]],STAND_W[W],0)</f>
        <v>342</v>
      </c>
      <c r="G117">
        <f t="shared" si="1"/>
        <v>8</v>
      </c>
    </row>
    <row r="118" spans="1:7" x14ac:dyDescent="0.25">
      <c r="A118" t="s">
        <v>48</v>
      </c>
      <c r="B118" t="s">
        <v>101</v>
      </c>
      <c r="C118" t="s">
        <v>113</v>
      </c>
      <c r="D118">
        <v>70</v>
      </c>
      <c r="E118">
        <v>4.5</v>
      </c>
      <c r="F118">
        <f>RANK(STAND_W[[#This Row],[W]],STAND_W[W],0)</f>
        <v>342</v>
      </c>
      <c r="G118">
        <f t="shared" si="1"/>
        <v>9</v>
      </c>
    </row>
    <row r="119" spans="1:7" x14ac:dyDescent="0.25">
      <c r="A119" t="s">
        <v>48</v>
      </c>
      <c r="B119" t="s">
        <v>103</v>
      </c>
      <c r="C119" t="s">
        <v>113</v>
      </c>
      <c r="D119">
        <v>70</v>
      </c>
      <c r="E119">
        <v>4.5</v>
      </c>
      <c r="F119">
        <f>RANK(STAND_W[[#This Row],[W]],STAND_W[W],0)</f>
        <v>342</v>
      </c>
      <c r="G119">
        <f t="shared" si="1"/>
        <v>10</v>
      </c>
    </row>
    <row r="120" spans="1:7" x14ac:dyDescent="0.25">
      <c r="A120" t="s">
        <v>48</v>
      </c>
      <c r="B120" t="s">
        <v>102</v>
      </c>
      <c r="C120" t="s">
        <v>113</v>
      </c>
      <c r="D120">
        <v>69</v>
      </c>
      <c r="E120">
        <v>2</v>
      </c>
      <c r="F120">
        <f>RANK(STAND_W[[#This Row],[W]],STAND_W[W],0)</f>
        <v>366</v>
      </c>
      <c r="G120">
        <f t="shared" si="1"/>
        <v>11</v>
      </c>
    </row>
    <row r="121" spans="1:7" x14ac:dyDescent="0.25">
      <c r="A121" t="s">
        <v>48</v>
      </c>
      <c r="B121" t="s">
        <v>96</v>
      </c>
      <c r="C121" t="s">
        <v>113</v>
      </c>
      <c r="D121">
        <v>62</v>
      </c>
      <c r="E121">
        <v>1</v>
      </c>
      <c r="F121">
        <f>RANK(STAND_W[[#This Row],[W]],STAND_W[W],0)</f>
        <v>490</v>
      </c>
      <c r="G121">
        <f t="shared" si="1"/>
        <v>12</v>
      </c>
    </row>
    <row r="122" spans="1:7" x14ac:dyDescent="0.25">
      <c r="A122" t="s">
        <v>49</v>
      </c>
      <c r="B122" t="s">
        <v>94</v>
      </c>
      <c r="C122" t="s">
        <v>113</v>
      </c>
      <c r="D122">
        <v>88</v>
      </c>
      <c r="E122">
        <v>11.5</v>
      </c>
      <c r="F122">
        <f>RANK(STAND_W[[#This Row],[W]],STAND_W[W],0)</f>
        <v>64</v>
      </c>
      <c r="G122">
        <f t="shared" si="1"/>
        <v>1</v>
      </c>
    </row>
    <row r="123" spans="1:7" x14ac:dyDescent="0.25">
      <c r="A123" t="s">
        <v>49</v>
      </c>
      <c r="B123" t="s">
        <v>95</v>
      </c>
      <c r="C123" t="s">
        <v>113</v>
      </c>
      <c r="D123">
        <v>88</v>
      </c>
      <c r="E123">
        <v>11.5</v>
      </c>
      <c r="F123">
        <f>RANK(STAND_W[[#This Row],[W]],STAND_W[W],0)</f>
        <v>64</v>
      </c>
      <c r="G123">
        <f t="shared" si="1"/>
        <v>2</v>
      </c>
    </row>
    <row r="124" spans="1:7" x14ac:dyDescent="0.25">
      <c r="A124" t="s">
        <v>49</v>
      </c>
      <c r="B124" t="s">
        <v>99</v>
      </c>
      <c r="C124" t="s">
        <v>113</v>
      </c>
      <c r="D124">
        <v>87</v>
      </c>
      <c r="E124">
        <v>10</v>
      </c>
      <c r="F124">
        <f>RANK(STAND_W[[#This Row],[W]],STAND_W[W],0)</f>
        <v>79</v>
      </c>
      <c r="G124">
        <f t="shared" si="1"/>
        <v>3</v>
      </c>
    </row>
    <row r="125" spans="1:7" x14ac:dyDescent="0.25">
      <c r="A125" t="s">
        <v>49</v>
      </c>
      <c r="B125" t="s">
        <v>100</v>
      </c>
      <c r="C125" t="s">
        <v>113</v>
      </c>
      <c r="D125">
        <v>83</v>
      </c>
      <c r="E125">
        <v>9</v>
      </c>
      <c r="F125">
        <f>RANK(STAND_W[[#This Row],[W]],STAND_W[W],0)</f>
        <v>118</v>
      </c>
      <c r="G125">
        <f t="shared" si="1"/>
        <v>4</v>
      </c>
    </row>
    <row r="126" spans="1:7" x14ac:dyDescent="0.25">
      <c r="A126" t="s">
        <v>49</v>
      </c>
      <c r="B126" t="s">
        <v>101</v>
      </c>
      <c r="C126" t="s">
        <v>113</v>
      </c>
      <c r="D126">
        <v>74</v>
      </c>
      <c r="E126">
        <v>8</v>
      </c>
      <c r="F126">
        <f>RANK(STAND_W[[#This Row],[W]],STAND_W[W],0)</f>
        <v>278</v>
      </c>
      <c r="G126">
        <f t="shared" si="1"/>
        <v>5</v>
      </c>
    </row>
    <row r="127" spans="1:7" x14ac:dyDescent="0.25">
      <c r="A127" t="s">
        <v>49</v>
      </c>
      <c r="B127" t="s">
        <v>98</v>
      </c>
      <c r="C127" t="s">
        <v>113</v>
      </c>
      <c r="D127">
        <v>72</v>
      </c>
      <c r="E127">
        <v>6.5</v>
      </c>
      <c r="F127">
        <f>RANK(STAND_W[[#This Row],[W]],STAND_W[W],0)</f>
        <v>318</v>
      </c>
      <c r="G127">
        <f t="shared" si="1"/>
        <v>6</v>
      </c>
    </row>
    <row r="128" spans="1:7" x14ac:dyDescent="0.25">
      <c r="A128" t="s">
        <v>49</v>
      </c>
      <c r="B128" t="s">
        <v>102</v>
      </c>
      <c r="C128" t="s">
        <v>113</v>
      </c>
      <c r="D128">
        <v>72</v>
      </c>
      <c r="E128">
        <v>6.5</v>
      </c>
      <c r="F128">
        <f>RANK(STAND_W[[#This Row],[W]],STAND_W[W],0)</f>
        <v>318</v>
      </c>
      <c r="G128">
        <f t="shared" si="1"/>
        <v>7</v>
      </c>
    </row>
    <row r="129" spans="1:7" x14ac:dyDescent="0.25">
      <c r="A129" t="s">
        <v>49</v>
      </c>
      <c r="B129" t="s">
        <v>104</v>
      </c>
      <c r="C129" t="s">
        <v>113</v>
      </c>
      <c r="D129">
        <v>66</v>
      </c>
      <c r="E129">
        <v>5</v>
      </c>
      <c r="F129">
        <f>RANK(STAND_W[[#This Row],[W]],STAND_W[W],0)</f>
        <v>430</v>
      </c>
      <c r="G129">
        <f t="shared" si="1"/>
        <v>8</v>
      </c>
    </row>
    <row r="130" spans="1:7" x14ac:dyDescent="0.25">
      <c r="A130" t="s">
        <v>49</v>
      </c>
      <c r="B130" t="s">
        <v>105</v>
      </c>
      <c r="C130" t="s">
        <v>113</v>
      </c>
      <c r="D130">
        <v>61</v>
      </c>
      <c r="E130">
        <v>4</v>
      </c>
      <c r="F130">
        <f>RANK(STAND_W[[#This Row],[W]],STAND_W[W],0)</f>
        <v>509</v>
      </c>
      <c r="G130">
        <f t="shared" ref="G130:G193" si="2">IF(A130=A129,G129+1,1)</f>
        <v>9</v>
      </c>
    </row>
    <row r="131" spans="1:7" x14ac:dyDescent="0.25">
      <c r="A131" t="s">
        <v>49</v>
      </c>
      <c r="B131" t="s">
        <v>103</v>
      </c>
      <c r="C131" t="s">
        <v>113</v>
      </c>
      <c r="D131">
        <v>57</v>
      </c>
      <c r="E131">
        <v>3</v>
      </c>
      <c r="F131">
        <f>RANK(STAND_W[[#This Row],[W]],STAND_W[W],0)</f>
        <v>560</v>
      </c>
      <c r="G131">
        <f t="shared" si="2"/>
        <v>10</v>
      </c>
    </row>
    <row r="132" spans="1:7" x14ac:dyDescent="0.25">
      <c r="A132" t="s">
        <v>49</v>
      </c>
      <c r="B132" t="s">
        <v>96</v>
      </c>
      <c r="C132" t="s">
        <v>113</v>
      </c>
      <c r="D132">
        <v>51</v>
      </c>
      <c r="E132">
        <v>2</v>
      </c>
      <c r="F132">
        <f>RANK(STAND_W[[#This Row],[W]],STAND_W[W],0)</f>
        <v>616</v>
      </c>
      <c r="G132">
        <f t="shared" si="2"/>
        <v>11</v>
      </c>
    </row>
    <row r="133" spans="1:7" x14ac:dyDescent="0.25">
      <c r="A133" t="s">
        <v>49</v>
      </c>
      <c r="B133" t="s">
        <v>97</v>
      </c>
      <c r="C133" t="s">
        <v>113</v>
      </c>
      <c r="D133">
        <v>46</v>
      </c>
      <c r="E133">
        <v>1</v>
      </c>
      <c r="F133">
        <f>RANK(STAND_W[[#This Row],[W]],STAND_W[W],0)</f>
        <v>637</v>
      </c>
      <c r="G133">
        <f t="shared" si="2"/>
        <v>12</v>
      </c>
    </row>
    <row r="134" spans="1:7" x14ac:dyDescent="0.25">
      <c r="A134" t="s">
        <v>50</v>
      </c>
      <c r="B134" t="s">
        <v>98</v>
      </c>
      <c r="C134" t="s">
        <v>113</v>
      </c>
      <c r="D134">
        <v>87</v>
      </c>
      <c r="E134">
        <v>12</v>
      </c>
      <c r="F134">
        <f>RANK(STAND_W[[#This Row],[W]],STAND_W[W],0)</f>
        <v>79</v>
      </c>
      <c r="G134">
        <f t="shared" si="2"/>
        <v>1</v>
      </c>
    </row>
    <row r="135" spans="1:7" x14ac:dyDescent="0.25">
      <c r="A135" t="s">
        <v>50</v>
      </c>
      <c r="B135" t="s">
        <v>101</v>
      </c>
      <c r="C135" t="s">
        <v>113</v>
      </c>
      <c r="D135">
        <v>81</v>
      </c>
      <c r="E135">
        <v>11</v>
      </c>
      <c r="F135">
        <f>RANK(STAND_W[[#This Row],[W]],STAND_W[W],0)</f>
        <v>144</v>
      </c>
      <c r="G135">
        <f t="shared" si="2"/>
        <v>2</v>
      </c>
    </row>
    <row r="136" spans="1:7" x14ac:dyDescent="0.25">
      <c r="A136" t="s">
        <v>50</v>
      </c>
      <c r="B136" t="s">
        <v>99</v>
      </c>
      <c r="C136" t="s">
        <v>113</v>
      </c>
      <c r="D136">
        <v>78</v>
      </c>
      <c r="E136">
        <v>10</v>
      </c>
      <c r="F136">
        <f>RANK(STAND_W[[#This Row],[W]],STAND_W[W],0)</f>
        <v>203</v>
      </c>
      <c r="G136">
        <f t="shared" si="2"/>
        <v>3</v>
      </c>
    </row>
    <row r="137" spans="1:7" x14ac:dyDescent="0.25">
      <c r="A137" t="s">
        <v>50</v>
      </c>
      <c r="B137" t="s">
        <v>94</v>
      </c>
      <c r="C137" t="s">
        <v>113</v>
      </c>
      <c r="D137">
        <v>77</v>
      </c>
      <c r="E137">
        <v>9</v>
      </c>
      <c r="F137">
        <f>RANK(STAND_W[[#This Row],[W]],STAND_W[W],0)</f>
        <v>219</v>
      </c>
      <c r="G137">
        <f t="shared" si="2"/>
        <v>4</v>
      </c>
    </row>
    <row r="138" spans="1:7" x14ac:dyDescent="0.25">
      <c r="A138" t="s">
        <v>50</v>
      </c>
      <c r="B138" t="s">
        <v>100</v>
      </c>
      <c r="C138" t="s">
        <v>113</v>
      </c>
      <c r="D138">
        <v>72</v>
      </c>
      <c r="E138">
        <v>8</v>
      </c>
      <c r="F138">
        <f>RANK(STAND_W[[#This Row],[W]],STAND_W[W],0)</f>
        <v>318</v>
      </c>
      <c r="G138">
        <f t="shared" si="2"/>
        <v>5</v>
      </c>
    </row>
    <row r="139" spans="1:7" x14ac:dyDescent="0.25">
      <c r="A139" t="s">
        <v>50</v>
      </c>
      <c r="B139" t="s">
        <v>102</v>
      </c>
      <c r="C139" t="s">
        <v>113</v>
      </c>
      <c r="D139">
        <v>69</v>
      </c>
      <c r="E139">
        <v>7</v>
      </c>
      <c r="F139">
        <f>RANK(STAND_W[[#This Row],[W]],STAND_W[W],0)</f>
        <v>366</v>
      </c>
      <c r="G139">
        <f t="shared" si="2"/>
        <v>6</v>
      </c>
    </row>
    <row r="140" spans="1:7" x14ac:dyDescent="0.25">
      <c r="A140" t="s">
        <v>50</v>
      </c>
      <c r="B140" t="s">
        <v>105</v>
      </c>
      <c r="C140" t="s">
        <v>113</v>
      </c>
      <c r="D140">
        <v>68</v>
      </c>
      <c r="E140">
        <v>6</v>
      </c>
      <c r="F140">
        <f>RANK(STAND_W[[#This Row],[W]],STAND_W[W],0)</f>
        <v>382</v>
      </c>
      <c r="G140">
        <f t="shared" si="2"/>
        <v>7</v>
      </c>
    </row>
    <row r="141" spans="1:7" x14ac:dyDescent="0.25">
      <c r="A141" t="s">
        <v>50</v>
      </c>
      <c r="B141" t="s">
        <v>95</v>
      </c>
      <c r="C141" t="s">
        <v>113</v>
      </c>
      <c r="D141">
        <v>64</v>
      </c>
      <c r="E141">
        <v>5</v>
      </c>
      <c r="F141">
        <f>RANK(STAND_W[[#This Row],[W]],STAND_W[W],0)</f>
        <v>460</v>
      </c>
      <c r="G141">
        <f t="shared" si="2"/>
        <v>8</v>
      </c>
    </row>
    <row r="142" spans="1:7" x14ac:dyDescent="0.25">
      <c r="A142" t="s">
        <v>50</v>
      </c>
      <c r="B142" t="s">
        <v>104</v>
      </c>
      <c r="C142" t="s">
        <v>113</v>
      </c>
      <c r="D142">
        <v>63</v>
      </c>
      <c r="E142">
        <v>4</v>
      </c>
      <c r="F142">
        <f>RANK(STAND_W[[#This Row],[W]],STAND_W[W],0)</f>
        <v>475</v>
      </c>
      <c r="G142">
        <f t="shared" si="2"/>
        <v>9</v>
      </c>
    </row>
    <row r="143" spans="1:7" x14ac:dyDescent="0.25">
      <c r="A143" t="s">
        <v>50</v>
      </c>
      <c r="B143" t="s">
        <v>103</v>
      </c>
      <c r="C143" t="s">
        <v>113</v>
      </c>
      <c r="D143">
        <v>61</v>
      </c>
      <c r="E143">
        <v>3</v>
      </c>
      <c r="F143">
        <f>RANK(STAND_W[[#This Row],[W]],STAND_W[W],0)</f>
        <v>509</v>
      </c>
      <c r="G143">
        <f t="shared" si="2"/>
        <v>10</v>
      </c>
    </row>
    <row r="144" spans="1:7" x14ac:dyDescent="0.25">
      <c r="A144" t="s">
        <v>50</v>
      </c>
      <c r="B144" t="s">
        <v>96</v>
      </c>
      <c r="C144" t="s">
        <v>113</v>
      </c>
      <c r="D144">
        <v>57</v>
      </c>
      <c r="E144">
        <v>2</v>
      </c>
      <c r="F144">
        <f>RANK(STAND_W[[#This Row],[W]],STAND_W[W],0)</f>
        <v>560</v>
      </c>
      <c r="G144">
        <f t="shared" si="2"/>
        <v>11</v>
      </c>
    </row>
    <row r="145" spans="1:7" x14ac:dyDescent="0.25">
      <c r="A145" t="s">
        <v>50</v>
      </c>
      <c r="B145" t="s">
        <v>97</v>
      </c>
      <c r="C145" t="s">
        <v>113</v>
      </c>
      <c r="D145">
        <v>36</v>
      </c>
      <c r="E145">
        <v>1</v>
      </c>
      <c r="F145">
        <f>RANK(STAND_W[[#This Row],[W]],STAND_W[W],0)</f>
        <v>657</v>
      </c>
      <c r="G145">
        <f t="shared" si="2"/>
        <v>12</v>
      </c>
    </row>
    <row r="146" spans="1:7" x14ac:dyDescent="0.25">
      <c r="A146" t="s">
        <v>51</v>
      </c>
      <c r="B146" t="s">
        <v>99</v>
      </c>
      <c r="C146" t="s">
        <v>113</v>
      </c>
      <c r="D146">
        <v>101</v>
      </c>
      <c r="E146">
        <v>12</v>
      </c>
      <c r="F146">
        <f>RANK(STAND_W[[#This Row],[W]],STAND_W[W],0)</f>
        <v>7</v>
      </c>
      <c r="G146">
        <f t="shared" si="2"/>
        <v>1</v>
      </c>
    </row>
    <row r="147" spans="1:7" x14ac:dyDescent="0.25">
      <c r="A147" t="s">
        <v>51</v>
      </c>
      <c r="B147" t="s">
        <v>105</v>
      </c>
      <c r="C147" t="s">
        <v>113</v>
      </c>
      <c r="D147">
        <v>81</v>
      </c>
      <c r="E147">
        <v>11</v>
      </c>
      <c r="F147">
        <f>RANK(STAND_W[[#This Row],[W]],STAND_W[W],0)</f>
        <v>144</v>
      </c>
      <c r="G147">
        <f t="shared" si="2"/>
        <v>2</v>
      </c>
    </row>
    <row r="148" spans="1:7" x14ac:dyDescent="0.25">
      <c r="A148" t="s">
        <v>51</v>
      </c>
      <c r="B148" t="s">
        <v>94</v>
      </c>
      <c r="C148" t="s">
        <v>113</v>
      </c>
      <c r="D148">
        <v>76</v>
      </c>
      <c r="E148">
        <v>9.5</v>
      </c>
      <c r="F148">
        <f>RANK(STAND_W[[#This Row],[W]],STAND_W[W],0)</f>
        <v>237</v>
      </c>
      <c r="G148">
        <f t="shared" si="2"/>
        <v>3</v>
      </c>
    </row>
    <row r="149" spans="1:7" x14ac:dyDescent="0.25">
      <c r="A149" t="s">
        <v>51</v>
      </c>
      <c r="B149" t="s">
        <v>95</v>
      </c>
      <c r="C149" t="s">
        <v>113</v>
      </c>
      <c r="D149">
        <v>76</v>
      </c>
      <c r="E149">
        <v>9.5</v>
      </c>
      <c r="F149">
        <f>RANK(STAND_W[[#This Row],[W]],STAND_W[W],0)</f>
        <v>237</v>
      </c>
      <c r="G149">
        <f t="shared" si="2"/>
        <v>4</v>
      </c>
    </row>
    <row r="150" spans="1:7" x14ac:dyDescent="0.25">
      <c r="A150" t="s">
        <v>51</v>
      </c>
      <c r="B150" t="s">
        <v>104</v>
      </c>
      <c r="C150" t="s">
        <v>113</v>
      </c>
      <c r="D150">
        <v>74</v>
      </c>
      <c r="E150">
        <v>8</v>
      </c>
      <c r="F150">
        <f>RANK(STAND_W[[#This Row],[W]],STAND_W[W],0)</f>
        <v>278</v>
      </c>
      <c r="G150">
        <f t="shared" si="2"/>
        <v>5</v>
      </c>
    </row>
    <row r="151" spans="1:7" x14ac:dyDescent="0.25">
      <c r="A151" t="s">
        <v>51</v>
      </c>
      <c r="B151" t="s">
        <v>98</v>
      </c>
      <c r="C151" t="s">
        <v>113</v>
      </c>
      <c r="D151">
        <v>73</v>
      </c>
      <c r="E151">
        <v>7</v>
      </c>
      <c r="F151">
        <f>RANK(STAND_W[[#This Row],[W]],STAND_W[W],0)</f>
        <v>300</v>
      </c>
      <c r="G151">
        <f t="shared" si="2"/>
        <v>6</v>
      </c>
    </row>
    <row r="152" spans="1:7" x14ac:dyDescent="0.25">
      <c r="A152" t="s">
        <v>51</v>
      </c>
      <c r="B152" t="s">
        <v>97</v>
      </c>
      <c r="C152" t="s">
        <v>113</v>
      </c>
      <c r="D152">
        <v>71</v>
      </c>
      <c r="E152">
        <v>5.5</v>
      </c>
      <c r="F152">
        <f>RANK(STAND_W[[#This Row],[W]],STAND_W[W],0)</f>
        <v>334</v>
      </c>
      <c r="G152">
        <f t="shared" si="2"/>
        <v>7</v>
      </c>
    </row>
    <row r="153" spans="1:7" x14ac:dyDescent="0.25">
      <c r="A153" t="s">
        <v>51</v>
      </c>
      <c r="B153" t="s">
        <v>102</v>
      </c>
      <c r="C153" t="s">
        <v>113</v>
      </c>
      <c r="D153">
        <v>71</v>
      </c>
      <c r="E153">
        <v>5.5</v>
      </c>
      <c r="F153">
        <f>RANK(STAND_W[[#This Row],[W]],STAND_W[W],0)</f>
        <v>334</v>
      </c>
      <c r="G153">
        <f t="shared" si="2"/>
        <v>8</v>
      </c>
    </row>
    <row r="154" spans="1:7" x14ac:dyDescent="0.25">
      <c r="A154" t="s">
        <v>51</v>
      </c>
      <c r="B154" t="s">
        <v>96</v>
      </c>
      <c r="C154" t="s">
        <v>113</v>
      </c>
      <c r="D154">
        <v>69</v>
      </c>
      <c r="E154">
        <v>4</v>
      </c>
      <c r="F154">
        <f>RANK(STAND_W[[#This Row],[W]],STAND_W[W],0)</f>
        <v>366</v>
      </c>
      <c r="G154">
        <f t="shared" si="2"/>
        <v>9</v>
      </c>
    </row>
    <row r="155" spans="1:7" x14ac:dyDescent="0.25">
      <c r="A155" t="s">
        <v>51</v>
      </c>
      <c r="B155" t="s">
        <v>100</v>
      </c>
      <c r="C155" t="s">
        <v>113</v>
      </c>
      <c r="D155">
        <v>63</v>
      </c>
      <c r="E155">
        <v>3</v>
      </c>
      <c r="F155">
        <f>RANK(STAND_W[[#This Row],[W]],STAND_W[W],0)</f>
        <v>475</v>
      </c>
      <c r="G155">
        <f t="shared" si="2"/>
        <v>10</v>
      </c>
    </row>
    <row r="156" spans="1:7" x14ac:dyDescent="0.25">
      <c r="A156" t="s">
        <v>51</v>
      </c>
      <c r="B156" t="s">
        <v>103</v>
      </c>
      <c r="C156" t="s">
        <v>113</v>
      </c>
      <c r="D156">
        <v>50</v>
      </c>
      <c r="E156">
        <v>2</v>
      </c>
      <c r="F156">
        <f>RANK(STAND_W[[#This Row],[W]],STAND_W[W],0)</f>
        <v>621</v>
      </c>
      <c r="G156">
        <f t="shared" si="2"/>
        <v>11</v>
      </c>
    </row>
    <row r="157" spans="1:7" x14ac:dyDescent="0.25">
      <c r="A157" t="s">
        <v>51</v>
      </c>
      <c r="B157" t="s">
        <v>101</v>
      </c>
      <c r="C157" t="s">
        <v>113</v>
      </c>
      <c r="D157">
        <v>44</v>
      </c>
      <c r="E157">
        <v>1</v>
      </c>
      <c r="F157">
        <f>RANK(STAND_W[[#This Row],[W]],STAND_W[W],0)</f>
        <v>645</v>
      </c>
      <c r="G157">
        <f t="shared" si="2"/>
        <v>12</v>
      </c>
    </row>
    <row r="158" spans="1:7" x14ac:dyDescent="0.25">
      <c r="A158" t="s">
        <v>52</v>
      </c>
      <c r="B158" t="s">
        <v>94</v>
      </c>
      <c r="C158" t="s">
        <v>113</v>
      </c>
      <c r="D158">
        <v>90</v>
      </c>
      <c r="E158">
        <v>12</v>
      </c>
      <c r="F158">
        <f>RANK(STAND_W[[#This Row],[W]],STAND_W[W],0)</f>
        <v>51</v>
      </c>
      <c r="G158">
        <f t="shared" si="2"/>
        <v>1</v>
      </c>
    </row>
    <row r="159" spans="1:7" x14ac:dyDescent="0.25">
      <c r="A159" t="s">
        <v>52</v>
      </c>
      <c r="B159" t="s">
        <v>99</v>
      </c>
      <c r="C159" t="s">
        <v>113</v>
      </c>
      <c r="D159">
        <v>81</v>
      </c>
      <c r="E159">
        <v>11</v>
      </c>
      <c r="F159">
        <f>RANK(STAND_W[[#This Row],[W]],STAND_W[W],0)</f>
        <v>144</v>
      </c>
      <c r="G159">
        <f t="shared" si="2"/>
        <v>2</v>
      </c>
    </row>
    <row r="160" spans="1:7" x14ac:dyDescent="0.25">
      <c r="A160" t="s">
        <v>52</v>
      </c>
      <c r="B160" t="s">
        <v>95</v>
      </c>
      <c r="C160" t="s">
        <v>113</v>
      </c>
      <c r="D160">
        <v>80</v>
      </c>
      <c r="E160">
        <v>10</v>
      </c>
      <c r="F160">
        <f>RANK(STAND_W[[#This Row],[W]],STAND_W[W],0)</f>
        <v>165</v>
      </c>
      <c r="G160">
        <f t="shared" si="2"/>
        <v>3</v>
      </c>
    </row>
    <row r="161" spans="1:7" x14ac:dyDescent="0.25">
      <c r="A161" t="s">
        <v>52</v>
      </c>
      <c r="B161" t="s">
        <v>103</v>
      </c>
      <c r="C161" t="s">
        <v>113</v>
      </c>
      <c r="D161">
        <v>76</v>
      </c>
      <c r="E161">
        <v>9</v>
      </c>
      <c r="F161">
        <f>RANK(STAND_W[[#This Row],[W]],STAND_W[W],0)</f>
        <v>237</v>
      </c>
      <c r="G161">
        <f t="shared" si="2"/>
        <v>4</v>
      </c>
    </row>
    <row r="162" spans="1:7" x14ac:dyDescent="0.25">
      <c r="A162" t="s">
        <v>52</v>
      </c>
      <c r="B162" t="s">
        <v>97</v>
      </c>
      <c r="C162" t="s">
        <v>113</v>
      </c>
      <c r="D162">
        <v>73</v>
      </c>
      <c r="E162">
        <v>8</v>
      </c>
      <c r="F162">
        <f>RANK(STAND_W[[#This Row],[W]],STAND_W[W],0)</f>
        <v>300</v>
      </c>
      <c r="G162">
        <f t="shared" si="2"/>
        <v>5</v>
      </c>
    </row>
    <row r="163" spans="1:7" x14ac:dyDescent="0.25">
      <c r="A163" t="s">
        <v>52</v>
      </c>
      <c r="B163" t="s">
        <v>105</v>
      </c>
      <c r="C163" t="s">
        <v>113</v>
      </c>
      <c r="D163">
        <v>71</v>
      </c>
      <c r="E163">
        <v>7</v>
      </c>
      <c r="F163">
        <f>RANK(STAND_W[[#This Row],[W]],STAND_W[W],0)</f>
        <v>334</v>
      </c>
      <c r="G163">
        <f t="shared" si="2"/>
        <v>6</v>
      </c>
    </row>
    <row r="164" spans="1:7" x14ac:dyDescent="0.25">
      <c r="A164" t="s">
        <v>52</v>
      </c>
      <c r="B164" t="s">
        <v>98</v>
      </c>
      <c r="C164" t="s">
        <v>113</v>
      </c>
      <c r="D164">
        <v>70</v>
      </c>
      <c r="E164">
        <v>5.5</v>
      </c>
      <c r="F164">
        <f>RANK(STAND_W[[#This Row],[W]],STAND_W[W],0)</f>
        <v>342</v>
      </c>
      <c r="G164">
        <f t="shared" si="2"/>
        <v>7</v>
      </c>
    </row>
    <row r="165" spans="1:7" x14ac:dyDescent="0.25">
      <c r="A165" t="s">
        <v>52</v>
      </c>
      <c r="B165" t="s">
        <v>100</v>
      </c>
      <c r="C165" t="s">
        <v>113</v>
      </c>
      <c r="D165">
        <v>70</v>
      </c>
      <c r="E165">
        <v>5.5</v>
      </c>
      <c r="F165">
        <f>RANK(STAND_W[[#This Row],[W]],STAND_W[W],0)</f>
        <v>342</v>
      </c>
      <c r="G165">
        <f t="shared" si="2"/>
        <v>8</v>
      </c>
    </row>
    <row r="166" spans="1:7" x14ac:dyDescent="0.25">
      <c r="A166" t="s">
        <v>52</v>
      </c>
      <c r="B166" t="s">
        <v>102</v>
      </c>
      <c r="C166" t="s">
        <v>113</v>
      </c>
      <c r="D166">
        <v>68</v>
      </c>
      <c r="E166">
        <v>4</v>
      </c>
      <c r="F166">
        <f>RANK(STAND_W[[#This Row],[W]],STAND_W[W],0)</f>
        <v>382</v>
      </c>
      <c r="G166">
        <f t="shared" si="2"/>
        <v>9</v>
      </c>
    </row>
    <row r="167" spans="1:7" x14ac:dyDescent="0.25">
      <c r="A167" t="s">
        <v>52</v>
      </c>
      <c r="B167" t="s">
        <v>104</v>
      </c>
      <c r="C167" t="s">
        <v>113</v>
      </c>
      <c r="D167">
        <v>67</v>
      </c>
      <c r="E167">
        <v>3</v>
      </c>
      <c r="F167">
        <f>RANK(STAND_W[[#This Row],[W]],STAND_W[W],0)</f>
        <v>409</v>
      </c>
      <c r="G167">
        <f t="shared" si="2"/>
        <v>10</v>
      </c>
    </row>
    <row r="168" spans="1:7" x14ac:dyDescent="0.25">
      <c r="A168" t="s">
        <v>52</v>
      </c>
      <c r="B168" t="s">
        <v>101</v>
      </c>
      <c r="C168" t="s">
        <v>113</v>
      </c>
      <c r="D168">
        <v>62</v>
      </c>
      <c r="E168">
        <v>2</v>
      </c>
      <c r="F168">
        <f>RANK(STAND_W[[#This Row],[W]],STAND_W[W],0)</f>
        <v>490</v>
      </c>
      <c r="G168">
        <f t="shared" si="2"/>
        <v>11</v>
      </c>
    </row>
    <row r="169" spans="1:7" x14ac:dyDescent="0.25">
      <c r="A169" t="s">
        <v>52</v>
      </c>
      <c r="B169" t="s">
        <v>96</v>
      </c>
      <c r="C169" t="s">
        <v>113</v>
      </c>
      <c r="D169">
        <v>58</v>
      </c>
      <c r="E169">
        <v>1</v>
      </c>
      <c r="F169">
        <f>RANK(STAND_W[[#This Row],[W]],STAND_W[W],0)</f>
        <v>550</v>
      </c>
      <c r="G169">
        <f t="shared" si="2"/>
        <v>12</v>
      </c>
    </row>
    <row r="170" spans="1:7" x14ac:dyDescent="0.25">
      <c r="A170" t="s">
        <v>53</v>
      </c>
      <c r="B170" t="s">
        <v>94</v>
      </c>
      <c r="C170" t="s">
        <v>113</v>
      </c>
      <c r="D170">
        <v>95</v>
      </c>
      <c r="E170">
        <v>12</v>
      </c>
      <c r="F170">
        <f>RANK(STAND_W[[#This Row],[W]],STAND_W[W],0)</f>
        <v>19</v>
      </c>
      <c r="G170">
        <f t="shared" si="2"/>
        <v>1</v>
      </c>
    </row>
    <row r="171" spans="1:7" x14ac:dyDescent="0.25">
      <c r="A171" t="s">
        <v>53</v>
      </c>
      <c r="B171" t="s">
        <v>98</v>
      </c>
      <c r="C171" t="s">
        <v>113</v>
      </c>
      <c r="D171">
        <v>85</v>
      </c>
      <c r="E171">
        <v>11</v>
      </c>
      <c r="F171">
        <f>RANK(STAND_W[[#This Row],[W]],STAND_W[W],0)</f>
        <v>97</v>
      </c>
      <c r="G171">
        <f t="shared" si="2"/>
        <v>2</v>
      </c>
    </row>
    <row r="172" spans="1:7" x14ac:dyDescent="0.25">
      <c r="A172" t="s">
        <v>53</v>
      </c>
      <c r="B172" t="s">
        <v>101</v>
      </c>
      <c r="C172" t="s">
        <v>113</v>
      </c>
      <c r="D172">
        <v>80</v>
      </c>
      <c r="E172">
        <v>10</v>
      </c>
      <c r="F172">
        <f>RANK(STAND_W[[#This Row],[W]],STAND_W[W],0)</f>
        <v>165</v>
      </c>
      <c r="G172">
        <f t="shared" si="2"/>
        <v>3</v>
      </c>
    </row>
    <row r="173" spans="1:7" x14ac:dyDescent="0.25">
      <c r="A173" t="s">
        <v>53</v>
      </c>
      <c r="B173" t="s">
        <v>95</v>
      </c>
      <c r="C173" t="s">
        <v>113</v>
      </c>
      <c r="D173">
        <v>79</v>
      </c>
      <c r="E173">
        <v>9</v>
      </c>
      <c r="F173">
        <f>RANK(STAND_W[[#This Row],[W]],STAND_W[W],0)</f>
        <v>184</v>
      </c>
      <c r="G173">
        <f t="shared" si="2"/>
        <v>4</v>
      </c>
    </row>
    <row r="174" spans="1:7" x14ac:dyDescent="0.25">
      <c r="A174" t="s">
        <v>53</v>
      </c>
      <c r="B174" t="s">
        <v>96</v>
      </c>
      <c r="C174" t="s">
        <v>113</v>
      </c>
      <c r="D174">
        <v>75</v>
      </c>
      <c r="E174">
        <v>8</v>
      </c>
      <c r="F174">
        <f>RANK(STAND_W[[#This Row],[W]],STAND_W[W],0)</f>
        <v>258</v>
      </c>
      <c r="G174">
        <f t="shared" si="2"/>
        <v>5</v>
      </c>
    </row>
    <row r="175" spans="1:7" x14ac:dyDescent="0.25">
      <c r="A175" t="s">
        <v>53</v>
      </c>
      <c r="B175" t="s">
        <v>100</v>
      </c>
      <c r="C175" t="s">
        <v>113</v>
      </c>
      <c r="D175">
        <v>74</v>
      </c>
      <c r="E175">
        <v>7</v>
      </c>
      <c r="F175">
        <f>RANK(STAND_W[[#This Row],[W]],STAND_W[W],0)</f>
        <v>278</v>
      </c>
      <c r="G175">
        <f t="shared" si="2"/>
        <v>6</v>
      </c>
    </row>
    <row r="176" spans="1:7" x14ac:dyDescent="0.25">
      <c r="A176" t="s">
        <v>53</v>
      </c>
      <c r="B176" t="s">
        <v>105</v>
      </c>
      <c r="C176" t="s">
        <v>113</v>
      </c>
      <c r="D176">
        <v>70</v>
      </c>
      <c r="E176">
        <v>6</v>
      </c>
      <c r="F176">
        <f>RANK(STAND_W[[#This Row],[W]],STAND_W[W],0)</f>
        <v>342</v>
      </c>
      <c r="G176">
        <f t="shared" si="2"/>
        <v>7</v>
      </c>
    </row>
    <row r="177" spans="1:7" x14ac:dyDescent="0.25">
      <c r="A177" t="s">
        <v>53</v>
      </c>
      <c r="B177" t="s">
        <v>103</v>
      </c>
      <c r="C177" t="s">
        <v>113</v>
      </c>
      <c r="D177">
        <v>67</v>
      </c>
      <c r="E177">
        <v>5</v>
      </c>
      <c r="F177">
        <f>RANK(STAND_W[[#This Row],[W]],STAND_W[W],0)</f>
        <v>409</v>
      </c>
      <c r="G177">
        <f t="shared" si="2"/>
        <v>8</v>
      </c>
    </row>
    <row r="178" spans="1:7" x14ac:dyDescent="0.25">
      <c r="A178" t="s">
        <v>53</v>
      </c>
      <c r="B178" t="s">
        <v>99</v>
      </c>
      <c r="C178" t="s">
        <v>113</v>
      </c>
      <c r="D178">
        <v>64</v>
      </c>
      <c r="E178">
        <v>4</v>
      </c>
      <c r="F178">
        <f>RANK(STAND_W[[#This Row],[W]],STAND_W[W],0)</f>
        <v>460</v>
      </c>
      <c r="G178">
        <f t="shared" si="2"/>
        <v>9</v>
      </c>
    </row>
    <row r="179" spans="1:7" x14ac:dyDescent="0.25">
      <c r="A179" t="s">
        <v>53</v>
      </c>
      <c r="B179" t="s">
        <v>102</v>
      </c>
      <c r="C179" t="s">
        <v>113</v>
      </c>
      <c r="D179">
        <v>63</v>
      </c>
      <c r="E179">
        <v>3</v>
      </c>
      <c r="F179">
        <f>RANK(STAND_W[[#This Row],[W]],STAND_W[W],0)</f>
        <v>475</v>
      </c>
      <c r="G179">
        <f t="shared" si="2"/>
        <v>10</v>
      </c>
    </row>
    <row r="180" spans="1:7" x14ac:dyDescent="0.25">
      <c r="A180" t="s">
        <v>53</v>
      </c>
      <c r="B180" t="s">
        <v>104</v>
      </c>
      <c r="C180" t="s">
        <v>113</v>
      </c>
      <c r="D180">
        <v>51</v>
      </c>
      <c r="E180">
        <v>2</v>
      </c>
      <c r="F180">
        <f>RANK(STAND_W[[#This Row],[W]],STAND_W[W],0)</f>
        <v>616</v>
      </c>
      <c r="G180">
        <f t="shared" si="2"/>
        <v>11</v>
      </c>
    </row>
    <row r="181" spans="1:7" x14ac:dyDescent="0.25">
      <c r="A181" t="s">
        <v>53</v>
      </c>
      <c r="B181" t="s">
        <v>97</v>
      </c>
      <c r="C181" t="s">
        <v>113</v>
      </c>
      <c r="D181">
        <v>43</v>
      </c>
      <c r="E181">
        <v>1</v>
      </c>
      <c r="F181">
        <f>RANK(STAND_W[[#This Row],[W]],STAND_W[W],0)</f>
        <v>652</v>
      </c>
      <c r="G181">
        <f t="shared" si="2"/>
        <v>12</v>
      </c>
    </row>
    <row r="182" spans="1:7" x14ac:dyDescent="0.25">
      <c r="A182" t="s">
        <v>54</v>
      </c>
      <c r="B182" t="s">
        <v>94</v>
      </c>
      <c r="C182" t="s">
        <v>113</v>
      </c>
      <c r="D182">
        <v>94</v>
      </c>
      <c r="E182">
        <v>12</v>
      </c>
      <c r="F182">
        <f>RANK(STAND_W[[#This Row],[W]],STAND_W[W],0)</f>
        <v>25</v>
      </c>
      <c r="G182">
        <f t="shared" si="2"/>
        <v>1</v>
      </c>
    </row>
    <row r="183" spans="1:7" x14ac:dyDescent="0.25">
      <c r="A183" t="s">
        <v>54</v>
      </c>
      <c r="B183" t="s">
        <v>95</v>
      </c>
      <c r="C183" t="s">
        <v>113</v>
      </c>
      <c r="D183">
        <v>92</v>
      </c>
      <c r="E183">
        <v>11</v>
      </c>
      <c r="F183">
        <f>RANK(STAND_W[[#This Row],[W]],STAND_W[W],0)</f>
        <v>44</v>
      </c>
      <c r="G183">
        <f t="shared" si="2"/>
        <v>2</v>
      </c>
    </row>
    <row r="184" spans="1:7" x14ac:dyDescent="0.25">
      <c r="A184" t="s">
        <v>54</v>
      </c>
      <c r="B184" t="s">
        <v>100</v>
      </c>
      <c r="C184" t="s">
        <v>113</v>
      </c>
      <c r="D184">
        <v>81</v>
      </c>
      <c r="E184">
        <v>10</v>
      </c>
      <c r="F184">
        <f>RANK(STAND_W[[#This Row],[W]],STAND_W[W],0)</f>
        <v>144</v>
      </c>
      <c r="G184">
        <f t="shared" si="2"/>
        <v>3</v>
      </c>
    </row>
    <row r="185" spans="1:7" x14ac:dyDescent="0.25">
      <c r="A185" t="s">
        <v>54</v>
      </c>
      <c r="B185" t="s">
        <v>105</v>
      </c>
      <c r="C185" t="s">
        <v>113</v>
      </c>
      <c r="D185">
        <v>80</v>
      </c>
      <c r="E185">
        <v>9</v>
      </c>
      <c r="F185">
        <f>RANK(STAND_W[[#This Row],[W]],STAND_W[W],0)</f>
        <v>165</v>
      </c>
      <c r="G185">
        <f t="shared" si="2"/>
        <v>4</v>
      </c>
    </row>
    <row r="186" spans="1:7" x14ac:dyDescent="0.25">
      <c r="A186" t="s">
        <v>54</v>
      </c>
      <c r="B186" t="s">
        <v>99</v>
      </c>
      <c r="C186" t="s">
        <v>113</v>
      </c>
      <c r="D186">
        <v>74</v>
      </c>
      <c r="E186">
        <v>8</v>
      </c>
      <c r="F186">
        <f>RANK(STAND_W[[#This Row],[W]],STAND_W[W],0)</f>
        <v>278</v>
      </c>
      <c r="G186">
        <f t="shared" si="2"/>
        <v>5</v>
      </c>
    </row>
    <row r="187" spans="1:7" x14ac:dyDescent="0.25">
      <c r="A187" t="s">
        <v>54</v>
      </c>
      <c r="B187" t="s">
        <v>98</v>
      </c>
      <c r="C187" t="s">
        <v>113</v>
      </c>
      <c r="D187">
        <v>69</v>
      </c>
      <c r="E187">
        <v>6.5</v>
      </c>
      <c r="F187">
        <f>RANK(STAND_W[[#This Row],[W]],STAND_W[W],0)</f>
        <v>366</v>
      </c>
      <c r="G187">
        <f t="shared" si="2"/>
        <v>6</v>
      </c>
    </row>
    <row r="188" spans="1:7" x14ac:dyDescent="0.25">
      <c r="A188" t="s">
        <v>54</v>
      </c>
      <c r="B188" t="s">
        <v>101</v>
      </c>
      <c r="C188" t="s">
        <v>113</v>
      </c>
      <c r="D188">
        <v>69</v>
      </c>
      <c r="E188">
        <v>6.5</v>
      </c>
      <c r="F188">
        <f>RANK(STAND_W[[#This Row],[W]],STAND_W[W],0)</f>
        <v>366</v>
      </c>
      <c r="G188">
        <f t="shared" si="2"/>
        <v>7</v>
      </c>
    </row>
    <row r="189" spans="1:7" x14ac:dyDescent="0.25">
      <c r="A189" t="s">
        <v>54</v>
      </c>
      <c r="B189" t="s">
        <v>96</v>
      </c>
      <c r="C189" t="s">
        <v>113</v>
      </c>
      <c r="D189">
        <v>68</v>
      </c>
      <c r="E189">
        <v>5</v>
      </c>
      <c r="F189">
        <f>RANK(STAND_W[[#This Row],[W]],STAND_W[W],0)</f>
        <v>382</v>
      </c>
      <c r="G189">
        <f t="shared" si="2"/>
        <v>8</v>
      </c>
    </row>
    <row r="190" spans="1:7" x14ac:dyDescent="0.25">
      <c r="A190" t="s">
        <v>54</v>
      </c>
      <c r="B190" t="s">
        <v>102</v>
      </c>
      <c r="C190" t="s">
        <v>113</v>
      </c>
      <c r="D190">
        <v>62</v>
      </c>
      <c r="E190">
        <v>4</v>
      </c>
      <c r="F190">
        <f>RANK(STAND_W[[#This Row],[W]],STAND_W[W],0)</f>
        <v>490</v>
      </c>
      <c r="G190">
        <f t="shared" si="2"/>
        <v>9</v>
      </c>
    </row>
    <row r="191" spans="1:7" x14ac:dyDescent="0.25">
      <c r="A191" t="s">
        <v>54</v>
      </c>
      <c r="B191" t="s">
        <v>103</v>
      </c>
      <c r="C191" t="s">
        <v>113</v>
      </c>
      <c r="D191">
        <v>61</v>
      </c>
      <c r="E191">
        <v>3</v>
      </c>
      <c r="F191">
        <f>RANK(STAND_W[[#This Row],[W]],STAND_W[W],0)</f>
        <v>509</v>
      </c>
      <c r="G191">
        <f t="shared" si="2"/>
        <v>10</v>
      </c>
    </row>
    <row r="192" spans="1:7" x14ac:dyDescent="0.25">
      <c r="A192" t="s">
        <v>54</v>
      </c>
      <c r="B192" t="s">
        <v>97</v>
      </c>
      <c r="C192" t="s">
        <v>113</v>
      </c>
      <c r="D192">
        <v>54</v>
      </c>
      <c r="E192">
        <v>2</v>
      </c>
      <c r="F192">
        <f>RANK(STAND_W[[#This Row],[W]],STAND_W[W],0)</f>
        <v>591</v>
      </c>
      <c r="G192">
        <f t="shared" si="2"/>
        <v>11</v>
      </c>
    </row>
    <row r="193" spans="1:7" x14ac:dyDescent="0.25">
      <c r="A193" t="s">
        <v>54</v>
      </c>
      <c r="B193" t="s">
        <v>104</v>
      </c>
      <c r="C193" t="s">
        <v>113</v>
      </c>
      <c r="D193">
        <v>47</v>
      </c>
      <c r="E193">
        <v>1</v>
      </c>
      <c r="F193">
        <f>RANK(STAND_W[[#This Row],[W]],STAND_W[W],0)</f>
        <v>636</v>
      </c>
      <c r="G193">
        <f t="shared" si="2"/>
        <v>12</v>
      </c>
    </row>
    <row r="194" spans="1:7" x14ac:dyDescent="0.25">
      <c r="A194" t="s">
        <v>55</v>
      </c>
      <c r="B194" t="s">
        <v>94</v>
      </c>
      <c r="C194" t="s">
        <v>113</v>
      </c>
      <c r="D194">
        <v>89</v>
      </c>
      <c r="E194">
        <v>12</v>
      </c>
      <c r="F194">
        <f>RANK(STAND_W[[#This Row],[W]],STAND_W[W],0)</f>
        <v>59</v>
      </c>
      <c r="G194">
        <f t="shared" ref="G194:G257" si="3">IF(A194=A193,G193+1,1)</f>
        <v>1</v>
      </c>
    </row>
    <row r="195" spans="1:7" x14ac:dyDescent="0.25">
      <c r="A195" t="s">
        <v>55</v>
      </c>
      <c r="B195" t="s">
        <v>104</v>
      </c>
      <c r="C195" t="s">
        <v>113</v>
      </c>
      <c r="D195">
        <v>88</v>
      </c>
      <c r="E195">
        <v>11</v>
      </c>
      <c r="F195">
        <f>RANK(STAND_W[[#This Row],[W]],STAND_W[W],0)</f>
        <v>64</v>
      </c>
      <c r="G195">
        <f t="shared" si="3"/>
        <v>2</v>
      </c>
    </row>
    <row r="196" spans="1:7" x14ac:dyDescent="0.25">
      <c r="A196" t="s">
        <v>55</v>
      </c>
      <c r="B196" t="s">
        <v>98</v>
      </c>
      <c r="C196" t="s">
        <v>113</v>
      </c>
      <c r="D196">
        <v>85</v>
      </c>
      <c r="E196">
        <v>10</v>
      </c>
      <c r="F196">
        <f>RANK(STAND_W[[#This Row],[W]],STAND_W[W],0)</f>
        <v>97</v>
      </c>
      <c r="G196">
        <f t="shared" si="3"/>
        <v>3</v>
      </c>
    </row>
    <row r="197" spans="1:7" x14ac:dyDescent="0.25">
      <c r="A197" t="s">
        <v>55</v>
      </c>
      <c r="B197" t="s">
        <v>95</v>
      </c>
      <c r="C197" t="s">
        <v>113</v>
      </c>
      <c r="D197">
        <v>83</v>
      </c>
      <c r="E197">
        <v>8.5</v>
      </c>
      <c r="F197">
        <f>RANK(STAND_W[[#This Row],[W]],STAND_W[W],0)</f>
        <v>118</v>
      </c>
      <c r="G197">
        <f t="shared" si="3"/>
        <v>4</v>
      </c>
    </row>
    <row r="198" spans="1:7" x14ac:dyDescent="0.25">
      <c r="A198" t="s">
        <v>55</v>
      </c>
      <c r="B198" t="s">
        <v>99</v>
      </c>
      <c r="C198" t="s">
        <v>113</v>
      </c>
      <c r="D198">
        <v>83</v>
      </c>
      <c r="E198">
        <v>8.5</v>
      </c>
      <c r="F198">
        <f>RANK(STAND_W[[#This Row],[W]],STAND_W[W],0)</f>
        <v>118</v>
      </c>
      <c r="G198">
        <f t="shared" si="3"/>
        <v>5</v>
      </c>
    </row>
    <row r="199" spans="1:7" x14ac:dyDescent="0.25">
      <c r="A199" t="s">
        <v>55</v>
      </c>
      <c r="B199" t="s">
        <v>103</v>
      </c>
      <c r="C199" t="s">
        <v>113</v>
      </c>
      <c r="D199">
        <v>76</v>
      </c>
      <c r="E199">
        <v>7</v>
      </c>
      <c r="F199">
        <f>RANK(STAND_W[[#This Row],[W]],STAND_W[W],0)</f>
        <v>237</v>
      </c>
      <c r="G199">
        <f t="shared" si="3"/>
        <v>6</v>
      </c>
    </row>
    <row r="200" spans="1:7" x14ac:dyDescent="0.25">
      <c r="A200" t="s">
        <v>55</v>
      </c>
      <c r="B200" t="s">
        <v>100</v>
      </c>
      <c r="C200" t="s">
        <v>113</v>
      </c>
      <c r="D200">
        <v>67</v>
      </c>
      <c r="E200">
        <v>6</v>
      </c>
      <c r="F200">
        <f>RANK(STAND_W[[#This Row],[W]],STAND_W[W],0)</f>
        <v>409</v>
      </c>
      <c r="G200">
        <f t="shared" si="3"/>
        <v>7</v>
      </c>
    </row>
    <row r="201" spans="1:7" x14ac:dyDescent="0.25">
      <c r="A201" t="s">
        <v>55</v>
      </c>
      <c r="B201" t="s">
        <v>101</v>
      </c>
      <c r="C201" t="s">
        <v>113</v>
      </c>
      <c r="D201">
        <v>64</v>
      </c>
      <c r="E201">
        <v>5</v>
      </c>
      <c r="F201">
        <f>RANK(STAND_W[[#This Row],[W]],STAND_W[W],0)</f>
        <v>460</v>
      </c>
      <c r="G201">
        <f t="shared" si="3"/>
        <v>8</v>
      </c>
    </row>
    <row r="202" spans="1:7" x14ac:dyDescent="0.25">
      <c r="A202" t="s">
        <v>55</v>
      </c>
      <c r="B202" t="s">
        <v>105</v>
      </c>
      <c r="C202" t="s">
        <v>113</v>
      </c>
      <c r="D202">
        <v>60</v>
      </c>
      <c r="E202">
        <v>4</v>
      </c>
      <c r="F202">
        <f>RANK(STAND_W[[#This Row],[W]],STAND_W[W],0)</f>
        <v>519</v>
      </c>
      <c r="G202">
        <f t="shared" si="3"/>
        <v>9</v>
      </c>
    </row>
    <row r="203" spans="1:7" x14ac:dyDescent="0.25">
      <c r="A203" t="s">
        <v>55</v>
      </c>
      <c r="B203" t="s">
        <v>96</v>
      </c>
      <c r="C203" t="s">
        <v>113</v>
      </c>
      <c r="D203">
        <v>56</v>
      </c>
      <c r="E203">
        <v>2.5</v>
      </c>
      <c r="F203">
        <f>RANK(STAND_W[[#This Row],[W]],STAND_W[W],0)</f>
        <v>565</v>
      </c>
      <c r="G203">
        <f t="shared" si="3"/>
        <v>10</v>
      </c>
    </row>
    <row r="204" spans="1:7" x14ac:dyDescent="0.25">
      <c r="A204" t="s">
        <v>55</v>
      </c>
      <c r="B204" t="s">
        <v>102</v>
      </c>
      <c r="C204" t="s">
        <v>113</v>
      </c>
      <c r="D204">
        <v>56</v>
      </c>
      <c r="E204">
        <v>2.5</v>
      </c>
      <c r="F204">
        <f>RANK(STAND_W[[#This Row],[W]],STAND_W[W],0)</f>
        <v>565</v>
      </c>
      <c r="G204">
        <f t="shared" si="3"/>
        <v>11</v>
      </c>
    </row>
    <row r="205" spans="1:7" x14ac:dyDescent="0.25">
      <c r="A205" t="s">
        <v>55</v>
      </c>
      <c r="B205" t="s">
        <v>97</v>
      </c>
      <c r="C205" t="s">
        <v>113</v>
      </c>
      <c r="D205">
        <v>50</v>
      </c>
      <c r="E205">
        <v>1</v>
      </c>
      <c r="F205">
        <f>RANK(STAND_W[[#This Row],[W]],STAND_W[W],0)</f>
        <v>621</v>
      </c>
      <c r="G205">
        <f t="shared" si="3"/>
        <v>12</v>
      </c>
    </row>
    <row r="206" spans="1:7" x14ac:dyDescent="0.25">
      <c r="A206" t="s">
        <v>56</v>
      </c>
      <c r="B206" t="s">
        <v>94</v>
      </c>
      <c r="C206" t="s">
        <v>113</v>
      </c>
      <c r="D206">
        <v>86</v>
      </c>
      <c r="E206">
        <v>12</v>
      </c>
      <c r="F206">
        <f>RANK(STAND_W[[#This Row],[W]],STAND_W[W],0)</f>
        <v>90</v>
      </c>
      <c r="G206">
        <f t="shared" si="3"/>
        <v>1</v>
      </c>
    </row>
    <row r="207" spans="1:7" x14ac:dyDescent="0.25">
      <c r="A207" t="s">
        <v>56</v>
      </c>
      <c r="B207" t="s">
        <v>98</v>
      </c>
      <c r="C207" t="s">
        <v>113</v>
      </c>
      <c r="D207">
        <v>82</v>
      </c>
      <c r="E207">
        <v>11</v>
      </c>
      <c r="F207">
        <f>RANK(STAND_W[[#This Row],[W]],STAND_W[W],0)</f>
        <v>132</v>
      </c>
      <c r="G207">
        <f t="shared" si="3"/>
        <v>2</v>
      </c>
    </row>
    <row r="208" spans="1:7" x14ac:dyDescent="0.25">
      <c r="A208" t="s">
        <v>56</v>
      </c>
      <c r="B208" t="s">
        <v>95</v>
      </c>
      <c r="C208" t="s">
        <v>113</v>
      </c>
      <c r="D208">
        <v>77</v>
      </c>
      <c r="E208">
        <v>10</v>
      </c>
      <c r="F208">
        <f>RANK(STAND_W[[#This Row],[W]],STAND_W[W],0)</f>
        <v>219</v>
      </c>
      <c r="G208">
        <f t="shared" si="3"/>
        <v>3</v>
      </c>
    </row>
    <row r="209" spans="1:7" x14ac:dyDescent="0.25">
      <c r="A209" t="s">
        <v>56</v>
      </c>
      <c r="B209" t="s">
        <v>100</v>
      </c>
      <c r="C209" t="s">
        <v>113</v>
      </c>
      <c r="D209">
        <v>73</v>
      </c>
      <c r="E209">
        <v>9</v>
      </c>
      <c r="F209">
        <f>RANK(STAND_W[[#This Row],[W]],STAND_W[W],0)</f>
        <v>300</v>
      </c>
      <c r="G209">
        <f t="shared" si="3"/>
        <v>4</v>
      </c>
    </row>
    <row r="210" spans="1:7" x14ac:dyDescent="0.25">
      <c r="A210" t="s">
        <v>56</v>
      </c>
      <c r="B210" t="s">
        <v>102</v>
      </c>
      <c r="C210" t="s">
        <v>113</v>
      </c>
      <c r="D210">
        <v>68</v>
      </c>
      <c r="E210">
        <v>8</v>
      </c>
      <c r="F210">
        <f>RANK(STAND_W[[#This Row],[W]],STAND_W[W],0)</f>
        <v>382</v>
      </c>
      <c r="G210">
        <f t="shared" si="3"/>
        <v>5</v>
      </c>
    </row>
    <row r="211" spans="1:7" x14ac:dyDescent="0.25">
      <c r="A211" t="s">
        <v>56</v>
      </c>
      <c r="B211" t="s">
        <v>99</v>
      </c>
      <c r="C211" t="s">
        <v>113</v>
      </c>
      <c r="D211">
        <v>66</v>
      </c>
      <c r="E211">
        <v>6</v>
      </c>
      <c r="F211">
        <f>RANK(STAND_W[[#This Row],[W]],STAND_W[W],0)</f>
        <v>430</v>
      </c>
      <c r="G211">
        <f t="shared" si="3"/>
        <v>6</v>
      </c>
    </row>
    <row r="212" spans="1:7" x14ac:dyDescent="0.25">
      <c r="A212" t="s">
        <v>56</v>
      </c>
      <c r="B212" t="s">
        <v>103</v>
      </c>
      <c r="C212" t="s">
        <v>113</v>
      </c>
      <c r="D212">
        <v>66</v>
      </c>
      <c r="E212">
        <v>6</v>
      </c>
      <c r="F212">
        <f>RANK(STAND_W[[#This Row],[W]],STAND_W[W],0)</f>
        <v>430</v>
      </c>
      <c r="G212">
        <f t="shared" si="3"/>
        <v>7</v>
      </c>
    </row>
    <row r="213" spans="1:7" x14ac:dyDescent="0.25">
      <c r="A213" t="s">
        <v>56</v>
      </c>
      <c r="B213" t="s">
        <v>105</v>
      </c>
      <c r="C213" t="s">
        <v>113</v>
      </c>
      <c r="D213">
        <v>66</v>
      </c>
      <c r="E213">
        <v>6</v>
      </c>
      <c r="F213">
        <f>RANK(STAND_W[[#This Row],[W]],STAND_W[W],0)</f>
        <v>430</v>
      </c>
      <c r="G213">
        <f t="shared" si="3"/>
        <v>8</v>
      </c>
    </row>
    <row r="214" spans="1:7" x14ac:dyDescent="0.25">
      <c r="A214" t="s">
        <v>56</v>
      </c>
      <c r="B214" t="s">
        <v>101</v>
      </c>
      <c r="C214" t="s">
        <v>113</v>
      </c>
      <c r="D214">
        <v>65</v>
      </c>
      <c r="E214">
        <v>4</v>
      </c>
      <c r="F214">
        <f>RANK(STAND_W[[#This Row],[W]],STAND_W[W],0)</f>
        <v>442</v>
      </c>
      <c r="G214">
        <f t="shared" si="3"/>
        <v>9</v>
      </c>
    </row>
    <row r="215" spans="1:7" x14ac:dyDescent="0.25">
      <c r="A215" t="s">
        <v>56</v>
      </c>
      <c r="B215" t="s">
        <v>96</v>
      </c>
      <c r="C215" t="s">
        <v>113</v>
      </c>
      <c r="D215">
        <v>61</v>
      </c>
      <c r="E215">
        <v>3</v>
      </c>
      <c r="F215">
        <f>RANK(STAND_W[[#This Row],[W]],STAND_W[W],0)</f>
        <v>509</v>
      </c>
      <c r="G215">
        <f t="shared" si="3"/>
        <v>10</v>
      </c>
    </row>
    <row r="216" spans="1:7" x14ac:dyDescent="0.25">
      <c r="A216" t="s">
        <v>56</v>
      </c>
      <c r="B216" t="s">
        <v>97</v>
      </c>
      <c r="C216" t="s">
        <v>113</v>
      </c>
      <c r="D216">
        <v>56</v>
      </c>
      <c r="E216">
        <v>2</v>
      </c>
      <c r="F216">
        <f>RANK(STAND_W[[#This Row],[W]],STAND_W[W],0)</f>
        <v>565</v>
      </c>
      <c r="G216">
        <f t="shared" si="3"/>
        <v>11</v>
      </c>
    </row>
    <row r="217" spans="1:7" x14ac:dyDescent="0.25">
      <c r="A217" t="s">
        <v>56</v>
      </c>
      <c r="B217" t="s">
        <v>104</v>
      </c>
      <c r="C217" t="s">
        <v>113</v>
      </c>
      <c r="D217">
        <v>48</v>
      </c>
      <c r="E217">
        <v>1</v>
      </c>
      <c r="F217">
        <f>RANK(STAND_W[[#This Row],[W]],STAND_W[W],0)</f>
        <v>633</v>
      </c>
      <c r="G217">
        <f t="shared" si="3"/>
        <v>12</v>
      </c>
    </row>
    <row r="218" spans="1:7" x14ac:dyDescent="0.25">
      <c r="A218" t="s">
        <v>57</v>
      </c>
      <c r="B218" t="s">
        <v>94</v>
      </c>
      <c r="C218" t="s">
        <v>114</v>
      </c>
      <c r="D218">
        <v>111</v>
      </c>
      <c r="E218">
        <v>12</v>
      </c>
      <c r="F218">
        <f>RANK(STAND_W[[#This Row],[W]],STAND_W[W],0)</f>
        <v>1</v>
      </c>
      <c r="G218">
        <f t="shared" si="3"/>
        <v>1</v>
      </c>
    </row>
    <row r="219" spans="1:7" x14ac:dyDescent="0.25">
      <c r="A219" t="s">
        <v>57</v>
      </c>
      <c r="B219" t="s">
        <v>100</v>
      </c>
      <c r="C219" t="s">
        <v>114</v>
      </c>
      <c r="D219">
        <v>98</v>
      </c>
      <c r="E219">
        <v>11</v>
      </c>
      <c r="F219">
        <f>RANK(STAND_W[[#This Row],[W]],STAND_W[W],0)</f>
        <v>14</v>
      </c>
      <c r="G219">
        <f t="shared" si="3"/>
        <v>2</v>
      </c>
    </row>
    <row r="220" spans="1:7" x14ac:dyDescent="0.25">
      <c r="A220" t="s">
        <v>57</v>
      </c>
      <c r="B220" t="s">
        <v>95</v>
      </c>
      <c r="C220" t="s">
        <v>114</v>
      </c>
      <c r="D220">
        <v>96</v>
      </c>
      <c r="E220">
        <v>10</v>
      </c>
      <c r="F220">
        <f>RANK(STAND_W[[#This Row],[W]],STAND_W[W],0)</f>
        <v>17</v>
      </c>
      <c r="G220">
        <f t="shared" si="3"/>
        <v>3</v>
      </c>
    </row>
    <row r="221" spans="1:7" x14ac:dyDescent="0.25">
      <c r="A221" t="s">
        <v>57</v>
      </c>
      <c r="B221" t="s">
        <v>98</v>
      </c>
      <c r="C221" t="s">
        <v>114</v>
      </c>
      <c r="D221">
        <v>89</v>
      </c>
      <c r="E221">
        <v>9</v>
      </c>
      <c r="F221">
        <f>RANK(STAND_W[[#This Row],[W]],STAND_W[W],0)</f>
        <v>59</v>
      </c>
      <c r="G221">
        <f t="shared" si="3"/>
        <v>4</v>
      </c>
    </row>
    <row r="222" spans="1:7" x14ac:dyDescent="0.25">
      <c r="A222" t="s">
        <v>57</v>
      </c>
      <c r="B222" t="s">
        <v>102</v>
      </c>
      <c r="C222" t="s">
        <v>114</v>
      </c>
      <c r="D222">
        <v>82</v>
      </c>
      <c r="E222">
        <v>8</v>
      </c>
      <c r="F222">
        <f>RANK(STAND_W[[#This Row],[W]],STAND_W[W],0)</f>
        <v>132</v>
      </c>
      <c r="G222">
        <f t="shared" si="3"/>
        <v>5</v>
      </c>
    </row>
    <row r="223" spans="1:7" x14ac:dyDescent="0.25">
      <c r="A223" t="s">
        <v>57</v>
      </c>
      <c r="B223" t="s">
        <v>96</v>
      </c>
      <c r="C223" t="s">
        <v>114</v>
      </c>
      <c r="D223">
        <v>81</v>
      </c>
      <c r="E223">
        <v>6.5</v>
      </c>
      <c r="F223">
        <f>RANK(STAND_W[[#This Row],[W]],STAND_W[W],0)</f>
        <v>144</v>
      </c>
      <c r="G223">
        <f t="shared" si="3"/>
        <v>6</v>
      </c>
    </row>
    <row r="224" spans="1:7" x14ac:dyDescent="0.25">
      <c r="A224" t="s">
        <v>57</v>
      </c>
      <c r="B224" t="s">
        <v>99</v>
      </c>
      <c r="C224" t="s">
        <v>114</v>
      </c>
      <c r="D224">
        <v>81</v>
      </c>
      <c r="E224">
        <v>6.5</v>
      </c>
      <c r="F224">
        <f>RANK(STAND_W[[#This Row],[W]],STAND_W[W],0)</f>
        <v>144</v>
      </c>
      <c r="G224">
        <f t="shared" si="3"/>
        <v>7</v>
      </c>
    </row>
    <row r="225" spans="1:7" x14ac:dyDescent="0.25">
      <c r="A225" t="s">
        <v>57</v>
      </c>
      <c r="B225" t="s">
        <v>97</v>
      </c>
      <c r="C225" t="s">
        <v>114</v>
      </c>
      <c r="D225">
        <v>72</v>
      </c>
      <c r="E225">
        <v>5</v>
      </c>
      <c r="F225">
        <f>RANK(STAND_W[[#This Row],[W]],STAND_W[W],0)</f>
        <v>318</v>
      </c>
      <c r="G225">
        <f t="shared" si="3"/>
        <v>8</v>
      </c>
    </row>
    <row r="226" spans="1:7" x14ac:dyDescent="0.25">
      <c r="A226" t="s">
        <v>57</v>
      </c>
      <c r="B226" t="s">
        <v>103</v>
      </c>
      <c r="C226" t="s">
        <v>114</v>
      </c>
      <c r="D226">
        <v>68</v>
      </c>
      <c r="E226">
        <v>4</v>
      </c>
      <c r="F226">
        <f>RANK(STAND_W[[#This Row],[W]],STAND_W[W],0)</f>
        <v>382</v>
      </c>
      <c r="G226">
        <f t="shared" si="3"/>
        <v>9</v>
      </c>
    </row>
    <row r="227" spans="1:7" x14ac:dyDescent="0.25">
      <c r="A227" t="s">
        <v>57</v>
      </c>
      <c r="B227" t="s">
        <v>104</v>
      </c>
      <c r="C227" t="s">
        <v>114</v>
      </c>
      <c r="D227">
        <v>65</v>
      </c>
      <c r="E227">
        <v>3</v>
      </c>
      <c r="F227">
        <f>RANK(STAND_W[[#This Row],[W]],STAND_W[W],0)</f>
        <v>442</v>
      </c>
      <c r="G227">
        <f t="shared" si="3"/>
        <v>10</v>
      </c>
    </row>
    <row r="228" spans="1:7" x14ac:dyDescent="0.25">
      <c r="A228" t="s">
        <v>57</v>
      </c>
      <c r="B228" t="s">
        <v>105</v>
      </c>
      <c r="C228" t="s">
        <v>114</v>
      </c>
      <c r="D228">
        <v>64</v>
      </c>
      <c r="E228">
        <v>2</v>
      </c>
      <c r="F228">
        <f>RANK(STAND_W[[#This Row],[W]],STAND_W[W],0)</f>
        <v>460</v>
      </c>
      <c r="G228">
        <f t="shared" si="3"/>
        <v>11</v>
      </c>
    </row>
    <row r="229" spans="1:7" x14ac:dyDescent="0.25">
      <c r="A229" t="s">
        <v>57</v>
      </c>
      <c r="B229" t="s">
        <v>101</v>
      </c>
      <c r="C229" t="s">
        <v>114</v>
      </c>
      <c r="D229">
        <v>57</v>
      </c>
      <c r="E229">
        <v>1</v>
      </c>
      <c r="F229">
        <f>RANK(STAND_W[[#This Row],[W]],STAND_W[W],0)</f>
        <v>560</v>
      </c>
      <c r="G229">
        <f t="shared" si="3"/>
        <v>12</v>
      </c>
    </row>
    <row r="230" spans="1:7" x14ac:dyDescent="0.25">
      <c r="A230" t="s">
        <v>58</v>
      </c>
      <c r="B230" t="s">
        <v>95</v>
      </c>
      <c r="C230" t="s">
        <v>114</v>
      </c>
      <c r="D230">
        <v>100</v>
      </c>
      <c r="E230">
        <v>12</v>
      </c>
      <c r="F230">
        <f>RANK(STAND_W[[#This Row],[W]],STAND_W[W],0)</f>
        <v>9</v>
      </c>
      <c r="G230">
        <f t="shared" si="3"/>
        <v>1</v>
      </c>
    </row>
    <row r="231" spans="1:7" x14ac:dyDescent="0.25">
      <c r="A231" t="s">
        <v>58</v>
      </c>
      <c r="B231" t="s">
        <v>103</v>
      </c>
      <c r="C231" t="s">
        <v>114</v>
      </c>
      <c r="D231">
        <v>95</v>
      </c>
      <c r="E231">
        <v>11</v>
      </c>
      <c r="F231">
        <f>RANK(STAND_W[[#This Row],[W]],STAND_W[W],0)</f>
        <v>19</v>
      </c>
      <c r="G231">
        <f t="shared" si="3"/>
        <v>2</v>
      </c>
    </row>
    <row r="232" spans="1:7" x14ac:dyDescent="0.25">
      <c r="A232" t="s">
        <v>58</v>
      </c>
      <c r="B232" t="s">
        <v>98</v>
      </c>
      <c r="C232" t="s">
        <v>114</v>
      </c>
      <c r="D232">
        <v>94</v>
      </c>
      <c r="E232">
        <v>10</v>
      </c>
      <c r="F232">
        <f>RANK(STAND_W[[#This Row],[W]],STAND_W[W],0)</f>
        <v>25</v>
      </c>
      <c r="G232">
        <f t="shared" si="3"/>
        <v>3</v>
      </c>
    </row>
    <row r="233" spans="1:7" x14ac:dyDescent="0.25">
      <c r="A233" t="s">
        <v>58</v>
      </c>
      <c r="B233" t="s">
        <v>94</v>
      </c>
      <c r="C233" t="s">
        <v>114</v>
      </c>
      <c r="D233">
        <v>93</v>
      </c>
      <c r="E233">
        <v>9</v>
      </c>
      <c r="F233">
        <f>RANK(STAND_W[[#This Row],[W]],STAND_W[W],0)</f>
        <v>39</v>
      </c>
      <c r="G233">
        <f t="shared" si="3"/>
        <v>4</v>
      </c>
    </row>
    <row r="234" spans="1:7" x14ac:dyDescent="0.25">
      <c r="A234" t="s">
        <v>58</v>
      </c>
      <c r="B234" t="s">
        <v>99</v>
      </c>
      <c r="C234" t="s">
        <v>114</v>
      </c>
      <c r="D234">
        <v>85</v>
      </c>
      <c r="E234">
        <v>7.5</v>
      </c>
      <c r="F234">
        <f>RANK(STAND_W[[#This Row],[W]],STAND_W[W],0)</f>
        <v>97</v>
      </c>
      <c r="G234">
        <f t="shared" si="3"/>
        <v>5</v>
      </c>
    </row>
    <row r="235" spans="1:7" x14ac:dyDescent="0.25">
      <c r="A235" t="s">
        <v>58</v>
      </c>
      <c r="B235" t="s">
        <v>104</v>
      </c>
      <c r="C235" t="s">
        <v>114</v>
      </c>
      <c r="D235">
        <v>85</v>
      </c>
      <c r="E235">
        <v>7.5</v>
      </c>
      <c r="F235">
        <f>RANK(STAND_W[[#This Row],[W]],STAND_W[W],0)</f>
        <v>97</v>
      </c>
      <c r="G235">
        <f t="shared" si="3"/>
        <v>6</v>
      </c>
    </row>
    <row r="236" spans="1:7" x14ac:dyDescent="0.25">
      <c r="A236" t="s">
        <v>58</v>
      </c>
      <c r="B236" t="s">
        <v>102</v>
      </c>
      <c r="C236" t="s">
        <v>114</v>
      </c>
      <c r="D236">
        <v>78</v>
      </c>
      <c r="E236">
        <v>6</v>
      </c>
      <c r="F236">
        <f>RANK(STAND_W[[#This Row],[W]],STAND_W[W],0)</f>
        <v>203</v>
      </c>
      <c r="G236">
        <f t="shared" si="3"/>
        <v>7</v>
      </c>
    </row>
    <row r="237" spans="1:7" x14ac:dyDescent="0.25">
      <c r="A237" t="s">
        <v>58</v>
      </c>
      <c r="B237" t="s">
        <v>105</v>
      </c>
      <c r="C237" t="s">
        <v>114</v>
      </c>
      <c r="D237">
        <v>77</v>
      </c>
      <c r="E237">
        <v>5</v>
      </c>
      <c r="F237">
        <f>RANK(STAND_W[[#This Row],[W]],STAND_W[W],0)</f>
        <v>219</v>
      </c>
      <c r="G237">
        <f t="shared" si="3"/>
        <v>8</v>
      </c>
    </row>
    <row r="238" spans="1:7" x14ac:dyDescent="0.25">
      <c r="A238" t="s">
        <v>58</v>
      </c>
      <c r="B238" t="s">
        <v>96</v>
      </c>
      <c r="C238" t="s">
        <v>114</v>
      </c>
      <c r="D238">
        <v>74</v>
      </c>
      <c r="E238">
        <v>3.5</v>
      </c>
      <c r="F238">
        <f>RANK(STAND_W[[#This Row],[W]],STAND_W[W],0)</f>
        <v>278</v>
      </c>
      <c r="G238">
        <f t="shared" si="3"/>
        <v>9</v>
      </c>
    </row>
    <row r="239" spans="1:7" x14ac:dyDescent="0.25">
      <c r="A239" t="s">
        <v>58</v>
      </c>
      <c r="B239" t="s">
        <v>101</v>
      </c>
      <c r="C239" t="s">
        <v>114</v>
      </c>
      <c r="D239">
        <v>74</v>
      </c>
      <c r="E239">
        <v>3.5</v>
      </c>
      <c r="F239">
        <f>RANK(STAND_W[[#This Row],[W]],STAND_W[W],0)</f>
        <v>278</v>
      </c>
      <c r="G239">
        <f t="shared" si="3"/>
        <v>10</v>
      </c>
    </row>
    <row r="240" spans="1:7" x14ac:dyDescent="0.25">
      <c r="A240" t="s">
        <v>58</v>
      </c>
      <c r="B240" t="s">
        <v>97</v>
      </c>
      <c r="C240" t="s">
        <v>114</v>
      </c>
      <c r="D240">
        <v>67</v>
      </c>
      <c r="E240">
        <v>2</v>
      </c>
      <c r="F240">
        <f>RANK(STAND_W[[#This Row],[W]],STAND_W[W],0)</f>
        <v>409</v>
      </c>
      <c r="G240">
        <f t="shared" si="3"/>
        <v>11</v>
      </c>
    </row>
    <row r="241" spans="1:7" x14ac:dyDescent="0.25">
      <c r="A241" t="s">
        <v>58</v>
      </c>
      <c r="B241" t="s">
        <v>100</v>
      </c>
      <c r="C241" t="s">
        <v>114</v>
      </c>
      <c r="D241">
        <v>60</v>
      </c>
      <c r="E241">
        <v>1</v>
      </c>
      <c r="F241">
        <f>RANK(STAND_W[[#This Row],[W]],STAND_W[W],0)</f>
        <v>519</v>
      </c>
      <c r="G241">
        <f t="shared" si="3"/>
        <v>12</v>
      </c>
    </row>
    <row r="242" spans="1:7" x14ac:dyDescent="0.25">
      <c r="A242" t="s">
        <v>59</v>
      </c>
      <c r="B242" t="s">
        <v>95</v>
      </c>
      <c r="C242" t="s">
        <v>113</v>
      </c>
      <c r="D242">
        <v>104</v>
      </c>
      <c r="E242">
        <v>12</v>
      </c>
      <c r="F242">
        <f>RANK(STAND_W[[#This Row],[W]],STAND_W[W],0)</f>
        <v>3</v>
      </c>
      <c r="G242">
        <f t="shared" si="3"/>
        <v>1</v>
      </c>
    </row>
    <row r="243" spans="1:7" x14ac:dyDescent="0.25">
      <c r="A243" t="s">
        <v>59</v>
      </c>
      <c r="B243" t="s">
        <v>100</v>
      </c>
      <c r="C243" t="s">
        <v>113</v>
      </c>
      <c r="D243">
        <v>94</v>
      </c>
      <c r="E243">
        <v>10.5</v>
      </c>
      <c r="F243">
        <f>RANK(STAND_W[[#This Row],[W]],STAND_W[W],0)</f>
        <v>25</v>
      </c>
      <c r="G243">
        <f t="shared" si="3"/>
        <v>2</v>
      </c>
    </row>
    <row r="244" spans="1:7" x14ac:dyDescent="0.25">
      <c r="A244" t="s">
        <v>59</v>
      </c>
      <c r="B244" t="s">
        <v>102</v>
      </c>
      <c r="C244" t="s">
        <v>113</v>
      </c>
      <c r="D244">
        <v>94</v>
      </c>
      <c r="E244">
        <v>10.5</v>
      </c>
      <c r="F244">
        <f>RANK(STAND_W[[#This Row],[W]],STAND_W[W],0)</f>
        <v>25</v>
      </c>
      <c r="G244">
        <f t="shared" si="3"/>
        <v>3</v>
      </c>
    </row>
    <row r="245" spans="1:7" x14ac:dyDescent="0.25">
      <c r="A245" t="s">
        <v>59</v>
      </c>
      <c r="B245" t="s">
        <v>101</v>
      </c>
      <c r="C245" t="s">
        <v>113</v>
      </c>
      <c r="D245">
        <v>86</v>
      </c>
      <c r="E245">
        <v>9</v>
      </c>
      <c r="F245">
        <f>RANK(STAND_W[[#This Row],[W]],STAND_W[W],0)</f>
        <v>90</v>
      </c>
      <c r="G245">
        <f t="shared" si="3"/>
        <v>4</v>
      </c>
    </row>
    <row r="246" spans="1:7" x14ac:dyDescent="0.25">
      <c r="A246" t="s">
        <v>59</v>
      </c>
      <c r="B246" t="s">
        <v>97</v>
      </c>
      <c r="C246" t="s">
        <v>113</v>
      </c>
      <c r="D246">
        <v>83</v>
      </c>
      <c r="E246">
        <v>8</v>
      </c>
      <c r="F246">
        <f>RANK(STAND_W[[#This Row],[W]],STAND_W[W],0)</f>
        <v>118</v>
      </c>
      <c r="G246">
        <f t="shared" si="3"/>
        <v>5</v>
      </c>
    </row>
    <row r="247" spans="1:7" x14ac:dyDescent="0.25">
      <c r="A247" t="s">
        <v>59</v>
      </c>
      <c r="B247" t="s">
        <v>96</v>
      </c>
      <c r="C247" t="s">
        <v>113</v>
      </c>
      <c r="D247">
        <v>79</v>
      </c>
      <c r="E247">
        <v>7</v>
      </c>
      <c r="F247">
        <f>RANK(STAND_W[[#This Row],[W]],STAND_W[W],0)</f>
        <v>184</v>
      </c>
      <c r="G247">
        <f t="shared" si="3"/>
        <v>6</v>
      </c>
    </row>
    <row r="248" spans="1:7" x14ac:dyDescent="0.25">
      <c r="A248" t="s">
        <v>59</v>
      </c>
      <c r="B248" t="s">
        <v>105</v>
      </c>
      <c r="C248" t="s">
        <v>113</v>
      </c>
      <c r="D248">
        <v>77</v>
      </c>
      <c r="E248">
        <v>6</v>
      </c>
      <c r="F248">
        <f>RANK(STAND_W[[#This Row],[W]],STAND_W[W],0)</f>
        <v>219</v>
      </c>
      <c r="G248">
        <f t="shared" si="3"/>
        <v>7</v>
      </c>
    </row>
    <row r="249" spans="1:7" x14ac:dyDescent="0.25">
      <c r="A249" t="s">
        <v>59</v>
      </c>
      <c r="B249" t="s">
        <v>98</v>
      </c>
      <c r="C249" t="s">
        <v>113</v>
      </c>
      <c r="D249">
        <v>75</v>
      </c>
      <c r="E249">
        <v>5</v>
      </c>
      <c r="F249">
        <f>RANK(STAND_W[[#This Row],[W]],STAND_W[W],0)</f>
        <v>258</v>
      </c>
      <c r="G249">
        <f t="shared" si="3"/>
        <v>8</v>
      </c>
    </row>
    <row r="250" spans="1:7" x14ac:dyDescent="0.25">
      <c r="A250" t="s">
        <v>59</v>
      </c>
      <c r="B250" t="s">
        <v>99</v>
      </c>
      <c r="C250" t="s">
        <v>113</v>
      </c>
      <c r="D250">
        <v>63</v>
      </c>
      <c r="E250">
        <v>4</v>
      </c>
      <c r="F250">
        <f>RANK(STAND_W[[#This Row],[W]],STAND_W[W],0)</f>
        <v>475</v>
      </c>
      <c r="G250">
        <f t="shared" si="3"/>
        <v>9</v>
      </c>
    </row>
    <row r="251" spans="1:7" x14ac:dyDescent="0.25">
      <c r="A251" t="s">
        <v>59</v>
      </c>
      <c r="B251" t="s">
        <v>104</v>
      </c>
      <c r="C251" t="s">
        <v>113</v>
      </c>
      <c r="D251">
        <v>60</v>
      </c>
      <c r="E251">
        <v>3</v>
      </c>
      <c r="F251">
        <f>RANK(STAND_W[[#This Row],[W]],STAND_W[W],0)</f>
        <v>519</v>
      </c>
      <c r="G251">
        <f t="shared" si="3"/>
        <v>10</v>
      </c>
    </row>
    <row r="252" spans="1:7" x14ac:dyDescent="0.25">
      <c r="A252" t="s">
        <v>59</v>
      </c>
      <c r="B252" t="s">
        <v>94</v>
      </c>
      <c r="C252" t="s">
        <v>113</v>
      </c>
      <c r="D252">
        <v>53</v>
      </c>
      <c r="E252">
        <v>2</v>
      </c>
      <c r="F252">
        <f>RANK(STAND_W[[#This Row],[W]],STAND_W[W],0)</f>
        <v>605</v>
      </c>
      <c r="G252">
        <f t="shared" si="3"/>
        <v>11</v>
      </c>
    </row>
    <row r="253" spans="1:7" x14ac:dyDescent="0.25">
      <c r="A253" t="s">
        <v>59</v>
      </c>
      <c r="B253" t="s">
        <v>103</v>
      </c>
      <c r="C253" t="s">
        <v>113</v>
      </c>
      <c r="D253">
        <v>44</v>
      </c>
      <c r="E253">
        <v>1</v>
      </c>
      <c r="F253">
        <f>RANK(STAND_W[[#This Row],[W]],STAND_W[W],0)</f>
        <v>645</v>
      </c>
      <c r="G253">
        <f t="shared" si="3"/>
        <v>12</v>
      </c>
    </row>
    <row r="254" spans="1:7" x14ac:dyDescent="0.25">
      <c r="A254" t="s">
        <v>60</v>
      </c>
      <c r="B254" t="s">
        <v>100</v>
      </c>
      <c r="C254" t="s">
        <v>114</v>
      </c>
      <c r="D254">
        <v>79</v>
      </c>
      <c r="E254">
        <v>12</v>
      </c>
      <c r="F254">
        <f>RANK(STAND_W[[#This Row],[W]],STAND_W[W],0)</f>
        <v>184</v>
      </c>
      <c r="G254">
        <f t="shared" si="3"/>
        <v>1</v>
      </c>
    </row>
    <row r="255" spans="1:7" x14ac:dyDescent="0.25">
      <c r="A255" t="s">
        <v>60</v>
      </c>
      <c r="B255" t="s">
        <v>101</v>
      </c>
      <c r="C255" t="s">
        <v>114</v>
      </c>
      <c r="D255">
        <v>74</v>
      </c>
      <c r="E255">
        <v>11</v>
      </c>
      <c r="F255">
        <f>RANK(STAND_W[[#This Row],[W]],STAND_W[W],0)</f>
        <v>278</v>
      </c>
      <c r="G255">
        <f t="shared" si="3"/>
        <v>2</v>
      </c>
    </row>
    <row r="256" spans="1:7" x14ac:dyDescent="0.25">
      <c r="A256" t="s">
        <v>60</v>
      </c>
      <c r="B256" t="s">
        <v>94</v>
      </c>
      <c r="C256" t="s">
        <v>114</v>
      </c>
      <c r="D256">
        <v>73</v>
      </c>
      <c r="E256">
        <v>10</v>
      </c>
      <c r="F256">
        <f>RANK(STAND_W[[#This Row],[W]],STAND_W[W],0)</f>
        <v>300</v>
      </c>
      <c r="G256">
        <f t="shared" si="3"/>
        <v>3</v>
      </c>
    </row>
    <row r="257" spans="1:7" x14ac:dyDescent="0.25">
      <c r="A257" t="s">
        <v>60</v>
      </c>
      <c r="B257" t="s">
        <v>97</v>
      </c>
      <c r="C257" t="s">
        <v>114</v>
      </c>
      <c r="D257">
        <v>72</v>
      </c>
      <c r="E257">
        <v>9</v>
      </c>
      <c r="F257">
        <f>RANK(STAND_W[[#This Row],[W]],STAND_W[W],0)</f>
        <v>318</v>
      </c>
      <c r="G257">
        <f t="shared" si="3"/>
        <v>4</v>
      </c>
    </row>
    <row r="258" spans="1:7" x14ac:dyDescent="0.25">
      <c r="A258" t="s">
        <v>60</v>
      </c>
      <c r="B258" t="s">
        <v>99</v>
      </c>
      <c r="C258" t="s">
        <v>114</v>
      </c>
      <c r="D258">
        <v>71</v>
      </c>
      <c r="E258">
        <v>8</v>
      </c>
      <c r="F258">
        <f>RANK(STAND_W[[#This Row],[W]],STAND_W[W],0)</f>
        <v>334</v>
      </c>
      <c r="G258">
        <f t="shared" ref="G258:G321" si="4">IF(A258=A257,G257+1,1)</f>
        <v>5</v>
      </c>
    </row>
    <row r="259" spans="1:7" x14ac:dyDescent="0.25">
      <c r="A259" t="s">
        <v>60</v>
      </c>
      <c r="B259" t="s">
        <v>95</v>
      </c>
      <c r="C259" t="s">
        <v>114</v>
      </c>
      <c r="D259">
        <v>69</v>
      </c>
      <c r="E259">
        <v>7</v>
      </c>
      <c r="F259">
        <f>RANK(STAND_W[[#This Row],[W]],STAND_W[W],0)</f>
        <v>366</v>
      </c>
      <c r="G259">
        <f t="shared" si="4"/>
        <v>6</v>
      </c>
    </row>
    <row r="260" spans="1:7" x14ac:dyDescent="0.25">
      <c r="A260" t="s">
        <v>60</v>
      </c>
      <c r="B260" t="s">
        <v>98</v>
      </c>
      <c r="C260" t="s">
        <v>114</v>
      </c>
      <c r="D260">
        <v>68</v>
      </c>
      <c r="E260">
        <v>6</v>
      </c>
      <c r="F260">
        <f>RANK(STAND_W[[#This Row],[W]],STAND_W[W],0)</f>
        <v>382</v>
      </c>
      <c r="G260">
        <f t="shared" si="4"/>
        <v>7</v>
      </c>
    </row>
    <row r="261" spans="1:7" x14ac:dyDescent="0.25">
      <c r="A261" t="s">
        <v>60</v>
      </c>
      <c r="B261" t="s">
        <v>104</v>
      </c>
      <c r="C261" t="s">
        <v>114</v>
      </c>
      <c r="D261">
        <v>65</v>
      </c>
      <c r="E261">
        <v>5</v>
      </c>
      <c r="F261">
        <f>RANK(STAND_W[[#This Row],[W]],STAND_W[W],0)</f>
        <v>442</v>
      </c>
      <c r="G261">
        <f t="shared" si="4"/>
        <v>8</v>
      </c>
    </row>
    <row r="262" spans="1:7" x14ac:dyDescent="0.25">
      <c r="A262" t="s">
        <v>60</v>
      </c>
      <c r="B262" t="s">
        <v>102</v>
      </c>
      <c r="C262" t="s">
        <v>114</v>
      </c>
      <c r="D262">
        <v>62</v>
      </c>
      <c r="E262">
        <v>4</v>
      </c>
      <c r="F262">
        <f>RANK(STAND_W[[#This Row],[W]],STAND_W[W],0)</f>
        <v>490</v>
      </c>
      <c r="G262">
        <f t="shared" si="4"/>
        <v>9</v>
      </c>
    </row>
    <row r="263" spans="1:7" x14ac:dyDescent="0.25">
      <c r="A263" t="s">
        <v>60</v>
      </c>
      <c r="B263" t="s">
        <v>96</v>
      </c>
      <c r="C263" t="s">
        <v>114</v>
      </c>
      <c r="D263">
        <v>60</v>
      </c>
      <c r="E263">
        <v>3</v>
      </c>
      <c r="F263">
        <f>RANK(STAND_W[[#This Row],[W]],STAND_W[W],0)</f>
        <v>519</v>
      </c>
      <c r="G263">
        <f t="shared" si="4"/>
        <v>10</v>
      </c>
    </row>
    <row r="264" spans="1:7" x14ac:dyDescent="0.25">
      <c r="A264" t="s">
        <v>60</v>
      </c>
      <c r="B264" t="s">
        <v>103</v>
      </c>
      <c r="C264" t="s">
        <v>114</v>
      </c>
      <c r="D264">
        <v>58</v>
      </c>
      <c r="E264">
        <v>2</v>
      </c>
      <c r="F264">
        <f>RANK(STAND_W[[#This Row],[W]],STAND_W[W],0)</f>
        <v>550</v>
      </c>
      <c r="G264">
        <f t="shared" si="4"/>
        <v>11</v>
      </c>
    </row>
    <row r="265" spans="1:7" x14ac:dyDescent="0.25">
      <c r="A265" t="s">
        <v>60</v>
      </c>
      <c r="B265" t="s">
        <v>105</v>
      </c>
      <c r="C265" t="s">
        <v>114</v>
      </c>
      <c r="D265">
        <v>45</v>
      </c>
      <c r="E265">
        <v>1</v>
      </c>
      <c r="F265">
        <f>RANK(STAND_W[[#This Row],[W]],STAND_W[W],0)</f>
        <v>641</v>
      </c>
      <c r="G265">
        <f t="shared" si="4"/>
        <v>12</v>
      </c>
    </row>
    <row r="266" spans="1:7" x14ac:dyDescent="0.25">
      <c r="A266" t="s">
        <v>61</v>
      </c>
      <c r="B266" t="s">
        <v>94</v>
      </c>
      <c r="C266" t="s">
        <v>113</v>
      </c>
      <c r="D266">
        <v>94</v>
      </c>
      <c r="E266">
        <v>12</v>
      </c>
      <c r="F266">
        <f>RANK(STAND_W[[#This Row],[W]],STAND_W[W],0)</f>
        <v>25</v>
      </c>
      <c r="G266">
        <f t="shared" si="4"/>
        <v>1</v>
      </c>
    </row>
    <row r="267" spans="1:7" x14ac:dyDescent="0.25">
      <c r="A267" t="s">
        <v>61</v>
      </c>
      <c r="B267" t="s">
        <v>95</v>
      </c>
      <c r="C267" t="s">
        <v>113</v>
      </c>
      <c r="D267">
        <v>87</v>
      </c>
      <c r="E267">
        <v>11</v>
      </c>
      <c r="F267">
        <f>RANK(STAND_W[[#This Row],[W]],STAND_W[W],0)</f>
        <v>79</v>
      </c>
      <c r="G267">
        <f t="shared" si="4"/>
        <v>2</v>
      </c>
    </row>
    <row r="268" spans="1:7" x14ac:dyDescent="0.25">
      <c r="A268" t="s">
        <v>61</v>
      </c>
      <c r="B268" t="s">
        <v>99</v>
      </c>
      <c r="C268" t="s">
        <v>113</v>
      </c>
      <c r="D268">
        <v>81</v>
      </c>
      <c r="E268">
        <v>9.5</v>
      </c>
      <c r="F268">
        <f>RANK(STAND_W[[#This Row],[W]],STAND_W[W],0)</f>
        <v>144</v>
      </c>
      <c r="G268">
        <f t="shared" si="4"/>
        <v>3</v>
      </c>
    </row>
    <row r="269" spans="1:7" x14ac:dyDescent="0.25">
      <c r="A269" t="s">
        <v>61</v>
      </c>
      <c r="B269" t="s">
        <v>101</v>
      </c>
      <c r="C269" t="s">
        <v>113</v>
      </c>
      <c r="D269">
        <v>81</v>
      </c>
      <c r="E269">
        <v>9.5</v>
      </c>
      <c r="F269">
        <f>RANK(STAND_W[[#This Row],[W]],STAND_W[W],0)</f>
        <v>144</v>
      </c>
      <c r="G269">
        <f t="shared" si="4"/>
        <v>4</v>
      </c>
    </row>
    <row r="270" spans="1:7" x14ac:dyDescent="0.25">
      <c r="A270" t="s">
        <v>61</v>
      </c>
      <c r="B270" t="s">
        <v>100</v>
      </c>
      <c r="C270" t="s">
        <v>113</v>
      </c>
      <c r="D270">
        <v>74</v>
      </c>
      <c r="E270">
        <v>8</v>
      </c>
      <c r="F270">
        <f>RANK(STAND_W[[#This Row],[W]],STAND_W[W],0)</f>
        <v>278</v>
      </c>
      <c r="G270">
        <f t="shared" si="4"/>
        <v>5</v>
      </c>
    </row>
    <row r="271" spans="1:7" x14ac:dyDescent="0.25">
      <c r="A271" t="s">
        <v>61</v>
      </c>
      <c r="B271" t="s">
        <v>104</v>
      </c>
      <c r="C271" t="s">
        <v>113</v>
      </c>
      <c r="D271">
        <v>73</v>
      </c>
      <c r="E271">
        <v>7</v>
      </c>
      <c r="F271">
        <f>RANK(STAND_W[[#This Row],[W]],STAND_W[W],0)</f>
        <v>300</v>
      </c>
      <c r="G271">
        <f t="shared" si="4"/>
        <v>6</v>
      </c>
    </row>
    <row r="272" spans="1:7" x14ac:dyDescent="0.25">
      <c r="A272" t="s">
        <v>61</v>
      </c>
      <c r="B272" t="s">
        <v>103</v>
      </c>
      <c r="C272" t="s">
        <v>113</v>
      </c>
      <c r="D272">
        <v>71</v>
      </c>
      <c r="E272">
        <v>6</v>
      </c>
      <c r="F272">
        <f>RANK(STAND_W[[#This Row],[W]],STAND_W[W],0)</f>
        <v>334</v>
      </c>
      <c r="G272">
        <f t="shared" si="4"/>
        <v>7</v>
      </c>
    </row>
    <row r="273" spans="1:7" x14ac:dyDescent="0.25">
      <c r="A273" t="s">
        <v>61</v>
      </c>
      <c r="B273" t="s">
        <v>98</v>
      </c>
      <c r="C273" t="s">
        <v>113</v>
      </c>
      <c r="D273">
        <v>65</v>
      </c>
      <c r="E273">
        <v>5</v>
      </c>
      <c r="F273">
        <f>RANK(STAND_W[[#This Row],[W]],STAND_W[W],0)</f>
        <v>442</v>
      </c>
      <c r="G273">
        <f t="shared" si="4"/>
        <v>8</v>
      </c>
    </row>
    <row r="274" spans="1:7" x14ac:dyDescent="0.25">
      <c r="A274" t="s">
        <v>61</v>
      </c>
      <c r="B274" t="s">
        <v>102</v>
      </c>
      <c r="C274" t="s">
        <v>113</v>
      </c>
      <c r="D274">
        <v>59</v>
      </c>
      <c r="E274">
        <v>4</v>
      </c>
      <c r="F274">
        <f>RANK(STAND_W[[#This Row],[W]],STAND_W[W],0)</f>
        <v>542</v>
      </c>
      <c r="G274">
        <f t="shared" si="4"/>
        <v>9</v>
      </c>
    </row>
    <row r="275" spans="1:7" x14ac:dyDescent="0.25">
      <c r="A275" t="s">
        <v>61</v>
      </c>
      <c r="B275" t="s">
        <v>97</v>
      </c>
      <c r="C275" t="s">
        <v>113</v>
      </c>
      <c r="D275">
        <v>54</v>
      </c>
      <c r="E275">
        <v>3</v>
      </c>
      <c r="F275">
        <f>RANK(STAND_W[[#This Row],[W]],STAND_W[W],0)</f>
        <v>591</v>
      </c>
      <c r="G275">
        <f t="shared" si="4"/>
        <v>10</v>
      </c>
    </row>
    <row r="276" spans="1:7" x14ac:dyDescent="0.25">
      <c r="A276" t="s">
        <v>61</v>
      </c>
      <c r="B276" t="s">
        <v>105</v>
      </c>
      <c r="C276" t="s">
        <v>113</v>
      </c>
      <c r="D276">
        <v>45</v>
      </c>
      <c r="E276">
        <v>2</v>
      </c>
      <c r="F276">
        <f>RANK(STAND_W[[#This Row],[W]],STAND_W[W],0)</f>
        <v>641</v>
      </c>
      <c r="G276">
        <f t="shared" si="4"/>
        <v>11</v>
      </c>
    </row>
    <row r="277" spans="1:7" x14ac:dyDescent="0.25">
      <c r="A277" t="s">
        <v>61</v>
      </c>
      <c r="B277" t="s">
        <v>96</v>
      </c>
      <c r="C277" t="s">
        <v>113</v>
      </c>
      <c r="D277">
        <v>44</v>
      </c>
      <c r="E277">
        <v>1</v>
      </c>
      <c r="F277">
        <f>RANK(STAND_W[[#This Row],[W]],STAND_W[W],0)</f>
        <v>645</v>
      </c>
      <c r="G277">
        <f t="shared" si="4"/>
        <v>12</v>
      </c>
    </row>
    <row r="278" spans="1:7" x14ac:dyDescent="0.25">
      <c r="A278" t="s">
        <v>62</v>
      </c>
      <c r="B278" t="s">
        <v>99</v>
      </c>
      <c r="C278" t="s">
        <v>113</v>
      </c>
      <c r="D278">
        <v>93</v>
      </c>
      <c r="E278">
        <v>12</v>
      </c>
      <c r="F278">
        <f>RANK(STAND_W[[#This Row],[W]],STAND_W[W],0)</f>
        <v>39</v>
      </c>
      <c r="G278">
        <f t="shared" si="4"/>
        <v>1</v>
      </c>
    </row>
    <row r="279" spans="1:7" x14ac:dyDescent="0.25">
      <c r="A279" t="s">
        <v>62</v>
      </c>
      <c r="B279" t="s">
        <v>94</v>
      </c>
      <c r="C279" t="s">
        <v>113</v>
      </c>
      <c r="D279">
        <v>90</v>
      </c>
      <c r="E279">
        <v>11</v>
      </c>
      <c r="F279">
        <f>RANK(STAND_W[[#This Row],[W]],STAND_W[W],0)</f>
        <v>51</v>
      </c>
      <c r="G279">
        <f t="shared" si="4"/>
        <v>2</v>
      </c>
    </row>
    <row r="280" spans="1:7" x14ac:dyDescent="0.25">
      <c r="A280" t="s">
        <v>62</v>
      </c>
      <c r="B280" t="s">
        <v>95</v>
      </c>
      <c r="C280" t="s">
        <v>113</v>
      </c>
      <c r="D280">
        <v>86</v>
      </c>
      <c r="E280">
        <v>10</v>
      </c>
      <c r="F280">
        <f>RANK(STAND_W[[#This Row],[W]],STAND_W[W],0)</f>
        <v>90</v>
      </c>
      <c r="G280">
        <f t="shared" si="4"/>
        <v>3</v>
      </c>
    </row>
    <row r="281" spans="1:7" x14ac:dyDescent="0.25">
      <c r="A281" t="s">
        <v>62</v>
      </c>
      <c r="B281" t="s">
        <v>102</v>
      </c>
      <c r="C281" t="s">
        <v>113</v>
      </c>
      <c r="D281">
        <v>76</v>
      </c>
      <c r="E281">
        <v>9</v>
      </c>
      <c r="F281">
        <f>RANK(STAND_W[[#This Row],[W]],STAND_W[W],0)</f>
        <v>237</v>
      </c>
      <c r="G281">
        <f t="shared" si="4"/>
        <v>4</v>
      </c>
    </row>
    <row r="282" spans="1:7" x14ac:dyDescent="0.25">
      <c r="A282" t="s">
        <v>62</v>
      </c>
      <c r="B282" t="s">
        <v>98</v>
      </c>
      <c r="C282" t="s">
        <v>113</v>
      </c>
      <c r="D282">
        <v>75</v>
      </c>
      <c r="E282">
        <v>8</v>
      </c>
      <c r="F282">
        <f>RANK(STAND_W[[#This Row],[W]],STAND_W[W],0)</f>
        <v>258</v>
      </c>
      <c r="G282">
        <f t="shared" si="4"/>
        <v>5</v>
      </c>
    </row>
    <row r="283" spans="1:7" x14ac:dyDescent="0.25">
      <c r="A283" t="s">
        <v>62</v>
      </c>
      <c r="B283" t="s">
        <v>101</v>
      </c>
      <c r="C283" t="s">
        <v>113</v>
      </c>
      <c r="D283">
        <v>68</v>
      </c>
      <c r="E283">
        <v>7</v>
      </c>
      <c r="F283">
        <f>RANK(STAND_W[[#This Row],[W]],STAND_W[W],0)</f>
        <v>382</v>
      </c>
      <c r="G283">
        <f t="shared" si="4"/>
        <v>6</v>
      </c>
    </row>
    <row r="284" spans="1:7" x14ac:dyDescent="0.25">
      <c r="A284" t="s">
        <v>62</v>
      </c>
      <c r="B284" t="s">
        <v>96</v>
      </c>
      <c r="C284" t="s">
        <v>113</v>
      </c>
      <c r="D284">
        <v>67</v>
      </c>
      <c r="E284">
        <v>6</v>
      </c>
      <c r="F284">
        <f>RANK(STAND_W[[#This Row],[W]],STAND_W[W],0)</f>
        <v>409</v>
      </c>
      <c r="G284">
        <f t="shared" si="4"/>
        <v>7</v>
      </c>
    </row>
    <row r="285" spans="1:7" x14ac:dyDescent="0.25">
      <c r="A285" t="s">
        <v>62</v>
      </c>
      <c r="B285" t="s">
        <v>104</v>
      </c>
      <c r="C285" t="s">
        <v>113</v>
      </c>
      <c r="D285">
        <v>65</v>
      </c>
      <c r="E285">
        <v>5</v>
      </c>
      <c r="F285">
        <f>RANK(STAND_W[[#This Row],[W]],STAND_W[W],0)</f>
        <v>442</v>
      </c>
      <c r="G285">
        <f t="shared" si="4"/>
        <v>8</v>
      </c>
    </row>
    <row r="286" spans="1:7" x14ac:dyDescent="0.25">
      <c r="A286" t="s">
        <v>62</v>
      </c>
      <c r="B286" t="s">
        <v>100</v>
      </c>
      <c r="C286" t="s">
        <v>113</v>
      </c>
      <c r="D286">
        <v>55</v>
      </c>
      <c r="E286">
        <v>4</v>
      </c>
      <c r="F286">
        <f>RANK(STAND_W[[#This Row],[W]],STAND_W[W],0)</f>
        <v>576</v>
      </c>
      <c r="G286">
        <f t="shared" si="4"/>
        <v>9</v>
      </c>
    </row>
    <row r="287" spans="1:7" x14ac:dyDescent="0.25">
      <c r="A287" t="s">
        <v>62</v>
      </c>
      <c r="B287" t="s">
        <v>97</v>
      </c>
      <c r="C287" t="s">
        <v>113</v>
      </c>
      <c r="D287">
        <v>54</v>
      </c>
      <c r="E287">
        <v>3</v>
      </c>
      <c r="F287">
        <f>RANK(STAND_W[[#This Row],[W]],STAND_W[W],0)</f>
        <v>591</v>
      </c>
      <c r="G287">
        <f t="shared" si="4"/>
        <v>10</v>
      </c>
    </row>
    <row r="288" spans="1:7" x14ac:dyDescent="0.25">
      <c r="A288" t="s">
        <v>62</v>
      </c>
      <c r="B288" t="s">
        <v>105</v>
      </c>
      <c r="C288" t="s">
        <v>113</v>
      </c>
      <c r="D288">
        <v>53</v>
      </c>
      <c r="E288">
        <v>2</v>
      </c>
      <c r="F288">
        <f>RANK(STAND_W[[#This Row],[W]],STAND_W[W],0)</f>
        <v>605</v>
      </c>
      <c r="G288">
        <f t="shared" si="4"/>
        <v>11</v>
      </c>
    </row>
    <row r="289" spans="1:7" x14ac:dyDescent="0.25">
      <c r="A289" t="s">
        <v>62</v>
      </c>
      <c r="B289" t="s">
        <v>103</v>
      </c>
      <c r="C289" t="s">
        <v>113</v>
      </c>
      <c r="D289">
        <v>50</v>
      </c>
      <c r="E289">
        <v>1</v>
      </c>
      <c r="F289">
        <f>RANK(STAND_W[[#This Row],[W]],STAND_W[W],0)</f>
        <v>621</v>
      </c>
      <c r="G289">
        <f t="shared" si="4"/>
        <v>12</v>
      </c>
    </row>
    <row r="290" spans="1:7" x14ac:dyDescent="0.25">
      <c r="A290" t="s">
        <v>63</v>
      </c>
      <c r="B290" t="s">
        <v>95</v>
      </c>
      <c r="C290" t="s">
        <v>114</v>
      </c>
      <c r="D290">
        <v>95</v>
      </c>
      <c r="E290">
        <v>12</v>
      </c>
      <c r="F290">
        <f>RANK(STAND_W[[#This Row],[W]],STAND_W[W],0)</f>
        <v>19</v>
      </c>
      <c r="G290">
        <f t="shared" si="4"/>
        <v>1</v>
      </c>
    </row>
    <row r="291" spans="1:7" x14ac:dyDescent="0.25">
      <c r="A291" t="s">
        <v>63</v>
      </c>
      <c r="B291" t="s">
        <v>105</v>
      </c>
      <c r="C291" t="s">
        <v>114</v>
      </c>
      <c r="D291">
        <v>87</v>
      </c>
      <c r="E291">
        <v>11</v>
      </c>
      <c r="F291">
        <f>RANK(STAND_W[[#This Row],[W]],STAND_W[W],0)</f>
        <v>79</v>
      </c>
      <c r="G291">
        <f t="shared" si="4"/>
        <v>2</v>
      </c>
    </row>
    <row r="292" spans="1:7" x14ac:dyDescent="0.25">
      <c r="A292" t="s">
        <v>63</v>
      </c>
      <c r="B292" t="s">
        <v>94</v>
      </c>
      <c r="C292" t="s">
        <v>114</v>
      </c>
      <c r="D292">
        <v>85</v>
      </c>
      <c r="E292">
        <v>10</v>
      </c>
      <c r="F292">
        <f>RANK(STAND_W[[#This Row],[W]],STAND_W[W],0)</f>
        <v>97</v>
      </c>
      <c r="G292">
        <f t="shared" si="4"/>
        <v>3</v>
      </c>
    </row>
    <row r="293" spans="1:7" x14ac:dyDescent="0.25">
      <c r="A293" t="s">
        <v>63</v>
      </c>
      <c r="B293" t="s">
        <v>99</v>
      </c>
      <c r="C293" t="s">
        <v>114</v>
      </c>
      <c r="D293">
        <v>82</v>
      </c>
      <c r="E293">
        <v>9</v>
      </c>
      <c r="F293">
        <f>RANK(STAND_W[[#This Row],[W]],STAND_W[W],0)</f>
        <v>132</v>
      </c>
      <c r="G293">
        <f t="shared" si="4"/>
        <v>4</v>
      </c>
    </row>
    <row r="294" spans="1:7" x14ac:dyDescent="0.25">
      <c r="A294" t="s">
        <v>63</v>
      </c>
      <c r="B294" t="s">
        <v>98</v>
      </c>
      <c r="C294" t="s">
        <v>114</v>
      </c>
      <c r="D294">
        <v>76</v>
      </c>
      <c r="E294">
        <v>7.5</v>
      </c>
      <c r="F294">
        <f>RANK(STAND_W[[#This Row],[W]],STAND_W[W],0)</f>
        <v>237</v>
      </c>
      <c r="G294">
        <f t="shared" si="4"/>
        <v>5</v>
      </c>
    </row>
    <row r="295" spans="1:7" x14ac:dyDescent="0.25">
      <c r="A295" t="s">
        <v>63</v>
      </c>
      <c r="B295" t="s">
        <v>100</v>
      </c>
      <c r="C295" t="s">
        <v>114</v>
      </c>
      <c r="D295">
        <v>76</v>
      </c>
      <c r="E295">
        <v>7.5</v>
      </c>
      <c r="F295">
        <f>RANK(STAND_W[[#This Row],[W]],STAND_W[W],0)</f>
        <v>237</v>
      </c>
      <c r="G295">
        <f t="shared" si="4"/>
        <v>6</v>
      </c>
    </row>
    <row r="296" spans="1:7" x14ac:dyDescent="0.25">
      <c r="A296" t="s">
        <v>63</v>
      </c>
      <c r="B296" t="s">
        <v>102</v>
      </c>
      <c r="C296" t="s">
        <v>114</v>
      </c>
      <c r="D296">
        <v>72</v>
      </c>
      <c r="E296">
        <v>6</v>
      </c>
      <c r="F296">
        <f>RANK(STAND_W[[#This Row],[W]],STAND_W[W],0)</f>
        <v>318</v>
      </c>
      <c r="G296">
        <f t="shared" si="4"/>
        <v>7</v>
      </c>
    </row>
    <row r="297" spans="1:7" x14ac:dyDescent="0.25">
      <c r="A297" t="s">
        <v>63</v>
      </c>
      <c r="B297" t="s">
        <v>101</v>
      </c>
      <c r="C297" t="s">
        <v>114</v>
      </c>
      <c r="D297">
        <v>69</v>
      </c>
      <c r="E297">
        <v>5</v>
      </c>
      <c r="F297">
        <f>RANK(STAND_W[[#This Row],[W]],STAND_W[W],0)</f>
        <v>366</v>
      </c>
      <c r="G297">
        <f t="shared" si="4"/>
        <v>8</v>
      </c>
    </row>
    <row r="298" spans="1:7" x14ac:dyDescent="0.25">
      <c r="A298" t="s">
        <v>63</v>
      </c>
      <c r="B298" t="s">
        <v>103</v>
      </c>
      <c r="C298" t="s">
        <v>114</v>
      </c>
      <c r="D298">
        <v>68</v>
      </c>
      <c r="E298">
        <v>4</v>
      </c>
      <c r="F298">
        <f>RANK(STAND_W[[#This Row],[W]],STAND_W[W],0)</f>
        <v>382</v>
      </c>
      <c r="G298">
        <f t="shared" si="4"/>
        <v>9</v>
      </c>
    </row>
    <row r="299" spans="1:7" x14ac:dyDescent="0.25">
      <c r="A299" t="s">
        <v>63</v>
      </c>
      <c r="B299" t="s">
        <v>104</v>
      </c>
      <c r="C299" t="s">
        <v>114</v>
      </c>
      <c r="D299">
        <v>62</v>
      </c>
      <c r="E299">
        <v>3</v>
      </c>
      <c r="F299">
        <f>RANK(STAND_W[[#This Row],[W]],STAND_W[W],0)</f>
        <v>490</v>
      </c>
      <c r="G299">
        <f t="shared" si="4"/>
        <v>10</v>
      </c>
    </row>
    <row r="300" spans="1:7" x14ac:dyDescent="0.25">
      <c r="A300" t="s">
        <v>63</v>
      </c>
      <c r="B300" t="s">
        <v>97</v>
      </c>
      <c r="C300" t="s">
        <v>114</v>
      </c>
      <c r="D300">
        <v>61</v>
      </c>
      <c r="E300">
        <v>2</v>
      </c>
      <c r="F300">
        <f>RANK(STAND_W[[#This Row],[W]],STAND_W[W],0)</f>
        <v>509</v>
      </c>
      <c r="G300">
        <f t="shared" si="4"/>
        <v>11</v>
      </c>
    </row>
    <row r="301" spans="1:7" x14ac:dyDescent="0.25">
      <c r="A301" t="s">
        <v>63</v>
      </c>
      <c r="B301" t="s">
        <v>96</v>
      </c>
      <c r="C301" t="s">
        <v>114</v>
      </c>
      <c r="D301">
        <v>57</v>
      </c>
      <c r="E301">
        <v>1</v>
      </c>
      <c r="F301">
        <f>RANK(STAND_W[[#This Row],[W]],STAND_W[W],0)</f>
        <v>560</v>
      </c>
      <c r="G301">
        <f t="shared" si="4"/>
        <v>12</v>
      </c>
    </row>
    <row r="302" spans="1:7" x14ac:dyDescent="0.25">
      <c r="A302" t="s">
        <v>64</v>
      </c>
      <c r="B302" t="s">
        <v>95</v>
      </c>
      <c r="C302" t="s">
        <v>114</v>
      </c>
      <c r="D302">
        <v>88</v>
      </c>
      <c r="E302">
        <v>11.5</v>
      </c>
      <c r="F302">
        <f>RANK(STAND_W[[#This Row],[W]],STAND_W[W],0)</f>
        <v>64</v>
      </c>
      <c r="G302">
        <f t="shared" si="4"/>
        <v>1</v>
      </c>
    </row>
    <row r="303" spans="1:7" x14ac:dyDescent="0.25">
      <c r="A303" t="s">
        <v>64</v>
      </c>
      <c r="B303" t="s">
        <v>98</v>
      </c>
      <c r="C303" t="s">
        <v>114</v>
      </c>
      <c r="D303">
        <v>88</v>
      </c>
      <c r="E303">
        <v>11.5</v>
      </c>
      <c r="F303">
        <f>RANK(STAND_W[[#This Row],[W]],STAND_W[W],0)</f>
        <v>64</v>
      </c>
      <c r="G303">
        <f t="shared" si="4"/>
        <v>2</v>
      </c>
    </row>
    <row r="304" spans="1:7" x14ac:dyDescent="0.25">
      <c r="A304" t="s">
        <v>64</v>
      </c>
      <c r="B304" t="s">
        <v>105</v>
      </c>
      <c r="C304" t="s">
        <v>114</v>
      </c>
      <c r="D304">
        <v>87</v>
      </c>
      <c r="E304">
        <v>10</v>
      </c>
      <c r="F304">
        <f>RANK(STAND_W[[#This Row],[W]],STAND_W[W],0)</f>
        <v>79</v>
      </c>
      <c r="G304">
        <f t="shared" si="4"/>
        <v>3</v>
      </c>
    </row>
    <row r="305" spans="1:7" x14ac:dyDescent="0.25">
      <c r="A305" t="s">
        <v>64</v>
      </c>
      <c r="B305" t="s">
        <v>94</v>
      </c>
      <c r="C305" t="s">
        <v>114</v>
      </c>
      <c r="D305">
        <v>79</v>
      </c>
      <c r="E305">
        <v>9</v>
      </c>
      <c r="F305">
        <f>RANK(STAND_W[[#This Row],[W]],STAND_W[W],0)</f>
        <v>184</v>
      </c>
      <c r="G305">
        <f t="shared" si="4"/>
        <v>4</v>
      </c>
    </row>
    <row r="306" spans="1:7" x14ac:dyDescent="0.25">
      <c r="A306" t="s">
        <v>64</v>
      </c>
      <c r="B306" t="s">
        <v>100</v>
      </c>
      <c r="C306" t="s">
        <v>114</v>
      </c>
      <c r="D306">
        <v>77</v>
      </c>
      <c r="E306">
        <v>7.5</v>
      </c>
      <c r="F306">
        <f>RANK(STAND_W[[#This Row],[W]],STAND_W[W],0)</f>
        <v>219</v>
      </c>
      <c r="G306">
        <f t="shared" si="4"/>
        <v>5</v>
      </c>
    </row>
    <row r="307" spans="1:7" x14ac:dyDescent="0.25">
      <c r="A307" t="s">
        <v>64</v>
      </c>
      <c r="B307" t="s">
        <v>101</v>
      </c>
      <c r="C307" t="s">
        <v>114</v>
      </c>
      <c r="D307">
        <v>77</v>
      </c>
      <c r="E307">
        <v>7.5</v>
      </c>
      <c r="F307">
        <f>RANK(STAND_W[[#This Row],[W]],STAND_W[W],0)</f>
        <v>219</v>
      </c>
      <c r="G307">
        <f t="shared" si="4"/>
        <v>6</v>
      </c>
    </row>
    <row r="308" spans="1:7" x14ac:dyDescent="0.25">
      <c r="A308" t="s">
        <v>64</v>
      </c>
      <c r="B308" t="s">
        <v>104</v>
      </c>
      <c r="C308" t="s">
        <v>114</v>
      </c>
      <c r="D308">
        <v>70</v>
      </c>
      <c r="E308">
        <v>6</v>
      </c>
      <c r="F308">
        <f>RANK(STAND_W[[#This Row],[W]],STAND_W[W],0)</f>
        <v>342</v>
      </c>
      <c r="G308">
        <f t="shared" si="4"/>
        <v>7</v>
      </c>
    </row>
    <row r="309" spans="1:7" x14ac:dyDescent="0.25">
      <c r="A309" t="s">
        <v>64</v>
      </c>
      <c r="B309" t="s">
        <v>103</v>
      </c>
      <c r="C309" t="s">
        <v>114</v>
      </c>
      <c r="D309">
        <v>67</v>
      </c>
      <c r="E309">
        <v>5</v>
      </c>
      <c r="F309">
        <f>RANK(STAND_W[[#This Row],[W]],STAND_W[W],0)</f>
        <v>409</v>
      </c>
      <c r="G309">
        <f t="shared" si="4"/>
        <v>8</v>
      </c>
    </row>
    <row r="310" spans="1:7" x14ac:dyDescent="0.25">
      <c r="A310" t="s">
        <v>64</v>
      </c>
      <c r="B310" t="s">
        <v>96</v>
      </c>
      <c r="C310" t="s">
        <v>114</v>
      </c>
      <c r="D310">
        <v>65</v>
      </c>
      <c r="E310">
        <v>4</v>
      </c>
      <c r="F310">
        <f>RANK(STAND_W[[#This Row],[W]],STAND_W[W],0)</f>
        <v>442</v>
      </c>
      <c r="G310">
        <f t="shared" si="4"/>
        <v>9</v>
      </c>
    </row>
    <row r="311" spans="1:7" x14ac:dyDescent="0.25">
      <c r="A311" t="s">
        <v>64</v>
      </c>
      <c r="B311" t="s">
        <v>99</v>
      </c>
      <c r="C311" t="s">
        <v>114</v>
      </c>
      <c r="D311">
        <v>64</v>
      </c>
      <c r="E311">
        <v>2.5</v>
      </c>
      <c r="F311">
        <f>RANK(STAND_W[[#This Row],[W]],STAND_W[W],0)</f>
        <v>460</v>
      </c>
      <c r="G311">
        <f t="shared" si="4"/>
        <v>10</v>
      </c>
    </row>
    <row r="312" spans="1:7" x14ac:dyDescent="0.25">
      <c r="A312" t="s">
        <v>64</v>
      </c>
      <c r="B312" t="s">
        <v>102</v>
      </c>
      <c r="C312" t="s">
        <v>114</v>
      </c>
      <c r="D312">
        <v>64</v>
      </c>
      <c r="E312">
        <v>2.5</v>
      </c>
      <c r="F312">
        <f>RANK(STAND_W[[#This Row],[W]],STAND_W[W],0)</f>
        <v>460</v>
      </c>
      <c r="G312">
        <f t="shared" si="4"/>
        <v>11</v>
      </c>
    </row>
    <row r="313" spans="1:7" x14ac:dyDescent="0.25">
      <c r="A313" t="s">
        <v>64</v>
      </c>
      <c r="B313" t="s">
        <v>97</v>
      </c>
      <c r="C313" t="s">
        <v>114</v>
      </c>
      <c r="D313">
        <v>55</v>
      </c>
      <c r="E313">
        <v>1</v>
      </c>
      <c r="F313">
        <f>RANK(STAND_W[[#This Row],[W]],STAND_W[W],0)</f>
        <v>576</v>
      </c>
      <c r="G313">
        <f t="shared" si="4"/>
        <v>12</v>
      </c>
    </row>
    <row r="314" spans="1:7" x14ac:dyDescent="0.25">
      <c r="A314" t="s">
        <v>65</v>
      </c>
      <c r="B314" t="s">
        <v>95</v>
      </c>
      <c r="C314" t="s">
        <v>114</v>
      </c>
      <c r="D314">
        <v>100</v>
      </c>
      <c r="E314">
        <v>12</v>
      </c>
      <c r="F314">
        <f>RANK(STAND_W[[#This Row],[W]],STAND_W[W],0)</f>
        <v>9</v>
      </c>
      <c r="G314">
        <f t="shared" si="4"/>
        <v>1</v>
      </c>
    </row>
    <row r="315" spans="1:7" x14ac:dyDescent="0.25">
      <c r="A315" t="s">
        <v>65</v>
      </c>
      <c r="B315" t="s">
        <v>103</v>
      </c>
      <c r="C315" t="s">
        <v>114</v>
      </c>
      <c r="D315">
        <v>95</v>
      </c>
      <c r="E315">
        <v>11</v>
      </c>
      <c r="F315">
        <f>RANK(STAND_W[[#This Row],[W]],STAND_W[W],0)</f>
        <v>19</v>
      </c>
      <c r="G315">
        <f t="shared" si="4"/>
        <v>2</v>
      </c>
    </row>
    <row r="316" spans="1:7" x14ac:dyDescent="0.25">
      <c r="A316" t="s">
        <v>65</v>
      </c>
      <c r="B316" t="s">
        <v>98</v>
      </c>
      <c r="C316" t="s">
        <v>114</v>
      </c>
      <c r="D316">
        <v>94</v>
      </c>
      <c r="E316">
        <v>10</v>
      </c>
      <c r="F316">
        <f>RANK(STAND_W[[#This Row],[W]],STAND_W[W],0)</f>
        <v>25</v>
      </c>
      <c r="G316">
        <f t="shared" si="4"/>
        <v>3</v>
      </c>
    </row>
    <row r="317" spans="1:7" x14ac:dyDescent="0.25">
      <c r="A317" t="s">
        <v>65</v>
      </c>
      <c r="B317" t="s">
        <v>94</v>
      </c>
      <c r="C317" t="s">
        <v>114</v>
      </c>
      <c r="D317">
        <v>93</v>
      </c>
      <c r="E317">
        <v>9</v>
      </c>
      <c r="F317">
        <f>RANK(STAND_W[[#This Row],[W]],STAND_W[W],0)</f>
        <v>39</v>
      </c>
      <c r="G317">
        <f t="shared" si="4"/>
        <v>4</v>
      </c>
    </row>
    <row r="318" spans="1:7" x14ac:dyDescent="0.25">
      <c r="A318" t="s">
        <v>65</v>
      </c>
      <c r="B318" t="s">
        <v>99</v>
      </c>
      <c r="C318" t="s">
        <v>114</v>
      </c>
      <c r="D318">
        <v>85</v>
      </c>
      <c r="E318">
        <v>7.5</v>
      </c>
      <c r="F318">
        <f>RANK(STAND_W[[#This Row],[W]],STAND_W[W],0)</f>
        <v>97</v>
      </c>
      <c r="G318">
        <f t="shared" si="4"/>
        <v>5</v>
      </c>
    </row>
    <row r="319" spans="1:7" x14ac:dyDescent="0.25">
      <c r="A319" t="s">
        <v>65</v>
      </c>
      <c r="B319" t="s">
        <v>104</v>
      </c>
      <c r="C319" t="s">
        <v>114</v>
      </c>
      <c r="D319">
        <v>85</v>
      </c>
      <c r="E319">
        <v>7.5</v>
      </c>
      <c r="F319">
        <f>RANK(STAND_W[[#This Row],[W]],STAND_W[W],0)</f>
        <v>97</v>
      </c>
      <c r="G319">
        <f t="shared" si="4"/>
        <v>6</v>
      </c>
    </row>
    <row r="320" spans="1:7" x14ac:dyDescent="0.25">
      <c r="A320" t="s">
        <v>65</v>
      </c>
      <c r="B320" t="s">
        <v>102</v>
      </c>
      <c r="C320" t="s">
        <v>114</v>
      </c>
      <c r="D320">
        <v>78</v>
      </c>
      <c r="E320">
        <v>6</v>
      </c>
      <c r="F320">
        <f>RANK(STAND_W[[#This Row],[W]],STAND_W[W],0)</f>
        <v>203</v>
      </c>
      <c r="G320">
        <f t="shared" si="4"/>
        <v>7</v>
      </c>
    </row>
    <row r="321" spans="1:7" x14ac:dyDescent="0.25">
      <c r="A321" t="s">
        <v>65</v>
      </c>
      <c r="B321" t="s">
        <v>105</v>
      </c>
      <c r="C321" t="s">
        <v>114</v>
      </c>
      <c r="D321">
        <v>77</v>
      </c>
      <c r="E321">
        <v>5</v>
      </c>
      <c r="F321">
        <f>RANK(STAND_W[[#This Row],[W]],STAND_W[W],0)</f>
        <v>219</v>
      </c>
      <c r="G321">
        <f t="shared" si="4"/>
        <v>8</v>
      </c>
    </row>
    <row r="322" spans="1:7" x14ac:dyDescent="0.25">
      <c r="A322" t="s">
        <v>65</v>
      </c>
      <c r="B322" t="s">
        <v>96</v>
      </c>
      <c r="C322" t="s">
        <v>114</v>
      </c>
      <c r="D322">
        <v>74</v>
      </c>
      <c r="E322">
        <v>3.5</v>
      </c>
      <c r="F322">
        <f>RANK(STAND_W[[#This Row],[W]],STAND_W[W],0)</f>
        <v>278</v>
      </c>
      <c r="G322">
        <f t="shared" ref="G322:G385" si="5">IF(A322=A321,G321+1,1)</f>
        <v>9</v>
      </c>
    </row>
    <row r="323" spans="1:7" x14ac:dyDescent="0.25">
      <c r="A323" t="s">
        <v>65</v>
      </c>
      <c r="B323" t="s">
        <v>101</v>
      </c>
      <c r="C323" t="s">
        <v>114</v>
      </c>
      <c r="D323">
        <v>74</v>
      </c>
      <c r="E323">
        <v>3.5</v>
      </c>
      <c r="F323">
        <f>RANK(STAND_W[[#This Row],[W]],STAND_W[W],0)</f>
        <v>278</v>
      </c>
      <c r="G323">
        <f t="shared" si="5"/>
        <v>10</v>
      </c>
    </row>
    <row r="324" spans="1:7" x14ac:dyDescent="0.25">
      <c r="A324" t="s">
        <v>65</v>
      </c>
      <c r="B324" t="s">
        <v>97</v>
      </c>
      <c r="C324" t="s">
        <v>114</v>
      </c>
      <c r="D324">
        <v>67</v>
      </c>
      <c r="E324">
        <v>2</v>
      </c>
      <c r="F324">
        <f>RANK(STAND_W[[#This Row],[W]],STAND_W[W],0)</f>
        <v>409</v>
      </c>
      <c r="G324">
        <f t="shared" si="5"/>
        <v>11</v>
      </c>
    </row>
    <row r="325" spans="1:7" x14ac:dyDescent="0.25">
      <c r="A325" t="s">
        <v>65</v>
      </c>
      <c r="B325" t="s">
        <v>100</v>
      </c>
      <c r="C325" t="s">
        <v>114</v>
      </c>
      <c r="D325">
        <v>60</v>
      </c>
      <c r="E325">
        <v>1</v>
      </c>
      <c r="F325">
        <f>RANK(STAND_W[[#This Row],[W]],STAND_W[W],0)</f>
        <v>519</v>
      </c>
      <c r="G325">
        <f t="shared" si="5"/>
        <v>12</v>
      </c>
    </row>
    <row r="326" spans="1:7" x14ac:dyDescent="0.25">
      <c r="A326" t="s">
        <v>66</v>
      </c>
      <c r="B326" t="s">
        <v>98</v>
      </c>
      <c r="C326" t="s">
        <v>114</v>
      </c>
      <c r="D326">
        <v>88</v>
      </c>
      <c r="E326">
        <v>12</v>
      </c>
      <c r="F326">
        <f>RANK(STAND_W[[#This Row],[W]],STAND_W[W],0)</f>
        <v>64</v>
      </c>
      <c r="G326">
        <f t="shared" si="5"/>
        <v>1</v>
      </c>
    </row>
    <row r="327" spans="1:7" x14ac:dyDescent="0.25">
      <c r="A327" t="s">
        <v>66</v>
      </c>
      <c r="B327" t="s">
        <v>100</v>
      </c>
      <c r="C327" t="s">
        <v>114</v>
      </c>
      <c r="D327">
        <v>84</v>
      </c>
      <c r="E327">
        <v>11</v>
      </c>
      <c r="F327">
        <f>RANK(STAND_W[[#This Row],[W]],STAND_W[W],0)</f>
        <v>110</v>
      </c>
      <c r="G327">
        <f t="shared" si="5"/>
        <v>2</v>
      </c>
    </row>
    <row r="328" spans="1:7" x14ac:dyDescent="0.25">
      <c r="A328" t="s">
        <v>66</v>
      </c>
      <c r="B328" t="s">
        <v>94</v>
      </c>
      <c r="C328" t="s">
        <v>114</v>
      </c>
      <c r="D328">
        <v>80</v>
      </c>
      <c r="E328">
        <v>10</v>
      </c>
      <c r="F328">
        <f>RANK(STAND_W[[#This Row],[W]],STAND_W[W],0)</f>
        <v>165</v>
      </c>
      <c r="G328">
        <f t="shared" si="5"/>
        <v>3</v>
      </c>
    </row>
    <row r="329" spans="1:7" x14ac:dyDescent="0.25">
      <c r="A329" t="s">
        <v>66</v>
      </c>
      <c r="B329" t="s">
        <v>102</v>
      </c>
      <c r="C329" t="s">
        <v>114</v>
      </c>
      <c r="D329">
        <v>77</v>
      </c>
      <c r="E329">
        <v>9</v>
      </c>
      <c r="F329">
        <f>RANK(STAND_W[[#This Row],[W]],STAND_W[W],0)</f>
        <v>219</v>
      </c>
      <c r="G329">
        <f t="shared" si="5"/>
        <v>4</v>
      </c>
    </row>
    <row r="330" spans="1:7" x14ac:dyDescent="0.25">
      <c r="A330" t="s">
        <v>66</v>
      </c>
      <c r="B330" t="s">
        <v>103</v>
      </c>
      <c r="C330" t="s">
        <v>114</v>
      </c>
      <c r="D330">
        <v>75</v>
      </c>
      <c r="E330">
        <v>8</v>
      </c>
      <c r="F330">
        <f>RANK(STAND_W[[#This Row],[W]],STAND_W[W],0)</f>
        <v>258</v>
      </c>
      <c r="G330">
        <f t="shared" si="5"/>
        <v>5</v>
      </c>
    </row>
    <row r="331" spans="1:7" x14ac:dyDescent="0.25">
      <c r="A331" t="s">
        <v>66</v>
      </c>
      <c r="B331" t="s">
        <v>95</v>
      </c>
      <c r="C331" t="s">
        <v>114</v>
      </c>
      <c r="D331">
        <v>70</v>
      </c>
      <c r="E331">
        <v>7</v>
      </c>
      <c r="F331">
        <f>RANK(STAND_W[[#This Row],[W]],STAND_W[W],0)</f>
        <v>342</v>
      </c>
      <c r="G331">
        <f t="shared" si="5"/>
        <v>6</v>
      </c>
    </row>
    <row r="332" spans="1:7" x14ac:dyDescent="0.25">
      <c r="A332" t="s">
        <v>66</v>
      </c>
      <c r="B332" t="s">
        <v>99</v>
      </c>
      <c r="C332" t="s">
        <v>114</v>
      </c>
      <c r="D332">
        <v>69</v>
      </c>
      <c r="E332">
        <v>6</v>
      </c>
      <c r="F332">
        <f>RANK(STAND_W[[#This Row],[W]],STAND_W[W],0)</f>
        <v>366</v>
      </c>
      <c r="G332">
        <f t="shared" si="5"/>
        <v>7</v>
      </c>
    </row>
    <row r="333" spans="1:7" x14ac:dyDescent="0.25">
      <c r="A333" t="s">
        <v>66</v>
      </c>
      <c r="B333" t="s">
        <v>96</v>
      </c>
      <c r="C333" t="s">
        <v>114</v>
      </c>
      <c r="D333">
        <v>65</v>
      </c>
      <c r="E333">
        <v>5</v>
      </c>
      <c r="F333">
        <f>RANK(STAND_W[[#This Row],[W]],STAND_W[W],0)</f>
        <v>442</v>
      </c>
      <c r="G333">
        <f t="shared" si="5"/>
        <v>8</v>
      </c>
    </row>
    <row r="334" spans="1:7" x14ac:dyDescent="0.25">
      <c r="A334" t="s">
        <v>66</v>
      </c>
      <c r="B334" t="s">
        <v>101</v>
      </c>
      <c r="C334" t="s">
        <v>114</v>
      </c>
      <c r="D334">
        <v>62</v>
      </c>
      <c r="E334">
        <v>3.5</v>
      </c>
      <c r="F334">
        <f>RANK(STAND_W[[#This Row],[W]],STAND_W[W],0)</f>
        <v>490</v>
      </c>
      <c r="G334">
        <f t="shared" si="5"/>
        <v>9</v>
      </c>
    </row>
    <row r="335" spans="1:7" x14ac:dyDescent="0.25">
      <c r="A335" t="s">
        <v>66</v>
      </c>
      <c r="B335" t="s">
        <v>105</v>
      </c>
      <c r="C335" t="s">
        <v>114</v>
      </c>
      <c r="D335">
        <v>62</v>
      </c>
      <c r="E335">
        <v>3.5</v>
      </c>
      <c r="F335">
        <f>RANK(STAND_W[[#This Row],[W]],STAND_W[W],0)</f>
        <v>490</v>
      </c>
      <c r="G335">
        <f t="shared" si="5"/>
        <v>10</v>
      </c>
    </row>
    <row r="336" spans="1:7" x14ac:dyDescent="0.25">
      <c r="A336" t="s">
        <v>66</v>
      </c>
      <c r="B336" t="s">
        <v>104</v>
      </c>
      <c r="C336" t="s">
        <v>114</v>
      </c>
      <c r="D336">
        <v>60</v>
      </c>
      <c r="E336">
        <v>2</v>
      </c>
      <c r="F336">
        <f>RANK(STAND_W[[#This Row],[W]],STAND_W[W],0)</f>
        <v>519</v>
      </c>
      <c r="G336">
        <f t="shared" si="5"/>
        <v>11</v>
      </c>
    </row>
    <row r="337" spans="1:7" x14ac:dyDescent="0.25">
      <c r="A337" t="s">
        <v>66</v>
      </c>
      <c r="B337" t="s">
        <v>97</v>
      </c>
      <c r="C337" t="s">
        <v>114</v>
      </c>
      <c r="D337">
        <v>50</v>
      </c>
      <c r="E337">
        <v>1</v>
      </c>
      <c r="F337">
        <f>RANK(STAND_W[[#This Row],[W]],STAND_W[W],0)</f>
        <v>621</v>
      </c>
      <c r="G337">
        <f t="shared" si="5"/>
        <v>12</v>
      </c>
    </row>
    <row r="338" spans="1:7" x14ac:dyDescent="0.25">
      <c r="A338" t="s">
        <v>67</v>
      </c>
      <c r="B338" t="s">
        <v>95</v>
      </c>
      <c r="C338" t="s">
        <v>113</v>
      </c>
      <c r="D338">
        <v>103</v>
      </c>
      <c r="E338">
        <v>12</v>
      </c>
      <c r="F338">
        <f>RANK(STAND_W[[#This Row],[W]],STAND_W[W],0)</f>
        <v>4</v>
      </c>
      <c r="G338">
        <f t="shared" si="5"/>
        <v>1</v>
      </c>
    </row>
    <row r="339" spans="1:7" x14ac:dyDescent="0.25">
      <c r="A339" t="s">
        <v>67</v>
      </c>
      <c r="B339" t="s">
        <v>94</v>
      </c>
      <c r="C339" t="s">
        <v>113</v>
      </c>
      <c r="D339">
        <v>92</v>
      </c>
      <c r="E339">
        <v>11</v>
      </c>
      <c r="F339">
        <f>RANK(STAND_W[[#This Row],[W]],STAND_W[W],0)</f>
        <v>44</v>
      </c>
      <c r="G339">
        <f t="shared" si="5"/>
        <v>2</v>
      </c>
    </row>
    <row r="340" spans="1:7" x14ac:dyDescent="0.25">
      <c r="A340" t="s">
        <v>67</v>
      </c>
      <c r="B340" t="s">
        <v>98</v>
      </c>
      <c r="C340" t="s">
        <v>113</v>
      </c>
      <c r="D340">
        <v>85</v>
      </c>
      <c r="E340">
        <v>10</v>
      </c>
      <c r="F340">
        <f>RANK(STAND_W[[#This Row],[W]],STAND_W[W],0)</f>
        <v>97</v>
      </c>
      <c r="G340">
        <f t="shared" si="5"/>
        <v>3</v>
      </c>
    </row>
    <row r="341" spans="1:7" x14ac:dyDescent="0.25">
      <c r="A341" t="s">
        <v>67</v>
      </c>
      <c r="B341" t="s">
        <v>100</v>
      </c>
      <c r="C341" t="s">
        <v>113</v>
      </c>
      <c r="D341">
        <v>84</v>
      </c>
      <c r="E341">
        <v>9</v>
      </c>
      <c r="F341">
        <f>RANK(STAND_W[[#This Row],[W]],STAND_W[W],0)</f>
        <v>110</v>
      </c>
      <c r="G341">
        <f t="shared" si="5"/>
        <v>4</v>
      </c>
    </row>
    <row r="342" spans="1:7" x14ac:dyDescent="0.25">
      <c r="A342" t="s">
        <v>67</v>
      </c>
      <c r="B342" t="s">
        <v>99</v>
      </c>
      <c r="C342" t="s">
        <v>113</v>
      </c>
      <c r="D342">
        <v>73</v>
      </c>
      <c r="E342">
        <v>8</v>
      </c>
      <c r="F342">
        <f>RANK(STAND_W[[#This Row],[W]],STAND_W[W],0)</f>
        <v>300</v>
      </c>
      <c r="G342">
        <f t="shared" si="5"/>
        <v>5</v>
      </c>
    </row>
    <row r="343" spans="1:7" x14ac:dyDescent="0.25">
      <c r="A343" t="s">
        <v>67</v>
      </c>
      <c r="B343" t="s">
        <v>104</v>
      </c>
      <c r="C343" t="s">
        <v>113</v>
      </c>
      <c r="D343">
        <v>68</v>
      </c>
      <c r="E343">
        <v>6.5</v>
      </c>
      <c r="F343">
        <f>RANK(STAND_W[[#This Row],[W]],STAND_W[W],0)</f>
        <v>382</v>
      </c>
      <c r="G343">
        <f t="shared" si="5"/>
        <v>6</v>
      </c>
    </row>
    <row r="344" spans="1:7" x14ac:dyDescent="0.25">
      <c r="A344" t="s">
        <v>67</v>
      </c>
      <c r="B344" t="s">
        <v>105</v>
      </c>
      <c r="C344" t="s">
        <v>113</v>
      </c>
      <c r="D344">
        <v>68</v>
      </c>
      <c r="E344">
        <v>6.5</v>
      </c>
      <c r="F344">
        <f>RANK(STAND_W[[#This Row],[W]],STAND_W[W],0)</f>
        <v>382</v>
      </c>
      <c r="G344">
        <f t="shared" si="5"/>
        <v>7</v>
      </c>
    </row>
    <row r="345" spans="1:7" x14ac:dyDescent="0.25">
      <c r="A345" t="s">
        <v>67</v>
      </c>
      <c r="B345" t="s">
        <v>97</v>
      </c>
      <c r="C345" t="s">
        <v>113</v>
      </c>
      <c r="D345">
        <v>64</v>
      </c>
      <c r="E345">
        <v>5</v>
      </c>
      <c r="F345">
        <f>RANK(STAND_W[[#This Row],[W]],STAND_W[W],0)</f>
        <v>460</v>
      </c>
      <c r="G345">
        <f t="shared" si="5"/>
        <v>8</v>
      </c>
    </row>
    <row r="346" spans="1:7" x14ac:dyDescent="0.25">
      <c r="A346" t="s">
        <v>67</v>
      </c>
      <c r="B346" t="s">
        <v>96</v>
      </c>
      <c r="C346" t="s">
        <v>113</v>
      </c>
      <c r="D346">
        <v>58</v>
      </c>
      <c r="E346">
        <v>4</v>
      </c>
      <c r="F346">
        <f>RANK(STAND_W[[#This Row],[W]],STAND_W[W],0)</f>
        <v>550</v>
      </c>
      <c r="G346">
        <f t="shared" si="5"/>
        <v>9</v>
      </c>
    </row>
    <row r="347" spans="1:7" x14ac:dyDescent="0.25">
      <c r="A347" t="s">
        <v>67</v>
      </c>
      <c r="B347" t="s">
        <v>102</v>
      </c>
      <c r="C347" t="s">
        <v>113</v>
      </c>
      <c r="D347">
        <v>55</v>
      </c>
      <c r="E347">
        <v>2.5</v>
      </c>
      <c r="F347">
        <f>RANK(STAND_W[[#This Row],[W]],STAND_W[W],0)</f>
        <v>576</v>
      </c>
      <c r="G347">
        <f t="shared" si="5"/>
        <v>10</v>
      </c>
    </row>
    <row r="348" spans="1:7" x14ac:dyDescent="0.25">
      <c r="A348" t="s">
        <v>67</v>
      </c>
      <c r="B348" t="s">
        <v>103</v>
      </c>
      <c r="C348" t="s">
        <v>113</v>
      </c>
      <c r="D348">
        <v>55</v>
      </c>
      <c r="E348">
        <v>2.5</v>
      </c>
      <c r="F348">
        <f>RANK(STAND_W[[#This Row],[W]],STAND_W[W],0)</f>
        <v>576</v>
      </c>
      <c r="G348">
        <f t="shared" si="5"/>
        <v>11</v>
      </c>
    </row>
    <row r="349" spans="1:7" x14ac:dyDescent="0.25">
      <c r="A349" t="s">
        <v>67</v>
      </c>
      <c r="B349" t="s">
        <v>101</v>
      </c>
      <c r="C349" t="s">
        <v>113</v>
      </c>
      <c r="D349">
        <v>54</v>
      </c>
      <c r="E349">
        <v>1</v>
      </c>
      <c r="F349">
        <f>RANK(STAND_W[[#This Row],[W]],STAND_W[W],0)</f>
        <v>591</v>
      </c>
      <c r="G349">
        <f t="shared" si="5"/>
        <v>12</v>
      </c>
    </row>
    <row r="350" spans="1:7" x14ac:dyDescent="0.25">
      <c r="A350" t="s">
        <v>68</v>
      </c>
      <c r="B350" t="s">
        <v>102</v>
      </c>
      <c r="C350" t="s">
        <v>113</v>
      </c>
      <c r="D350">
        <v>101</v>
      </c>
      <c r="E350">
        <v>12</v>
      </c>
      <c r="F350">
        <f>RANK(STAND_W[[#This Row],[W]],STAND_W[W],0)</f>
        <v>7</v>
      </c>
      <c r="G350">
        <f t="shared" si="5"/>
        <v>1</v>
      </c>
    </row>
    <row r="351" spans="1:7" x14ac:dyDescent="0.25">
      <c r="A351" t="s">
        <v>68</v>
      </c>
      <c r="B351" t="s">
        <v>98</v>
      </c>
      <c r="C351" t="s">
        <v>113</v>
      </c>
      <c r="D351">
        <v>100</v>
      </c>
      <c r="E351">
        <v>11</v>
      </c>
      <c r="F351">
        <f>RANK(STAND_W[[#This Row],[W]],STAND_W[W],0)</f>
        <v>9</v>
      </c>
      <c r="G351">
        <f t="shared" si="5"/>
        <v>2</v>
      </c>
    </row>
    <row r="352" spans="1:7" x14ac:dyDescent="0.25">
      <c r="A352" t="s">
        <v>68</v>
      </c>
      <c r="B352" t="s">
        <v>94</v>
      </c>
      <c r="C352" t="s">
        <v>113</v>
      </c>
      <c r="D352">
        <v>97</v>
      </c>
      <c r="E352">
        <v>10</v>
      </c>
      <c r="F352">
        <f>RANK(STAND_W[[#This Row],[W]],STAND_W[W],0)</f>
        <v>15</v>
      </c>
      <c r="G352">
        <f t="shared" si="5"/>
        <v>3</v>
      </c>
    </row>
    <row r="353" spans="1:7" x14ac:dyDescent="0.25">
      <c r="A353" t="s">
        <v>68</v>
      </c>
      <c r="B353" t="s">
        <v>95</v>
      </c>
      <c r="C353" t="s">
        <v>113</v>
      </c>
      <c r="D353">
        <v>94</v>
      </c>
      <c r="E353">
        <v>9</v>
      </c>
      <c r="F353">
        <f>RANK(STAND_W[[#This Row],[W]],STAND_W[W],0)</f>
        <v>25</v>
      </c>
      <c r="G353">
        <f t="shared" si="5"/>
        <v>4</v>
      </c>
    </row>
    <row r="354" spans="1:7" x14ac:dyDescent="0.25">
      <c r="A354" t="s">
        <v>68</v>
      </c>
      <c r="B354" t="s">
        <v>101</v>
      </c>
      <c r="C354" t="s">
        <v>113</v>
      </c>
      <c r="D354">
        <v>82</v>
      </c>
      <c r="E354">
        <v>8</v>
      </c>
      <c r="F354">
        <f>RANK(STAND_W[[#This Row],[W]],STAND_W[W],0)</f>
        <v>132</v>
      </c>
      <c r="G354">
        <f t="shared" si="5"/>
        <v>5</v>
      </c>
    </row>
    <row r="355" spans="1:7" x14ac:dyDescent="0.25">
      <c r="A355" t="s">
        <v>68</v>
      </c>
      <c r="B355" t="s">
        <v>99</v>
      </c>
      <c r="C355" t="s">
        <v>113</v>
      </c>
      <c r="D355">
        <v>77</v>
      </c>
      <c r="E355">
        <v>7</v>
      </c>
      <c r="F355">
        <f>RANK(STAND_W[[#This Row],[W]],STAND_W[W],0)</f>
        <v>219</v>
      </c>
      <c r="G355">
        <f t="shared" si="5"/>
        <v>6</v>
      </c>
    </row>
    <row r="356" spans="1:7" x14ac:dyDescent="0.25">
      <c r="A356" t="s">
        <v>68</v>
      </c>
      <c r="B356" t="s">
        <v>103</v>
      </c>
      <c r="C356" t="s">
        <v>113</v>
      </c>
      <c r="D356">
        <v>70</v>
      </c>
      <c r="E356">
        <v>6</v>
      </c>
      <c r="F356">
        <f>RANK(STAND_W[[#This Row],[W]],STAND_W[W],0)</f>
        <v>342</v>
      </c>
      <c r="G356">
        <f t="shared" si="5"/>
        <v>7</v>
      </c>
    </row>
    <row r="357" spans="1:7" x14ac:dyDescent="0.25">
      <c r="A357" t="s">
        <v>68</v>
      </c>
      <c r="B357" t="s">
        <v>100</v>
      </c>
      <c r="C357" t="s">
        <v>113</v>
      </c>
      <c r="D357">
        <v>69</v>
      </c>
      <c r="E357">
        <v>4.5</v>
      </c>
      <c r="F357">
        <f>RANK(STAND_W[[#This Row],[W]],STAND_W[W],0)</f>
        <v>366</v>
      </c>
      <c r="G357">
        <f t="shared" si="5"/>
        <v>8</v>
      </c>
    </row>
    <row r="358" spans="1:7" x14ac:dyDescent="0.25">
      <c r="A358" t="s">
        <v>68</v>
      </c>
      <c r="B358" t="s">
        <v>104</v>
      </c>
      <c r="C358" t="s">
        <v>113</v>
      </c>
      <c r="D358">
        <v>69</v>
      </c>
      <c r="E358">
        <v>4.5</v>
      </c>
      <c r="F358">
        <f>RANK(STAND_W[[#This Row],[W]],STAND_W[W],0)</f>
        <v>366</v>
      </c>
      <c r="G358">
        <f t="shared" si="5"/>
        <v>9</v>
      </c>
    </row>
    <row r="359" spans="1:7" x14ac:dyDescent="0.25">
      <c r="A359" t="s">
        <v>68</v>
      </c>
      <c r="B359" t="s">
        <v>105</v>
      </c>
      <c r="C359" t="s">
        <v>113</v>
      </c>
      <c r="D359">
        <v>59</v>
      </c>
      <c r="E359">
        <v>3</v>
      </c>
      <c r="F359">
        <f>RANK(STAND_W[[#This Row],[W]],STAND_W[W],0)</f>
        <v>542</v>
      </c>
      <c r="G359">
        <f t="shared" si="5"/>
        <v>10</v>
      </c>
    </row>
    <row r="360" spans="1:7" x14ac:dyDescent="0.25">
      <c r="A360" t="s">
        <v>68</v>
      </c>
      <c r="B360" t="s">
        <v>96</v>
      </c>
      <c r="C360" t="s">
        <v>113</v>
      </c>
      <c r="D360">
        <v>58</v>
      </c>
      <c r="E360">
        <v>2</v>
      </c>
      <c r="F360">
        <f>RANK(STAND_W[[#This Row],[W]],STAND_W[W],0)</f>
        <v>550</v>
      </c>
      <c r="G360">
        <f t="shared" si="5"/>
        <v>11</v>
      </c>
    </row>
    <row r="361" spans="1:7" x14ac:dyDescent="0.25">
      <c r="A361" t="s">
        <v>68</v>
      </c>
      <c r="B361" t="s">
        <v>97</v>
      </c>
      <c r="C361" t="s">
        <v>113</v>
      </c>
      <c r="D361">
        <v>53</v>
      </c>
      <c r="E361">
        <v>1</v>
      </c>
      <c r="F361">
        <f>RANK(STAND_W[[#This Row],[W]],STAND_W[W],0)</f>
        <v>605</v>
      </c>
      <c r="G361">
        <f t="shared" si="5"/>
        <v>12</v>
      </c>
    </row>
    <row r="362" spans="1:7" x14ac:dyDescent="0.25">
      <c r="A362" t="s">
        <v>69</v>
      </c>
      <c r="B362" t="s">
        <v>95</v>
      </c>
      <c r="C362" t="s">
        <v>113</v>
      </c>
      <c r="D362">
        <v>94</v>
      </c>
      <c r="E362">
        <v>12</v>
      </c>
      <c r="F362">
        <f>RANK(STAND_W[[#This Row],[W]],STAND_W[W],0)</f>
        <v>25</v>
      </c>
      <c r="G362">
        <f t="shared" si="5"/>
        <v>1</v>
      </c>
    </row>
    <row r="363" spans="1:7" x14ac:dyDescent="0.25">
      <c r="A363" t="s">
        <v>69</v>
      </c>
      <c r="B363" t="s">
        <v>99</v>
      </c>
      <c r="C363" t="s">
        <v>113</v>
      </c>
      <c r="D363">
        <v>83</v>
      </c>
      <c r="E363">
        <v>11</v>
      </c>
      <c r="F363">
        <f>RANK(STAND_W[[#This Row],[W]],STAND_W[W],0)</f>
        <v>118</v>
      </c>
      <c r="G363">
        <f t="shared" si="5"/>
        <v>2</v>
      </c>
    </row>
    <row r="364" spans="1:7" x14ac:dyDescent="0.25">
      <c r="A364" t="s">
        <v>69</v>
      </c>
      <c r="B364" t="s">
        <v>102</v>
      </c>
      <c r="C364" t="s">
        <v>113</v>
      </c>
      <c r="D364">
        <v>81</v>
      </c>
      <c r="E364">
        <v>10</v>
      </c>
      <c r="F364">
        <f>RANK(STAND_W[[#This Row],[W]],STAND_W[W],0)</f>
        <v>144</v>
      </c>
      <c r="G364">
        <f t="shared" si="5"/>
        <v>3</v>
      </c>
    </row>
    <row r="365" spans="1:7" x14ac:dyDescent="0.25">
      <c r="A365" t="s">
        <v>69</v>
      </c>
      <c r="B365" t="s">
        <v>94</v>
      </c>
      <c r="C365" t="s">
        <v>113</v>
      </c>
      <c r="D365">
        <v>80</v>
      </c>
      <c r="E365">
        <v>9</v>
      </c>
      <c r="F365">
        <f>RANK(STAND_W[[#This Row],[W]],STAND_W[W],0)</f>
        <v>165</v>
      </c>
      <c r="G365">
        <f t="shared" si="5"/>
        <v>4</v>
      </c>
    </row>
    <row r="366" spans="1:7" x14ac:dyDescent="0.25">
      <c r="A366" t="s">
        <v>69</v>
      </c>
      <c r="B366" t="s">
        <v>98</v>
      </c>
      <c r="C366" t="s">
        <v>113</v>
      </c>
      <c r="D366">
        <v>79</v>
      </c>
      <c r="E366">
        <v>8</v>
      </c>
      <c r="F366">
        <f>RANK(STAND_W[[#This Row],[W]],STAND_W[W],0)</f>
        <v>184</v>
      </c>
      <c r="G366">
        <f t="shared" si="5"/>
        <v>5</v>
      </c>
    </row>
    <row r="367" spans="1:7" x14ac:dyDescent="0.25">
      <c r="A367" t="s">
        <v>69</v>
      </c>
      <c r="B367" t="s">
        <v>100</v>
      </c>
      <c r="C367" t="s">
        <v>113</v>
      </c>
      <c r="D367">
        <v>78</v>
      </c>
      <c r="E367">
        <v>7</v>
      </c>
      <c r="F367">
        <f>RANK(STAND_W[[#This Row],[W]],STAND_W[W],0)</f>
        <v>203</v>
      </c>
      <c r="G367">
        <f t="shared" si="5"/>
        <v>6</v>
      </c>
    </row>
    <row r="368" spans="1:7" x14ac:dyDescent="0.25">
      <c r="A368" t="s">
        <v>69</v>
      </c>
      <c r="B368" t="s">
        <v>101</v>
      </c>
      <c r="C368" t="s">
        <v>113</v>
      </c>
      <c r="D368">
        <v>75</v>
      </c>
      <c r="E368">
        <v>6</v>
      </c>
      <c r="F368">
        <f>RANK(STAND_W[[#This Row],[W]],STAND_W[W],0)</f>
        <v>258</v>
      </c>
      <c r="G368">
        <f t="shared" si="5"/>
        <v>7</v>
      </c>
    </row>
    <row r="369" spans="1:7" x14ac:dyDescent="0.25">
      <c r="A369" t="s">
        <v>69</v>
      </c>
      <c r="B369" t="s">
        <v>104</v>
      </c>
      <c r="C369" t="s">
        <v>113</v>
      </c>
      <c r="D369">
        <v>68</v>
      </c>
      <c r="E369">
        <v>5</v>
      </c>
      <c r="F369">
        <f>RANK(STAND_W[[#This Row],[W]],STAND_W[W],0)</f>
        <v>382</v>
      </c>
      <c r="G369">
        <f t="shared" si="5"/>
        <v>8</v>
      </c>
    </row>
    <row r="370" spans="1:7" x14ac:dyDescent="0.25">
      <c r="A370" t="s">
        <v>69</v>
      </c>
      <c r="B370" t="s">
        <v>97</v>
      </c>
      <c r="C370" t="s">
        <v>113</v>
      </c>
      <c r="D370">
        <v>62</v>
      </c>
      <c r="E370">
        <v>4</v>
      </c>
      <c r="F370">
        <f>RANK(STAND_W[[#This Row],[W]],STAND_W[W],0)</f>
        <v>490</v>
      </c>
      <c r="G370">
        <f t="shared" si="5"/>
        <v>9</v>
      </c>
    </row>
    <row r="371" spans="1:7" x14ac:dyDescent="0.25">
      <c r="A371" t="s">
        <v>69</v>
      </c>
      <c r="B371" t="s">
        <v>96</v>
      </c>
      <c r="C371" t="s">
        <v>113</v>
      </c>
      <c r="D371">
        <v>56</v>
      </c>
      <c r="E371">
        <v>3</v>
      </c>
      <c r="F371">
        <f>RANK(STAND_W[[#This Row],[W]],STAND_W[W],0)</f>
        <v>565</v>
      </c>
      <c r="G371">
        <f t="shared" si="5"/>
        <v>10</v>
      </c>
    </row>
    <row r="372" spans="1:7" x14ac:dyDescent="0.25">
      <c r="A372" t="s">
        <v>69</v>
      </c>
      <c r="B372" t="s">
        <v>103</v>
      </c>
      <c r="C372" t="s">
        <v>113</v>
      </c>
      <c r="D372">
        <v>55</v>
      </c>
      <c r="E372">
        <v>2</v>
      </c>
      <c r="F372">
        <f>RANK(STAND_W[[#This Row],[W]],STAND_W[W],0)</f>
        <v>576</v>
      </c>
      <c r="G372">
        <f t="shared" si="5"/>
        <v>11</v>
      </c>
    </row>
    <row r="373" spans="1:7" x14ac:dyDescent="0.25">
      <c r="A373" t="s">
        <v>69</v>
      </c>
      <c r="B373" t="s">
        <v>105</v>
      </c>
      <c r="C373" t="s">
        <v>113</v>
      </c>
      <c r="D373">
        <v>44</v>
      </c>
      <c r="E373">
        <v>1</v>
      </c>
      <c r="F373">
        <f>RANK(STAND_W[[#This Row],[W]],STAND_W[W],0)</f>
        <v>645</v>
      </c>
      <c r="G373">
        <f t="shared" si="5"/>
        <v>12</v>
      </c>
    </row>
    <row r="374" spans="1:7" x14ac:dyDescent="0.25">
      <c r="A374" t="s">
        <v>70</v>
      </c>
      <c r="B374" t="s">
        <v>94</v>
      </c>
      <c r="C374" t="s">
        <v>113</v>
      </c>
      <c r="D374">
        <v>88</v>
      </c>
      <c r="E374">
        <v>12</v>
      </c>
      <c r="F374">
        <f>RANK(STAND_W[[#This Row],[W]],STAND_W[W],0)</f>
        <v>64</v>
      </c>
      <c r="G374">
        <f t="shared" si="5"/>
        <v>1</v>
      </c>
    </row>
    <row r="375" spans="1:7" x14ac:dyDescent="0.25">
      <c r="A375" t="s">
        <v>70</v>
      </c>
      <c r="B375" t="s">
        <v>104</v>
      </c>
      <c r="C375" t="s">
        <v>113</v>
      </c>
      <c r="D375">
        <v>84</v>
      </c>
      <c r="E375">
        <v>11</v>
      </c>
      <c r="F375">
        <f>RANK(STAND_W[[#This Row],[W]],STAND_W[W],0)</f>
        <v>110</v>
      </c>
      <c r="G375">
        <f t="shared" si="5"/>
        <v>2</v>
      </c>
    </row>
    <row r="376" spans="1:7" x14ac:dyDescent="0.25">
      <c r="A376" t="s">
        <v>70</v>
      </c>
      <c r="B376" t="s">
        <v>100</v>
      </c>
      <c r="C376" t="s">
        <v>113</v>
      </c>
      <c r="D376">
        <v>82</v>
      </c>
      <c r="E376">
        <v>10</v>
      </c>
      <c r="F376">
        <f>RANK(STAND_W[[#This Row],[W]],STAND_W[W],0)</f>
        <v>132</v>
      </c>
      <c r="G376">
        <f t="shared" si="5"/>
        <v>3</v>
      </c>
    </row>
    <row r="377" spans="1:7" x14ac:dyDescent="0.25">
      <c r="A377" t="s">
        <v>70</v>
      </c>
      <c r="B377" t="s">
        <v>103</v>
      </c>
      <c r="C377" t="s">
        <v>113</v>
      </c>
      <c r="D377">
        <v>78</v>
      </c>
      <c r="E377">
        <v>9</v>
      </c>
      <c r="F377">
        <f>RANK(STAND_W[[#This Row],[W]],STAND_W[W],0)</f>
        <v>203</v>
      </c>
      <c r="G377">
        <f t="shared" si="5"/>
        <v>4</v>
      </c>
    </row>
    <row r="378" spans="1:7" x14ac:dyDescent="0.25">
      <c r="A378" t="s">
        <v>70</v>
      </c>
      <c r="B378" t="s">
        <v>101</v>
      </c>
      <c r="C378" t="s">
        <v>113</v>
      </c>
      <c r="D378">
        <v>76</v>
      </c>
      <c r="E378">
        <v>8</v>
      </c>
      <c r="F378">
        <f>RANK(STAND_W[[#This Row],[W]],STAND_W[W],0)</f>
        <v>237</v>
      </c>
      <c r="G378">
        <f t="shared" si="5"/>
        <v>5</v>
      </c>
    </row>
    <row r="379" spans="1:7" x14ac:dyDescent="0.25">
      <c r="A379" t="s">
        <v>70</v>
      </c>
      <c r="B379" t="s">
        <v>98</v>
      </c>
      <c r="C379" t="s">
        <v>113</v>
      </c>
      <c r="D379">
        <v>75</v>
      </c>
      <c r="E379">
        <v>6.5</v>
      </c>
      <c r="F379">
        <f>RANK(STAND_W[[#This Row],[W]],STAND_W[W],0)</f>
        <v>258</v>
      </c>
      <c r="G379">
        <f t="shared" si="5"/>
        <v>6</v>
      </c>
    </row>
    <row r="380" spans="1:7" x14ac:dyDescent="0.25">
      <c r="A380" t="s">
        <v>70</v>
      </c>
      <c r="B380" t="s">
        <v>105</v>
      </c>
      <c r="C380" t="s">
        <v>113</v>
      </c>
      <c r="D380">
        <v>75</v>
      </c>
      <c r="E380">
        <v>6.5</v>
      </c>
      <c r="F380">
        <f>RANK(STAND_W[[#This Row],[W]],STAND_W[W],0)</f>
        <v>258</v>
      </c>
      <c r="G380">
        <f t="shared" si="5"/>
        <v>7</v>
      </c>
    </row>
    <row r="381" spans="1:7" x14ac:dyDescent="0.25">
      <c r="A381" t="s">
        <v>70</v>
      </c>
      <c r="B381" t="s">
        <v>102</v>
      </c>
      <c r="C381" t="s">
        <v>113</v>
      </c>
      <c r="D381">
        <v>54</v>
      </c>
      <c r="E381">
        <v>5</v>
      </c>
      <c r="F381">
        <f>RANK(STAND_W[[#This Row],[W]],STAND_W[W],0)</f>
        <v>591</v>
      </c>
      <c r="G381">
        <f t="shared" si="5"/>
        <v>8</v>
      </c>
    </row>
    <row r="382" spans="1:7" x14ac:dyDescent="0.25">
      <c r="A382" t="s">
        <v>70</v>
      </c>
      <c r="B382" t="s">
        <v>96</v>
      </c>
      <c r="C382" t="s">
        <v>113</v>
      </c>
      <c r="D382">
        <v>52</v>
      </c>
      <c r="E382">
        <v>4</v>
      </c>
      <c r="F382">
        <f>RANK(STAND_W[[#This Row],[W]],STAND_W[W],0)</f>
        <v>610</v>
      </c>
      <c r="G382">
        <f t="shared" si="5"/>
        <v>9</v>
      </c>
    </row>
    <row r="383" spans="1:7" x14ac:dyDescent="0.25">
      <c r="A383" t="s">
        <v>70</v>
      </c>
      <c r="B383" t="s">
        <v>99</v>
      </c>
      <c r="C383" t="s">
        <v>113</v>
      </c>
      <c r="D383">
        <v>51</v>
      </c>
      <c r="E383">
        <v>3</v>
      </c>
      <c r="F383">
        <f>RANK(STAND_W[[#This Row],[W]],STAND_W[W],0)</f>
        <v>616</v>
      </c>
      <c r="G383">
        <f t="shared" si="5"/>
        <v>10</v>
      </c>
    </row>
    <row r="384" spans="1:7" x14ac:dyDescent="0.25">
      <c r="A384" t="s">
        <v>70</v>
      </c>
      <c r="B384" t="s">
        <v>95</v>
      </c>
      <c r="C384" t="s">
        <v>113</v>
      </c>
      <c r="D384">
        <v>50</v>
      </c>
      <c r="E384">
        <v>2</v>
      </c>
      <c r="F384">
        <f>RANK(STAND_W[[#This Row],[W]],STAND_W[W],0)</f>
        <v>621</v>
      </c>
      <c r="G384">
        <f t="shared" si="5"/>
        <v>11</v>
      </c>
    </row>
    <row r="385" spans="1:7" x14ac:dyDescent="0.25">
      <c r="A385" t="s">
        <v>70</v>
      </c>
      <c r="B385" t="s">
        <v>97</v>
      </c>
      <c r="C385" t="s">
        <v>113</v>
      </c>
      <c r="D385">
        <v>32</v>
      </c>
      <c r="E385">
        <v>1</v>
      </c>
      <c r="F385">
        <f>RANK(STAND_W[[#This Row],[W]],STAND_W[W],0)</f>
        <v>659</v>
      </c>
      <c r="G385">
        <f t="shared" si="5"/>
        <v>12</v>
      </c>
    </row>
    <row r="386" spans="1:7" x14ac:dyDescent="0.25">
      <c r="A386" t="s">
        <v>71</v>
      </c>
      <c r="B386" t="s">
        <v>95</v>
      </c>
      <c r="C386" t="s">
        <v>113</v>
      </c>
      <c r="D386">
        <v>88</v>
      </c>
      <c r="E386">
        <v>11.5</v>
      </c>
      <c r="F386">
        <f>RANK(STAND_W[[#This Row],[W]],STAND_W[W],0)</f>
        <v>64</v>
      </c>
      <c r="G386">
        <f t="shared" ref="G386:G449" si="6">IF(A386=A385,G385+1,1)</f>
        <v>1</v>
      </c>
    </row>
    <row r="387" spans="1:7" x14ac:dyDescent="0.25">
      <c r="A387" t="s">
        <v>71</v>
      </c>
      <c r="B387" t="s">
        <v>98</v>
      </c>
      <c r="C387" t="s">
        <v>113</v>
      </c>
      <c r="D387">
        <v>88</v>
      </c>
      <c r="E387">
        <v>11.5</v>
      </c>
      <c r="F387">
        <f>RANK(STAND_W[[#This Row],[W]],STAND_W[W],0)</f>
        <v>64</v>
      </c>
      <c r="G387">
        <f t="shared" si="6"/>
        <v>2</v>
      </c>
    </row>
    <row r="388" spans="1:7" x14ac:dyDescent="0.25">
      <c r="A388" t="s">
        <v>71</v>
      </c>
      <c r="B388" t="s">
        <v>105</v>
      </c>
      <c r="C388" t="s">
        <v>113</v>
      </c>
      <c r="D388">
        <v>80</v>
      </c>
      <c r="E388">
        <v>10</v>
      </c>
      <c r="F388">
        <f>RANK(STAND_W[[#This Row],[W]],STAND_W[W],0)</f>
        <v>165</v>
      </c>
      <c r="G388">
        <f t="shared" si="6"/>
        <v>3</v>
      </c>
    </row>
    <row r="389" spans="1:7" x14ac:dyDescent="0.25">
      <c r="A389" t="s">
        <v>71</v>
      </c>
      <c r="B389" t="s">
        <v>94</v>
      </c>
      <c r="C389" t="s">
        <v>113</v>
      </c>
      <c r="D389">
        <v>79</v>
      </c>
      <c r="E389">
        <v>9</v>
      </c>
      <c r="F389">
        <f>RANK(STAND_W[[#This Row],[W]],STAND_W[W],0)</f>
        <v>184</v>
      </c>
      <c r="G389">
        <f t="shared" si="6"/>
        <v>4</v>
      </c>
    </row>
    <row r="390" spans="1:7" x14ac:dyDescent="0.25">
      <c r="A390" t="s">
        <v>71</v>
      </c>
      <c r="B390" t="s">
        <v>99</v>
      </c>
      <c r="C390" t="s">
        <v>113</v>
      </c>
      <c r="D390">
        <v>76</v>
      </c>
      <c r="E390">
        <v>8</v>
      </c>
      <c r="F390">
        <f>RANK(STAND_W[[#This Row],[W]],STAND_W[W],0)</f>
        <v>237</v>
      </c>
      <c r="G390">
        <f t="shared" si="6"/>
        <v>5</v>
      </c>
    </row>
    <row r="391" spans="1:7" x14ac:dyDescent="0.25">
      <c r="A391" t="s">
        <v>71</v>
      </c>
      <c r="B391" t="s">
        <v>102</v>
      </c>
      <c r="C391" t="s">
        <v>113</v>
      </c>
      <c r="D391">
        <v>69</v>
      </c>
      <c r="E391">
        <v>6.5</v>
      </c>
      <c r="F391">
        <f>RANK(STAND_W[[#This Row],[W]],STAND_W[W],0)</f>
        <v>366</v>
      </c>
      <c r="G391">
        <f t="shared" si="6"/>
        <v>6</v>
      </c>
    </row>
    <row r="392" spans="1:7" x14ac:dyDescent="0.25">
      <c r="A392" t="s">
        <v>71</v>
      </c>
      <c r="B392" t="s">
        <v>104</v>
      </c>
      <c r="C392" t="s">
        <v>113</v>
      </c>
      <c r="D392">
        <v>69</v>
      </c>
      <c r="E392">
        <v>6.5</v>
      </c>
      <c r="F392">
        <f>RANK(STAND_W[[#This Row],[W]],STAND_W[W],0)</f>
        <v>366</v>
      </c>
      <c r="G392">
        <f t="shared" si="6"/>
        <v>7</v>
      </c>
    </row>
    <row r="393" spans="1:7" x14ac:dyDescent="0.25">
      <c r="A393" t="s">
        <v>71</v>
      </c>
      <c r="B393" t="s">
        <v>96</v>
      </c>
      <c r="C393" t="s">
        <v>113</v>
      </c>
      <c r="D393">
        <v>67</v>
      </c>
      <c r="E393">
        <v>4.5</v>
      </c>
      <c r="F393">
        <f>RANK(STAND_W[[#This Row],[W]],STAND_W[W],0)</f>
        <v>409</v>
      </c>
      <c r="G393">
        <f t="shared" si="6"/>
        <v>8</v>
      </c>
    </row>
    <row r="394" spans="1:7" x14ac:dyDescent="0.25">
      <c r="A394" t="s">
        <v>71</v>
      </c>
      <c r="B394" t="s">
        <v>101</v>
      </c>
      <c r="C394" t="s">
        <v>113</v>
      </c>
      <c r="D394">
        <v>67</v>
      </c>
      <c r="E394">
        <v>4.5</v>
      </c>
      <c r="F394">
        <f>RANK(STAND_W[[#This Row],[W]],STAND_W[W],0)</f>
        <v>409</v>
      </c>
      <c r="G394">
        <f t="shared" si="6"/>
        <v>9</v>
      </c>
    </row>
    <row r="395" spans="1:7" x14ac:dyDescent="0.25">
      <c r="A395" t="s">
        <v>71</v>
      </c>
      <c r="B395" t="s">
        <v>100</v>
      </c>
      <c r="C395" t="s">
        <v>113</v>
      </c>
      <c r="D395">
        <v>62</v>
      </c>
      <c r="E395">
        <v>3</v>
      </c>
      <c r="F395">
        <f>RANK(STAND_W[[#This Row],[W]],STAND_W[W],0)</f>
        <v>490</v>
      </c>
      <c r="G395">
        <f t="shared" si="6"/>
        <v>10</v>
      </c>
    </row>
    <row r="396" spans="1:7" x14ac:dyDescent="0.25">
      <c r="A396" t="s">
        <v>71</v>
      </c>
      <c r="B396" t="s">
        <v>103</v>
      </c>
      <c r="C396" t="s">
        <v>113</v>
      </c>
      <c r="D396">
        <v>58</v>
      </c>
      <c r="E396">
        <v>2</v>
      </c>
      <c r="F396">
        <f>RANK(STAND_W[[#This Row],[W]],STAND_W[W],0)</f>
        <v>550</v>
      </c>
      <c r="G396">
        <f t="shared" si="6"/>
        <v>11</v>
      </c>
    </row>
    <row r="397" spans="1:7" x14ac:dyDescent="0.25">
      <c r="A397" t="s">
        <v>71</v>
      </c>
      <c r="B397" t="s">
        <v>97</v>
      </c>
      <c r="C397" t="s">
        <v>113</v>
      </c>
      <c r="D397">
        <v>49</v>
      </c>
      <c r="E397">
        <v>1</v>
      </c>
      <c r="F397">
        <f>RANK(STAND_W[[#This Row],[W]],STAND_W[W],0)</f>
        <v>631</v>
      </c>
      <c r="G397">
        <f t="shared" si="6"/>
        <v>12</v>
      </c>
    </row>
    <row r="398" spans="1:7" x14ac:dyDescent="0.25">
      <c r="A398" t="s">
        <v>72</v>
      </c>
      <c r="B398" t="s">
        <v>103</v>
      </c>
      <c r="C398" t="s">
        <v>113</v>
      </c>
      <c r="D398">
        <v>95</v>
      </c>
      <c r="E398">
        <v>12</v>
      </c>
      <c r="F398">
        <f>RANK(STAND_W[[#This Row],[W]],STAND_W[W],0)</f>
        <v>19</v>
      </c>
      <c r="G398">
        <f t="shared" si="6"/>
        <v>1</v>
      </c>
    </row>
    <row r="399" spans="1:7" x14ac:dyDescent="0.25">
      <c r="A399" t="s">
        <v>72</v>
      </c>
      <c r="B399" t="s">
        <v>96</v>
      </c>
      <c r="C399" t="s">
        <v>113</v>
      </c>
      <c r="D399">
        <v>84</v>
      </c>
      <c r="E399">
        <v>11</v>
      </c>
      <c r="F399">
        <f>RANK(STAND_W[[#This Row],[W]],STAND_W[W],0)</f>
        <v>110</v>
      </c>
      <c r="G399">
        <f t="shared" si="6"/>
        <v>2</v>
      </c>
    </row>
    <row r="400" spans="1:7" x14ac:dyDescent="0.25">
      <c r="A400" t="s">
        <v>72</v>
      </c>
      <c r="B400" t="s">
        <v>95</v>
      </c>
      <c r="C400" t="s">
        <v>113</v>
      </c>
      <c r="D400">
        <v>81</v>
      </c>
      <c r="E400">
        <v>10</v>
      </c>
      <c r="F400">
        <f>RANK(STAND_W[[#This Row],[W]],STAND_W[W],0)</f>
        <v>144</v>
      </c>
      <c r="G400">
        <f t="shared" si="6"/>
        <v>3</v>
      </c>
    </row>
    <row r="401" spans="1:7" x14ac:dyDescent="0.25">
      <c r="A401" t="s">
        <v>72</v>
      </c>
      <c r="B401" t="s">
        <v>99</v>
      </c>
      <c r="C401" t="s">
        <v>113</v>
      </c>
      <c r="D401">
        <v>79</v>
      </c>
      <c r="E401">
        <v>9</v>
      </c>
      <c r="F401">
        <f>RANK(STAND_W[[#This Row],[W]],STAND_W[W],0)</f>
        <v>184</v>
      </c>
      <c r="G401">
        <f t="shared" si="6"/>
        <v>4</v>
      </c>
    </row>
    <row r="402" spans="1:7" x14ac:dyDescent="0.25">
      <c r="A402" t="s">
        <v>72</v>
      </c>
      <c r="B402" t="s">
        <v>94</v>
      </c>
      <c r="C402" t="s">
        <v>113</v>
      </c>
      <c r="D402">
        <v>75</v>
      </c>
      <c r="E402">
        <v>7.5</v>
      </c>
      <c r="F402">
        <f>RANK(STAND_W[[#This Row],[W]],STAND_W[W],0)</f>
        <v>258</v>
      </c>
      <c r="G402">
        <f t="shared" si="6"/>
        <v>5</v>
      </c>
    </row>
    <row r="403" spans="1:7" x14ac:dyDescent="0.25">
      <c r="A403" t="s">
        <v>72</v>
      </c>
      <c r="B403" t="s">
        <v>98</v>
      </c>
      <c r="C403" t="s">
        <v>113</v>
      </c>
      <c r="D403">
        <v>75</v>
      </c>
      <c r="E403">
        <v>7.5</v>
      </c>
      <c r="F403">
        <f>RANK(STAND_W[[#This Row],[W]],STAND_W[W],0)</f>
        <v>258</v>
      </c>
      <c r="G403">
        <f t="shared" si="6"/>
        <v>6</v>
      </c>
    </row>
    <row r="404" spans="1:7" x14ac:dyDescent="0.25">
      <c r="A404" t="s">
        <v>72</v>
      </c>
      <c r="B404" t="s">
        <v>97</v>
      </c>
      <c r="C404" t="s">
        <v>113</v>
      </c>
      <c r="D404">
        <v>74</v>
      </c>
      <c r="E404">
        <v>6</v>
      </c>
      <c r="F404">
        <f>RANK(STAND_W[[#This Row],[W]],STAND_W[W],0)</f>
        <v>278</v>
      </c>
      <c r="G404">
        <f t="shared" si="6"/>
        <v>7</v>
      </c>
    </row>
    <row r="405" spans="1:7" x14ac:dyDescent="0.25">
      <c r="A405" t="s">
        <v>72</v>
      </c>
      <c r="B405" t="s">
        <v>104</v>
      </c>
      <c r="C405" t="s">
        <v>113</v>
      </c>
      <c r="D405">
        <v>67</v>
      </c>
      <c r="E405">
        <v>5</v>
      </c>
      <c r="F405">
        <f>RANK(STAND_W[[#This Row],[W]],STAND_W[W],0)</f>
        <v>409</v>
      </c>
      <c r="G405">
        <f t="shared" si="6"/>
        <v>8</v>
      </c>
    </row>
    <row r="406" spans="1:7" x14ac:dyDescent="0.25">
      <c r="A406" t="s">
        <v>72</v>
      </c>
      <c r="B406" t="s">
        <v>100</v>
      </c>
      <c r="C406" t="s">
        <v>113</v>
      </c>
      <c r="D406">
        <v>64</v>
      </c>
      <c r="E406">
        <v>4</v>
      </c>
      <c r="F406">
        <f>RANK(STAND_W[[#This Row],[W]],STAND_W[W],0)</f>
        <v>460</v>
      </c>
      <c r="G406">
        <f t="shared" si="6"/>
        <v>9</v>
      </c>
    </row>
    <row r="407" spans="1:7" x14ac:dyDescent="0.25">
      <c r="A407" t="s">
        <v>72</v>
      </c>
      <c r="B407" t="s">
        <v>102</v>
      </c>
      <c r="C407" t="s">
        <v>113</v>
      </c>
      <c r="D407">
        <v>59</v>
      </c>
      <c r="E407">
        <v>3</v>
      </c>
      <c r="F407">
        <f>RANK(STAND_W[[#This Row],[W]],STAND_W[W],0)</f>
        <v>542</v>
      </c>
      <c r="G407">
        <f t="shared" si="6"/>
        <v>10</v>
      </c>
    </row>
    <row r="408" spans="1:7" x14ac:dyDescent="0.25">
      <c r="A408" t="s">
        <v>72</v>
      </c>
      <c r="B408" t="s">
        <v>101</v>
      </c>
      <c r="C408" t="s">
        <v>113</v>
      </c>
      <c r="D408">
        <v>55</v>
      </c>
      <c r="E408">
        <v>2</v>
      </c>
      <c r="F408">
        <f>RANK(STAND_W[[#This Row],[W]],STAND_W[W],0)</f>
        <v>576</v>
      </c>
      <c r="G408">
        <f t="shared" si="6"/>
        <v>11</v>
      </c>
    </row>
    <row r="409" spans="1:7" x14ac:dyDescent="0.25">
      <c r="A409" t="s">
        <v>72</v>
      </c>
      <c r="B409" t="s">
        <v>105</v>
      </c>
      <c r="C409" t="s">
        <v>113</v>
      </c>
      <c r="D409">
        <v>51</v>
      </c>
      <c r="E409">
        <v>1</v>
      </c>
      <c r="F409">
        <f>RANK(STAND_W[[#This Row],[W]],STAND_W[W],0)</f>
        <v>616</v>
      </c>
      <c r="G409">
        <f t="shared" si="6"/>
        <v>12</v>
      </c>
    </row>
    <row r="410" spans="1:7" x14ac:dyDescent="0.25">
      <c r="A410" t="s">
        <v>73</v>
      </c>
      <c r="B410" t="s">
        <v>100</v>
      </c>
      <c r="C410" t="s">
        <v>113</v>
      </c>
      <c r="D410">
        <v>94</v>
      </c>
      <c r="E410">
        <v>12</v>
      </c>
      <c r="F410">
        <f>RANK(STAND_W[[#This Row],[W]],STAND_W[W],0)</f>
        <v>25</v>
      </c>
      <c r="G410">
        <f t="shared" si="6"/>
        <v>1</v>
      </c>
    </row>
    <row r="411" spans="1:7" x14ac:dyDescent="0.25">
      <c r="A411" t="s">
        <v>73</v>
      </c>
      <c r="B411" t="s">
        <v>95</v>
      </c>
      <c r="C411" t="s">
        <v>113</v>
      </c>
      <c r="D411">
        <v>81</v>
      </c>
      <c r="E411">
        <v>11</v>
      </c>
      <c r="F411">
        <f>RANK(STAND_W[[#This Row],[W]],STAND_W[W],0)</f>
        <v>144</v>
      </c>
      <c r="G411">
        <f t="shared" si="6"/>
        <v>2</v>
      </c>
    </row>
    <row r="412" spans="1:7" x14ac:dyDescent="0.25">
      <c r="A412" t="s">
        <v>73</v>
      </c>
      <c r="B412" t="s">
        <v>94</v>
      </c>
      <c r="C412" t="s">
        <v>113</v>
      </c>
      <c r="D412">
        <v>80</v>
      </c>
      <c r="E412">
        <v>10</v>
      </c>
      <c r="F412">
        <f>RANK(STAND_W[[#This Row],[W]],STAND_W[W],0)</f>
        <v>165</v>
      </c>
      <c r="G412">
        <f t="shared" si="6"/>
        <v>3</v>
      </c>
    </row>
    <row r="413" spans="1:7" x14ac:dyDescent="0.25">
      <c r="A413" t="s">
        <v>73</v>
      </c>
      <c r="B413" t="s">
        <v>102</v>
      </c>
      <c r="C413" t="s">
        <v>113</v>
      </c>
      <c r="D413">
        <v>79</v>
      </c>
      <c r="E413">
        <v>9</v>
      </c>
      <c r="F413">
        <f>RANK(STAND_W[[#This Row],[W]],STAND_W[W],0)</f>
        <v>184</v>
      </c>
      <c r="G413">
        <f t="shared" si="6"/>
        <v>4</v>
      </c>
    </row>
    <row r="414" spans="1:7" x14ac:dyDescent="0.25">
      <c r="A414" t="s">
        <v>73</v>
      </c>
      <c r="B414" t="s">
        <v>101</v>
      </c>
      <c r="C414" t="s">
        <v>113</v>
      </c>
      <c r="D414">
        <v>78</v>
      </c>
      <c r="E414">
        <v>8</v>
      </c>
      <c r="F414">
        <f>RANK(STAND_W[[#This Row],[W]],STAND_W[W],0)</f>
        <v>203</v>
      </c>
      <c r="G414">
        <f t="shared" si="6"/>
        <v>5</v>
      </c>
    </row>
    <row r="415" spans="1:7" x14ac:dyDescent="0.25">
      <c r="A415" t="s">
        <v>73</v>
      </c>
      <c r="B415" t="s">
        <v>99</v>
      </c>
      <c r="C415" t="s">
        <v>113</v>
      </c>
      <c r="D415">
        <v>76</v>
      </c>
      <c r="E415">
        <v>7</v>
      </c>
      <c r="F415">
        <f>RANK(STAND_W[[#This Row],[W]],STAND_W[W],0)</f>
        <v>237</v>
      </c>
      <c r="G415">
        <f t="shared" si="6"/>
        <v>6</v>
      </c>
    </row>
    <row r="416" spans="1:7" x14ac:dyDescent="0.25">
      <c r="A416" t="s">
        <v>73</v>
      </c>
      <c r="B416" t="s">
        <v>98</v>
      </c>
      <c r="C416" t="s">
        <v>113</v>
      </c>
      <c r="D416">
        <v>74</v>
      </c>
      <c r="E416">
        <v>6</v>
      </c>
      <c r="F416">
        <f>RANK(STAND_W[[#This Row],[W]],STAND_W[W],0)</f>
        <v>278</v>
      </c>
      <c r="G416">
        <f t="shared" si="6"/>
        <v>7</v>
      </c>
    </row>
    <row r="417" spans="1:7" x14ac:dyDescent="0.25">
      <c r="A417" t="s">
        <v>73</v>
      </c>
      <c r="B417" t="s">
        <v>104</v>
      </c>
      <c r="C417" t="s">
        <v>113</v>
      </c>
      <c r="D417">
        <v>69</v>
      </c>
      <c r="E417">
        <v>5</v>
      </c>
      <c r="F417">
        <f>RANK(STAND_W[[#This Row],[W]],STAND_W[W],0)</f>
        <v>366</v>
      </c>
      <c r="G417">
        <f t="shared" si="6"/>
        <v>8</v>
      </c>
    </row>
    <row r="418" spans="1:7" x14ac:dyDescent="0.25">
      <c r="A418" t="s">
        <v>73</v>
      </c>
      <c r="B418" t="s">
        <v>103</v>
      </c>
      <c r="C418" t="s">
        <v>113</v>
      </c>
      <c r="D418">
        <v>68</v>
      </c>
      <c r="E418">
        <v>4</v>
      </c>
      <c r="F418">
        <f>RANK(STAND_W[[#This Row],[W]],STAND_W[W],0)</f>
        <v>382</v>
      </c>
      <c r="G418">
        <f t="shared" si="6"/>
        <v>9</v>
      </c>
    </row>
    <row r="419" spans="1:7" x14ac:dyDescent="0.25">
      <c r="A419" t="s">
        <v>73</v>
      </c>
      <c r="B419" t="s">
        <v>105</v>
      </c>
      <c r="C419" t="s">
        <v>113</v>
      </c>
      <c r="D419">
        <v>56</v>
      </c>
      <c r="E419">
        <v>3</v>
      </c>
      <c r="F419">
        <f>RANK(STAND_W[[#This Row],[W]],STAND_W[W],0)</f>
        <v>565</v>
      </c>
      <c r="G419">
        <f t="shared" si="6"/>
        <v>10</v>
      </c>
    </row>
    <row r="420" spans="1:7" x14ac:dyDescent="0.25">
      <c r="A420" t="s">
        <v>73</v>
      </c>
      <c r="B420" t="s">
        <v>96</v>
      </c>
      <c r="C420" t="s">
        <v>113</v>
      </c>
      <c r="D420">
        <v>54</v>
      </c>
      <c r="E420">
        <v>2</v>
      </c>
      <c r="F420">
        <f>RANK(STAND_W[[#This Row],[W]],STAND_W[W],0)</f>
        <v>591</v>
      </c>
      <c r="G420">
        <f t="shared" si="6"/>
        <v>11</v>
      </c>
    </row>
    <row r="421" spans="1:7" x14ac:dyDescent="0.25">
      <c r="A421" t="s">
        <v>73</v>
      </c>
      <c r="B421" t="s">
        <v>97</v>
      </c>
      <c r="C421" t="s">
        <v>113</v>
      </c>
      <c r="D421">
        <v>52</v>
      </c>
      <c r="E421">
        <v>1</v>
      </c>
      <c r="F421">
        <f>RANK(STAND_W[[#This Row],[W]],STAND_W[W],0)</f>
        <v>610</v>
      </c>
      <c r="G421">
        <f t="shared" si="6"/>
        <v>12</v>
      </c>
    </row>
    <row r="422" spans="1:7" x14ac:dyDescent="0.25">
      <c r="A422" t="s">
        <v>74</v>
      </c>
      <c r="B422" t="s">
        <v>94</v>
      </c>
      <c r="C422" t="s">
        <v>113</v>
      </c>
      <c r="D422">
        <v>105</v>
      </c>
      <c r="E422">
        <v>12</v>
      </c>
      <c r="F422">
        <f>RANK(STAND_W[[#This Row],[W]],STAND_W[W],0)</f>
        <v>2</v>
      </c>
      <c r="G422">
        <f t="shared" si="6"/>
        <v>1</v>
      </c>
    </row>
    <row r="423" spans="1:7" x14ac:dyDescent="0.25">
      <c r="A423" t="s">
        <v>74</v>
      </c>
      <c r="B423" t="s">
        <v>95</v>
      </c>
      <c r="C423" t="s">
        <v>113</v>
      </c>
      <c r="D423">
        <v>94</v>
      </c>
      <c r="E423">
        <v>11</v>
      </c>
      <c r="F423">
        <f>RANK(STAND_W[[#This Row],[W]],STAND_W[W],0)</f>
        <v>25</v>
      </c>
      <c r="G423">
        <f t="shared" si="6"/>
        <v>2</v>
      </c>
    </row>
    <row r="424" spans="1:7" x14ac:dyDescent="0.25">
      <c r="A424" t="s">
        <v>74</v>
      </c>
      <c r="B424" t="s">
        <v>99</v>
      </c>
      <c r="C424" t="s">
        <v>113</v>
      </c>
      <c r="D424">
        <v>85</v>
      </c>
      <c r="E424">
        <v>10</v>
      </c>
      <c r="F424">
        <f>RANK(STAND_W[[#This Row],[W]],STAND_W[W],0)</f>
        <v>97</v>
      </c>
      <c r="G424">
        <f t="shared" si="6"/>
        <v>3</v>
      </c>
    </row>
    <row r="425" spans="1:7" x14ac:dyDescent="0.25">
      <c r="A425" t="s">
        <v>74</v>
      </c>
      <c r="B425" t="s">
        <v>103</v>
      </c>
      <c r="C425" t="s">
        <v>113</v>
      </c>
      <c r="D425">
        <v>80</v>
      </c>
      <c r="E425">
        <v>9</v>
      </c>
      <c r="F425">
        <f>RANK(STAND_W[[#This Row],[W]],STAND_W[W],0)</f>
        <v>165</v>
      </c>
      <c r="G425">
        <f t="shared" si="6"/>
        <v>4</v>
      </c>
    </row>
    <row r="426" spans="1:7" x14ac:dyDescent="0.25">
      <c r="A426" t="s">
        <v>74</v>
      </c>
      <c r="B426" t="s">
        <v>101</v>
      </c>
      <c r="C426" t="s">
        <v>113</v>
      </c>
      <c r="D426">
        <v>71</v>
      </c>
      <c r="E426">
        <v>8</v>
      </c>
      <c r="F426">
        <f>RANK(STAND_W[[#This Row],[W]],STAND_W[W],0)</f>
        <v>334</v>
      </c>
      <c r="G426">
        <f t="shared" si="6"/>
        <v>5</v>
      </c>
    </row>
    <row r="427" spans="1:7" x14ac:dyDescent="0.25">
      <c r="A427" t="s">
        <v>74</v>
      </c>
      <c r="B427" t="s">
        <v>98</v>
      </c>
      <c r="C427" t="s">
        <v>113</v>
      </c>
      <c r="D427">
        <v>70</v>
      </c>
      <c r="E427">
        <v>6.5</v>
      </c>
      <c r="F427">
        <f>RANK(STAND_W[[#This Row],[W]],STAND_W[W],0)</f>
        <v>342</v>
      </c>
      <c r="G427">
        <f t="shared" si="6"/>
        <v>6</v>
      </c>
    </row>
    <row r="428" spans="1:7" x14ac:dyDescent="0.25">
      <c r="A428" t="s">
        <v>74</v>
      </c>
      <c r="B428" t="s">
        <v>104</v>
      </c>
      <c r="C428" t="s">
        <v>113</v>
      </c>
      <c r="D428">
        <v>70</v>
      </c>
      <c r="E428">
        <v>6.5</v>
      </c>
      <c r="F428">
        <f>RANK(STAND_W[[#This Row],[W]],STAND_W[W],0)</f>
        <v>342</v>
      </c>
      <c r="G428">
        <f t="shared" si="6"/>
        <v>7</v>
      </c>
    </row>
    <row r="429" spans="1:7" x14ac:dyDescent="0.25">
      <c r="A429" t="s">
        <v>74</v>
      </c>
      <c r="B429" t="s">
        <v>97</v>
      </c>
      <c r="C429" t="s">
        <v>113</v>
      </c>
      <c r="D429">
        <v>67</v>
      </c>
      <c r="E429">
        <v>5</v>
      </c>
      <c r="F429">
        <f>RANK(STAND_W[[#This Row],[W]],STAND_W[W],0)</f>
        <v>409</v>
      </c>
      <c r="G429">
        <f t="shared" si="6"/>
        <v>8</v>
      </c>
    </row>
    <row r="430" spans="1:7" x14ac:dyDescent="0.25">
      <c r="A430" t="s">
        <v>74</v>
      </c>
      <c r="B430" t="s">
        <v>102</v>
      </c>
      <c r="C430" t="s">
        <v>113</v>
      </c>
      <c r="D430">
        <v>60</v>
      </c>
      <c r="E430">
        <v>4</v>
      </c>
      <c r="F430">
        <f>RANK(STAND_W[[#This Row],[W]],STAND_W[W],0)</f>
        <v>519</v>
      </c>
      <c r="G430">
        <f t="shared" si="6"/>
        <v>9</v>
      </c>
    </row>
    <row r="431" spans="1:7" x14ac:dyDescent="0.25">
      <c r="A431" t="s">
        <v>74</v>
      </c>
      <c r="B431" t="s">
        <v>100</v>
      </c>
      <c r="C431" t="s">
        <v>113</v>
      </c>
      <c r="D431">
        <v>56</v>
      </c>
      <c r="E431">
        <v>3</v>
      </c>
      <c r="F431">
        <f>RANK(STAND_W[[#This Row],[W]],STAND_W[W],0)</f>
        <v>565</v>
      </c>
      <c r="G431">
        <f t="shared" si="6"/>
        <v>10</v>
      </c>
    </row>
    <row r="432" spans="1:7" x14ac:dyDescent="0.25">
      <c r="A432" t="s">
        <v>74</v>
      </c>
      <c r="B432" t="s">
        <v>105</v>
      </c>
      <c r="C432" t="s">
        <v>113</v>
      </c>
      <c r="D432">
        <v>55</v>
      </c>
      <c r="E432">
        <v>2</v>
      </c>
      <c r="F432">
        <f>RANK(STAND_W[[#This Row],[W]],STAND_W[W],0)</f>
        <v>576</v>
      </c>
      <c r="G432">
        <f t="shared" si="6"/>
        <v>11</v>
      </c>
    </row>
    <row r="433" spans="1:7" x14ac:dyDescent="0.25">
      <c r="A433" t="s">
        <v>74</v>
      </c>
      <c r="B433" t="s">
        <v>96</v>
      </c>
      <c r="C433" t="s">
        <v>113</v>
      </c>
      <c r="D433">
        <v>52</v>
      </c>
      <c r="E433">
        <v>1</v>
      </c>
      <c r="F433">
        <f>RANK(STAND_W[[#This Row],[W]],STAND_W[W],0)</f>
        <v>610</v>
      </c>
      <c r="G433">
        <f t="shared" si="6"/>
        <v>12</v>
      </c>
    </row>
    <row r="434" spans="1:7" x14ac:dyDescent="0.25">
      <c r="A434" t="s">
        <v>75</v>
      </c>
      <c r="B434" t="s">
        <v>98</v>
      </c>
      <c r="C434" t="s">
        <v>113</v>
      </c>
      <c r="D434">
        <v>96</v>
      </c>
      <c r="E434">
        <v>12</v>
      </c>
      <c r="F434">
        <f>RANK(STAND_W[[#This Row],[W]],STAND_W[W],0)</f>
        <v>17</v>
      </c>
      <c r="G434">
        <f t="shared" si="6"/>
        <v>1</v>
      </c>
    </row>
    <row r="435" spans="1:7" x14ac:dyDescent="0.25">
      <c r="A435" t="s">
        <v>75</v>
      </c>
      <c r="B435" t="s">
        <v>95</v>
      </c>
      <c r="C435" t="s">
        <v>113</v>
      </c>
      <c r="D435">
        <v>89</v>
      </c>
      <c r="E435">
        <v>11</v>
      </c>
      <c r="F435">
        <f>RANK(STAND_W[[#This Row],[W]],STAND_W[W],0)</f>
        <v>59</v>
      </c>
      <c r="G435">
        <f t="shared" si="6"/>
        <v>2</v>
      </c>
    </row>
    <row r="436" spans="1:7" x14ac:dyDescent="0.25">
      <c r="A436" t="s">
        <v>75</v>
      </c>
      <c r="B436" t="s">
        <v>100</v>
      </c>
      <c r="C436" t="s">
        <v>113</v>
      </c>
      <c r="D436">
        <v>82</v>
      </c>
      <c r="E436">
        <v>10</v>
      </c>
      <c r="F436">
        <f>RANK(STAND_W[[#This Row],[W]],STAND_W[W],0)</f>
        <v>132</v>
      </c>
      <c r="G436">
        <f t="shared" si="6"/>
        <v>3</v>
      </c>
    </row>
    <row r="437" spans="1:7" x14ac:dyDescent="0.25">
      <c r="A437" t="s">
        <v>75</v>
      </c>
      <c r="B437" t="s">
        <v>94</v>
      </c>
      <c r="C437" t="s">
        <v>113</v>
      </c>
      <c r="D437">
        <v>81</v>
      </c>
      <c r="E437">
        <v>9</v>
      </c>
      <c r="F437">
        <f>RANK(STAND_W[[#This Row],[W]],STAND_W[W],0)</f>
        <v>144</v>
      </c>
      <c r="G437">
        <f t="shared" si="6"/>
        <v>4</v>
      </c>
    </row>
    <row r="438" spans="1:7" x14ac:dyDescent="0.25">
      <c r="A438" t="s">
        <v>75</v>
      </c>
      <c r="B438" t="s">
        <v>99</v>
      </c>
      <c r="C438" t="s">
        <v>113</v>
      </c>
      <c r="D438">
        <v>80</v>
      </c>
      <c r="E438">
        <v>8</v>
      </c>
      <c r="F438">
        <f>RANK(STAND_W[[#This Row],[W]],STAND_W[W],0)</f>
        <v>165</v>
      </c>
      <c r="G438">
        <f t="shared" si="6"/>
        <v>5</v>
      </c>
    </row>
    <row r="439" spans="1:7" x14ac:dyDescent="0.25">
      <c r="A439" t="s">
        <v>75</v>
      </c>
      <c r="B439" t="s">
        <v>101</v>
      </c>
      <c r="C439" t="s">
        <v>113</v>
      </c>
      <c r="D439">
        <v>79</v>
      </c>
      <c r="E439">
        <v>7</v>
      </c>
      <c r="F439">
        <f>RANK(STAND_W[[#This Row],[W]],STAND_W[W],0)</f>
        <v>184</v>
      </c>
      <c r="G439">
        <f t="shared" si="6"/>
        <v>6</v>
      </c>
    </row>
    <row r="440" spans="1:7" x14ac:dyDescent="0.25">
      <c r="A440" t="s">
        <v>75</v>
      </c>
      <c r="B440" t="s">
        <v>104</v>
      </c>
      <c r="C440" t="s">
        <v>113</v>
      </c>
      <c r="D440">
        <v>61</v>
      </c>
      <c r="E440">
        <v>6</v>
      </c>
      <c r="F440">
        <f>RANK(STAND_W[[#This Row],[W]],STAND_W[W],0)</f>
        <v>509</v>
      </c>
      <c r="G440">
        <f t="shared" si="6"/>
        <v>7</v>
      </c>
    </row>
    <row r="441" spans="1:7" x14ac:dyDescent="0.25">
      <c r="A441" t="s">
        <v>75</v>
      </c>
      <c r="B441" t="s">
        <v>105</v>
      </c>
      <c r="C441" t="s">
        <v>113</v>
      </c>
      <c r="D441">
        <v>59</v>
      </c>
      <c r="E441">
        <v>5</v>
      </c>
      <c r="F441">
        <f>RANK(STAND_W[[#This Row],[W]],STAND_W[W],0)</f>
        <v>542</v>
      </c>
      <c r="G441">
        <f t="shared" si="6"/>
        <v>8</v>
      </c>
    </row>
    <row r="442" spans="1:7" x14ac:dyDescent="0.25">
      <c r="A442" t="s">
        <v>75</v>
      </c>
      <c r="B442" t="s">
        <v>102</v>
      </c>
      <c r="C442" t="s">
        <v>113</v>
      </c>
      <c r="D442">
        <v>58</v>
      </c>
      <c r="E442">
        <v>4</v>
      </c>
      <c r="F442">
        <f>RANK(STAND_W[[#This Row],[W]],STAND_W[W],0)</f>
        <v>550</v>
      </c>
      <c r="G442">
        <f t="shared" si="6"/>
        <v>9</v>
      </c>
    </row>
    <row r="443" spans="1:7" x14ac:dyDescent="0.25">
      <c r="A443" t="s">
        <v>75</v>
      </c>
      <c r="B443" t="s">
        <v>103</v>
      </c>
      <c r="C443" t="s">
        <v>113</v>
      </c>
      <c r="D443">
        <v>54</v>
      </c>
      <c r="E443">
        <v>3</v>
      </c>
      <c r="F443">
        <f>RANK(STAND_W[[#This Row],[W]],STAND_W[W],0)</f>
        <v>591</v>
      </c>
      <c r="G443">
        <f t="shared" si="6"/>
        <v>10</v>
      </c>
    </row>
    <row r="444" spans="1:7" x14ac:dyDescent="0.25">
      <c r="A444" t="s">
        <v>75</v>
      </c>
      <c r="B444" t="s">
        <v>97</v>
      </c>
      <c r="C444" t="s">
        <v>113</v>
      </c>
      <c r="D444">
        <v>46</v>
      </c>
      <c r="E444">
        <v>2</v>
      </c>
      <c r="F444">
        <f>RANK(STAND_W[[#This Row],[W]],STAND_W[W],0)</f>
        <v>637</v>
      </c>
      <c r="G444">
        <f t="shared" si="6"/>
        <v>11</v>
      </c>
    </row>
    <row r="445" spans="1:7" x14ac:dyDescent="0.25">
      <c r="A445" t="s">
        <v>75</v>
      </c>
      <c r="B445" t="s">
        <v>96</v>
      </c>
      <c r="C445" t="s">
        <v>113</v>
      </c>
      <c r="D445">
        <v>45</v>
      </c>
      <c r="E445">
        <v>1</v>
      </c>
      <c r="F445">
        <f>RANK(STAND_W[[#This Row],[W]],STAND_W[W],0)</f>
        <v>641</v>
      </c>
      <c r="G445">
        <f t="shared" si="6"/>
        <v>12</v>
      </c>
    </row>
    <row r="446" spans="1:7" x14ac:dyDescent="0.25">
      <c r="A446" t="s">
        <v>76</v>
      </c>
      <c r="B446" t="s">
        <v>94</v>
      </c>
      <c r="C446" t="s">
        <v>113</v>
      </c>
      <c r="D446">
        <v>94</v>
      </c>
      <c r="E446">
        <v>12</v>
      </c>
      <c r="F446">
        <f>RANK(STAND_W[[#This Row],[W]],STAND_W[W],0)</f>
        <v>25</v>
      </c>
      <c r="G446">
        <f t="shared" si="6"/>
        <v>1</v>
      </c>
    </row>
    <row r="447" spans="1:7" x14ac:dyDescent="0.25">
      <c r="A447" t="s">
        <v>76</v>
      </c>
      <c r="B447" t="s">
        <v>98</v>
      </c>
      <c r="C447" t="s">
        <v>113</v>
      </c>
      <c r="D447">
        <v>88</v>
      </c>
      <c r="E447">
        <v>11</v>
      </c>
      <c r="F447">
        <f>RANK(STAND_W[[#This Row],[W]],STAND_W[W],0)</f>
        <v>64</v>
      </c>
      <c r="G447">
        <f t="shared" si="6"/>
        <v>2</v>
      </c>
    </row>
    <row r="448" spans="1:7" x14ac:dyDescent="0.25">
      <c r="A448" t="s">
        <v>76</v>
      </c>
      <c r="B448" t="s">
        <v>99</v>
      </c>
      <c r="C448" t="s">
        <v>113</v>
      </c>
      <c r="D448">
        <v>87</v>
      </c>
      <c r="E448">
        <v>10</v>
      </c>
      <c r="F448">
        <f>RANK(STAND_W[[#This Row],[W]],STAND_W[W],0)</f>
        <v>79</v>
      </c>
      <c r="G448">
        <f t="shared" si="6"/>
        <v>3</v>
      </c>
    </row>
    <row r="449" spans="1:7" x14ac:dyDescent="0.25">
      <c r="A449" t="s">
        <v>76</v>
      </c>
      <c r="B449" t="s">
        <v>95</v>
      </c>
      <c r="C449" t="s">
        <v>113</v>
      </c>
      <c r="D449">
        <v>84</v>
      </c>
      <c r="E449">
        <v>9</v>
      </c>
      <c r="F449">
        <f>RANK(STAND_W[[#This Row],[W]],STAND_W[W],0)</f>
        <v>110</v>
      </c>
      <c r="G449">
        <f t="shared" si="6"/>
        <v>4</v>
      </c>
    </row>
    <row r="450" spans="1:7" x14ac:dyDescent="0.25">
      <c r="A450" t="s">
        <v>76</v>
      </c>
      <c r="B450" t="s">
        <v>101</v>
      </c>
      <c r="C450" t="s">
        <v>113</v>
      </c>
      <c r="D450">
        <v>82</v>
      </c>
      <c r="E450">
        <v>8</v>
      </c>
      <c r="F450">
        <f>RANK(STAND_W[[#This Row],[W]],STAND_W[W],0)</f>
        <v>132</v>
      </c>
      <c r="G450">
        <f t="shared" ref="G450:G513" si="7">IF(A450=A449,G449+1,1)</f>
        <v>5</v>
      </c>
    </row>
    <row r="451" spans="1:7" x14ac:dyDescent="0.25">
      <c r="A451" t="s">
        <v>76</v>
      </c>
      <c r="B451" t="s">
        <v>102</v>
      </c>
      <c r="C451" t="s">
        <v>113</v>
      </c>
      <c r="D451">
        <v>78</v>
      </c>
      <c r="E451">
        <v>7</v>
      </c>
      <c r="F451">
        <f>RANK(STAND_W[[#This Row],[W]],STAND_W[W],0)</f>
        <v>203</v>
      </c>
      <c r="G451">
        <f t="shared" si="7"/>
        <v>6</v>
      </c>
    </row>
    <row r="452" spans="1:7" x14ac:dyDescent="0.25">
      <c r="A452" t="s">
        <v>76</v>
      </c>
      <c r="B452" t="s">
        <v>100</v>
      </c>
      <c r="C452" t="s">
        <v>113</v>
      </c>
      <c r="D452">
        <v>75</v>
      </c>
      <c r="E452">
        <v>6</v>
      </c>
      <c r="F452">
        <f>RANK(STAND_W[[#This Row],[W]],STAND_W[W],0)</f>
        <v>258</v>
      </c>
      <c r="G452">
        <f t="shared" si="7"/>
        <v>7</v>
      </c>
    </row>
    <row r="453" spans="1:7" x14ac:dyDescent="0.25">
      <c r="A453" t="s">
        <v>76</v>
      </c>
      <c r="B453" t="s">
        <v>105</v>
      </c>
      <c r="C453" t="s">
        <v>113</v>
      </c>
      <c r="D453">
        <v>73</v>
      </c>
      <c r="E453">
        <v>5</v>
      </c>
      <c r="F453">
        <f>RANK(STAND_W[[#This Row],[W]],STAND_W[W],0)</f>
        <v>300</v>
      </c>
      <c r="G453">
        <f t="shared" si="7"/>
        <v>8</v>
      </c>
    </row>
    <row r="454" spans="1:7" x14ac:dyDescent="0.25">
      <c r="A454" t="s">
        <v>76</v>
      </c>
      <c r="B454" t="s">
        <v>103</v>
      </c>
      <c r="C454" t="s">
        <v>113</v>
      </c>
      <c r="D454">
        <v>63</v>
      </c>
      <c r="E454">
        <v>3.5</v>
      </c>
      <c r="F454">
        <f>RANK(STAND_W[[#This Row],[W]],STAND_W[W],0)</f>
        <v>475</v>
      </c>
      <c r="G454">
        <f t="shared" si="7"/>
        <v>9</v>
      </c>
    </row>
    <row r="455" spans="1:7" x14ac:dyDescent="0.25">
      <c r="A455" t="s">
        <v>76</v>
      </c>
      <c r="B455" t="s">
        <v>104</v>
      </c>
      <c r="C455" t="s">
        <v>113</v>
      </c>
      <c r="D455">
        <v>63</v>
      </c>
      <c r="E455">
        <v>3.5</v>
      </c>
      <c r="F455">
        <f>RANK(STAND_W[[#This Row],[W]],STAND_W[W],0)</f>
        <v>475</v>
      </c>
      <c r="G455">
        <f t="shared" si="7"/>
        <v>10</v>
      </c>
    </row>
    <row r="456" spans="1:7" x14ac:dyDescent="0.25">
      <c r="A456" t="s">
        <v>76</v>
      </c>
      <c r="B456" t="s">
        <v>96</v>
      </c>
      <c r="C456" t="s">
        <v>113</v>
      </c>
      <c r="D456">
        <v>50</v>
      </c>
      <c r="E456">
        <v>1.5</v>
      </c>
      <c r="F456">
        <f>RANK(STAND_W[[#This Row],[W]],STAND_W[W],0)</f>
        <v>621</v>
      </c>
      <c r="G456">
        <f t="shared" si="7"/>
        <v>11</v>
      </c>
    </row>
    <row r="457" spans="1:7" x14ac:dyDescent="0.25">
      <c r="A457" t="s">
        <v>76</v>
      </c>
      <c r="B457" t="s">
        <v>97</v>
      </c>
      <c r="C457" t="s">
        <v>113</v>
      </c>
      <c r="D457">
        <v>50</v>
      </c>
      <c r="E457">
        <v>1.5</v>
      </c>
      <c r="F457">
        <f>RANK(STAND_W[[#This Row],[W]],STAND_W[W],0)</f>
        <v>621</v>
      </c>
      <c r="G457">
        <f t="shared" si="7"/>
        <v>12</v>
      </c>
    </row>
    <row r="458" spans="1:7" x14ac:dyDescent="0.25">
      <c r="A458" t="s">
        <v>77</v>
      </c>
      <c r="B458" t="s">
        <v>99</v>
      </c>
      <c r="C458" t="s">
        <v>113</v>
      </c>
      <c r="D458">
        <v>99</v>
      </c>
      <c r="E458">
        <v>12</v>
      </c>
      <c r="F458">
        <f>RANK(STAND_W[[#This Row],[W]],STAND_W[W],0)</f>
        <v>12</v>
      </c>
      <c r="G458">
        <f t="shared" si="7"/>
        <v>1</v>
      </c>
    </row>
    <row r="459" spans="1:7" x14ac:dyDescent="0.25">
      <c r="A459" t="s">
        <v>77</v>
      </c>
      <c r="B459" t="s">
        <v>100</v>
      </c>
      <c r="C459" t="s">
        <v>113</v>
      </c>
      <c r="D459">
        <v>90</v>
      </c>
      <c r="E459">
        <v>11</v>
      </c>
      <c r="F459">
        <f>RANK(STAND_W[[#This Row],[W]],STAND_W[W],0)</f>
        <v>51</v>
      </c>
      <c r="G459">
        <f t="shared" si="7"/>
        <v>2</v>
      </c>
    </row>
    <row r="460" spans="1:7" x14ac:dyDescent="0.25">
      <c r="A460" t="s">
        <v>77</v>
      </c>
      <c r="B460" t="s">
        <v>98</v>
      </c>
      <c r="C460" t="s">
        <v>113</v>
      </c>
      <c r="D460">
        <v>80</v>
      </c>
      <c r="E460">
        <v>10</v>
      </c>
      <c r="F460">
        <f>RANK(STAND_W[[#This Row],[W]],STAND_W[W],0)</f>
        <v>165</v>
      </c>
      <c r="G460">
        <f t="shared" si="7"/>
        <v>3</v>
      </c>
    </row>
    <row r="461" spans="1:7" x14ac:dyDescent="0.25">
      <c r="A461" t="s">
        <v>77</v>
      </c>
      <c r="B461" t="s">
        <v>101</v>
      </c>
      <c r="C461" t="s">
        <v>113</v>
      </c>
      <c r="D461">
        <v>76</v>
      </c>
      <c r="E461">
        <v>9</v>
      </c>
      <c r="F461">
        <f>RANK(STAND_W[[#This Row],[W]],STAND_W[W],0)</f>
        <v>237</v>
      </c>
      <c r="G461">
        <f t="shared" si="7"/>
        <v>4</v>
      </c>
    </row>
    <row r="462" spans="1:7" x14ac:dyDescent="0.25">
      <c r="A462" t="s">
        <v>77</v>
      </c>
      <c r="B462" t="s">
        <v>103</v>
      </c>
      <c r="C462" t="s">
        <v>113</v>
      </c>
      <c r="D462">
        <v>68</v>
      </c>
      <c r="E462">
        <v>8</v>
      </c>
      <c r="F462">
        <f>RANK(STAND_W[[#This Row],[W]],STAND_W[W],0)</f>
        <v>382</v>
      </c>
      <c r="G462">
        <f t="shared" si="7"/>
        <v>5</v>
      </c>
    </row>
    <row r="463" spans="1:7" x14ac:dyDescent="0.25">
      <c r="A463" t="s">
        <v>77</v>
      </c>
      <c r="B463" t="s">
        <v>102</v>
      </c>
      <c r="C463" t="s">
        <v>113</v>
      </c>
      <c r="D463">
        <v>67</v>
      </c>
      <c r="E463">
        <v>7</v>
      </c>
      <c r="F463">
        <f>RANK(STAND_W[[#This Row],[W]],STAND_W[W],0)</f>
        <v>409</v>
      </c>
      <c r="G463">
        <f t="shared" si="7"/>
        <v>6</v>
      </c>
    </row>
    <row r="464" spans="1:7" x14ac:dyDescent="0.25">
      <c r="A464" t="s">
        <v>77</v>
      </c>
      <c r="B464" t="s">
        <v>94</v>
      </c>
      <c r="C464" t="s">
        <v>113</v>
      </c>
      <c r="D464">
        <v>64</v>
      </c>
      <c r="E464">
        <v>5.5</v>
      </c>
      <c r="F464">
        <f>RANK(STAND_W[[#This Row],[W]],STAND_W[W],0)</f>
        <v>460</v>
      </c>
      <c r="G464">
        <f t="shared" si="7"/>
        <v>7</v>
      </c>
    </row>
    <row r="465" spans="1:7" x14ac:dyDescent="0.25">
      <c r="A465" t="s">
        <v>77</v>
      </c>
      <c r="B465" t="s">
        <v>104</v>
      </c>
      <c r="C465" t="s">
        <v>113</v>
      </c>
      <c r="D465">
        <v>64</v>
      </c>
      <c r="E465">
        <v>5.5</v>
      </c>
      <c r="F465">
        <f>RANK(STAND_W[[#This Row],[W]],STAND_W[W],0)</f>
        <v>460</v>
      </c>
      <c r="G465">
        <f t="shared" si="7"/>
        <v>8</v>
      </c>
    </row>
    <row r="466" spans="1:7" x14ac:dyDescent="0.25">
      <c r="A466" t="s">
        <v>77</v>
      </c>
      <c r="B466" t="s">
        <v>95</v>
      </c>
      <c r="C466" t="s">
        <v>113</v>
      </c>
      <c r="D466">
        <v>62</v>
      </c>
      <c r="E466">
        <v>3.5</v>
      </c>
      <c r="F466">
        <f>RANK(STAND_W[[#This Row],[W]],STAND_W[W],0)</f>
        <v>490</v>
      </c>
      <c r="G466">
        <f t="shared" si="7"/>
        <v>9</v>
      </c>
    </row>
    <row r="467" spans="1:7" x14ac:dyDescent="0.25">
      <c r="A467" t="s">
        <v>77</v>
      </c>
      <c r="B467" t="s">
        <v>97</v>
      </c>
      <c r="C467" t="s">
        <v>113</v>
      </c>
      <c r="D467">
        <v>62</v>
      </c>
      <c r="E467">
        <v>3.5</v>
      </c>
      <c r="F467">
        <f>RANK(STAND_W[[#This Row],[W]],STAND_W[W],0)</f>
        <v>490</v>
      </c>
      <c r="G467">
        <f t="shared" si="7"/>
        <v>10</v>
      </c>
    </row>
    <row r="468" spans="1:7" x14ac:dyDescent="0.25">
      <c r="A468" t="s">
        <v>77</v>
      </c>
      <c r="B468" t="s">
        <v>105</v>
      </c>
      <c r="C468" t="s">
        <v>113</v>
      </c>
      <c r="D468">
        <v>52</v>
      </c>
      <c r="E468">
        <v>2</v>
      </c>
      <c r="F468">
        <f>RANK(STAND_W[[#This Row],[W]],STAND_W[W],0)</f>
        <v>610</v>
      </c>
      <c r="G468">
        <f t="shared" si="7"/>
        <v>11</v>
      </c>
    </row>
    <row r="469" spans="1:7" x14ac:dyDescent="0.25">
      <c r="A469" t="s">
        <v>77</v>
      </c>
      <c r="B469" t="s">
        <v>96</v>
      </c>
      <c r="C469" t="s">
        <v>113</v>
      </c>
      <c r="D469">
        <v>33</v>
      </c>
      <c r="E469">
        <v>1</v>
      </c>
      <c r="F469">
        <f>RANK(STAND_W[[#This Row],[W]],STAND_W[W],0)</f>
        <v>658</v>
      </c>
      <c r="G469">
        <f t="shared" si="7"/>
        <v>12</v>
      </c>
    </row>
    <row r="470" spans="1:7" x14ac:dyDescent="0.25">
      <c r="A470" t="s">
        <v>78</v>
      </c>
      <c r="B470" t="s">
        <v>99</v>
      </c>
      <c r="C470" t="s">
        <v>113</v>
      </c>
      <c r="D470">
        <v>88</v>
      </c>
      <c r="E470">
        <v>12</v>
      </c>
      <c r="F470">
        <f>RANK(STAND_W[[#This Row],[W]],STAND_W[W],0)</f>
        <v>64</v>
      </c>
      <c r="G470">
        <f t="shared" si="7"/>
        <v>1</v>
      </c>
    </row>
    <row r="471" spans="1:7" x14ac:dyDescent="0.25">
      <c r="A471" t="s">
        <v>78</v>
      </c>
      <c r="B471" t="s">
        <v>94</v>
      </c>
      <c r="C471" t="s">
        <v>113</v>
      </c>
      <c r="D471">
        <v>77</v>
      </c>
      <c r="E471">
        <v>10.5</v>
      </c>
      <c r="F471">
        <f>RANK(STAND_W[[#This Row],[W]],STAND_W[W],0)</f>
        <v>219</v>
      </c>
      <c r="G471">
        <f t="shared" si="7"/>
        <v>2</v>
      </c>
    </row>
    <row r="472" spans="1:7" x14ac:dyDescent="0.25">
      <c r="A472" t="s">
        <v>78</v>
      </c>
      <c r="B472" t="s">
        <v>98</v>
      </c>
      <c r="C472" t="s">
        <v>113</v>
      </c>
      <c r="D472">
        <v>77</v>
      </c>
      <c r="E472">
        <v>10.5</v>
      </c>
      <c r="F472">
        <f>RANK(STAND_W[[#This Row],[W]],STAND_W[W],0)</f>
        <v>219</v>
      </c>
      <c r="G472">
        <f t="shared" si="7"/>
        <v>3</v>
      </c>
    </row>
    <row r="473" spans="1:7" x14ac:dyDescent="0.25">
      <c r="A473" t="s">
        <v>78</v>
      </c>
      <c r="B473" t="s">
        <v>104</v>
      </c>
      <c r="C473" t="s">
        <v>113</v>
      </c>
      <c r="D473">
        <v>75</v>
      </c>
      <c r="E473">
        <v>9</v>
      </c>
      <c r="F473">
        <f>RANK(STAND_W[[#This Row],[W]],STAND_W[W],0)</f>
        <v>258</v>
      </c>
      <c r="G473">
        <f t="shared" si="7"/>
        <v>4</v>
      </c>
    </row>
    <row r="474" spans="1:7" x14ac:dyDescent="0.25">
      <c r="A474" t="s">
        <v>78</v>
      </c>
      <c r="B474" t="s">
        <v>95</v>
      </c>
      <c r="C474" t="s">
        <v>113</v>
      </c>
      <c r="D474">
        <v>74</v>
      </c>
      <c r="E474">
        <v>7.5</v>
      </c>
      <c r="F474">
        <f>RANK(STAND_W[[#This Row],[W]],STAND_W[W],0)</f>
        <v>278</v>
      </c>
      <c r="G474">
        <f t="shared" si="7"/>
        <v>5</v>
      </c>
    </row>
    <row r="475" spans="1:7" x14ac:dyDescent="0.25">
      <c r="A475" t="s">
        <v>78</v>
      </c>
      <c r="B475" t="s">
        <v>100</v>
      </c>
      <c r="C475" t="s">
        <v>113</v>
      </c>
      <c r="D475">
        <v>74</v>
      </c>
      <c r="E475">
        <v>7.5</v>
      </c>
      <c r="F475">
        <f>RANK(STAND_W[[#This Row],[W]],STAND_W[W],0)</f>
        <v>278</v>
      </c>
      <c r="G475">
        <f t="shared" si="7"/>
        <v>6</v>
      </c>
    </row>
    <row r="476" spans="1:7" x14ac:dyDescent="0.25">
      <c r="A476" t="s">
        <v>78</v>
      </c>
      <c r="B476" t="s">
        <v>97</v>
      </c>
      <c r="C476" t="s">
        <v>113</v>
      </c>
      <c r="D476">
        <v>73</v>
      </c>
      <c r="E476">
        <v>5.5</v>
      </c>
      <c r="F476">
        <f>RANK(STAND_W[[#This Row],[W]],STAND_W[W],0)</f>
        <v>300</v>
      </c>
      <c r="G476">
        <f t="shared" si="7"/>
        <v>7</v>
      </c>
    </row>
    <row r="477" spans="1:7" x14ac:dyDescent="0.25">
      <c r="A477" t="s">
        <v>78</v>
      </c>
      <c r="B477" t="s">
        <v>102</v>
      </c>
      <c r="C477" t="s">
        <v>113</v>
      </c>
      <c r="D477">
        <v>73</v>
      </c>
      <c r="E477">
        <v>5.5</v>
      </c>
      <c r="F477">
        <f>RANK(STAND_W[[#This Row],[W]],STAND_W[W],0)</f>
        <v>300</v>
      </c>
      <c r="G477">
        <f t="shared" si="7"/>
        <v>8</v>
      </c>
    </row>
    <row r="478" spans="1:7" x14ac:dyDescent="0.25">
      <c r="A478" t="s">
        <v>78</v>
      </c>
      <c r="B478" t="s">
        <v>103</v>
      </c>
      <c r="C478" t="s">
        <v>113</v>
      </c>
      <c r="D478">
        <v>70</v>
      </c>
      <c r="E478">
        <v>4</v>
      </c>
      <c r="F478">
        <f>RANK(STAND_W[[#This Row],[W]],STAND_W[W],0)</f>
        <v>342</v>
      </c>
      <c r="G478">
        <f t="shared" si="7"/>
        <v>9</v>
      </c>
    </row>
    <row r="479" spans="1:7" x14ac:dyDescent="0.25">
      <c r="A479" t="s">
        <v>78</v>
      </c>
      <c r="B479" t="s">
        <v>105</v>
      </c>
      <c r="C479" t="s">
        <v>113</v>
      </c>
      <c r="D479">
        <v>67</v>
      </c>
      <c r="E479">
        <v>3</v>
      </c>
      <c r="F479">
        <f>RANK(STAND_W[[#This Row],[W]],STAND_W[W],0)</f>
        <v>409</v>
      </c>
      <c r="G479">
        <f t="shared" si="7"/>
        <v>10</v>
      </c>
    </row>
    <row r="480" spans="1:7" x14ac:dyDescent="0.25">
      <c r="A480" t="s">
        <v>78</v>
      </c>
      <c r="B480" t="s">
        <v>101</v>
      </c>
      <c r="C480" t="s">
        <v>113</v>
      </c>
      <c r="D480">
        <v>63</v>
      </c>
      <c r="E480">
        <v>2</v>
      </c>
      <c r="F480">
        <f>RANK(STAND_W[[#This Row],[W]],STAND_W[W],0)</f>
        <v>475</v>
      </c>
      <c r="G480">
        <f t="shared" si="7"/>
        <v>11</v>
      </c>
    </row>
    <row r="481" spans="1:7" x14ac:dyDescent="0.25">
      <c r="A481" t="s">
        <v>78</v>
      </c>
      <c r="B481" t="s">
        <v>96</v>
      </c>
      <c r="C481" t="s">
        <v>113</v>
      </c>
      <c r="D481">
        <v>29</v>
      </c>
      <c r="E481">
        <v>1</v>
      </c>
      <c r="F481">
        <f>RANK(STAND_W[[#This Row],[W]],STAND_W[W],0)</f>
        <v>660</v>
      </c>
      <c r="G481">
        <f t="shared" si="7"/>
        <v>12</v>
      </c>
    </row>
    <row r="482" spans="1:7" x14ac:dyDescent="0.25">
      <c r="A482" t="s">
        <v>79</v>
      </c>
      <c r="B482" t="s">
        <v>94</v>
      </c>
      <c r="C482" t="s">
        <v>114</v>
      </c>
      <c r="D482">
        <v>90</v>
      </c>
      <c r="E482">
        <v>12</v>
      </c>
      <c r="F482">
        <f>RANK(STAND_W[[#This Row],[W]],STAND_W[W],0)</f>
        <v>51</v>
      </c>
      <c r="G482">
        <f t="shared" si="7"/>
        <v>1</v>
      </c>
    </row>
    <row r="483" spans="1:7" x14ac:dyDescent="0.25">
      <c r="A483" t="s">
        <v>79</v>
      </c>
      <c r="B483" t="s">
        <v>99</v>
      </c>
      <c r="C483" t="s">
        <v>114</v>
      </c>
      <c r="D483">
        <v>81</v>
      </c>
      <c r="E483">
        <v>11</v>
      </c>
      <c r="F483">
        <f>RANK(STAND_W[[#This Row],[W]],STAND_W[W],0)</f>
        <v>144</v>
      </c>
      <c r="G483">
        <f t="shared" si="7"/>
        <v>2</v>
      </c>
    </row>
    <row r="484" spans="1:7" x14ac:dyDescent="0.25">
      <c r="A484" t="s">
        <v>79</v>
      </c>
      <c r="B484" t="s">
        <v>95</v>
      </c>
      <c r="C484" t="s">
        <v>114</v>
      </c>
      <c r="D484">
        <v>80</v>
      </c>
      <c r="E484">
        <v>10</v>
      </c>
      <c r="F484">
        <f>RANK(STAND_W[[#This Row],[W]],STAND_W[W],0)</f>
        <v>165</v>
      </c>
      <c r="G484">
        <f t="shared" si="7"/>
        <v>3</v>
      </c>
    </row>
    <row r="485" spans="1:7" x14ac:dyDescent="0.25">
      <c r="A485" t="s">
        <v>79</v>
      </c>
      <c r="B485" t="s">
        <v>103</v>
      </c>
      <c r="C485" t="s">
        <v>114</v>
      </c>
      <c r="D485">
        <v>76</v>
      </c>
      <c r="E485">
        <v>9</v>
      </c>
      <c r="F485">
        <f>RANK(STAND_W[[#This Row],[W]],STAND_W[W],0)</f>
        <v>237</v>
      </c>
      <c r="G485">
        <f t="shared" si="7"/>
        <v>4</v>
      </c>
    </row>
    <row r="486" spans="1:7" x14ac:dyDescent="0.25">
      <c r="A486" t="s">
        <v>79</v>
      </c>
      <c r="B486" t="s">
        <v>97</v>
      </c>
      <c r="C486" t="s">
        <v>114</v>
      </c>
      <c r="D486">
        <v>73</v>
      </c>
      <c r="E486">
        <v>8</v>
      </c>
      <c r="F486">
        <f>RANK(STAND_W[[#This Row],[W]],STAND_W[W],0)</f>
        <v>300</v>
      </c>
      <c r="G486">
        <f t="shared" si="7"/>
        <v>5</v>
      </c>
    </row>
    <row r="487" spans="1:7" x14ac:dyDescent="0.25">
      <c r="A487" t="s">
        <v>79</v>
      </c>
      <c r="B487" t="s">
        <v>105</v>
      </c>
      <c r="C487" t="s">
        <v>114</v>
      </c>
      <c r="D487">
        <v>71</v>
      </c>
      <c r="E487">
        <v>7</v>
      </c>
      <c r="F487">
        <f>RANK(STAND_W[[#This Row],[W]],STAND_W[W],0)</f>
        <v>334</v>
      </c>
      <c r="G487">
        <f t="shared" si="7"/>
        <v>6</v>
      </c>
    </row>
    <row r="488" spans="1:7" x14ac:dyDescent="0.25">
      <c r="A488" t="s">
        <v>79</v>
      </c>
      <c r="B488" t="s">
        <v>98</v>
      </c>
      <c r="C488" t="s">
        <v>114</v>
      </c>
      <c r="D488">
        <v>70</v>
      </c>
      <c r="E488">
        <v>5.5</v>
      </c>
      <c r="F488">
        <f>RANK(STAND_W[[#This Row],[W]],STAND_W[W],0)</f>
        <v>342</v>
      </c>
      <c r="G488">
        <f t="shared" si="7"/>
        <v>7</v>
      </c>
    </row>
    <row r="489" spans="1:7" x14ac:dyDescent="0.25">
      <c r="A489" t="s">
        <v>79</v>
      </c>
      <c r="B489" t="s">
        <v>100</v>
      </c>
      <c r="C489" t="s">
        <v>114</v>
      </c>
      <c r="D489">
        <v>70</v>
      </c>
      <c r="E489">
        <v>5.5</v>
      </c>
      <c r="F489">
        <f>RANK(STAND_W[[#This Row],[W]],STAND_W[W],0)</f>
        <v>342</v>
      </c>
      <c r="G489">
        <f t="shared" si="7"/>
        <v>8</v>
      </c>
    </row>
    <row r="490" spans="1:7" x14ac:dyDescent="0.25">
      <c r="A490" t="s">
        <v>79</v>
      </c>
      <c r="B490" t="s">
        <v>102</v>
      </c>
      <c r="C490" t="s">
        <v>114</v>
      </c>
      <c r="D490">
        <v>68</v>
      </c>
      <c r="E490">
        <v>4</v>
      </c>
      <c r="F490">
        <f>RANK(STAND_W[[#This Row],[W]],STAND_W[W],0)</f>
        <v>382</v>
      </c>
      <c r="G490">
        <f t="shared" si="7"/>
        <v>9</v>
      </c>
    </row>
    <row r="491" spans="1:7" x14ac:dyDescent="0.25">
      <c r="A491" t="s">
        <v>79</v>
      </c>
      <c r="B491" t="s">
        <v>104</v>
      </c>
      <c r="C491" t="s">
        <v>114</v>
      </c>
      <c r="D491">
        <v>67</v>
      </c>
      <c r="E491">
        <v>3</v>
      </c>
      <c r="F491">
        <f>RANK(STAND_W[[#This Row],[W]],STAND_W[W],0)</f>
        <v>409</v>
      </c>
      <c r="G491">
        <f t="shared" si="7"/>
        <v>10</v>
      </c>
    </row>
    <row r="492" spans="1:7" x14ac:dyDescent="0.25">
      <c r="A492" t="s">
        <v>79</v>
      </c>
      <c r="B492" t="s">
        <v>101</v>
      </c>
      <c r="C492" t="s">
        <v>114</v>
      </c>
      <c r="D492">
        <v>62</v>
      </c>
      <c r="E492">
        <v>2</v>
      </c>
      <c r="F492">
        <f>RANK(STAND_W[[#This Row],[W]],STAND_W[W],0)</f>
        <v>490</v>
      </c>
      <c r="G492">
        <f t="shared" si="7"/>
        <v>11</v>
      </c>
    </row>
    <row r="493" spans="1:7" x14ac:dyDescent="0.25">
      <c r="A493" t="s">
        <v>79</v>
      </c>
      <c r="B493" t="s">
        <v>96</v>
      </c>
      <c r="C493" t="s">
        <v>114</v>
      </c>
      <c r="D493">
        <v>58</v>
      </c>
      <c r="E493">
        <v>1</v>
      </c>
      <c r="F493">
        <f>RANK(STAND_W[[#This Row],[W]],STAND_W[W],0)</f>
        <v>550</v>
      </c>
      <c r="G493">
        <f t="shared" si="7"/>
        <v>12</v>
      </c>
    </row>
    <row r="494" spans="1:7" x14ac:dyDescent="0.25">
      <c r="A494" t="s">
        <v>80</v>
      </c>
      <c r="B494" t="s">
        <v>95</v>
      </c>
      <c r="C494" t="s">
        <v>113</v>
      </c>
      <c r="D494">
        <v>90</v>
      </c>
      <c r="E494">
        <v>12</v>
      </c>
      <c r="F494">
        <f>RANK(STAND_W[[#This Row],[W]],STAND_W[W],0)</f>
        <v>51</v>
      </c>
      <c r="G494">
        <f t="shared" si="7"/>
        <v>1</v>
      </c>
    </row>
    <row r="495" spans="1:7" x14ac:dyDescent="0.25">
      <c r="A495" t="s">
        <v>80</v>
      </c>
      <c r="B495" t="s">
        <v>103</v>
      </c>
      <c r="C495" t="s">
        <v>113</v>
      </c>
      <c r="D495">
        <v>83</v>
      </c>
      <c r="E495">
        <v>11</v>
      </c>
      <c r="F495">
        <f>RANK(STAND_W[[#This Row],[W]],STAND_W[W],0)</f>
        <v>118</v>
      </c>
      <c r="G495">
        <f t="shared" si="7"/>
        <v>2</v>
      </c>
    </row>
    <row r="496" spans="1:7" x14ac:dyDescent="0.25">
      <c r="A496" t="s">
        <v>80</v>
      </c>
      <c r="B496" t="s">
        <v>94</v>
      </c>
      <c r="C496" t="s">
        <v>113</v>
      </c>
      <c r="D496">
        <v>81</v>
      </c>
      <c r="E496">
        <v>10</v>
      </c>
      <c r="F496">
        <f>RANK(STAND_W[[#This Row],[W]],STAND_W[W],0)</f>
        <v>144</v>
      </c>
      <c r="G496">
        <f t="shared" si="7"/>
        <v>3</v>
      </c>
    </row>
    <row r="497" spans="1:7" x14ac:dyDescent="0.25">
      <c r="A497" t="s">
        <v>80</v>
      </c>
      <c r="B497" t="s">
        <v>98</v>
      </c>
      <c r="C497" t="s">
        <v>113</v>
      </c>
      <c r="D497">
        <v>78</v>
      </c>
      <c r="E497">
        <v>9</v>
      </c>
      <c r="F497">
        <f>RANK(STAND_W[[#This Row],[W]],STAND_W[W],0)</f>
        <v>203</v>
      </c>
      <c r="G497">
        <f t="shared" si="7"/>
        <v>4</v>
      </c>
    </row>
    <row r="498" spans="1:7" x14ac:dyDescent="0.25">
      <c r="A498" t="s">
        <v>80</v>
      </c>
      <c r="B498" t="s">
        <v>105</v>
      </c>
      <c r="C498" t="s">
        <v>113</v>
      </c>
      <c r="D498">
        <v>77</v>
      </c>
      <c r="E498">
        <v>8</v>
      </c>
      <c r="F498">
        <f>RANK(STAND_W[[#This Row],[W]],STAND_W[W],0)</f>
        <v>219</v>
      </c>
      <c r="G498">
        <f t="shared" si="7"/>
        <v>5</v>
      </c>
    </row>
    <row r="499" spans="1:7" x14ac:dyDescent="0.25">
      <c r="A499" t="s">
        <v>80</v>
      </c>
      <c r="B499" t="s">
        <v>100</v>
      </c>
      <c r="C499" t="s">
        <v>113</v>
      </c>
      <c r="D499">
        <v>70</v>
      </c>
      <c r="E499">
        <v>7</v>
      </c>
      <c r="F499">
        <f>RANK(STAND_W[[#This Row],[W]],STAND_W[W],0)</f>
        <v>342</v>
      </c>
      <c r="G499">
        <f t="shared" si="7"/>
        <v>6</v>
      </c>
    </row>
    <row r="500" spans="1:7" x14ac:dyDescent="0.25">
      <c r="A500" t="s">
        <v>80</v>
      </c>
      <c r="B500" t="s">
        <v>96</v>
      </c>
      <c r="C500" t="s">
        <v>113</v>
      </c>
      <c r="D500">
        <v>68</v>
      </c>
      <c r="E500">
        <v>6</v>
      </c>
      <c r="F500">
        <f>RANK(STAND_W[[#This Row],[W]],STAND_W[W],0)</f>
        <v>382</v>
      </c>
      <c r="G500">
        <f t="shared" si="7"/>
        <v>7</v>
      </c>
    </row>
    <row r="501" spans="1:7" x14ac:dyDescent="0.25">
      <c r="A501" t="s">
        <v>80</v>
      </c>
      <c r="B501" t="s">
        <v>101</v>
      </c>
      <c r="C501" t="s">
        <v>113</v>
      </c>
      <c r="D501">
        <v>66</v>
      </c>
      <c r="E501">
        <v>5</v>
      </c>
      <c r="F501">
        <f>RANK(STAND_W[[#This Row],[W]],STAND_W[W],0)</f>
        <v>430</v>
      </c>
      <c r="G501">
        <f t="shared" si="7"/>
        <v>8</v>
      </c>
    </row>
    <row r="502" spans="1:7" x14ac:dyDescent="0.25">
      <c r="A502" t="s">
        <v>80</v>
      </c>
      <c r="B502" t="s">
        <v>99</v>
      </c>
      <c r="C502" t="s">
        <v>113</v>
      </c>
      <c r="D502">
        <v>65</v>
      </c>
      <c r="E502">
        <v>4</v>
      </c>
      <c r="F502">
        <f>RANK(STAND_W[[#This Row],[W]],STAND_W[W],0)</f>
        <v>442</v>
      </c>
      <c r="G502">
        <f t="shared" si="7"/>
        <v>9</v>
      </c>
    </row>
    <row r="503" spans="1:7" x14ac:dyDescent="0.25">
      <c r="A503" t="s">
        <v>80</v>
      </c>
      <c r="B503" t="s">
        <v>102</v>
      </c>
      <c r="C503" t="s">
        <v>113</v>
      </c>
      <c r="D503">
        <v>60</v>
      </c>
      <c r="E503">
        <v>3</v>
      </c>
      <c r="F503">
        <f>RANK(STAND_W[[#This Row],[W]],STAND_W[W],0)</f>
        <v>519</v>
      </c>
      <c r="G503">
        <f t="shared" si="7"/>
        <v>10</v>
      </c>
    </row>
    <row r="504" spans="1:7" x14ac:dyDescent="0.25">
      <c r="A504" t="s">
        <v>80</v>
      </c>
      <c r="B504" t="s">
        <v>104</v>
      </c>
      <c r="C504" t="s">
        <v>113</v>
      </c>
      <c r="D504">
        <v>53</v>
      </c>
      <c r="E504">
        <v>2</v>
      </c>
      <c r="F504">
        <f>RANK(STAND_W[[#This Row],[W]],STAND_W[W],0)</f>
        <v>605</v>
      </c>
      <c r="G504">
        <f t="shared" si="7"/>
        <v>11</v>
      </c>
    </row>
    <row r="505" spans="1:7" x14ac:dyDescent="0.25">
      <c r="A505" t="s">
        <v>80</v>
      </c>
      <c r="B505" t="s">
        <v>97</v>
      </c>
      <c r="C505" t="s">
        <v>113</v>
      </c>
      <c r="D505">
        <v>45</v>
      </c>
      <c r="E505">
        <v>1</v>
      </c>
      <c r="F505">
        <f>RANK(STAND_W[[#This Row],[W]],STAND_W[W],0)</f>
        <v>641</v>
      </c>
      <c r="G505">
        <f t="shared" si="7"/>
        <v>12</v>
      </c>
    </row>
    <row r="506" spans="1:7" x14ac:dyDescent="0.25">
      <c r="A506" t="s">
        <v>81</v>
      </c>
      <c r="B506" t="s">
        <v>95</v>
      </c>
      <c r="C506" t="s">
        <v>113</v>
      </c>
      <c r="D506">
        <v>94</v>
      </c>
      <c r="E506">
        <v>12</v>
      </c>
      <c r="F506">
        <f>RANK(STAND_W[[#This Row],[W]],STAND_W[W],0)</f>
        <v>25</v>
      </c>
      <c r="G506">
        <f t="shared" si="7"/>
        <v>1</v>
      </c>
    </row>
    <row r="507" spans="1:7" x14ac:dyDescent="0.25">
      <c r="A507" t="s">
        <v>81</v>
      </c>
      <c r="B507" t="s">
        <v>99</v>
      </c>
      <c r="C507" t="s">
        <v>113</v>
      </c>
      <c r="D507">
        <v>83</v>
      </c>
      <c r="E507">
        <v>11</v>
      </c>
      <c r="F507">
        <f>RANK(STAND_W[[#This Row],[W]],STAND_W[W],0)</f>
        <v>118</v>
      </c>
      <c r="G507">
        <f t="shared" si="7"/>
        <v>2</v>
      </c>
    </row>
    <row r="508" spans="1:7" x14ac:dyDescent="0.25">
      <c r="A508" t="s">
        <v>81</v>
      </c>
      <c r="B508" t="s">
        <v>102</v>
      </c>
      <c r="C508" t="s">
        <v>113</v>
      </c>
      <c r="D508">
        <v>81</v>
      </c>
      <c r="E508">
        <v>10</v>
      </c>
      <c r="F508">
        <f>RANK(STAND_W[[#This Row],[W]],STAND_W[W],0)</f>
        <v>144</v>
      </c>
      <c r="G508">
        <f t="shared" si="7"/>
        <v>3</v>
      </c>
    </row>
    <row r="509" spans="1:7" x14ac:dyDescent="0.25">
      <c r="A509" t="s">
        <v>81</v>
      </c>
      <c r="B509" t="s">
        <v>94</v>
      </c>
      <c r="C509" t="s">
        <v>113</v>
      </c>
      <c r="D509">
        <v>80</v>
      </c>
      <c r="E509">
        <v>9</v>
      </c>
      <c r="F509">
        <f>RANK(STAND_W[[#This Row],[W]],STAND_W[W],0)</f>
        <v>165</v>
      </c>
      <c r="G509">
        <f t="shared" si="7"/>
        <v>4</v>
      </c>
    </row>
    <row r="510" spans="1:7" x14ac:dyDescent="0.25">
      <c r="A510" t="s">
        <v>81</v>
      </c>
      <c r="B510" t="s">
        <v>98</v>
      </c>
      <c r="C510" t="s">
        <v>113</v>
      </c>
      <c r="D510">
        <v>79</v>
      </c>
      <c r="E510">
        <v>8</v>
      </c>
      <c r="F510">
        <f>RANK(STAND_W[[#This Row],[W]],STAND_W[W],0)</f>
        <v>184</v>
      </c>
      <c r="G510">
        <f t="shared" si="7"/>
        <v>5</v>
      </c>
    </row>
    <row r="511" spans="1:7" x14ac:dyDescent="0.25">
      <c r="A511" t="s">
        <v>81</v>
      </c>
      <c r="B511" t="s">
        <v>100</v>
      </c>
      <c r="C511" t="s">
        <v>113</v>
      </c>
      <c r="D511">
        <v>78</v>
      </c>
      <c r="E511">
        <v>7</v>
      </c>
      <c r="F511">
        <f>RANK(STAND_W[[#This Row],[W]],STAND_W[W],0)</f>
        <v>203</v>
      </c>
      <c r="G511">
        <f t="shared" si="7"/>
        <v>6</v>
      </c>
    </row>
    <row r="512" spans="1:7" x14ac:dyDescent="0.25">
      <c r="A512" t="s">
        <v>81</v>
      </c>
      <c r="B512" t="s">
        <v>101</v>
      </c>
      <c r="C512" t="s">
        <v>113</v>
      </c>
      <c r="D512">
        <v>75</v>
      </c>
      <c r="E512">
        <v>6</v>
      </c>
      <c r="F512">
        <f>RANK(STAND_W[[#This Row],[W]],STAND_W[W],0)</f>
        <v>258</v>
      </c>
      <c r="G512">
        <f t="shared" si="7"/>
        <v>7</v>
      </c>
    </row>
    <row r="513" spans="1:7" x14ac:dyDescent="0.25">
      <c r="A513" t="s">
        <v>81</v>
      </c>
      <c r="B513" t="s">
        <v>104</v>
      </c>
      <c r="C513" t="s">
        <v>113</v>
      </c>
      <c r="D513">
        <v>68</v>
      </c>
      <c r="E513">
        <v>5</v>
      </c>
      <c r="F513">
        <f>RANK(STAND_W[[#This Row],[W]],STAND_W[W],0)</f>
        <v>382</v>
      </c>
      <c r="G513">
        <f t="shared" si="7"/>
        <v>8</v>
      </c>
    </row>
    <row r="514" spans="1:7" x14ac:dyDescent="0.25">
      <c r="A514" t="s">
        <v>81</v>
      </c>
      <c r="B514" t="s">
        <v>97</v>
      </c>
      <c r="C514" t="s">
        <v>113</v>
      </c>
      <c r="D514">
        <v>62</v>
      </c>
      <c r="E514">
        <v>4</v>
      </c>
      <c r="F514">
        <f>RANK(STAND_W[[#This Row],[W]],STAND_W[W],0)</f>
        <v>490</v>
      </c>
      <c r="G514">
        <f t="shared" ref="G514:G577" si="8">IF(A514=A513,G513+1,1)</f>
        <v>9</v>
      </c>
    </row>
    <row r="515" spans="1:7" x14ac:dyDescent="0.25">
      <c r="A515" t="s">
        <v>81</v>
      </c>
      <c r="B515" t="s">
        <v>96</v>
      </c>
      <c r="C515" t="s">
        <v>113</v>
      </c>
      <c r="D515">
        <v>56</v>
      </c>
      <c r="E515">
        <v>3</v>
      </c>
      <c r="F515">
        <f>RANK(STAND_W[[#This Row],[W]],STAND_W[W],0)</f>
        <v>565</v>
      </c>
      <c r="G515">
        <f t="shared" si="8"/>
        <v>10</v>
      </c>
    </row>
    <row r="516" spans="1:7" x14ac:dyDescent="0.25">
      <c r="A516" t="s">
        <v>81</v>
      </c>
      <c r="B516" t="s">
        <v>103</v>
      </c>
      <c r="C516" t="s">
        <v>113</v>
      </c>
      <c r="D516">
        <v>55</v>
      </c>
      <c r="E516">
        <v>2</v>
      </c>
      <c r="F516">
        <f>RANK(STAND_W[[#This Row],[W]],STAND_W[W],0)</f>
        <v>576</v>
      </c>
      <c r="G516">
        <f t="shared" si="8"/>
        <v>11</v>
      </c>
    </row>
    <row r="517" spans="1:7" x14ac:dyDescent="0.25">
      <c r="A517" t="s">
        <v>81</v>
      </c>
      <c r="B517" t="s">
        <v>105</v>
      </c>
      <c r="C517" t="s">
        <v>113</v>
      </c>
      <c r="D517">
        <v>44</v>
      </c>
      <c r="E517">
        <v>1</v>
      </c>
      <c r="F517">
        <f>RANK(STAND_W[[#This Row],[W]],STAND_W[W],0)</f>
        <v>645</v>
      </c>
      <c r="G517">
        <f t="shared" si="8"/>
        <v>12</v>
      </c>
    </row>
    <row r="518" spans="1:7" x14ac:dyDescent="0.25">
      <c r="A518" t="s">
        <v>82</v>
      </c>
      <c r="B518" t="s">
        <v>95</v>
      </c>
      <c r="C518" t="s">
        <v>113</v>
      </c>
      <c r="D518">
        <v>91</v>
      </c>
      <c r="E518">
        <v>12</v>
      </c>
      <c r="F518">
        <f>RANK(STAND_W[[#This Row],[W]],STAND_W[W],0)</f>
        <v>48</v>
      </c>
      <c r="G518">
        <f t="shared" si="8"/>
        <v>1</v>
      </c>
    </row>
    <row r="519" spans="1:7" x14ac:dyDescent="0.25">
      <c r="A519" t="s">
        <v>82</v>
      </c>
      <c r="B519" t="s">
        <v>94</v>
      </c>
      <c r="C519" t="s">
        <v>113</v>
      </c>
      <c r="D519">
        <v>83</v>
      </c>
      <c r="E519">
        <v>11</v>
      </c>
      <c r="F519">
        <f>RANK(STAND_W[[#This Row],[W]],STAND_W[W],0)</f>
        <v>118</v>
      </c>
      <c r="G519">
        <f t="shared" si="8"/>
        <v>2</v>
      </c>
    </row>
    <row r="520" spans="1:7" x14ac:dyDescent="0.25">
      <c r="A520" t="s">
        <v>82</v>
      </c>
      <c r="B520" t="s">
        <v>102</v>
      </c>
      <c r="C520" t="s">
        <v>113</v>
      </c>
      <c r="D520">
        <v>80</v>
      </c>
      <c r="E520">
        <v>10</v>
      </c>
      <c r="F520">
        <f>RANK(STAND_W[[#This Row],[W]],STAND_W[W],0)</f>
        <v>165</v>
      </c>
      <c r="G520">
        <f t="shared" si="8"/>
        <v>3</v>
      </c>
    </row>
    <row r="521" spans="1:7" x14ac:dyDescent="0.25">
      <c r="A521" t="s">
        <v>82</v>
      </c>
      <c r="B521" t="s">
        <v>101</v>
      </c>
      <c r="C521" t="s">
        <v>113</v>
      </c>
      <c r="D521">
        <v>77</v>
      </c>
      <c r="E521">
        <v>9</v>
      </c>
      <c r="F521">
        <f>RANK(STAND_W[[#This Row],[W]],STAND_W[W],0)</f>
        <v>219</v>
      </c>
      <c r="G521">
        <f t="shared" si="8"/>
        <v>4</v>
      </c>
    </row>
    <row r="522" spans="1:7" x14ac:dyDescent="0.25">
      <c r="A522" t="s">
        <v>82</v>
      </c>
      <c r="B522" t="s">
        <v>104</v>
      </c>
      <c r="C522" t="s">
        <v>113</v>
      </c>
      <c r="D522">
        <v>74</v>
      </c>
      <c r="E522">
        <v>8</v>
      </c>
      <c r="F522">
        <f>RANK(STAND_W[[#This Row],[W]],STAND_W[W],0)</f>
        <v>278</v>
      </c>
      <c r="G522">
        <f t="shared" si="8"/>
        <v>5</v>
      </c>
    </row>
    <row r="523" spans="1:7" x14ac:dyDescent="0.25">
      <c r="A523" t="s">
        <v>82</v>
      </c>
      <c r="B523" t="s">
        <v>98</v>
      </c>
      <c r="C523" t="s">
        <v>113</v>
      </c>
      <c r="D523">
        <v>70</v>
      </c>
      <c r="E523">
        <v>7</v>
      </c>
      <c r="F523">
        <f>RANK(STAND_W[[#This Row],[W]],STAND_W[W],0)</f>
        <v>342</v>
      </c>
      <c r="G523">
        <f t="shared" si="8"/>
        <v>6</v>
      </c>
    </row>
    <row r="524" spans="1:7" x14ac:dyDescent="0.25">
      <c r="A524" t="s">
        <v>82</v>
      </c>
      <c r="B524" t="s">
        <v>99</v>
      </c>
      <c r="C524" t="s">
        <v>113</v>
      </c>
      <c r="D524">
        <v>67</v>
      </c>
      <c r="E524">
        <v>6</v>
      </c>
      <c r="F524">
        <f>RANK(STAND_W[[#This Row],[W]],STAND_W[W],0)</f>
        <v>409</v>
      </c>
      <c r="G524">
        <f t="shared" si="8"/>
        <v>7</v>
      </c>
    </row>
    <row r="525" spans="1:7" x14ac:dyDescent="0.25">
      <c r="A525" t="s">
        <v>82</v>
      </c>
      <c r="B525" t="s">
        <v>96</v>
      </c>
      <c r="C525" t="s">
        <v>113</v>
      </c>
      <c r="D525">
        <v>65</v>
      </c>
      <c r="E525">
        <v>5</v>
      </c>
      <c r="F525">
        <f>RANK(STAND_W[[#This Row],[W]],STAND_W[W],0)</f>
        <v>442</v>
      </c>
      <c r="G525">
        <f t="shared" si="8"/>
        <v>8</v>
      </c>
    </row>
    <row r="526" spans="1:7" x14ac:dyDescent="0.25">
      <c r="A526" t="s">
        <v>82</v>
      </c>
      <c r="B526" t="s">
        <v>105</v>
      </c>
      <c r="C526" t="s">
        <v>113</v>
      </c>
      <c r="D526">
        <v>61</v>
      </c>
      <c r="E526">
        <v>4</v>
      </c>
      <c r="F526">
        <f>RANK(STAND_W[[#This Row],[W]],STAND_W[W],0)</f>
        <v>509</v>
      </c>
      <c r="G526">
        <f t="shared" si="8"/>
        <v>9</v>
      </c>
    </row>
    <row r="527" spans="1:7" x14ac:dyDescent="0.25">
      <c r="A527" t="s">
        <v>82</v>
      </c>
      <c r="B527" t="s">
        <v>100</v>
      </c>
      <c r="C527" t="s">
        <v>113</v>
      </c>
      <c r="D527">
        <v>60</v>
      </c>
      <c r="E527">
        <v>3</v>
      </c>
      <c r="F527">
        <f>RANK(STAND_W[[#This Row],[W]],STAND_W[W],0)</f>
        <v>519</v>
      </c>
      <c r="G527">
        <f t="shared" si="8"/>
        <v>10</v>
      </c>
    </row>
    <row r="528" spans="1:7" x14ac:dyDescent="0.25">
      <c r="A528" t="s">
        <v>82</v>
      </c>
      <c r="B528" t="s">
        <v>97</v>
      </c>
      <c r="C528" t="s">
        <v>113</v>
      </c>
      <c r="D528">
        <v>59</v>
      </c>
      <c r="E528">
        <v>2</v>
      </c>
      <c r="F528">
        <f>RANK(STAND_W[[#This Row],[W]],STAND_W[W],0)</f>
        <v>542</v>
      </c>
      <c r="G528">
        <f t="shared" si="8"/>
        <v>11</v>
      </c>
    </row>
    <row r="529" spans="1:7" x14ac:dyDescent="0.25">
      <c r="A529" t="s">
        <v>82</v>
      </c>
      <c r="B529" t="s">
        <v>103</v>
      </c>
      <c r="C529" t="s">
        <v>113</v>
      </c>
      <c r="D529">
        <v>55</v>
      </c>
      <c r="E529">
        <v>1</v>
      </c>
      <c r="F529">
        <f>RANK(STAND_W[[#This Row],[W]],STAND_W[W],0)</f>
        <v>576</v>
      </c>
      <c r="G529">
        <f t="shared" si="8"/>
        <v>12</v>
      </c>
    </row>
    <row r="530" spans="1:7" x14ac:dyDescent="0.25">
      <c r="A530" t="s">
        <v>83</v>
      </c>
      <c r="B530" t="s">
        <v>94</v>
      </c>
      <c r="C530" t="s">
        <v>113</v>
      </c>
      <c r="D530">
        <v>99</v>
      </c>
      <c r="E530">
        <v>12</v>
      </c>
      <c r="F530">
        <f>RANK(STAND_W[[#This Row],[W]],STAND_W[W],0)</f>
        <v>12</v>
      </c>
      <c r="G530">
        <f t="shared" si="8"/>
        <v>1</v>
      </c>
    </row>
    <row r="531" spans="1:7" x14ac:dyDescent="0.25">
      <c r="A531" t="s">
        <v>83</v>
      </c>
      <c r="B531" t="s">
        <v>95</v>
      </c>
      <c r="C531" t="s">
        <v>113</v>
      </c>
      <c r="D531">
        <v>87</v>
      </c>
      <c r="E531">
        <v>11</v>
      </c>
      <c r="F531">
        <f>RANK(STAND_W[[#This Row],[W]],STAND_W[W],0)</f>
        <v>79</v>
      </c>
      <c r="G531">
        <f t="shared" si="8"/>
        <v>2</v>
      </c>
    </row>
    <row r="532" spans="1:7" x14ac:dyDescent="0.25">
      <c r="A532" t="s">
        <v>83</v>
      </c>
      <c r="B532" t="s">
        <v>102</v>
      </c>
      <c r="C532" t="s">
        <v>113</v>
      </c>
      <c r="D532">
        <v>75</v>
      </c>
      <c r="E532">
        <v>10</v>
      </c>
      <c r="F532">
        <f>RANK(STAND_W[[#This Row],[W]],STAND_W[W],0)</f>
        <v>258</v>
      </c>
      <c r="G532">
        <f t="shared" si="8"/>
        <v>3</v>
      </c>
    </row>
    <row r="533" spans="1:7" x14ac:dyDescent="0.25">
      <c r="A533" t="s">
        <v>83</v>
      </c>
      <c r="B533" t="s">
        <v>100</v>
      </c>
      <c r="C533" t="s">
        <v>113</v>
      </c>
      <c r="D533">
        <v>73</v>
      </c>
      <c r="E533">
        <v>9</v>
      </c>
      <c r="F533">
        <f>RANK(STAND_W[[#This Row],[W]],STAND_W[W],0)</f>
        <v>300</v>
      </c>
      <c r="G533">
        <f t="shared" si="8"/>
        <v>4</v>
      </c>
    </row>
    <row r="534" spans="1:7" x14ac:dyDescent="0.25">
      <c r="A534" t="s">
        <v>83</v>
      </c>
      <c r="B534" t="s">
        <v>99</v>
      </c>
      <c r="C534" t="s">
        <v>113</v>
      </c>
      <c r="D534">
        <v>68</v>
      </c>
      <c r="E534">
        <v>8</v>
      </c>
      <c r="F534">
        <f>RANK(STAND_W[[#This Row],[W]],STAND_W[W],0)</f>
        <v>382</v>
      </c>
      <c r="G534">
        <f t="shared" si="8"/>
        <v>5</v>
      </c>
    </row>
    <row r="535" spans="1:7" x14ac:dyDescent="0.25">
      <c r="A535" t="s">
        <v>83</v>
      </c>
      <c r="B535" t="s">
        <v>101</v>
      </c>
      <c r="C535" t="s">
        <v>113</v>
      </c>
      <c r="D535">
        <v>66</v>
      </c>
      <c r="E535">
        <v>7</v>
      </c>
      <c r="F535">
        <f>RANK(STAND_W[[#This Row],[W]],STAND_W[W],0)</f>
        <v>430</v>
      </c>
      <c r="G535">
        <f t="shared" si="8"/>
        <v>6</v>
      </c>
    </row>
    <row r="536" spans="1:7" x14ac:dyDescent="0.25">
      <c r="A536" t="s">
        <v>83</v>
      </c>
      <c r="B536" t="s">
        <v>103</v>
      </c>
      <c r="C536" t="s">
        <v>113</v>
      </c>
      <c r="D536">
        <v>63</v>
      </c>
      <c r="E536">
        <v>5.5</v>
      </c>
      <c r="F536">
        <f>RANK(STAND_W[[#This Row],[W]],STAND_W[W],0)</f>
        <v>475</v>
      </c>
      <c r="G536">
        <f t="shared" si="8"/>
        <v>7</v>
      </c>
    </row>
    <row r="537" spans="1:7" x14ac:dyDescent="0.25">
      <c r="A537" t="s">
        <v>83</v>
      </c>
      <c r="B537" t="s">
        <v>105</v>
      </c>
      <c r="C537" t="s">
        <v>113</v>
      </c>
      <c r="D537">
        <v>63</v>
      </c>
      <c r="E537">
        <v>5.5</v>
      </c>
      <c r="F537">
        <f>RANK(STAND_W[[#This Row],[W]],STAND_W[W],0)</f>
        <v>475</v>
      </c>
      <c r="G537">
        <f t="shared" si="8"/>
        <v>8</v>
      </c>
    </row>
    <row r="538" spans="1:7" x14ac:dyDescent="0.25">
      <c r="A538" t="s">
        <v>83</v>
      </c>
      <c r="B538" t="s">
        <v>98</v>
      </c>
      <c r="C538" t="s">
        <v>113</v>
      </c>
      <c r="D538">
        <v>61</v>
      </c>
      <c r="E538">
        <v>4</v>
      </c>
      <c r="F538">
        <f>RANK(STAND_W[[#This Row],[W]],STAND_W[W],0)</f>
        <v>509</v>
      </c>
      <c r="G538">
        <f t="shared" si="8"/>
        <v>9</v>
      </c>
    </row>
    <row r="539" spans="1:7" x14ac:dyDescent="0.25">
      <c r="A539" t="s">
        <v>83</v>
      </c>
      <c r="B539" t="s">
        <v>104</v>
      </c>
      <c r="C539" t="s">
        <v>113</v>
      </c>
      <c r="D539">
        <v>59</v>
      </c>
      <c r="E539">
        <v>3</v>
      </c>
      <c r="F539">
        <f>RANK(STAND_W[[#This Row],[W]],STAND_W[W],0)</f>
        <v>542</v>
      </c>
      <c r="G539">
        <f t="shared" si="8"/>
        <v>10</v>
      </c>
    </row>
    <row r="540" spans="1:7" x14ac:dyDescent="0.25">
      <c r="A540" t="s">
        <v>83</v>
      </c>
      <c r="B540" t="s">
        <v>96</v>
      </c>
      <c r="C540" t="s">
        <v>113</v>
      </c>
      <c r="D540">
        <v>54</v>
      </c>
      <c r="E540">
        <v>2</v>
      </c>
      <c r="F540">
        <f>RANK(STAND_W[[#This Row],[W]],STAND_W[W],0)</f>
        <v>591</v>
      </c>
      <c r="G540">
        <f t="shared" si="8"/>
        <v>11</v>
      </c>
    </row>
    <row r="541" spans="1:7" x14ac:dyDescent="0.25">
      <c r="A541" t="s">
        <v>83</v>
      </c>
      <c r="B541" t="s">
        <v>97</v>
      </c>
      <c r="C541" t="s">
        <v>113</v>
      </c>
      <c r="D541">
        <v>50</v>
      </c>
      <c r="E541">
        <v>1</v>
      </c>
      <c r="F541">
        <f>RANK(STAND_W[[#This Row],[W]],STAND_W[W],0)</f>
        <v>621</v>
      </c>
      <c r="G541">
        <f t="shared" si="8"/>
        <v>12</v>
      </c>
    </row>
    <row r="542" spans="1:7" x14ac:dyDescent="0.25">
      <c r="A542" t="s">
        <v>84</v>
      </c>
      <c r="B542" t="s">
        <v>98</v>
      </c>
      <c r="C542" t="s">
        <v>113</v>
      </c>
      <c r="D542">
        <v>95</v>
      </c>
      <c r="E542">
        <v>12</v>
      </c>
      <c r="F542">
        <f>RANK(STAND_W[[#This Row],[W]],STAND_W[W],0)</f>
        <v>19</v>
      </c>
      <c r="G542">
        <f t="shared" si="8"/>
        <v>1</v>
      </c>
    </row>
    <row r="543" spans="1:7" x14ac:dyDescent="0.25">
      <c r="A543" t="s">
        <v>84</v>
      </c>
      <c r="B543" t="s">
        <v>95</v>
      </c>
      <c r="C543" t="s">
        <v>113</v>
      </c>
      <c r="D543">
        <v>90</v>
      </c>
      <c r="E543">
        <v>11</v>
      </c>
      <c r="F543">
        <f>RANK(STAND_W[[#This Row],[W]],STAND_W[W],0)</f>
        <v>51</v>
      </c>
      <c r="G543">
        <f t="shared" si="8"/>
        <v>2</v>
      </c>
    </row>
    <row r="544" spans="1:7" x14ac:dyDescent="0.25">
      <c r="A544" t="s">
        <v>84</v>
      </c>
      <c r="B544" t="s">
        <v>104</v>
      </c>
      <c r="C544" t="s">
        <v>113</v>
      </c>
      <c r="D544">
        <v>81</v>
      </c>
      <c r="E544">
        <v>10</v>
      </c>
      <c r="F544">
        <f>RANK(STAND_W[[#This Row],[W]],STAND_W[W],0)</f>
        <v>144</v>
      </c>
      <c r="G544">
        <f t="shared" si="8"/>
        <v>3</v>
      </c>
    </row>
    <row r="545" spans="1:7" x14ac:dyDescent="0.25">
      <c r="A545" t="s">
        <v>84</v>
      </c>
      <c r="B545" t="s">
        <v>100</v>
      </c>
      <c r="C545" t="s">
        <v>113</v>
      </c>
      <c r="D545">
        <v>78</v>
      </c>
      <c r="E545">
        <v>8.5</v>
      </c>
      <c r="F545">
        <f>RANK(STAND_W[[#This Row],[W]],STAND_W[W],0)</f>
        <v>203</v>
      </c>
      <c r="G545">
        <f t="shared" si="8"/>
        <v>4</v>
      </c>
    </row>
    <row r="546" spans="1:7" x14ac:dyDescent="0.25">
      <c r="A546" t="s">
        <v>84</v>
      </c>
      <c r="B546" t="s">
        <v>105</v>
      </c>
      <c r="C546" t="s">
        <v>113</v>
      </c>
      <c r="D546">
        <v>78</v>
      </c>
      <c r="E546">
        <v>8.5</v>
      </c>
      <c r="F546">
        <f>RANK(STAND_W[[#This Row],[W]],STAND_W[W],0)</f>
        <v>203</v>
      </c>
      <c r="G546">
        <f t="shared" si="8"/>
        <v>5</v>
      </c>
    </row>
    <row r="547" spans="1:7" x14ac:dyDescent="0.25">
      <c r="A547" t="s">
        <v>84</v>
      </c>
      <c r="B547" t="s">
        <v>94</v>
      </c>
      <c r="C547" t="s">
        <v>113</v>
      </c>
      <c r="D547">
        <v>76</v>
      </c>
      <c r="E547">
        <v>7</v>
      </c>
      <c r="F547">
        <f>RANK(STAND_W[[#This Row],[W]],STAND_W[W],0)</f>
        <v>237</v>
      </c>
      <c r="G547">
        <f t="shared" si="8"/>
        <v>6</v>
      </c>
    </row>
    <row r="548" spans="1:7" x14ac:dyDescent="0.25">
      <c r="A548" t="s">
        <v>84</v>
      </c>
      <c r="B548" t="s">
        <v>103</v>
      </c>
      <c r="C548" t="s">
        <v>113</v>
      </c>
      <c r="D548">
        <v>75</v>
      </c>
      <c r="E548">
        <v>6</v>
      </c>
      <c r="F548">
        <f>RANK(STAND_W[[#This Row],[W]],STAND_W[W],0)</f>
        <v>258</v>
      </c>
      <c r="G548">
        <f t="shared" si="8"/>
        <v>7</v>
      </c>
    </row>
    <row r="549" spans="1:7" x14ac:dyDescent="0.25">
      <c r="A549" t="s">
        <v>84</v>
      </c>
      <c r="B549" t="s">
        <v>101</v>
      </c>
      <c r="C549" t="s">
        <v>113</v>
      </c>
      <c r="D549">
        <v>73</v>
      </c>
      <c r="E549">
        <v>5</v>
      </c>
      <c r="F549">
        <f>RANK(STAND_W[[#This Row],[W]],STAND_W[W],0)</f>
        <v>300</v>
      </c>
      <c r="G549">
        <f t="shared" si="8"/>
        <v>8</v>
      </c>
    </row>
    <row r="550" spans="1:7" x14ac:dyDescent="0.25">
      <c r="A550" t="s">
        <v>84</v>
      </c>
      <c r="B550" t="s">
        <v>99</v>
      </c>
      <c r="C550" t="s">
        <v>113</v>
      </c>
      <c r="D550">
        <v>72</v>
      </c>
      <c r="E550">
        <v>4</v>
      </c>
      <c r="F550">
        <f>RANK(STAND_W[[#This Row],[W]],STAND_W[W],0)</f>
        <v>318</v>
      </c>
      <c r="G550">
        <f t="shared" si="8"/>
        <v>9</v>
      </c>
    </row>
    <row r="551" spans="1:7" x14ac:dyDescent="0.25">
      <c r="A551" t="s">
        <v>84</v>
      </c>
      <c r="B551" t="s">
        <v>102</v>
      </c>
      <c r="C551" t="s">
        <v>113</v>
      </c>
      <c r="D551">
        <v>68</v>
      </c>
      <c r="E551">
        <v>3</v>
      </c>
      <c r="F551">
        <f>RANK(STAND_W[[#This Row],[W]],STAND_W[W],0)</f>
        <v>382</v>
      </c>
      <c r="G551">
        <f t="shared" si="8"/>
        <v>10</v>
      </c>
    </row>
    <row r="552" spans="1:7" x14ac:dyDescent="0.25">
      <c r="A552" t="s">
        <v>84</v>
      </c>
      <c r="B552" t="s">
        <v>96</v>
      </c>
      <c r="C552" t="s">
        <v>113</v>
      </c>
      <c r="D552">
        <v>64</v>
      </c>
      <c r="E552">
        <v>2</v>
      </c>
      <c r="F552">
        <f>RANK(STAND_W[[#This Row],[W]],STAND_W[W],0)</f>
        <v>460</v>
      </c>
      <c r="G552">
        <f t="shared" si="8"/>
        <v>11</v>
      </c>
    </row>
    <row r="553" spans="1:7" x14ac:dyDescent="0.25">
      <c r="A553" t="s">
        <v>84</v>
      </c>
      <c r="B553" t="s">
        <v>97</v>
      </c>
      <c r="C553" t="s">
        <v>113</v>
      </c>
      <c r="D553">
        <v>60</v>
      </c>
      <c r="E553">
        <v>1</v>
      </c>
      <c r="F553">
        <f>RANK(STAND_W[[#This Row],[W]],STAND_W[W],0)</f>
        <v>519</v>
      </c>
      <c r="G553">
        <f t="shared" si="8"/>
        <v>12</v>
      </c>
    </row>
    <row r="554" spans="1:7" x14ac:dyDescent="0.25">
      <c r="A554" t="s">
        <v>85</v>
      </c>
      <c r="B554" t="s">
        <v>95</v>
      </c>
      <c r="C554" t="s">
        <v>114</v>
      </c>
      <c r="D554">
        <v>91</v>
      </c>
      <c r="E554">
        <v>12</v>
      </c>
      <c r="F554">
        <f>RANK(STAND_W[[#This Row],[W]],STAND_W[W],0)</f>
        <v>48</v>
      </c>
      <c r="G554">
        <f t="shared" si="8"/>
        <v>1</v>
      </c>
    </row>
    <row r="555" spans="1:7" x14ac:dyDescent="0.25">
      <c r="A555" t="s">
        <v>85</v>
      </c>
      <c r="B555" t="s">
        <v>94</v>
      </c>
      <c r="C555" t="s">
        <v>114</v>
      </c>
      <c r="D555">
        <v>83</v>
      </c>
      <c r="E555">
        <v>11</v>
      </c>
      <c r="F555">
        <f>RANK(STAND_W[[#This Row],[W]],STAND_W[W],0)</f>
        <v>118</v>
      </c>
      <c r="G555">
        <f t="shared" si="8"/>
        <v>2</v>
      </c>
    </row>
    <row r="556" spans="1:7" x14ac:dyDescent="0.25">
      <c r="A556" t="s">
        <v>85</v>
      </c>
      <c r="B556" t="s">
        <v>102</v>
      </c>
      <c r="C556" t="s">
        <v>114</v>
      </c>
      <c r="D556">
        <v>80</v>
      </c>
      <c r="E556">
        <v>10</v>
      </c>
      <c r="F556">
        <f>RANK(STAND_W[[#This Row],[W]],STAND_W[W],0)</f>
        <v>165</v>
      </c>
      <c r="G556">
        <f t="shared" si="8"/>
        <v>3</v>
      </c>
    </row>
    <row r="557" spans="1:7" x14ac:dyDescent="0.25">
      <c r="A557" t="s">
        <v>85</v>
      </c>
      <c r="B557" t="s">
        <v>101</v>
      </c>
      <c r="C557" t="s">
        <v>114</v>
      </c>
      <c r="D557">
        <v>77</v>
      </c>
      <c r="E557">
        <v>9</v>
      </c>
      <c r="F557">
        <f>RANK(STAND_W[[#This Row],[W]],STAND_W[W],0)</f>
        <v>219</v>
      </c>
      <c r="G557">
        <f t="shared" si="8"/>
        <v>4</v>
      </c>
    </row>
    <row r="558" spans="1:7" x14ac:dyDescent="0.25">
      <c r="A558" t="s">
        <v>85</v>
      </c>
      <c r="B558" t="s">
        <v>104</v>
      </c>
      <c r="C558" t="s">
        <v>114</v>
      </c>
      <c r="D558">
        <v>74</v>
      </c>
      <c r="E558">
        <v>8</v>
      </c>
      <c r="F558">
        <f>RANK(STAND_W[[#This Row],[W]],STAND_W[W],0)</f>
        <v>278</v>
      </c>
      <c r="G558">
        <f t="shared" si="8"/>
        <v>5</v>
      </c>
    </row>
    <row r="559" spans="1:7" x14ac:dyDescent="0.25">
      <c r="A559" t="s">
        <v>85</v>
      </c>
      <c r="B559" t="s">
        <v>98</v>
      </c>
      <c r="C559" t="s">
        <v>114</v>
      </c>
      <c r="D559">
        <v>70</v>
      </c>
      <c r="E559">
        <v>7</v>
      </c>
      <c r="F559">
        <f>RANK(STAND_W[[#This Row],[W]],STAND_W[W],0)</f>
        <v>342</v>
      </c>
      <c r="G559">
        <f t="shared" si="8"/>
        <v>6</v>
      </c>
    </row>
    <row r="560" spans="1:7" x14ac:dyDescent="0.25">
      <c r="A560" t="s">
        <v>85</v>
      </c>
      <c r="B560" t="s">
        <v>99</v>
      </c>
      <c r="C560" t="s">
        <v>114</v>
      </c>
      <c r="D560">
        <v>67</v>
      </c>
      <c r="E560">
        <v>6</v>
      </c>
      <c r="F560">
        <f>RANK(STAND_W[[#This Row],[W]],STAND_W[W],0)</f>
        <v>409</v>
      </c>
      <c r="G560">
        <f t="shared" si="8"/>
        <v>7</v>
      </c>
    </row>
    <row r="561" spans="1:7" x14ac:dyDescent="0.25">
      <c r="A561" t="s">
        <v>85</v>
      </c>
      <c r="B561" t="s">
        <v>96</v>
      </c>
      <c r="C561" t="s">
        <v>114</v>
      </c>
      <c r="D561">
        <v>65</v>
      </c>
      <c r="E561">
        <v>5</v>
      </c>
      <c r="F561">
        <f>RANK(STAND_W[[#This Row],[W]],STAND_W[W],0)</f>
        <v>442</v>
      </c>
      <c r="G561">
        <f t="shared" si="8"/>
        <v>8</v>
      </c>
    </row>
    <row r="562" spans="1:7" x14ac:dyDescent="0.25">
      <c r="A562" t="s">
        <v>85</v>
      </c>
      <c r="B562" t="s">
        <v>105</v>
      </c>
      <c r="C562" t="s">
        <v>114</v>
      </c>
      <c r="D562">
        <v>61</v>
      </c>
      <c r="E562">
        <v>4</v>
      </c>
      <c r="F562">
        <f>RANK(STAND_W[[#This Row],[W]],STAND_W[W],0)</f>
        <v>509</v>
      </c>
      <c r="G562">
        <f t="shared" si="8"/>
        <v>9</v>
      </c>
    </row>
    <row r="563" spans="1:7" x14ac:dyDescent="0.25">
      <c r="A563" t="s">
        <v>85</v>
      </c>
      <c r="B563" t="s">
        <v>100</v>
      </c>
      <c r="C563" t="s">
        <v>114</v>
      </c>
      <c r="D563">
        <v>60</v>
      </c>
      <c r="E563">
        <v>3</v>
      </c>
      <c r="F563">
        <f>RANK(STAND_W[[#This Row],[W]],STAND_W[W],0)</f>
        <v>519</v>
      </c>
      <c r="G563">
        <f t="shared" si="8"/>
        <v>10</v>
      </c>
    </row>
    <row r="564" spans="1:7" x14ac:dyDescent="0.25">
      <c r="A564" t="s">
        <v>85</v>
      </c>
      <c r="B564" t="s">
        <v>97</v>
      </c>
      <c r="C564" t="s">
        <v>114</v>
      </c>
      <c r="D564">
        <v>59</v>
      </c>
      <c r="E564">
        <v>2</v>
      </c>
      <c r="F564">
        <f>RANK(STAND_W[[#This Row],[W]],STAND_W[W],0)</f>
        <v>542</v>
      </c>
      <c r="G564">
        <f t="shared" si="8"/>
        <v>11</v>
      </c>
    </row>
    <row r="565" spans="1:7" x14ac:dyDescent="0.25">
      <c r="A565" t="s">
        <v>85</v>
      </c>
      <c r="B565" t="s">
        <v>103</v>
      </c>
      <c r="C565" t="s">
        <v>114</v>
      </c>
      <c r="D565">
        <v>55</v>
      </c>
      <c r="E565">
        <v>1</v>
      </c>
      <c r="F565">
        <f>RANK(STAND_W[[#This Row],[W]],STAND_W[W],0)</f>
        <v>576</v>
      </c>
      <c r="G565">
        <f t="shared" si="8"/>
        <v>12</v>
      </c>
    </row>
    <row r="566" spans="1:7" x14ac:dyDescent="0.25">
      <c r="A566" t="s">
        <v>86</v>
      </c>
      <c r="B566" t="s">
        <v>94</v>
      </c>
      <c r="C566" t="s">
        <v>113</v>
      </c>
      <c r="D566">
        <v>97</v>
      </c>
      <c r="E566">
        <v>12</v>
      </c>
      <c r="F566">
        <f>RANK(STAND_W[[#This Row],[W]],STAND_W[W],0)</f>
        <v>15</v>
      </c>
      <c r="G566">
        <f t="shared" si="8"/>
        <v>1</v>
      </c>
    </row>
    <row r="567" spans="1:7" x14ac:dyDescent="0.25">
      <c r="A567" t="s">
        <v>86</v>
      </c>
      <c r="B567" t="s">
        <v>98</v>
      </c>
      <c r="C567" t="s">
        <v>113</v>
      </c>
      <c r="D567">
        <v>93</v>
      </c>
      <c r="E567">
        <v>11</v>
      </c>
      <c r="F567">
        <f>RANK(STAND_W[[#This Row],[W]],STAND_W[W],0)</f>
        <v>39</v>
      </c>
      <c r="G567">
        <f t="shared" si="8"/>
        <v>2</v>
      </c>
    </row>
    <row r="568" spans="1:7" x14ac:dyDescent="0.25">
      <c r="A568" t="s">
        <v>86</v>
      </c>
      <c r="B568" t="s">
        <v>102</v>
      </c>
      <c r="C568" t="s">
        <v>113</v>
      </c>
      <c r="D568">
        <v>92</v>
      </c>
      <c r="E568">
        <v>10</v>
      </c>
      <c r="F568">
        <f>RANK(STAND_W[[#This Row],[W]],STAND_W[W],0)</f>
        <v>44</v>
      </c>
      <c r="G568">
        <f t="shared" si="8"/>
        <v>3</v>
      </c>
    </row>
    <row r="569" spans="1:7" x14ac:dyDescent="0.25">
      <c r="A569" t="s">
        <v>86</v>
      </c>
      <c r="B569" t="s">
        <v>99</v>
      </c>
      <c r="C569" t="s">
        <v>113</v>
      </c>
      <c r="D569">
        <v>80</v>
      </c>
      <c r="E569">
        <v>9</v>
      </c>
      <c r="F569">
        <f>RANK(STAND_W[[#This Row],[W]],STAND_W[W],0)</f>
        <v>165</v>
      </c>
      <c r="G569">
        <f t="shared" si="8"/>
        <v>4</v>
      </c>
    </row>
    <row r="570" spans="1:7" x14ac:dyDescent="0.25">
      <c r="A570" t="s">
        <v>86</v>
      </c>
      <c r="B570" t="s">
        <v>95</v>
      </c>
      <c r="C570" t="s">
        <v>113</v>
      </c>
      <c r="D570">
        <v>79</v>
      </c>
      <c r="E570">
        <v>7.5</v>
      </c>
      <c r="F570">
        <f>RANK(STAND_W[[#This Row],[W]],STAND_W[W],0)</f>
        <v>184</v>
      </c>
      <c r="G570">
        <f t="shared" si="8"/>
        <v>5</v>
      </c>
    </row>
    <row r="571" spans="1:7" x14ac:dyDescent="0.25">
      <c r="A571" t="s">
        <v>86</v>
      </c>
      <c r="B571" t="s">
        <v>104</v>
      </c>
      <c r="C571" t="s">
        <v>113</v>
      </c>
      <c r="D571">
        <v>79</v>
      </c>
      <c r="E571">
        <v>7.5</v>
      </c>
      <c r="F571">
        <f>RANK(STAND_W[[#This Row],[W]],STAND_W[W],0)</f>
        <v>184</v>
      </c>
      <c r="G571">
        <f t="shared" si="8"/>
        <v>6</v>
      </c>
    </row>
    <row r="572" spans="1:7" x14ac:dyDescent="0.25">
      <c r="A572" t="s">
        <v>86</v>
      </c>
      <c r="B572" t="s">
        <v>103</v>
      </c>
      <c r="C572" t="s">
        <v>113</v>
      </c>
      <c r="D572">
        <v>73</v>
      </c>
      <c r="E572">
        <v>6</v>
      </c>
      <c r="F572">
        <f>RANK(STAND_W[[#This Row],[W]],STAND_W[W],0)</f>
        <v>300</v>
      </c>
      <c r="G572">
        <f t="shared" si="8"/>
        <v>7</v>
      </c>
    </row>
    <row r="573" spans="1:7" x14ac:dyDescent="0.25">
      <c r="A573" t="s">
        <v>86</v>
      </c>
      <c r="B573" t="s">
        <v>105</v>
      </c>
      <c r="C573" t="s">
        <v>113</v>
      </c>
      <c r="D573">
        <v>72</v>
      </c>
      <c r="E573">
        <v>5</v>
      </c>
      <c r="F573">
        <f>RANK(STAND_W[[#This Row],[W]],STAND_W[W],0)</f>
        <v>318</v>
      </c>
      <c r="G573">
        <f t="shared" si="8"/>
        <v>8</v>
      </c>
    </row>
    <row r="574" spans="1:7" x14ac:dyDescent="0.25">
      <c r="A574" t="s">
        <v>86</v>
      </c>
      <c r="B574" t="s">
        <v>100</v>
      </c>
      <c r="C574" t="s">
        <v>113</v>
      </c>
      <c r="D574">
        <v>70</v>
      </c>
      <c r="E574">
        <v>4</v>
      </c>
      <c r="F574">
        <f>RANK(STAND_W[[#This Row],[W]],STAND_W[W],0)</f>
        <v>342</v>
      </c>
      <c r="G574">
        <f t="shared" si="8"/>
        <v>9</v>
      </c>
    </row>
    <row r="575" spans="1:7" x14ac:dyDescent="0.25">
      <c r="A575" t="s">
        <v>86</v>
      </c>
      <c r="B575" t="s">
        <v>96</v>
      </c>
      <c r="C575" t="s">
        <v>113</v>
      </c>
      <c r="D575">
        <v>60</v>
      </c>
      <c r="E575">
        <v>3</v>
      </c>
      <c r="F575">
        <f>RANK(STAND_W[[#This Row],[W]],STAND_W[W],0)</f>
        <v>519</v>
      </c>
      <c r="G575">
        <f t="shared" si="8"/>
        <v>10</v>
      </c>
    </row>
    <row r="576" spans="1:7" x14ac:dyDescent="0.25">
      <c r="A576" t="s">
        <v>86</v>
      </c>
      <c r="B576" t="s">
        <v>101</v>
      </c>
      <c r="C576" t="s">
        <v>113</v>
      </c>
      <c r="D576">
        <v>57</v>
      </c>
      <c r="E576">
        <v>2</v>
      </c>
      <c r="F576">
        <f>RANK(STAND_W[[#This Row],[W]],STAND_W[W],0)</f>
        <v>560</v>
      </c>
      <c r="G576">
        <f t="shared" si="8"/>
        <v>11</v>
      </c>
    </row>
    <row r="577" spans="1:7" x14ac:dyDescent="0.25">
      <c r="A577" t="s">
        <v>86</v>
      </c>
      <c r="B577" t="s">
        <v>97</v>
      </c>
      <c r="C577" t="s">
        <v>113</v>
      </c>
      <c r="D577">
        <v>46</v>
      </c>
      <c r="E577">
        <v>1</v>
      </c>
      <c r="F577">
        <f>RANK(STAND_W[[#This Row],[W]],STAND_W[W],0)</f>
        <v>637</v>
      </c>
      <c r="G577">
        <f t="shared" si="8"/>
        <v>12</v>
      </c>
    </row>
    <row r="578" spans="1:7" x14ac:dyDescent="0.25">
      <c r="A578" t="s">
        <v>87</v>
      </c>
      <c r="B578" t="s">
        <v>94</v>
      </c>
      <c r="C578" t="s">
        <v>113</v>
      </c>
      <c r="D578">
        <v>93</v>
      </c>
      <c r="E578">
        <v>12</v>
      </c>
      <c r="F578">
        <f>RANK(STAND_W[[#This Row],[W]],STAND_W[W],0)</f>
        <v>39</v>
      </c>
      <c r="G578">
        <f t="shared" ref="G578:G641" si="9">IF(A578=A577,G577+1,1)</f>
        <v>1</v>
      </c>
    </row>
    <row r="579" spans="1:7" x14ac:dyDescent="0.25">
      <c r="A579" t="s">
        <v>87</v>
      </c>
      <c r="B579" t="s">
        <v>95</v>
      </c>
      <c r="C579" t="s">
        <v>113</v>
      </c>
      <c r="D579">
        <v>87</v>
      </c>
      <c r="E579">
        <v>11</v>
      </c>
      <c r="F579">
        <f>RANK(STAND_W[[#This Row],[W]],STAND_W[W],0)</f>
        <v>79</v>
      </c>
      <c r="G579">
        <f t="shared" si="9"/>
        <v>2</v>
      </c>
    </row>
    <row r="580" spans="1:7" x14ac:dyDescent="0.25">
      <c r="A580" t="s">
        <v>87</v>
      </c>
      <c r="B580" t="s">
        <v>100</v>
      </c>
      <c r="C580" t="s">
        <v>113</v>
      </c>
      <c r="D580">
        <v>86</v>
      </c>
      <c r="E580">
        <v>9.5</v>
      </c>
      <c r="F580">
        <f>RANK(STAND_W[[#This Row],[W]],STAND_W[W],0)</f>
        <v>90</v>
      </c>
      <c r="G580">
        <f t="shared" si="9"/>
        <v>3</v>
      </c>
    </row>
    <row r="581" spans="1:7" x14ac:dyDescent="0.25">
      <c r="A581" t="s">
        <v>87</v>
      </c>
      <c r="B581" t="s">
        <v>104</v>
      </c>
      <c r="C581" t="s">
        <v>113</v>
      </c>
      <c r="D581">
        <v>86</v>
      </c>
      <c r="E581">
        <v>9.5</v>
      </c>
      <c r="F581">
        <f>RANK(STAND_W[[#This Row],[W]],STAND_W[W],0)</f>
        <v>90</v>
      </c>
      <c r="G581">
        <f t="shared" si="9"/>
        <v>4</v>
      </c>
    </row>
    <row r="582" spans="1:7" x14ac:dyDescent="0.25">
      <c r="A582" t="s">
        <v>87</v>
      </c>
      <c r="B582" t="s">
        <v>103</v>
      </c>
      <c r="C582" t="s">
        <v>113</v>
      </c>
      <c r="D582">
        <v>85</v>
      </c>
      <c r="E582">
        <v>8</v>
      </c>
      <c r="F582">
        <f>RANK(STAND_W[[#This Row],[W]],STAND_W[W],0)</f>
        <v>97</v>
      </c>
      <c r="G582">
        <f t="shared" si="9"/>
        <v>5</v>
      </c>
    </row>
    <row r="583" spans="1:7" x14ac:dyDescent="0.25">
      <c r="A583" t="s">
        <v>87</v>
      </c>
      <c r="B583" t="s">
        <v>99</v>
      </c>
      <c r="C583" t="s">
        <v>113</v>
      </c>
      <c r="D583">
        <v>82</v>
      </c>
      <c r="E583">
        <v>7</v>
      </c>
      <c r="F583">
        <f>RANK(STAND_W[[#This Row],[W]],STAND_W[W],0)</f>
        <v>132</v>
      </c>
      <c r="G583">
        <f t="shared" si="9"/>
        <v>6</v>
      </c>
    </row>
    <row r="584" spans="1:7" x14ac:dyDescent="0.25">
      <c r="A584" t="s">
        <v>87</v>
      </c>
      <c r="B584" t="s">
        <v>101</v>
      </c>
      <c r="C584" t="s">
        <v>113</v>
      </c>
      <c r="D584">
        <v>79</v>
      </c>
      <c r="E584">
        <v>6</v>
      </c>
      <c r="F584">
        <f>RANK(STAND_W[[#This Row],[W]],STAND_W[W],0)</f>
        <v>184</v>
      </c>
      <c r="G584">
        <f t="shared" si="9"/>
        <v>7</v>
      </c>
    </row>
    <row r="585" spans="1:7" x14ac:dyDescent="0.25">
      <c r="A585" t="s">
        <v>87</v>
      </c>
      <c r="B585" t="s">
        <v>98</v>
      </c>
      <c r="C585" t="s">
        <v>113</v>
      </c>
      <c r="D585">
        <v>76</v>
      </c>
      <c r="E585">
        <v>5</v>
      </c>
      <c r="F585">
        <f>RANK(STAND_W[[#This Row],[W]],STAND_W[W],0)</f>
        <v>237</v>
      </c>
      <c r="G585">
        <f t="shared" si="9"/>
        <v>8</v>
      </c>
    </row>
    <row r="586" spans="1:7" x14ac:dyDescent="0.25">
      <c r="A586" t="s">
        <v>87</v>
      </c>
      <c r="B586" t="s">
        <v>102</v>
      </c>
      <c r="C586" t="s">
        <v>113</v>
      </c>
      <c r="D586">
        <v>74</v>
      </c>
      <c r="E586">
        <v>4</v>
      </c>
      <c r="F586">
        <f>RANK(STAND_W[[#This Row],[W]],STAND_W[W],0)</f>
        <v>278</v>
      </c>
      <c r="G586">
        <f t="shared" si="9"/>
        <v>9</v>
      </c>
    </row>
    <row r="587" spans="1:7" x14ac:dyDescent="0.25">
      <c r="A587" t="s">
        <v>87</v>
      </c>
      <c r="B587" t="s">
        <v>96</v>
      </c>
      <c r="C587" t="s">
        <v>113</v>
      </c>
      <c r="D587">
        <v>73</v>
      </c>
      <c r="E587">
        <v>3</v>
      </c>
      <c r="F587">
        <f>RANK(STAND_W[[#This Row],[W]],STAND_W[W],0)</f>
        <v>300</v>
      </c>
      <c r="G587">
        <f t="shared" si="9"/>
        <v>10</v>
      </c>
    </row>
    <row r="588" spans="1:7" x14ac:dyDescent="0.25">
      <c r="A588" t="s">
        <v>87</v>
      </c>
      <c r="B588" t="s">
        <v>97</v>
      </c>
      <c r="C588" t="s">
        <v>113</v>
      </c>
      <c r="D588">
        <v>69</v>
      </c>
      <c r="E588">
        <v>2</v>
      </c>
      <c r="F588">
        <f>RANK(STAND_W[[#This Row],[W]],STAND_W[W],0)</f>
        <v>366</v>
      </c>
      <c r="G588">
        <f t="shared" si="9"/>
        <v>11</v>
      </c>
    </row>
    <row r="589" spans="1:7" x14ac:dyDescent="0.25">
      <c r="A589" t="s">
        <v>87</v>
      </c>
      <c r="B589" t="s">
        <v>105</v>
      </c>
      <c r="C589" t="s">
        <v>113</v>
      </c>
      <c r="D589">
        <v>60</v>
      </c>
      <c r="E589">
        <v>1</v>
      </c>
      <c r="F589">
        <f>RANK(STAND_W[[#This Row],[W]],STAND_W[W],0)</f>
        <v>519</v>
      </c>
      <c r="G589">
        <f t="shared" si="9"/>
        <v>12</v>
      </c>
    </row>
    <row r="590" spans="1:7" x14ac:dyDescent="0.25">
      <c r="A590" t="s">
        <v>88</v>
      </c>
      <c r="B590" t="s">
        <v>94</v>
      </c>
      <c r="C590" t="s">
        <v>113</v>
      </c>
      <c r="D590">
        <v>90</v>
      </c>
      <c r="E590">
        <v>12</v>
      </c>
      <c r="F590">
        <f>RANK(STAND_W[[#This Row],[W]],STAND_W[W],0)</f>
        <v>51</v>
      </c>
      <c r="G590">
        <f t="shared" si="9"/>
        <v>1</v>
      </c>
    </row>
    <row r="591" spans="1:7" x14ac:dyDescent="0.25">
      <c r="A591" t="s">
        <v>88</v>
      </c>
      <c r="B591" t="s">
        <v>95</v>
      </c>
      <c r="C591" t="s">
        <v>113</v>
      </c>
      <c r="D591">
        <v>87</v>
      </c>
      <c r="E591">
        <v>11</v>
      </c>
      <c r="F591">
        <f>RANK(STAND_W[[#This Row],[W]],STAND_W[W],0)</f>
        <v>79</v>
      </c>
      <c r="G591">
        <f t="shared" si="9"/>
        <v>2</v>
      </c>
    </row>
    <row r="592" spans="1:7" x14ac:dyDescent="0.25">
      <c r="A592" t="s">
        <v>88</v>
      </c>
      <c r="B592" t="s">
        <v>99</v>
      </c>
      <c r="C592" t="s">
        <v>113</v>
      </c>
      <c r="D592">
        <v>78</v>
      </c>
      <c r="E592">
        <v>10</v>
      </c>
      <c r="F592">
        <f>RANK(STAND_W[[#This Row],[W]],STAND_W[W],0)</f>
        <v>203</v>
      </c>
      <c r="G592">
        <f t="shared" si="9"/>
        <v>3</v>
      </c>
    </row>
    <row r="593" spans="1:7" x14ac:dyDescent="0.25">
      <c r="A593" t="s">
        <v>88</v>
      </c>
      <c r="B593" t="s">
        <v>98</v>
      </c>
      <c r="C593" t="s">
        <v>113</v>
      </c>
      <c r="D593">
        <v>72</v>
      </c>
      <c r="E593">
        <v>8</v>
      </c>
      <c r="F593">
        <f>RANK(STAND_W[[#This Row],[W]],STAND_W[W],0)</f>
        <v>318</v>
      </c>
      <c r="G593">
        <f t="shared" si="9"/>
        <v>4</v>
      </c>
    </row>
    <row r="594" spans="1:7" x14ac:dyDescent="0.25">
      <c r="A594" t="s">
        <v>88</v>
      </c>
      <c r="B594" t="s">
        <v>100</v>
      </c>
      <c r="C594" t="s">
        <v>113</v>
      </c>
      <c r="D594">
        <v>72</v>
      </c>
      <c r="E594">
        <v>8</v>
      </c>
      <c r="F594">
        <f>RANK(STAND_W[[#This Row],[W]],STAND_W[W],0)</f>
        <v>318</v>
      </c>
      <c r="G594">
        <f t="shared" si="9"/>
        <v>5</v>
      </c>
    </row>
    <row r="595" spans="1:7" x14ac:dyDescent="0.25">
      <c r="A595" t="s">
        <v>88</v>
      </c>
      <c r="B595" t="s">
        <v>103</v>
      </c>
      <c r="C595" t="s">
        <v>113</v>
      </c>
      <c r="D595">
        <v>72</v>
      </c>
      <c r="E595">
        <v>8</v>
      </c>
      <c r="F595">
        <f>RANK(STAND_W[[#This Row],[W]],STAND_W[W],0)</f>
        <v>318</v>
      </c>
      <c r="G595">
        <f t="shared" si="9"/>
        <v>6</v>
      </c>
    </row>
    <row r="596" spans="1:7" x14ac:dyDescent="0.25">
      <c r="A596" t="s">
        <v>88</v>
      </c>
      <c r="B596" t="s">
        <v>101</v>
      </c>
      <c r="C596" t="s">
        <v>113</v>
      </c>
      <c r="D596">
        <v>69</v>
      </c>
      <c r="E596">
        <v>6</v>
      </c>
      <c r="F596">
        <f>RANK(STAND_W[[#This Row],[W]],STAND_W[W],0)</f>
        <v>366</v>
      </c>
      <c r="G596">
        <f t="shared" si="9"/>
        <v>7</v>
      </c>
    </row>
    <row r="597" spans="1:7" x14ac:dyDescent="0.25">
      <c r="A597" t="s">
        <v>88</v>
      </c>
      <c r="B597" t="s">
        <v>96</v>
      </c>
      <c r="C597" t="s">
        <v>113</v>
      </c>
      <c r="D597">
        <v>62</v>
      </c>
      <c r="E597">
        <v>5</v>
      </c>
      <c r="F597">
        <f>RANK(STAND_W[[#This Row],[W]],STAND_W[W],0)</f>
        <v>490</v>
      </c>
      <c r="G597">
        <f t="shared" si="9"/>
        <v>8</v>
      </c>
    </row>
    <row r="598" spans="1:7" x14ac:dyDescent="0.25">
      <c r="A598" t="s">
        <v>88</v>
      </c>
      <c r="B598" t="s">
        <v>97</v>
      </c>
      <c r="C598" t="s">
        <v>113</v>
      </c>
      <c r="D598">
        <v>52</v>
      </c>
      <c r="E598">
        <v>3.5</v>
      </c>
      <c r="F598">
        <f>RANK(STAND_W[[#This Row],[W]],STAND_W[W],0)</f>
        <v>610</v>
      </c>
      <c r="G598">
        <f t="shared" si="9"/>
        <v>9</v>
      </c>
    </row>
    <row r="599" spans="1:7" x14ac:dyDescent="0.25">
      <c r="A599" t="s">
        <v>88</v>
      </c>
      <c r="B599" t="s">
        <v>104</v>
      </c>
      <c r="C599" t="s">
        <v>113</v>
      </c>
      <c r="D599">
        <v>52</v>
      </c>
      <c r="E599">
        <v>3.5</v>
      </c>
      <c r="F599">
        <f>RANK(STAND_W[[#This Row],[W]],STAND_W[W],0)</f>
        <v>610</v>
      </c>
      <c r="G599">
        <f t="shared" si="9"/>
        <v>10</v>
      </c>
    </row>
    <row r="600" spans="1:7" x14ac:dyDescent="0.25">
      <c r="A600" t="s">
        <v>88</v>
      </c>
      <c r="B600" t="s">
        <v>105</v>
      </c>
      <c r="C600" t="s">
        <v>113</v>
      </c>
      <c r="D600">
        <v>51</v>
      </c>
      <c r="E600">
        <v>2</v>
      </c>
      <c r="F600">
        <f>RANK(STAND_W[[#This Row],[W]],STAND_W[W],0)</f>
        <v>616</v>
      </c>
      <c r="G600">
        <f t="shared" si="9"/>
        <v>11</v>
      </c>
    </row>
    <row r="601" spans="1:7" x14ac:dyDescent="0.25">
      <c r="A601" t="s">
        <v>88</v>
      </c>
      <c r="B601" t="s">
        <v>102</v>
      </c>
      <c r="C601" t="s">
        <v>113</v>
      </c>
      <c r="D601">
        <v>40</v>
      </c>
      <c r="E601">
        <v>1</v>
      </c>
      <c r="F601">
        <f>RANK(STAND_W[[#This Row],[W]],STAND_W[W],0)</f>
        <v>654</v>
      </c>
      <c r="G601">
        <f t="shared" si="9"/>
        <v>12</v>
      </c>
    </row>
    <row r="602" spans="1:7" x14ac:dyDescent="0.25">
      <c r="A602" t="s">
        <v>89</v>
      </c>
      <c r="B602" t="s">
        <v>99</v>
      </c>
      <c r="C602" t="s">
        <v>113</v>
      </c>
      <c r="D602">
        <v>103</v>
      </c>
      <c r="E602">
        <v>12</v>
      </c>
      <c r="F602">
        <f>RANK(STAND_W[[#This Row],[W]],STAND_W[W],0)</f>
        <v>4</v>
      </c>
      <c r="G602">
        <f t="shared" si="9"/>
        <v>1</v>
      </c>
    </row>
    <row r="603" spans="1:7" x14ac:dyDescent="0.25">
      <c r="A603" t="s">
        <v>89</v>
      </c>
      <c r="B603" t="s">
        <v>95</v>
      </c>
      <c r="C603" t="s">
        <v>113</v>
      </c>
      <c r="D603">
        <v>87</v>
      </c>
      <c r="E603">
        <v>11</v>
      </c>
      <c r="F603">
        <f>RANK(STAND_W[[#This Row],[W]],STAND_W[W],0)</f>
        <v>79</v>
      </c>
      <c r="G603">
        <f t="shared" si="9"/>
        <v>2</v>
      </c>
    </row>
    <row r="604" spans="1:7" x14ac:dyDescent="0.25">
      <c r="A604" t="s">
        <v>89</v>
      </c>
      <c r="B604" t="s">
        <v>98</v>
      </c>
      <c r="C604" t="s">
        <v>113</v>
      </c>
      <c r="D604">
        <v>83</v>
      </c>
      <c r="E604">
        <v>10</v>
      </c>
      <c r="F604">
        <f>RANK(STAND_W[[#This Row],[W]],STAND_W[W],0)</f>
        <v>118</v>
      </c>
      <c r="G604">
        <f t="shared" si="9"/>
        <v>3</v>
      </c>
    </row>
    <row r="605" spans="1:7" x14ac:dyDescent="0.25">
      <c r="A605" t="s">
        <v>89</v>
      </c>
      <c r="B605" t="s">
        <v>94</v>
      </c>
      <c r="C605" t="s">
        <v>113</v>
      </c>
      <c r="D605">
        <v>78</v>
      </c>
      <c r="E605">
        <v>9</v>
      </c>
      <c r="F605">
        <f>RANK(STAND_W[[#This Row],[W]],STAND_W[W],0)</f>
        <v>203</v>
      </c>
      <c r="G605">
        <f t="shared" si="9"/>
        <v>4</v>
      </c>
    </row>
    <row r="606" spans="1:7" x14ac:dyDescent="0.25">
      <c r="A606" t="s">
        <v>89</v>
      </c>
      <c r="B606" t="s">
        <v>100</v>
      </c>
      <c r="C606" t="s">
        <v>113</v>
      </c>
      <c r="D606">
        <v>75</v>
      </c>
      <c r="E606">
        <v>8</v>
      </c>
      <c r="F606">
        <f>RANK(STAND_W[[#This Row],[W]],STAND_W[W],0)</f>
        <v>258</v>
      </c>
      <c r="G606">
        <f t="shared" si="9"/>
        <v>5</v>
      </c>
    </row>
    <row r="607" spans="1:7" x14ac:dyDescent="0.25">
      <c r="A607" t="s">
        <v>89</v>
      </c>
      <c r="B607" t="s">
        <v>102</v>
      </c>
      <c r="C607" t="s">
        <v>113</v>
      </c>
      <c r="D607">
        <v>68</v>
      </c>
      <c r="E607">
        <v>7</v>
      </c>
      <c r="F607">
        <f>RANK(STAND_W[[#This Row],[W]],STAND_W[W],0)</f>
        <v>382</v>
      </c>
      <c r="G607">
        <f t="shared" si="9"/>
        <v>6</v>
      </c>
    </row>
    <row r="608" spans="1:7" x14ac:dyDescent="0.25">
      <c r="A608" t="s">
        <v>89</v>
      </c>
      <c r="B608" t="s">
        <v>101</v>
      </c>
      <c r="C608" t="s">
        <v>113</v>
      </c>
      <c r="D608">
        <v>64</v>
      </c>
      <c r="E608">
        <v>6</v>
      </c>
      <c r="F608">
        <f>RANK(STAND_W[[#This Row],[W]],STAND_W[W],0)</f>
        <v>460</v>
      </c>
      <c r="G608">
        <f t="shared" si="9"/>
        <v>7</v>
      </c>
    </row>
    <row r="609" spans="1:7" x14ac:dyDescent="0.25">
      <c r="A609" t="s">
        <v>89</v>
      </c>
      <c r="B609" t="s">
        <v>104</v>
      </c>
      <c r="C609" t="s">
        <v>113</v>
      </c>
      <c r="D609">
        <v>54</v>
      </c>
      <c r="E609">
        <v>5</v>
      </c>
      <c r="F609">
        <f>RANK(STAND_W[[#This Row],[W]],STAND_W[W],0)</f>
        <v>591</v>
      </c>
      <c r="G609">
        <f t="shared" si="9"/>
        <v>8</v>
      </c>
    </row>
    <row r="610" spans="1:7" x14ac:dyDescent="0.25">
      <c r="A610" t="s">
        <v>89</v>
      </c>
      <c r="B610" t="s">
        <v>103</v>
      </c>
      <c r="C610" t="s">
        <v>113</v>
      </c>
      <c r="D610">
        <v>53</v>
      </c>
      <c r="E610">
        <v>4</v>
      </c>
      <c r="F610">
        <f>RANK(STAND_W[[#This Row],[W]],STAND_W[W],0)</f>
        <v>605</v>
      </c>
      <c r="G610">
        <f t="shared" si="9"/>
        <v>9</v>
      </c>
    </row>
    <row r="611" spans="1:7" x14ac:dyDescent="0.25">
      <c r="A611" t="s">
        <v>89</v>
      </c>
      <c r="B611" t="s">
        <v>96</v>
      </c>
      <c r="C611" t="s">
        <v>113</v>
      </c>
      <c r="D611">
        <v>48</v>
      </c>
      <c r="E611">
        <v>3</v>
      </c>
      <c r="F611">
        <f>RANK(STAND_W[[#This Row],[W]],STAND_W[W],0)</f>
        <v>633</v>
      </c>
      <c r="G611">
        <f t="shared" si="9"/>
        <v>10</v>
      </c>
    </row>
    <row r="612" spans="1:7" x14ac:dyDescent="0.25">
      <c r="A612" t="s">
        <v>89</v>
      </c>
      <c r="B612" t="s">
        <v>97</v>
      </c>
      <c r="C612" t="s">
        <v>113</v>
      </c>
      <c r="D612">
        <v>44</v>
      </c>
      <c r="E612">
        <v>2</v>
      </c>
      <c r="F612">
        <f>RANK(STAND_W[[#This Row],[W]],STAND_W[W],0)</f>
        <v>645</v>
      </c>
      <c r="G612">
        <f t="shared" si="9"/>
        <v>11</v>
      </c>
    </row>
    <row r="613" spans="1:7" x14ac:dyDescent="0.25">
      <c r="A613" t="s">
        <v>89</v>
      </c>
      <c r="B613" t="s">
        <v>105</v>
      </c>
      <c r="C613" t="s">
        <v>113</v>
      </c>
      <c r="D613">
        <v>37</v>
      </c>
      <c r="E613">
        <v>1</v>
      </c>
      <c r="F613">
        <f>RANK(STAND_W[[#This Row],[W]],STAND_W[W],0)</f>
        <v>656</v>
      </c>
      <c r="G613">
        <f t="shared" si="9"/>
        <v>12</v>
      </c>
    </row>
    <row r="614" spans="1:7" x14ac:dyDescent="0.25">
      <c r="A614" t="s">
        <v>90</v>
      </c>
      <c r="B614" t="s">
        <v>95</v>
      </c>
      <c r="C614" t="s">
        <v>113</v>
      </c>
      <c r="D614">
        <v>81</v>
      </c>
      <c r="E614">
        <v>12</v>
      </c>
      <c r="F614">
        <f>RANK(STAND_W[[#This Row],[W]],STAND_W[W],0)</f>
        <v>144</v>
      </c>
      <c r="G614">
        <f t="shared" si="9"/>
        <v>1</v>
      </c>
    </row>
    <row r="615" spans="1:7" x14ac:dyDescent="0.25">
      <c r="A615" t="s">
        <v>90</v>
      </c>
      <c r="B615" t="s">
        <v>98</v>
      </c>
      <c r="C615" t="s">
        <v>113</v>
      </c>
      <c r="D615">
        <v>79</v>
      </c>
      <c r="E615">
        <v>10.5</v>
      </c>
      <c r="F615">
        <f>RANK(STAND_W[[#This Row],[W]],STAND_W[W],0)</f>
        <v>184</v>
      </c>
      <c r="G615">
        <f t="shared" si="9"/>
        <v>2</v>
      </c>
    </row>
    <row r="616" spans="1:7" x14ac:dyDescent="0.25">
      <c r="A616" t="s">
        <v>90</v>
      </c>
      <c r="B616" t="s">
        <v>101</v>
      </c>
      <c r="C616" t="s">
        <v>113</v>
      </c>
      <c r="D616">
        <v>79</v>
      </c>
      <c r="E616">
        <v>10.5</v>
      </c>
      <c r="F616">
        <f>RANK(STAND_W[[#This Row],[W]],STAND_W[W],0)</f>
        <v>184</v>
      </c>
      <c r="G616">
        <f t="shared" si="9"/>
        <v>3</v>
      </c>
    </row>
    <row r="617" spans="1:7" x14ac:dyDescent="0.25">
      <c r="A617" t="s">
        <v>90</v>
      </c>
      <c r="B617" t="s">
        <v>103</v>
      </c>
      <c r="C617" t="s">
        <v>113</v>
      </c>
      <c r="D617">
        <v>78</v>
      </c>
      <c r="E617">
        <v>9</v>
      </c>
      <c r="F617">
        <f>RANK(STAND_W[[#This Row],[W]],STAND_W[W],0)</f>
        <v>203</v>
      </c>
      <c r="G617">
        <f t="shared" si="9"/>
        <v>4</v>
      </c>
    </row>
    <row r="618" spans="1:7" x14ac:dyDescent="0.25">
      <c r="A618" t="s">
        <v>90</v>
      </c>
      <c r="B618" t="s">
        <v>94</v>
      </c>
      <c r="C618" t="s">
        <v>113</v>
      </c>
      <c r="D618">
        <v>76</v>
      </c>
      <c r="E618">
        <v>8</v>
      </c>
      <c r="F618">
        <f>RANK(STAND_W[[#This Row],[W]],STAND_W[W],0)</f>
        <v>237</v>
      </c>
      <c r="G618">
        <f t="shared" si="9"/>
        <v>5</v>
      </c>
    </row>
    <row r="619" spans="1:7" x14ac:dyDescent="0.25">
      <c r="A619" t="s">
        <v>90</v>
      </c>
      <c r="B619" t="s">
        <v>102</v>
      </c>
      <c r="C619" t="s">
        <v>113</v>
      </c>
      <c r="D619">
        <v>73</v>
      </c>
      <c r="E619">
        <v>7</v>
      </c>
      <c r="F619">
        <f>RANK(STAND_W[[#This Row],[W]],STAND_W[W],0)</f>
        <v>300</v>
      </c>
      <c r="G619">
        <f t="shared" si="9"/>
        <v>6</v>
      </c>
    </row>
    <row r="620" spans="1:7" x14ac:dyDescent="0.25">
      <c r="A620" t="s">
        <v>90</v>
      </c>
      <c r="B620" t="s">
        <v>100</v>
      </c>
      <c r="C620" t="s">
        <v>113</v>
      </c>
      <c r="D620">
        <v>66</v>
      </c>
      <c r="E620">
        <v>6</v>
      </c>
      <c r="F620">
        <f>RANK(STAND_W[[#This Row],[W]],STAND_W[W],0)</f>
        <v>430</v>
      </c>
      <c r="G620">
        <f t="shared" si="9"/>
        <v>7</v>
      </c>
    </row>
    <row r="621" spans="1:7" x14ac:dyDescent="0.25">
      <c r="A621" t="s">
        <v>90</v>
      </c>
      <c r="B621" t="s">
        <v>99</v>
      </c>
      <c r="C621" t="s">
        <v>113</v>
      </c>
      <c r="D621">
        <v>63</v>
      </c>
      <c r="E621">
        <v>4.5</v>
      </c>
      <c r="F621">
        <f>RANK(STAND_W[[#This Row],[W]],STAND_W[W],0)</f>
        <v>475</v>
      </c>
      <c r="G621">
        <f t="shared" si="9"/>
        <v>8</v>
      </c>
    </row>
    <row r="622" spans="1:7" x14ac:dyDescent="0.25">
      <c r="A622" t="s">
        <v>90</v>
      </c>
      <c r="B622" t="s">
        <v>105</v>
      </c>
      <c r="C622" t="s">
        <v>113</v>
      </c>
      <c r="D622">
        <v>63</v>
      </c>
      <c r="E622">
        <v>4.5</v>
      </c>
      <c r="F622">
        <f>RANK(STAND_W[[#This Row],[W]],STAND_W[W],0)</f>
        <v>475</v>
      </c>
      <c r="G622">
        <f t="shared" si="9"/>
        <v>9</v>
      </c>
    </row>
    <row r="623" spans="1:7" x14ac:dyDescent="0.25">
      <c r="A623" t="s">
        <v>90</v>
      </c>
      <c r="B623" t="s">
        <v>96</v>
      </c>
      <c r="C623" t="s">
        <v>113</v>
      </c>
      <c r="D623">
        <v>60</v>
      </c>
      <c r="E623">
        <v>2.5</v>
      </c>
      <c r="F623">
        <f>RANK(STAND_W[[#This Row],[W]],STAND_W[W],0)</f>
        <v>519</v>
      </c>
      <c r="G623">
        <f t="shared" si="9"/>
        <v>10</v>
      </c>
    </row>
    <row r="624" spans="1:7" x14ac:dyDescent="0.25">
      <c r="A624" t="s">
        <v>90</v>
      </c>
      <c r="B624" t="s">
        <v>97</v>
      </c>
      <c r="C624" t="s">
        <v>113</v>
      </c>
      <c r="D624">
        <v>60</v>
      </c>
      <c r="E624">
        <v>2.5</v>
      </c>
      <c r="F624">
        <f>RANK(STAND_W[[#This Row],[W]],STAND_W[W],0)</f>
        <v>519</v>
      </c>
      <c r="G624">
        <f t="shared" si="9"/>
        <v>11</v>
      </c>
    </row>
    <row r="625" spans="1:7" x14ac:dyDescent="0.25">
      <c r="A625" t="s">
        <v>90</v>
      </c>
      <c r="B625" t="s">
        <v>104</v>
      </c>
      <c r="C625" t="s">
        <v>113</v>
      </c>
      <c r="D625">
        <v>54</v>
      </c>
      <c r="E625">
        <v>1</v>
      </c>
      <c r="F625">
        <f>RANK(STAND_W[[#This Row],[W]],STAND_W[W],0)</f>
        <v>591</v>
      </c>
      <c r="G625">
        <f t="shared" si="9"/>
        <v>12</v>
      </c>
    </row>
    <row r="626" spans="1:7" x14ac:dyDescent="0.25">
      <c r="A626" t="s">
        <v>91</v>
      </c>
      <c r="B626" t="s">
        <v>99</v>
      </c>
      <c r="C626" t="s">
        <v>114</v>
      </c>
      <c r="D626">
        <v>88</v>
      </c>
      <c r="E626">
        <v>12</v>
      </c>
      <c r="F626">
        <f>RANK(STAND_W[[#This Row],[W]],STAND_W[W],0)</f>
        <v>64</v>
      </c>
      <c r="G626">
        <f t="shared" si="9"/>
        <v>1</v>
      </c>
    </row>
    <row r="627" spans="1:7" x14ac:dyDescent="0.25">
      <c r="A627" t="s">
        <v>91</v>
      </c>
      <c r="B627" t="s">
        <v>104</v>
      </c>
      <c r="C627" t="s">
        <v>114</v>
      </c>
      <c r="D627">
        <v>79</v>
      </c>
      <c r="E627">
        <v>11</v>
      </c>
      <c r="F627">
        <f>RANK(STAND_W[[#This Row],[W]],STAND_W[W],0)</f>
        <v>184</v>
      </c>
      <c r="G627">
        <f t="shared" si="9"/>
        <v>2</v>
      </c>
    </row>
    <row r="628" spans="1:7" x14ac:dyDescent="0.25">
      <c r="A628" t="s">
        <v>91</v>
      </c>
      <c r="B628" t="s">
        <v>102</v>
      </c>
      <c r="C628" t="s">
        <v>114</v>
      </c>
      <c r="D628">
        <v>75</v>
      </c>
      <c r="E628">
        <v>10</v>
      </c>
      <c r="F628">
        <f>RANK(STAND_W[[#This Row],[W]],STAND_W[W],0)</f>
        <v>258</v>
      </c>
      <c r="G628">
        <f t="shared" si="9"/>
        <v>3</v>
      </c>
    </row>
    <row r="629" spans="1:7" x14ac:dyDescent="0.25">
      <c r="A629" t="s">
        <v>91</v>
      </c>
      <c r="B629" t="s">
        <v>98</v>
      </c>
      <c r="C629" t="s">
        <v>114</v>
      </c>
      <c r="D629">
        <v>72</v>
      </c>
      <c r="E629">
        <v>8.5</v>
      </c>
      <c r="F629">
        <f>RANK(STAND_W[[#This Row],[W]],STAND_W[W],0)</f>
        <v>318</v>
      </c>
      <c r="G629">
        <f t="shared" si="9"/>
        <v>4</v>
      </c>
    </row>
    <row r="630" spans="1:7" x14ac:dyDescent="0.25">
      <c r="A630" t="s">
        <v>91</v>
      </c>
      <c r="B630" t="s">
        <v>101</v>
      </c>
      <c r="C630" t="s">
        <v>114</v>
      </c>
      <c r="D630">
        <v>72</v>
      </c>
      <c r="E630">
        <v>8.5</v>
      </c>
      <c r="F630">
        <f>RANK(STAND_W[[#This Row],[W]],STAND_W[W],0)</f>
        <v>318</v>
      </c>
      <c r="G630">
        <f t="shared" si="9"/>
        <v>5</v>
      </c>
    </row>
    <row r="631" spans="1:7" x14ac:dyDescent="0.25">
      <c r="A631" t="s">
        <v>91</v>
      </c>
      <c r="B631" t="s">
        <v>105</v>
      </c>
      <c r="C631" t="s">
        <v>114</v>
      </c>
      <c r="D631">
        <v>71</v>
      </c>
      <c r="E631">
        <v>7</v>
      </c>
      <c r="F631">
        <f>RANK(STAND_W[[#This Row],[W]],STAND_W[W],0)</f>
        <v>334</v>
      </c>
      <c r="G631">
        <f t="shared" si="9"/>
        <v>6</v>
      </c>
    </row>
    <row r="632" spans="1:7" x14ac:dyDescent="0.25">
      <c r="A632" t="s">
        <v>91</v>
      </c>
      <c r="B632" t="s">
        <v>100</v>
      </c>
      <c r="C632" t="s">
        <v>114</v>
      </c>
      <c r="D632">
        <v>70</v>
      </c>
      <c r="E632">
        <v>6</v>
      </c>
      <c r="F632">
        <f>RANK(STAND_W[[#This Row],[W]],STAND_W[W],0)</f>
        <v>342</v>
      </c>
      <c r="G632">
        <f t="shared" si="9"/>
        <v>7</v>
      </c>
    </row>
    <row r="633" spans="1:7" x14ac:dyDescent="0.25">
      <c r="A633" t="s">
        <v>91</v>
      </c>
      <c r="B633" t="s">
        <v>94</v>
      </c>
      <c r="C633" t="s">
        <v>114</v>
      </c>
      <c r="D633">
        <v>68</v>
      </c>
      <c r="E633">
        <v>5</v>
      </c>
      <c r="F633">
        <f>RANK(STAND_W[[#This Row],[W]],STAND_W[W],0)</f>
        <v>382</v>
      </c>
      <c r="G633">
        <f t="shared" si="9"/>
        <v>8</v>
      </c>
    </row>
    <row r="634" spans="1:7" x14ac:dyDescent="0.25">
      <c r="A634" t="s">
        <v>91</v>
      </c>
      <c r="B634" t="s">
        <v>103</v>
      </c>
      <c r="C634" t="s">
        <v>114</v>
      </c>
      <c r="D634">
        <v>67</v>
      </c>
      <c r="E634">
        <v>4</v>
      </c>
      <c r="F634">
        <f>RANK(STAND_W[[#This Row],[W]],STAND_W[W],0)</f>
        <v>409</v>
      </c>
      <c r="G634">
        <f t="shared" si="9"/>
        <v>9</v>
      </c>
    </row>
    <row r="635" spans="1:7" x14ac:dyDescent="0.25">
      <c r="A635" t="s">
        <v>91</v>
      </c>
      <c r="B635" t="s">
        <v>95</v>
      </c>
      <c r="C635" t="s">
        <v>114</v>
      </c>
      <c r="D635">
        <v>65</v>
      </c>
      <c r="E635">
        <v>3</v>
      </c>
      <c r="F635">
        <f>RANK(STAND_W[[#This Row],[W]],STAND_W[W],0)</f>
        <v>442</v>
      </c>
      <c r="G635">
        <f t="shared" si="9"/>
        <v>10</v>
      </c>
    </row>
    <row r="636" spans="1:7" x14ac:dyDescent="0.25">
      <c r="A636" t="s">
        <v>91</v>
      </c>
      <c r="B636" t="s">
        <v>96</v>
      </c>
      <c r="C636" t="s">
        <v>114</v>
      </c>
      <c r="D636">
        <v>60</v>
      </c>
      <c r="E636">
        <v>2</v>
      </c>
      <c r="F636">
        <f>RANK(STAND_W[[#This Row],[W]],STAND_W[W],0)</f>
        <v>519</v>
      </c>
      <c r="G636">
        <f t="shared" si="9"/>
        <v>11</v>
      </c>
    </row>
    <row r="637" spans="1:7" x14ac:dyDescent="0.25">
      <c r="A637" t="s">
        <v>91</v>
      </c>
      <c r="B637" t="s">
        <v>97</v>
      </c>
      <c r="C637" t="s">
        <v>114</v>
      </c>
      <c r="D637">
        <v>49</v>
      </c>
      <c r="E637">
        <v>1</v>
      </c>
      <c r="F637">
        <f>RANK(STAND_W[[#This Row],[W]],STAND_W[W],0)</f>
        <v>631</v>
      </c>
      <c r="G637">
        <f t="shared" si="9"/>
        <v>12</v>
      </c>
    </row>
    <row r="638" spans="1:7" x14ac:dyDescent="0.25">
      <c r="A638" t="s">
        <v>92</v>
      </c>
      <c r="B638" t="s">
        <v>101</v>
      </c>
      <c r="C638" t="s">
        <v>113</v>
      </c>
      <c r="D638">
        <v>94</v>
      </c>
      <c r="E638">
        <v>12</v>
      </c>
      <c r="F638">
        <f>RANK(STAND_W[[#This Row],[W]],STAND_W[W],0)</f>
        <v>25</v>
      </c>
      <c r="G638">
        <f t="shared" si="9"/>
        <v>1</v>
      </c>
    </row>
    <row r="639" spans="1:7" x14ac:dyDescent="0.25">
      <c r="A639" t="s">
        <v>92</v>
      </c>
      <c r="B639" t="s">
        <v>95</v>
      </c>
      <c r="C639" t="s">
        <v>113</v>
      </c>
      <c r="D639">
        <v>84</v>
      </c>
      <c r="E639">
        <v>11</v>
      </c>
      <c r="F639">
        <f>RANK(STAND_W[[#This Row],[W]],STAND_W[W],0)</f>
        <v>110</v>
      </c>
      <c r="G639">
        <f t="shared" si="9"/>
        <v>2</v>
      </c>
    </row>
    <row r="640" spans="1:7" x14ac:dyDescent="0.25">
      <c r="A640" t="s">
        <v>92</v>
      </c>
      <c r="B640" t="s">
        <v>94</v>
      </c>
      <c r="C640" t="s">
        <v>113</v>
      </c>
      <c r="D640">
        <v>82</v>
      </c>
      <c r="E640">
        <v>10</v>
      </c>
      <c r="F640">
        <f>RANK(STAND_W[[#This Row],[W]],STAND_W[W],0)</f>
        <v>132</v>
      </c>
      <c r="G640">
        <f t="shared" si="9"/>
        <v>3</v>
      </c>
    </row>
    <row r="641" spans="1:7" x14ac:dyDescent="0.25">
      <c r="A641" t="s">
        <v>92</v>
      </c>
      <c r="B641" t="s">
        <v>98</v>
      </c>
      <c r="C641" t="s">
        <v>113</v>
      </c>
      <c r="D641">
        <v>73</v>
      </c>
      <c r="E641">
        <v>9</v>
      </c>
      <c r="F641">
        <f>RANK(STAND_W[[#This Row],[W]],STAND_W[W],0)</f>
        <v>300</v>
      </c>
      <c r="G641">
        <f t="shared" si="9"/>
        <v>4</v>
      </c>
    </row>
    <row r="642" spans="1:7" x14ac:dyDescent="0.25">
      <c r="A642" t="s">
        <v>92</v>
      </c>
      <c r="B642" t="s">
        <v>103</v>
      </c>
      <c r="C642" t="s">
        <v>113</v>
      </c>
      <c r="D642">
        <v>72</v>
      </c>
      <c r="E642">
        <v>8</v>
      </c>
      <c r="F642">
        <f>RANK(STAND_W[[#This Row],[W]],STAND_W[W],0)</f>
        <v>318</v>
      </c>
      <c r="G642">
        <f t="shared" ref="G642:G661" si="10">IF(A642=A641,G641+1,1)</f>
        <v>5</v>
      </c>
    </row>
    <row r="643" spans="1:7" x14ac:dyDescent="0.25">
      <c r="A643" t="s">
        <v>92</v>
      </c>
      <c r="B643" t="s">
        <v>100</v>
      </c>
      <c r="C643" t="s">
        <v>113</v>
      </c>
      <c r="D643">
        <v>70</v>
      </c>
      <c r="E643">
        <v>7</v>
      </c>
      <c r="F643">
        <f>RANK(STAND_W[[#This Row],[W]],STAND_W[W],0)</f>
        <v>342</v>
      </c>
      <c r="G643">
        <f t="shared" si="10"/>
        <v>6</v>
      </c>
    </row>
    <row r="644" spans="1:7" x14ac:dyDescent="0.25">
      <c r="A644" t="s">
        <v>92</v>
      </c>
      <c r="B644" t="s">
        <v>102</v>
      </c>
      <c r="C644" t="s">
        <v>113</v>
      </c>
      <c r="D644">
        <v>68</v>
      </c>
      <c r="E644">
        <v>6</v>
      </c>
      <c r="F644">
        <f>RANK(STAND_W[[#This Row],[W]],STAND_W[W],0)</f>
        <v>382</v>
      </c>
      <c r="G644">
        <f t="shared" si="10"/>
        <v>7</v>
      </c>
    </row>
    <row r="645" spans="1:7" x14ac:dyDescent="0.25">
      <c r="A645" t="s">
        <v>92</v>
      </c>
      <c r="B645" t="s">
        <v>97</v>
      </c>
      <c r="C645" t="s">
        <v>113</v>
      </c>
      <c r="D645">
        <v>66</v>
      </c>
      <c r="E645">
        <v>5</v>
      </c>
      <c r="F645">
        <f>RANK(STAND_W[[#This Row],[W]],STAND_W[W],0)</f>
        <v>430</v>
      </c>
      <c r="G645">
        <f t="shared" si="10"/>
        <v>8</v>
      </c>
    </row>
    <row r="646" spans="1:7" x14ac:dyDescent="0.25">
      <c r="A646" t="s">
        <v>92</v>
      </c>
      <c r="B646" t="s">
        <v>99</v>
      </c>
      <c r="C646" t="s">
        <v>113</v>
      </c>
      <c r="D646">
        <v>65</v>
      </c>
      <c r="E646">
        <v>3.5</v>
      </c>
      <c r="F646">
        <f>RANK(STAND_W[[#This Row],[W]],STAND_W[W],0)</f>
        <v>442</v>
      </c>
      <c r="G646">
        <f t="shared" si="10"/>
        <v>9</v>
      </c>
    </row>
    <row r="647" spans="1:7" x14ac:dyDescent="0.25">
      <c r="A647" t="s">
        <v>92</v>
      </c>
      <c r="B647" t="s">
        <v>105</v>
      </c>
      <c r="C647" t="s">
        <v>113</v>
      </c>
      <c r="D647">
        <v>65</v>
      </c>
      <c r="E647">
        <v>3.5</v>
      </c>
      <c r="F647">
        <f>RANK(STAND_W[[#This Row],[W]],STAND_W[W],0)</f>
        <v>442</v>
      </c>
      <c r="G647">
        <f t="shared" si="10"/>
        <v>10</v>
      </c>
    </row>
    <row r="648" spans="1:7" x14ac:dyDescent="0.25">
      <c r="A648" t="s">
        <v>92</v>
      </c>
      <c r="B648" t="s">
        <v>96</v>
      </c>
      <c r="C648" t="s">
        <v>113</v>
      </c>
      <c r="D648">
        <v>54</v>
      </c>
      <c r="E648">
        <v>1.5</v>
      </c>
      <c r="F648">
        <f>RANK(STAND_W[[#This Row],[W]],STAND_W[W],0)</f>
        <v>591</v>
      </c>
      <c r="G648">
        <f t="shared" si="10"/>
        <v>11</v>
      </c>
    </row>
    <row r="649" spans="1:7" x14ac:dyDescent="0.25">
      <c r="A649" t="s">
        <v>92</v>
      </c>
      <c r="B649" t="s">
        <v>104</v>
      </c>
      <c r="C649" t="s">
        <v>113</v>
      </c>
      <c r="D649">
        <v>54</v>
      </c>
      <c r="E649">
        <v>1.5</v>
      </c>
      <c r="F649">
        <f>RANK(STAND_W[[#This Row],[W]],STAND_W[W],0)</f>
        <v>591</v>
      </c>
      <c r="G649">
        <f t="shared" si="10"/>
        <v>12</v>
      </c>
    </row>
    <row r="650" spans="1:7" x14ac:dyDescent="0.25">
      <c r="A650" t="s">
        <v>93</v>
      </c>
      <c r="B650" t="s">
        <v>95</v>
      </c>
      <c r="C650" t="s">
        <v>113</v>
      </c>
      <c r="D650">
        <v>94</v>
      </c>
      <c r="E650">
        <v>12</v>
      </c>
      <c r="F650">
        <f>RANK(STAND_W[[#This Row],[W]],STAND_W[W],0)</f>
        <v>25</v>
      </c>
      <c r="G650">
        <f t="shared" si="10"/>
        <v>1</v>
      </c>
    </row>
    <row r="651" spans="1:7" x14ac:dyDescent="0.25">
      <c r="A651" t="s">
        <v>93</v>
      </c>
      <c r="B651" t="s">
        <v>99</v>
      </c>
      <c r="C651" t="s">
        <v>113</v>
      </c>
      <c r="D651">
        <v>83</v>
      </c>
      <c r="E651">
        <v>11</v>
      </c>
      <c r="F651">
        <f>RANK(STAND_W[[#This Row],[W]],STAND_W[W],0)</f>
        <v>118</v>
      </c>
      <c r="G651">
        <f t="shared" si="10"/>
        <v>2</v>
      </c>
    </row>
    <row r="652" spans="1:7" x14ac:dyDescent="0.25">
      <c r="A652" t="s">
        <v>93</v>
      </c>
      <c r="B652" t="s">
        <v>102</v>
      </c>
      <c r="C652" t="s">
        <v>113</v>
      </c>
      <c r="D652">
        <v>81</v>
      </c>
      <c r="E652">
        <v>10</v>
      </c>
      <c r="F652">
        <f>RANK(STAND_W[[#This Row],[W]],STAND_W[W],0)</f>
        <v>144</v>
      </c>
      <c r="G652">
        <f t="shared" si="10"/>
        <v>3</v>
      </c>
    </row>
    <row r="653" spans="1:7" x14ac:dyDescent="0.25">
      <c r="A653" t="s">
        <v>93</v>
      </c>
      <c r="B653" t="s">
        <v>94</v>
      </c>
      <c r="C653" t="s">
        <v>113</v>
      </c>
      <c r="D653">
        <v>80</v>
      </c>
      <c r="E653">
        <v>9</v>
      </c>
      <c r="F653">
        <f>RANK(STAND_W[[#This Row],[W]],STAND_W[W],0)</f>
        <v>165</v>
      </c>
      <c r="G653">
        <f t="shared" si="10"/>
        <v>4</v>
      </c>
    </row>
    <row r="654" spans="1:7" x14ac:dyDescent="0.25">
      <c r="A654" t="s">
        <v>93</v>
      </c>
      <c r="B654" t="s">
        <v>98</v>
      </c>
      <c r="C654" t="s">
        <v>113</v>
      </c>
      <c r="D654">
        <v>79</v>
      </c>
      <c r="E654">
        <v>8</v>
      </c>
      <c r="F654">
        <f>RANK(STAND_W[[#This Row],[W]],STAND_W[W],0)</f>
        <v>184</v>
      </c>
      <c r="G654">
        <f t="shared" si="10"/>
        <v>5</v>
      </c>
    </row>
    <row r="655" spans="1:7" x14ac:dyDescent="0.25">
      <c r="A655" t="s">
        <v>93</v>
      </c>
      <c r="B655" t="s">
        <v>100</v>
      </c>
      <c r="C655" t="s">
        <v>113</v>
      </c>
      <c r="D655">
        <v>78</v>
      </c>
      <c r="E655">
        <v>7</v>
      </c>
      <c r="F655">
        <f>RANK(STAND_W[[#This Row],[W]],STAND_W[W],0)</f>
        <v>203</v>
      </c>
      <c r="G655">
        <f t="shared" si="10"/>
        <v>6</v>
      </c>
    </row>
    <row r="656" spans="1:7" x14ac:dyDescent="0.25">
      <c r="A656" t="s">
        <v>93</v>
      </c>
      <c r="B656" t="s">
        <v>101</v>
      </c>
      <c r="C656" t="s">
        <v>113</v>
      </c>
      <c r="D656">
        <v>75</v>
      </c>
      <c r="E656">
        <v>6</v>
      </c>
      <c r="F656">
        <f>RANK(STAND_W[[#This Row],[W]],STAND_W[W],0)</f>
        <v>258</v>
      </c>
      <c r="G656">
        <f t="shared" si="10"/>
        <v>7</v>
      </c>
    </row>
    <row r="657" spans="1:7" x14ac:dyDescent="0.25">
      <c r="A657" t="s">
        <v>93</v>
      </c>
      <c r="B657" t="s">
        <v>104</v>
      </c>
      <c r="C657" t="s">
        <v>113</v>
      </c>
      <c r="D657">
        <v>68</v>
      </c>
      <c r="E657">
        <v>5</v>
      </c>
      <c r="F657">
        <f>RANK(STAND_W[[#This Row],[W]],STAND_W[W],0)</f>
        <v>382</v>
      </c>
      <c r="G657">
        <f t="shared" si="10"/>
        <v>8</v>
      </c>
    </row>
    <row r="658" spans="1:7" x14ac:dyDescent="0.25">
      <c r="A658" t="s">
        <v>93</v>
      </c>
      <c r="B658" t="s">
        <v>97</v>
      </c>
      <c r="C658" t="s">
        <v>113</v>
      </c>
      <c r="D658">
        <v>62</v>
      </c>
      <c r="E658">
        <v>4</v>
      </c>
      <c r="F658">
        <f>RANK(STAND_W[[#This Row],[W]],STAND_W[W],0)</f>
        <v>490</v>
      </c>
      <c r="G658">
        <f t="shared" si="10"/>
        <v>9</v>
      </c>
    </row>
    <row r="659" spans="1:7" x14ac:dyDescent="0.25">
      <c r="A659" t="s">
        <v>93</v>
      </c>
      <c r="B659" t="s">
        <v>96</v>
      </c>
      <c r="C659" t="s">
        <v>113</v>
      </c>
      <c r="D659">
        <v>56</v>
      </c>
      <c r="E659">
        <v>3</v>
      </c>
      <c r="F659">
        <f>RANK(STAND_W[[#This Row],[W]],STAND_W[W],0)</f>
        <v>565</v>
      </c>
      <c r="G659">
        <f t="shared" si="10"/>
        <v>10</v>
      </c>
    </row>
    <row r="660" spans="1:7" x14ac:dyDescent="0.25">
      <c r="A660" t="s">
        <v>93</v>
      </c>
      <c r="B660" t="s">
        <v>103</v>
      </c>
      <c r="C660" t="s">
        <v>113</v>
      </c>
      <c r="D660">
        <v>55</v>
      </c>
      <c r="E660">
        <v>2</v>
      </c>
      <c r="F660">
        <f>RANK(STAND_W[[#This Row],[W]],STAND_W[W],0)</f>
        <v>576</v>
      </c>
      <c r="G660">
        <f t="shared" si="10"/>
        <v>11</v>
      </c>
    </row>
    <row r="661" spans="1:7" x14ac:dyDescent="0.25">
      <c r="A661" t="s">
        <v>93</v>
      </c>
      <c r="B661" t="s">
        <v>105</v>
      </c>
      <c r="C661" t="s">
        <v>113</v>
      </c>
      <c r="D661">
        <v>44</v>
      </c>
      <c r="E661">
        <v>1</v>
      </c>
      <c r="F661">
        <f>RANK(STAND_W[[#This Row],[W]],STAND_W[W],0)</f>
        <v>645</v>
      </c>
      <c r="G661">
        <f t="shared" si="10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5x5x12.NL.2016</vt:lpstr>
      <vt:lpstr>5x5x12.NL.2016.ABIP</vt:lpstr>
      <vt:lpstr>R</vt:lpstr>
      <vt:lpstr>HR</vt:lpstr>
      <vt:lpstr>RBI</vt:lpstr>
      <vt:lpstr>AVG</vt:lpstr>
      <vt:lpstr>SB</vt:lpstr>
      <vt:lpstr>W</vt:lpstr>
      <vt:lpstr>SV</vt:lpstr>
      <vt:lpstr>ERA</vt:lpstr>
      <vt:lpstr>WHIP</vt:lpstr>
      <vt:lpstr>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2017-02-14T18:53:06Z</dcterms:created>
  <dcterms:modified xsi:type="dcterms:W3CDTF">2017-02-14T18:53:58Z</dcterms:modified>
</cp:coreProperties>
</file>