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2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PROJECTIONS=&gt;" sheetId="13" r:id="rId6"/>
    <sheet name="Steamer Hitters" sheetId="9" r:id="rId7"/>
    <sheet name="Steamer Pitchers" sheetId="10" r:id="rId8"/>
  </sheets>
  <calcPr calcId="145621"/>
</workbook>
</file>

<file path=xl/calcChain.xml><?xml version="1.0" encoding="utf-8"?>
<calcChain xmlns="http://schemas.openxmlformats.org/spreadsheetml/2006/main">
  <c r="S2" i="18" l="1"/>
  <c r="S3" i="18"/>
  <c r="S4" i="18"/>
  <c r="S5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106" i="18"/>
  <c r="S107" i="18"/>
  <c r="S108" i="18"/>
  <c r="S109" i="18"/>
  <c r="S110" i="18"/>
  <c r="S111" i="18"/>
  <c r="S112" i="18"/>
  <c r="S113" i="18"/>
  <c r="S114" i="18"/>
  <c r="S115" i="18"/>
  <c r="S116" i="18"/>
  <c r="S117" i="18"/>
  <c r="S118" i="18"/>
  <c r="S119" i="18"/>
  <c r="S120" i="18"/>
  <c r="S121" i="18"/>
  <c r="S122" i="18"/>
  <c r="S123" i="18"/>
  <c r="S124" i="18"/>
  <c r="S125" i="18"/>
  <c r="S126" i="18"/>
  <c r="S127" i="18"/>
  <c r="S128" i="18"/>
  <c r="S129" i="18"/>
  <c r="S130" i="18"/>
  <c r="S131" i="18"/>
  <c r="S132" i="18"/>
  <c r="S133" i="18"/>
  <c r="S134" i="18"/>
  <c r="S135" i="18"/>
  <c r="S136" i="18"/>
  <c r="S137" i="18"/>
  <c r="S138" i="18"/>
  <c r="S139" i="18"/>
  <c r="S140" i="18"/>
  <c r="S141" i="18"/>
  <c r="S142" i="18"/>
  <c r="S143" i="18"/>
  <c r="S144" i="18"/>
  <c r="S145" i="18"/>
  <c r="S146" i="18"/>
  <c r="S147" i="18"/>
  <c r="S148" i="18"/>
  <c r="S149" i="18"/>
  <c r="S150" i="18"/>
  <c r="S151" i="18"/>
  <c r="S152" i="18"/>
  <c r="S153" i="18"/>
  <c r="S154" i="18"/>
  <c r="S155" i="18"/>
  <c r="S156" i="18"/>
  <c r="S157" i="18"/>
  <c r="S158" i="18"/>
  <c r="S159" i="18"/>
  <c r="S160" i="18"/>
  <c r="S161" i="18"/>
  <c r="S162" i="18"/>
  <c r="S163" i="18"/>
  <c r="S164" i="18"/>
  <c r="S165" i="18"/>
  <c r="S166" i="18"/>
  <c r="S167" i="18"/>
  <c r="S168" i="18"/>
  <c r="S169" i="18"/>
  <c r="S170" i="18"/>
  <c r="S171" i="18"/>
  <c r="S172" i="18"/>
  <c r="S173" i="18"/>
  <c r="S174" i="18"/>
  <c r="S175" i="18"/>
  <c r="S176" i="18"/>
  <c r="S177" i="18"/>
  <c r="S178" i="18"/>
  <c r="S179" i="18"/>
  <c r="S180" i="18"/>
  <c r="S181" i="18"/>
  <c r="S182" i="18"/>
  <c r="S183" i="18"/>
  <c r="S184" i="18"/>
  <c r="S185" i="18"/>
  <c r="S186" i="18"/>
  <c r="S187" i="18"/>
  <c r="S188" i="18"/>
  <c r="S189" i="18"/>
  <c r="S190" i="18"/>
  <c r="S191" i="18"/>
  <c r="S192" i="18"/>
  <c r="S193" i="18"/>
  <c r="S194" i="18"/>
  <c r="S195" i="18"/>
  <c r="S196" i="18"/>
  <c r="S197" i="18"/>
  <c r="S198" i="18"/>
  <c r="S199" i="18"/>
  <c r="S200" i="18"/>
  <c r="S201" i="18"/>
  <c r="S202" i="18"/>
  <c r="S203" i="18"/>
  <c r="S204" i="18"/>
  <c r="S205" i="18"/>
  <c r="S206" i="18"/>
  <c r="S207" i="18"/>
  <c r="S208" i="18"/>
  <c r="S209" i="18"/>
  <c r="S210" i="18"/>
  <c r="S211" i="18"/>
  <c r="S212" i="18"/>
  <c r="S213" i="18"/>
  <c r="S214" i="18"/>
  <c r="S215" i="18"/>
  <c r="S216" i="18"/>
  <c r="S217" i="18"/>
  <c r="S218" i="18"/>
  <c r="S219" i="18"/>
  <c r="S220" i="18"/>
  <c r="S221" i="18"/>
  <c r="S222" i="18"/>
  <c r="S223" i="18"/>
  <c r="S224" i="18"/>
  <c r="S225" i="18"/>
  <c r="S226" i="18"/>
  <c r="S227" i="18"/>
  <c r="S228" i="18"/>
  <c r="S229" i="18"/>
  <c r="S230" i="18"/>
  <c r="S231" i="18"/>
  <c r="S232" i="18"/>
  <c r="S233" i="18"/>
  <c r="S234" i="18"/>
  <c r="S235" i="18"/>
  <c r="S236" i="18"/>
  <c r="S237" i="18"/>
  <c r="S238" i="18"/>
  <c r="S239" i="18"/>
  <c r="S240" i="18"/>
  <c r="S241" i="18"/>
  <c r="S242" i="18"/>
  <c r="S243" i="18"/>
  <c r="S244" i="18"/>
  <c r="S245" i="18"/>
  <c r="S246" i="18"/>
  <c r="S247" i="18"/>
  <c r="S248" i="18"/>
  <c r="S249" i="18"/>
  <c r="S250" i="18"/>
  <c r="S251" i="18"/>
  <c r="S252" i="18"/>
  <c r="S253" i="18"/>
  <c r="S254" i="18"/>
  <c r="S255" i="18"/>
  <c r="S256" i="18"/>
  <c r="S257" i="18"/>
  <c r="S258" i="18"/>
  <c r="S259" i="18"/>
  <c r="S260" i="18"/>
  <c r="S261" i="18"/>
  <c r="S262" i="18"/>
  <c r="S263" i="18"/>
  <c r="S264" i="18"/>
  <c r="S265" i="18"/>
  <c r="S266" i="18"/>
  <c r="S267" i="18"/>
  <c r="S268" i="18"/>
  <c r="S269" i="18"/>
  <c r="S270" i="18"/>
  <c r="S271" i="18"/>
  <c r="S272" i="18"/>
  <c r="S273" i="18"/>
  <c r="S274" i="18"/>
  <c r="S275" i="18"/>
  <c r="S276" i="18"/>
  <c r="S277" i="18"/>
  <c r="S278" i="18"/>
  <c r="S279" i="18"/>
  <c r="S280" i="18"/>
  <c r="S281" i="18"/>
  <c r="S282" i="18"/>
  <c r="S283" i="18"/>
  <c r="S284" i="18"/>
  <c r="S285" i="18"/>
  <c r="S286" i="18"/>
  <c r="S287" i="18"/>
  <c r="S288" i="18"/>
  <c r="S289" i="18"/>
  <c r="S290" i="18"/>
  <c r="S291" i="18"/>
  <c r="S292" i="18"/>
  <c r="S293" i="18"/>
  <c r="S294" i="18"/>
  <c r="S295" i="18"/>
  <c r="S296" i="18"/>
  <c r="S297" i="18"/>
  <c r="S298" i="18"/>
  <c r="S299" i="18"/>
  <c r="S300" i="18"/>
  <c r="S301" i="18"/>
  <c r="S302" i="18"/>
  <c r="S303" i="18"/>
  <c r="S304" i="18"/>
  <c r="S305" i="18"/>
  <c r="S306" i="18"/>
  <c r="S307" i="18"/>
  <c r="S308" i="18"/>
  <c r="S309" i="18"/>
  <c r="S310" i="18"/>
  <c r="S311" i="18"/>
  <c r="S312" i="18"/>
  <c r="S313" i="18"/>
  <c r="S314" i="18"/>
  <c r="S315" i="18"/>
  <c r="S316" i="18"/>
  <c r="S317" i="18"/>
  <c r="S318" i="18"/>
  <c r="S319" i="18"/>
  <c r="S320" i="18"/>
  <c r="S321" i="18"/>
  <c r="S322" i="18"/>
  <c r="S323" i="18"/>
  <c r="S324" i="18"/>
  <c r="S325" i="18"/>
  <c r="S326" i="18"/>
  <c r="S327" i="18"/>
  <c r="S328" i="18"/>
  <c r="S329" i="18"/>
  <c r="S330" i="18"/>
  <c r="S331" i="18"/>
  <c r="S332" i="18"/>
  <c r="S333" i="18"/>
  <c r="S334" i="18"/>
  <c r="S335" i="18"/>
  <c r="S336" i="18"/>
  <c r="S337" i="18"/>
  <c r="S338" i="18"/>
  <c r="S339" i="18"/>
  <c r="S340" i="18"/>
  <c r="S341" i="18"/>
  <c r="S342" i="18"/>
  <c r="S343" i="18"/>
  <c r="S344" i="18"/>
  <c r="S345" i="18"/>
  <c r="S346" i="18"/>
  <c r="S347" i="18"/>
  <c r="S348" i="18"/>
  <c r="S349" i="18"/>
  <c r="S350" i="18"/>
  <c r="S351" i="18"/>
  <c r="S352" i="18"/>
  <c r="S353" i="18"/>
  <c r="S354" i="18"/>
  <c r="S355" i="18"/>
  <c r="S356" i="18"/>
  <c r="S357" i="18"/>
  <c r="S358" i="18"/>
  <c r="S359" i="18"/>
  <c r="S360" i="18"/>
  <c r="S361" i="18"/>
  <c r="S362" i="18"/>
  <c r="S363" i="18"/>
  <c r="S364" i="18"/>
  <c r="S365" i="18"/>
  <c r="S366" i="18"/>
  <c r="S367" i="18"/>
  <c r="S368" i="18"/>
  <c r="S369" i="18"/>
  <c r="S370" i="18"/>
  <c r="S371" i="18"/>
  <c r="S372" i="18"/>
  <c r="S373" i="18"/>
  <c r="S374" i="18"/>
  <c r="S375" i="18"/>
  <c r="S376" i="18"/>
  <c r="S377" i="18"/>
  <c r="S378" i="18"/>
  <c r="S379" i="18"/>
  <c r="S380" i="18"/>
  <c r="S381" i="18"/>
  <c r="S382" i="18"/>
  <c r="S383" i="18"/>
  <c r="S384" i="18"/>
  <c r="S385" i="18"/>
  <c r="S386" i="18"/>
  <c r="S387" i="18"/>
  <c r="S388" i="18"/>
  <c r="S389" i="18"/>
  <c r="S390" i="18"/>
  <c r="S391" i="18"/>
  <c r="S392" i="18"/>
  <c r="S393" i="18"/>
  <c r="S394" i="18"/>
  <c r="S395" i="18"/>
  <c r="S396" i="18"/>
  <c r="S397" i="18"/>
  <c r="S398" i="18"/>
  <c r="S399" i="18"/>
  <c r="S400" i="18"/>
  <c r="S401" i="18"/>
  <c r="S402" i="18"/>
  <c r="S403" i="18"/>
  <c r="S404" i="18"/>
  <c r="S405" i="18"/>
  <c r="S406" i="18"/>
  <c r="S407" i="18"/>
  <c r="S408" i="18"/>
  <c r="S409" i="18"/>
  <c r="S410" i="18"/>
  <c r="S411" i="18"/>
  <c r="S412" i="18"/>
  <c r="S413" i="18"/>
  <c r="S414" i="18"/>
  <c r="S415" i="18"/>
  <c r="S416" i="18"/>
  <c r="S417" i="18"/>
  <c r="S418" i="18"/>
  <c r="S419" i="18"/>
  <c r="S420" i="18"/>
  <c r="S421" i="18"/>
  <c r="S422" i="18"/>
  <c r="S423" i="18"/>
  <c r="S424" i="18"/>
  <c r="S425" i="18"/>
  <c r="S426" i="18"/>
  <c r="S427" i="18"/>
  <c r="S428" i="18"/>
  <c r="S429" i="18"/>
  <c r="S430" i="18"/>
  <c r="S431" i="18"/>
  <c r="S432" i="18"/>
  <c r="S433" i="18"/>
  <c r="S434" i="18"/>
  <c r="S435" i="18"/>
  <c r="S436" i="18"/>
  <c r="S437" i="18"/>
  <c r="S438" i="18"/>
  <c r="S439" i="18"/>
  <c r="S440" i="18"/>
  <c r="S441" i="18"/>
  <c r="S442" i="18"/>
  <c r="S443" i="18"/>
  <c r="S444" i="18"/>
  <c r="S445" i="18"/>
  <c r="S446" i="18"/>
  <c r="S447" i="18"/>
  <c r="S448" i="18"/>
  <c r="S449" i="18"/>
  <c r="S450" i="18"/>
  <c r="S451" i="18"/>
  <c r="S452" i="18"/>
  <c r="S453" i="18"/>
  <c r="S454" i="18"/>
  <c r="S455" i="18"/>
  <c r="S456" i="18"/>
  <c r="S457" i="18"/>
  <c r="S458" i="18"/>
  <c r="S459" i="18"/>
  <c r="S460" i="18"/>
  <c r="S461" i="18"/>
  <c r="S462" i="18"/>
  <c r="S463" i="18"/>
  <c r="S464" i="18"/>
  <c r="S465" i="18"/>
  <c r="S466" i="18"/>
  <c r="S467" i="18"/>
  <c r="S468" i="18"/>
  <c r="S469" i="18"/>
  <c r="S470" i="18"/>
  <c r="S471" i="18"/>
  <c r="S472" i="18"/>
  <c r="S473" i="18"/>
  <c r="S474" i="18"/>
  <c r="S475" i="18"/>
  <c r="S476" i="18"/>
  <c r="S477" i="18"/>
  <c r="S478" i="18"/>
  <c r="S479" i="18"/>
  <c r="S480" i="18"/>
  <c r="S481" i="18"/>
  <c r="S482" i="18"/>
  <c r="S483" i="18"/>
  <c r="S484" i="18"/>
  <c r="S485" i="18"/>
  <c r="S486" i="18"/>
  <c r="S487" i="18"/>
  <c r="S488" i="18"/>
  <c r="S489" i="18"/>
  <c r="S490" i="18"/>
  <c r="S491" i="18"/>
  <c r="S492" i="18"/>
  <c r="S493" i="18"/>
  <c r="S494" i="18"/>
  <c r="S495" i="18"/>
  <c r="S496" i="18"/>
  <c r="S497" i="18"/>
  <c r="S498" i="18"/>
  <c r="S499" i="18"/>
  <c r="S500" i="18"/>
  <c r="S501" i="18"/>
  <c r="S502" i="18"/>
  <c r="S503" i="18"/>
  <c r="S504" i="18"/>
  <c r="S505" i="18"/>
  <c r="S506" i="18"/>
  <c r="S507" i="18"/>
  <c r="S508" i="18"/>
  <c r="S509" i="18"/>
  <c r="S510" i="18"/>
  <c r="S511" i="18"/>
  <c r="S512" i="18"/>
  <c r="S513" i="18"/>
  <c r="S514" i="18"/>
  <c r="S515" i="18"/>
  <c r="S516" i="18"/>
  <c r="S517" i="18"/>
  <c r="S518" i="18"/>
  <c r="S519" i="18"/>
  <c r="S520" i="18"/>
  <c r="S521" i="18"/>
  <c r="S522" i="18"/>
  <c r="S523" i="18"/>
  <c r="S524" i="18"/>
  <c r="S525" i="18"/>
  <c r="S526" i="18"/>
  <c r="S527" i="18"/>
  <c r="S528" i="18"/>
  <c r="S529" i="18"/>
  <c r="S530" i="18"/>
  <c r="S531" i="18"/>
  <c r="S532" i="18"/>
  <c r="S533" i="18"/>
  <c r="S534" i="18"/>
  <c r="S535" i="18"/>
  <c r="S536" i="18"/>
  <c r="S537" i="18"/>
  <c r="S538" i="18"/>
  <c r="S539" i="18"/>
  <c r="S540" i="18"/>
  <c r="S541" i="18"/>
  <c r="W2" i="18" l="1"/>
  <c r="W3" i="18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W462" i="18"/>
  <c r="W463" i="18"/>
  <c r="W464" i="18"/>
  <c r="W465" i="18"/>
  <c r="W466" i="18"/>
  <c r="W467" i="18"/>
  <c r="W468" i="18"/>
  <c r="W469" i="18"/>
  <c r="W470" i="18"/>
  <c r="W471" i="18"/>
  <c r="W472" i="18"/>
  <c r="W473" i="18"/>
  <c r="W474" i="18"/>
  <c r="W475" i="18"/>
  <c r="W476" i="18"/>
  <c r="W477" i="18"/>
  <c r="W478" i="18"/>
  <c r="W479" i="18"/>
  <c r="W480" i="18"/>
  <c r="W481" i="18"/>
  <c r="W482" i="18"/>
  <c r="W483" i="18"/>
  <c r="W484" i="18"/>
  <c r="W485" i="18"/>
  <c r="W486" i="18"/>
  <c r="W487" i="18"/>
  <c r="W488" i="18"/>
  <c r="W489" i="18"/>
  <c r="W490" i="18"/>
  <c r="W491" i="18"/>
  <c r="W492" i="18"/>
  <c r="W493" i="18"/>
  <c r="W494" i="18"/>
  <c r="W495" i="18"/>
  <c r="W496" i="18"/>
  <c r="W497" i="18"/>
  <c r="W498" i="18"/>
  <c r="W499" i="18"/>
  <c r="W500" i="18"/>
  <c r="W501" i="18"/>
  <c r="W502" i="18"/>
  <c r="W503" i="18"/>
  <c r="W504" i="18"/>
  <c r="W505" i="18"/>
  <c r="W506" i="18"/>
  <c r="W507" i="18"/>
  <c r="W508" i="18"/>
  <c r="W509" i="18"/>
  <c r="W510" i="18"/>
  <c r="W511" i="18"/>
  <c r="W512" i="18"/>
  <c r="W513" i="18"/>
  <c r="W514" i="18"/>
  <c r="W515" i="18"/>
  <c r="W516" i="18"/>
  <c r="W517" i="18"/>
  <c r="W518" i="18"/>
  <c r="W519" i="18"/>
  <c r="W520" i="18"/>
  <c r="W521" i="18"/>
  <c r="W522" i="18"/>
  <c r="W523" i="18"/>
  <c r="W524" i="18"/>
  <c r="W525" i="18"/>
  <c r="W526" i="18"/>
  <c r="W527" i="18"/>
  <c r="W528" i="18"/>
  <c r="W529" i="18"/>
  <c r="W530" i="18"/>
  <c r="W531" i="18"/>
  <c r="W532" i="18"/>
  <c r="W533" i="18"/>
  <c r="W534" i="18"/>
  <c r="W535" i="18"/>
  <c r="W536" i="18"/>
  <c r="W537" i="18"/>
  <c r="W538" i="18"/>
  <c r="W539" i="18"/>
  <c r="W540" i="18"/>
  <c r="W541" i="18"/>
  <c r="V2" i="18"/>
  <c r="V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V116" i="18"/>
  <c r="V117" i="18"/>
  <c r="V118" i="18"/>
  <c r="V119" i="18"/>
  <c r="V120" i="18"/>
  <c r="V121" i="18"/>
  <c r="V122" i="18"/>
  <c r="V123" i="18"/>
  <c r="V124" i="18"/>
  <c r="V125" i="18"/>
  <c r="V126" i="18"/>
  <c r="V127" i="18"/>
  <c r="V128" i="18"/>
  <c r="V129" i="18"/>
  <c r="V130" i="18"/>
  <c r="V131" i="18"/>
  <c r="V132" i="18"/>
  <c r="V133" i="18"/>
  <c r="V134" i="18"/>
  <c r="V135" i="18"/>
  <c r="V136" i="18"/>
  <c r="V137" i="18"/>
  <c r="V138" i="18"/>
  <c r="V139" i="18"/>
  <c r="V140" i="18"/>
  <c r="V141" i="18"/>
  <c r="V142" i="18"/>
  <c r="V143" i="18"/>
  <c r="V144" i="18"/>
  <c r="V145" i="18"/>
  <c r="V146" i="18"/>
  <c r="V147" i="18"/>
  <c r="V148" i="18"/>
  <c r="V149" i="18"/>
  <c r="V150" i="18"/>
  <c r="V151" i="18"/>
  <c r="V152" i="18"/>
  <c r="V153" i="18"/>
  <c r="V154" i="18"/>
  <c r="V155" i="18"/>
  <c r="V156" i="18"/>
  <c r="V157" i="18"/>
  <c r="V158" i="18"/>
  <c r="V159" i="18"/>
  <c r="V160" i="18"/>
  <c r="V161" i="18"/>
  <c r="V162" i="18"/>
  <c r="V163" i="18"/>
  <c r="V164" i="18"/>
  <c r="V165" i="18"/>
  <c r="V166" i="18"/>
  <c r="V167" i="18"/>
  <c r="V168" i="18"/>
  <c r="V169" i="18"/>
  <c r="V170" i="18"/>
  <c r="V171" i="18"/>
  <c r="V172" i="18"/>
  <c r="V173" i="18"/>
  <c r="V174" i="18"/>
  <c r="V175" i="18"/>
  <c r="V176" i="18"/>
  <c r="V177" i="18"/>
  <c r="V178" i="18"/>
  <c r="V179" i="18"/>
  <c r="V180" i="18"/>
  <c r="V181" i="18"/>
  <c r="V182" i="18"/>
  <c r="V183" i="18"/>
  <c r="V184" i="18"/>
  <c r="V185" i="18"/>
  <c r="V186" i="18"/>
  <c r="V187" i="18"/>
  <c r="V188" i="18"/>
  <c r="V189" i="18"/>
  <c r="V190" i="18"/>
  <c r="V191" i="18"/>
  <c r="V192" i="18"/>
  <c r="V193" i="18"/>
  <c r="V194" i="18"/>
  <c r="V195" i="18"/>
  <c r="V196" i="18"/>
  <c r="V197" i="18"/>
  <c r="V198" i="18"/>
  <c r="V199" i="18"/>
  <c r="V200" i="18"/>
  <c r="V201" i="18"/>
  <c r="V202" i="18"/>
  <c r="V203" i="18"/>
  <c r="V204" i="18"/>
  <c r="V205" i="18"/>
  <c r="V206" i="18"/>
  <c r="V207" i="18"/>
  <c r="V208" i="18"/>
  <c r="V209" i="18"/>
  <c r="V210" i="18"/>
  <c r="V211" i="18"/>
  <c r="V212" i="18"/>
  <c r="V213" i="18"/>
  <c r="V214" i="18"/>
  <c r="V215" i="18"/>
  <c r="V216" i="18"/>
  <c r="V217" i="18"/>
  <c r="V218" i="18"/>
  <c r="V219" i="18"/>
  <c r="V220" i="18"/>
  <c r="V221" i="18"/>
  <c r="V222" i="18"/>
  <c r="V223" i="18"/>
  <c r="V224" i="18"/>
  <c r="V225" i="18"/>
  <c r="V226" i="18"/>
  <c r="V227" i="18"/>
  <c r="V228" i="18"/>
  <c r="V229" i="18"/>
  <c r="V230" i="18"/>
  <c r="V231" i="18"/>
  <c r="V232" i="18"/>
  <c r="V233" i="18"/>
  <c r="V234" i="18"/>
  <c r="V235" i="18"/>
  <c r="V236" i="18"/>
  <c r="V237" i="18"/>
  <c r="V238" i="18"/>
  <c r="V239" i="18"/>
  <c r="V240" i="18"/>
  <c r="V241" i="18"/>
  <c r="V242" i="18"/>
  <c r="V243" i="18"/>
  <c r="V244" i="18"/>
  <c r="V245" i="18"/>
  <c r="V246" i="18"/>
  <c r="V247" i="18"/>
  <c r="V248" i="18"/>
  <c r="V249" i="18"/>
  <c r="V250" i="18"/>
  <c r="V251" i="18"/>
  <c r="V252" i="18"/>
  <c r="V253" i="18"/>
  <c r="V254" i="18"/>
  <c r="V255" i="18"/>
  <c r="V256" i="18"/>
  <c r="V257" i="18"/>
  <c r="V258" i="18"/>
  <c r="V259" i="18"/>
  <c r="V260" i="18"/>
  <c r="V261" i="18"/>
  <c r="V262" i="18"/>
  <c r="V263" i="18"/>
  <c r="V264" i="18"/>
  <c r="V265" i="18"/>
  <c r="V266" i="18"/>
  <c r="V267" i="18"/>
  <c r="V268" i="18"/>
  <c r="V269" i="18"/>
  <c r="V270" i="18"/>
  <c r="V271" i="18"/>
  <c r="V272" i="18"/>
  <c r="V273" i="18"/>
  <c r="V274" i="18"/>
  <c r="V275" i="18"/>
  <c r="V276" i="18"/>
  <c r="V277" i="18"/>
  <c r="V278" i="18"/>
  <c r="V279" i="18"/>
  <c r="V280" i="18"/>
  <c r="V281" i="18"/>
  <c r="V282" i="18"/>
  <c r="V283" i="18"/>
  <c r="V284" i="18"/>
  <c r="V285" i="18"/>
  <c r="V286" i="18"/>
  <c r="V287" i="18"/>
  <c r="V288" i="18"/>
  <c r="V289" i="18"/>
  <c r="V290" i="18"/>
  <c r="V291" i="18"/>
  <c r="V292" i="18"/>
  <c r="V293" i="18"/>
  <c r="V294" i="18"/>
  <c r="V295" i="18"/>
  <c r="V296" i="18"/>
  <c r="V297" i="18"/>
  <c r="V298" i="18"/>
  <c r="V299" i="18"/>
  <c r="V300" i="18"/>
  <c r="V301" i="18"/>
  <c r="V302" i="18"/>
  <c r="V303" i="18"/>
  <c r="V304" i="18"/>
  <c r="V305" i="18"/>
  <c r="V306" i="18"/>
  <c r="V307" i="18"/>
  <c r="V308" i="18"/>
  <c r="V309" i="18"/>
  <c r="V310" i="18"/>
  <c r="V311" i="18"/>
  <c r="V312" i="18"/>
  <c r="V313" i="18"/>
  <c r="V314" i="18"/>
  <c r="V315" i="18"/>
  <c r="V316" i="18"/>
  <c r="V317" i="18"/>
  <c r="V318" i="18"/>
  <c r="V319" i="18"/>
  <c r="V320" i="18"/>
  <c r="V321" i="18"/>
  <c r="V322" i="18"/>
  <c r="V323" i="18"/>
  <c r="V324" i="18"/>
  <c r="V325" i="18"/>
  <c r="V326" i="18"/>
  <c r="V327" i="18"/>
  <c r="V328" i="18"/>
  <c r="V329" i="18"/>
  <c r="V330" i="18"/>
  <c r="V331" i="18"/>
  <c r="V332" i="18"/>
  <c r="V333" i="18"/>
  <c r="V334" i="18"/>
  <c r="V335" i="18"/>
  <c r="V336" i="18"/>
  <c r="V337" i="18"/>
  <c r="V338" i="18"/>
  <c r="V339" i="18"/>
  <c r="V340" i="18"/>
  <c r="V341" i="18"/>
  <c r="V342" i="18"/>
  <c r="V343" i="18"/>
  <c r="V344" i="18"/>
  <c r="V345" i="18"/>
  <c r="V346" i="18"/>
  <c r="V347" i="18"/>
  <c r="V348" i="18"/>
  <c r="V349" i="18"/>
  <c r="V350" i="18"/>
  <c r="V351" i="18"/>
  <c r="V352" i="18"/>
  <c r="V353" i="18"/>
  <c r="V354" i="18"/>
  <c r="V355" i="18"/>
  <c r="V356" i="18"/>
  <c r="V357" i="18"/>
  <c r="V358" i="18"/>
  <c r="V359" i="18"/>
  <c r="V360" i="18"/>
  <c r="V361" i="18"/>
  <c r="V362" i="18"/>
  <c r="V363" i="18"/>
  <c r="V364" i="18"/>
  <c r="V365" i="18"/>
  <c r="V366" i="18"/>
  <c r="V367" i="18"/>
  <c r="V368" i="18"/>
  <c r="V369" i="18"/>
  <c r="V370" i="18"/>
  <c r="V371" i="18"/>
  <c r="V372" i="18"/>
  <c r="V373" i="18"/>
  <c r="V374" i="18"/>
  <c r="V375" i="18"/>
  <c r="V376" i="18"/>
  <c r="V377" i="18"/>
  <c r="V378" i="18"/>
  <c r="V379" i="18"/>
  <c r="V380" i="18"/>
  <c r="V381" i="18"/>
  <c r="V382" i="18"/>
  <c r="V383" i="18"/>
  <c r="V384" i="18"/>
  <c r="V385" i="18"/>
  <c r="V386" i="18"/>
  <c r="V387" i="18"/>
  <c r="V388" i="18"/>
  <c r="V389" i="18"/>
  <c r="V390" i="18"/>
  <c r="V391" i="18"/>
  <c r="V392" i="18"/>
  <c r="V393" i="18"/>
  <c r="V394" i="18"/>
  <c r="V395" i="18"/>
  <c r="V396" i="18"/>
  <c r="V397" i="18"/>
  <c r="V398" i="18"/>
  <c r="V399" i="18"/>
  <c r="V400" i="18"/>
  <c r="V401" i="18"/>
  <c r="V402" i="18"/>
  <c r="V403" i="18"/>
  <c r="V404" i="18"/>
  <c r="V405" i="18"/>
  <c r="V406" i="18"/>
  <c r="V407" i="18"/>
  <c r="V408" i="18"/>
  <c r="V409" i="18"/>
  <c r="V410" i="18"/>
  <c r="V411" i="18"/>
  <c r="V412" i="18"/>
  <c r="V413" i="18"/>
  <c r="V414" i="18"/>
  <c r="V415" i="18"/>
  <c r="V416" i="18"/>
  <c r="V417" i="18"/>
  <c r="V418" i="18"/>
  <c r="V419" i="18"/>
  <c r="V420" i="18"/>
  <c r="V421" i="18"/>
  <c r="V422" i="18"/>
  <c r="V423" i="18"/>
  <c r="V424" i="18"/>
  <c r="V425" i="18"/>
  <c r="V426" i="18"/>
  <c r="V427" i="18"/>
  <c r="V428" i="18"/>
  <c r="V429" i="18"/>
  <c r="V430" i="18"/>
  <c r="V431" i="18"/>
  <c r="V432" i="18"/>
  <c r="V433" i="18"/>
  <c r="V434" i="18"/>
  <c r="V435" i="18"/>
  <c r="V436" i="18"/>
  <c r="V437" i="18"/>
  <c r="V438" i="18"/>
  <c r="V439" i="18"/>
  <c r="V440" i="18"/>
  <c r="V441" i="18"/>
  <c r="V442" i="18"/>
  <c r="V443" i="18"/>
  <c r="V444" i="18"/>
  <c r="V445" i="18"/>
  <c r="V446" i="18"/>
  <c r="V447" i="18"/>
  <c r="V448" i="18"/>
  <c r="V449" i="18"/>
  <c r="V450" i="18"/>
  <c r="V451" i="18"/>
  <c r="V452" i="18"/>
  <c r="V453" i="18"/>
  <c r="V454" i="18"/>
  <c r="V455" i="18"/>
  <c r="V456" i="18"/>
  <c r="V457" i="18"/>
  <c r="V458" i="18"/>
  <c r="V459" i="18"/>
  <c r="V460" i="18"/>
  <c r="V461" i="18"/>
  <c r="V462" i="18"/>
  <c r="V463" i="18"/>
  <c r="V464" i="18"/>
  <c r="V465" i="18"/>
  <c r="V466" i="18"/>
  <c r="V467" i="18"/>
  <c r="V468" i="18"/>
  <c r="V469" i="18"/>
  <c r="V470" i="18"/>
  <c r="V471" i="18"/>
  <c r="V472" i="18"/>
  <c r="V473" i="18"/>
  <c r="V474" i="18"/>
  <c r="V475" i="18"/>
  <c r="V476" i="18"/>
  <c r="V477" i="18"/>
  <c r="V478" i="18"/>
  <c r="V479" i="18"/>
  <c r="V480" i="18"/>
  <c r="V481" i="18"/>
  <c r="V482" i="18"/>
  <c r="V483" i="18"/>
  <c r="V484" i="18"/>
  <c r="V485" i="18"/>
  <c r="V486" i="18"/>
  <c r="V487" i="18"/>
  <c r="V488" i="18"/>
  <c r="V489" i="18"/>
  <c r="V490" i="18"/>
  <c r="V491" i="18"/>
  <c r="V492" i="18"/>
  <c r="V493" i="18"/>
  <c r="V494" i="18"/>
  <c r="V495" i="18"/>
  <c r="V496" i="18"/>
  <c r="V497" i="18"/>
  <c r="V498" i="18"/>
  <c r="V499" i="18"/>
  <c r="V500" i="18"/>
  <c r="V501" i="18"/>
  <c r="V502" i="18"/>
  <c r="V503" i="18"/>
  <c r="V504" i="18"/>
  <c r="V505" i="18"/>
  <c r="V506" i="18"/>
  <c r="V507" i="18"/>
  <c r="V508" i="18"/>
  <c r="V509" i="18"/>
  <c r="V510" i="18"/>
  <c r="V511" i="18"/>
  <c r="V512" i="18"/>
  <c r="V513" i="18"/>
  <c r="V514" i="18"/>
  <c r="V515" i="18"/>
  <c r="V516" i="18"/>
  <c r="V517" i="18"/>
  <c r="V518" i="18"/>
  <c r="V519" i="18"/>
  <c r="V520" i="18"/>
  <c r="V521" i="18"/>
  <c r="V522" i="18"/>
  <c r="V523" i="18"/>
  <c r="V524" i="18"/>
  <c r="V525" i="18"/>
  <c r="V526" i="18"/>
  <c r="V527" i="18"/>
  <c r="V528" i="18"/>
  <c r="V529" i="18"/>
  <c r="V530" i="18"/>
  <c r="V531" i="18"/>
  <c r="V532" i="18"/>
  <c r="V533" i="18"/>
  <c r="V534" i="18"/>
  <c r="V535" i="18"/>
  <c r="V536" i="18"/>
  <c r="V537" i="18"/>
  <c r="V538" i="18"/>
  <c r="V539" i="18"/>
  <c r="V540" i="18"/>
  <c r="V541" i="18"/>
  <c r="U2" i="18"/>
  <c r="U3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5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78" i="18"/>
  <c r="U479" i="18"/>
  <c r="U480" i="18"/>
  <c r="U481" i="18"/>
  <c r="U482" i="18"/>
  <c r="U483" i="18"/>
  <c r="U484" i="18"/>
  <c r="U485" i="18"/>
  <c r="U486" i="18"/>
  <c r="U487" i="18"/>
  <c r="U488" i="18"/>
  <c r="U489" i="18"/>
  <c r="U490" i="18"/>
  <c r="U491" i="18"/>
  <c r="U492" i="18"/>
  <c r="U493" i="18"/>
  <c r="U494" i="18"/>
  <c r="U495" i="18"/>
  <c r="U496" i="18"/>
  <c r="U497" i="18"/>
  <c r="U498" i="18"/>
  <c r="U499" i="18"/>
  <c r="U500" i="18"/>
  <c r="U501" i="18"/>
  <c r="U502" i="18"/>
  <c r="U503" i="18"/>
  <c r="U504" i="18"/>
  <c r="U505" i="18"/>
  <c r="U506" i="18"/>
  <c r="U507" i="18"/>
  <c r="U508" i="18"/>
  <c r="U509" i="18"/>
  <c r="U510" i="18"/>
  <c r="U511" i="18"/>
  <c r="U512" i="18"/>
  <c r="U513" i="18"/>
  <c r="U514" i="18"/>
  <c r="U515" i="18"/>
  <c r="U516" i="18"/>
  <c r="U517" i="18"/>
  <c r="U518" i="18"/>
  <c r="U519" i="18"/>
  <c r="U520" i="18"/>
  <c r="U521" i="18"/>
  <c r="U522" i="18"/>
  <c r="U523" i="18"/>
  <c r="U524" i="18"/>
  <c r="U525" i="18"/>
  <c r="U526" i="18"/>
  <c r="U527" i="18"/>
  <c r="U528" i="18"/>
  <c r="U529" i="18"/>
  <c r="U530" i="18"/>
  <c r="U531" i="18"/>
  <c r="U532" i="18"/>
  <c r="U533" i="18"/>
  <c r="U534" i="18"/>
  <c r="U535" i="18"/>
  <c r="U536" i="18"/>
  <c r="U537" i="18"/>
  <c r="U538" i="18"/>
  <c r="U539" i="18"/>
  <c r="U540" i="18"/>
  <c r="U541" i="18"/>
  <c r="G11" i="19"/>
  <c r="G2" i="19" l="1"/>
  <c r="G3" i="19"/>
  <c r="G4" i="19"/>
  <c r="G5" i="19"/>
  <c r="G6" i="19"/>
  <c r="G7" i="19"/>
  <c r="G8" i="19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F196" i="18"/>
  <c r="F117" i="18"/>
  <c r="F462" i="18"/>
  <c r="G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F343" i="18"/>
  <c r="F387" i="18"/>
  <c r="F227" i="18"/>
  <c r="G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F258" i="18"/>
  <c r="F477" i="18"/>
  <c r="F65" i="18"/>
  <c r="F359" i="18"/>
  <c r="K359" i="18" s="1"/>
  <c r="F345" i="18"/>
  <c r="F119" i="18"/>
  <c r="F493" i="18"/>
  <c r="G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F108" i="18"/>
  <c r="I108" i="18" s="1"/>
  <c r="T108" i="18" s="1"/>
  <c r="F431" i="18"/>
  <c r="F308" i="18"/>
  <c r="F482" i="18"/>
  <c r="G482" i="18" s="1"/>
  <c r="F16" i="18"/>
  <c r="F348" i="18"/>
  <c r="F272" i="18"/>
  <c r="F446" i="18"/>
  <c r="G446" i="18" s="1"/>
  <c r="F264" i="18"/>
  <c r="F173" i="18"/>
  <c r="H173" i="18" s="1"/>
  <c r="F488" i="18"/>
  <c r="J488" i="18" s="1"/>
  <c r="F8" i="18"/>
  <c r="F134" i="18"/>
  <c r="G134" i="18" s="1"/>
  <c r="F47" i="18"/>
  <c r="F461" i="18"/>
  <c r="F422" i="18"/>
  <c r="J422" i="18" s="1"/>
  <c r="F456" i="18"/>
  <c r="F262" i="18"/>
  <c r="G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F287" i="18"/>
  <c r="F70" i="18"/>
  <c r="F513" i="18"/>
  <c r="F207" i="18"/>
  <c r="F198" i="18"/>
  <c r="F350" i="18"/>
  <c r="G350" i="18" s="1"/>
  <c r="F401" i="18"/>
  <c r="L401" i="18" s="1"/>
  <c r="F486" i="18"/>
  <c r="H486" i="18" s="1"/>
  <c r="F131" i="18"/>
  <c r="F36" i="18"/>
  <c r="F79" i="18"/>
  <c r="F90" i="18"/>
  <c r="G90" i="18" s="1"/>
  <c r="F516" i="18"/>
  <c r="F476" i="18"/>
  <c r="G476" i="18" s="1"/>
  <c r="F352" i="18"/>
  <c r="I352" i="18" s="1"/>
  <c r="T352" i="18" s="1"/>
  <c r="F129" i="18"/>
  <c r="F77" i="18"/>
  <c r="F69" i="18"/>
  <c r="G69" i="18" s="1"/>
  <c r="F459" i="18"/>
  <c r="F293" i="18"/>
  <c r="H293" i="18" s="1"/>
  <c r="F541" i="18"/>
  <c r="F171" i="18"/>
  <c r="G171" i="18" s="1"/>
  <c r="F297" i="18"/>
  <c r="F234" i="18"/>
  <c r="H234" i="18" s="1"/>
  <c r="F276" i="18"/>
  <c r="F167" i="18"/>
  <c r="F27" i="18"/>
  <c r="F3" i="18"/>
  <c r="F534" i="18"/>
  <c r="F17" i="18"/>
  <c r="G17" i="18" s="1"/>
  <c r="F398" i="18"/>
  <c r="F416" i="18"/>
  <c r="G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F187" i="18"/>
  <c r="F192" i="18"/>
  <c r="G192" i="18" s="1"/>
  <c r="F2" i="18"/>
  <c r="F237" i="18"/>
  <c r="F29" i="18"/>
  <c r="H29" i="18" s="1"/>
  <c r="F162" i="18"/>
  <c r="F188" i="18"/>
  <c r="F24" i="18"/>
  <c r="F226" i="18"/>
  <c r="F316" i="18"/>
  <c r="G316" i="18" s="1"/>
  <c r="F311" i="18"/>
  <c r="G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F344" i="18"/>
  <c r="G344" i="18" s="1"/>
  <c r="F332" i="18"/>
  <c r="H332" i="18" s="1"/>
  <c r="F205" i="18"/>
  <c r="F468" i="18"/>
  <c r="F185" i="18"/>
  <c r="F52" i="18"/>
  <c r="F338" i="18"/>
  <c r="G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F395" i="18"/>
  <c r="F176" i="18"/>
  <c r="G176" i="18" s="1"/>
  <c r="F142" i="18"/>
  <c r="F451" i="18"/>
  <c r="F417" i="18"/>
  <c r="K417" i="18" s="1"/>
  <c r="F240" i="18"/>
  <c r="G240" i="18" s="1"/>
  <c r="F354" i="18"/>
  <c r="F86" i="18"/>
  <c r="L86" i="18" s="1"/>
  <c r="F351" i="18"/>
  <c r="F325" i="18"/>
  <c r="G325" i="18" s="1"/>
  <c r="F215" i="18"/>
  <c r="G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F42" i="18"/>
  <c r="G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F254" i="18"/>
  <c r="F340" i="18"/>
  <c r="G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F441" i="18"/>
  <c r="G441" i="18" s="1"/>
  <c r="F121" i="18"/>
  <c r="F109" i="18"/>
  <c r="F206" i="18"/>
  <c r="F464" i="18"/>
  <c r="H464" i="18" s="1"/>
  <c r="F236" i="18"/>
  <c r="F122" i="18"/>
  <c r="G122" i="18" s="1"/>
  <c r="F259" i="18"/>
  <c r="G259" i="18" s="1"/>
  <c r="F412" i="18"/>
  <c r="G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F470" i="18"/>
  <c r="J470" i="18" s="1"/>
  <c r="F25" i="18"/>
  <c r="G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F537" i="18"/>
  <c r="G537" i="18" s="1"/>
  <c r="F386" i="18"/>
  <c r="G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F413" i="18"/>
  <c r="F469" i="18"/>
  <c r="G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F331" i="18"/>
  <c r="G331" i="18" s="1"/>
  <c r="F118" i="18"/>
  <c r="G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F536" i="18"/>
  <c r="G536" i="18" s="1"/>
  <c r="F328" i="18"/>
  <c r="F92" i="18"/>
  <c r="F349" i="18"/>
  <c r="F95" i="18"/>
  <c r="H95" i="18" s="1"/>
  <c r="F242" i="18"/>
  <c r="F501" i="18"/>
  <c r="G501" i="18" s="1"/>
  <c r="F141" i="18"/>
  <c r="G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F231" i="18"/>
  <c r="F282" i="18"/>
  <c r="G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F39" i="18"/>
  <c r="G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F335" i="18"/>
  <c r="F317" i="18"/>
  <c r="G317" i="18" s="1"/>
  <c r="F300" i="18"/>
  <c r="G300" i="18" s="1"/>
  <c r="F449" i="18"/>
  <c r="F224" i="18"/>
  <c r="M224" i="18" s="1"/>
  <c r="F342" i="18"/>
  <c r="G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F158" i="18"/>
  <c r="H158" i="18" s="1"/>
  <c r="F132" i="18"/>
  <c r="J132" i="18" s="1"/>
  <c r="F5" i="18"/>
  <c r="F314" i="18"/>
  <c r="G314" i="18" s="1"/>
  <c r="F124" i="18"/>
  <c r="G124" i="18" s="1"/>
  <c r="F305" i="18"/>
  <c r="H305" i="18" s="1"/>
  <c r="F84" i="18"/>
  <c r="K84" i="18" s="1"/>
  <c r="F105" i="18"/>
  <c r="M105" i="18" s="1"/>
  <c r="F203" i="18"/>
  <c r="G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F492" i="18"/>
  <c r="I492" i="18" s="1"/>
  <c r="T492" i="18" s="1"/>
  <c r="F522" i="18"/>
  <c r="G522" i="18" s="1"/>
  <c r="F303" i="18"/>
  <c r="G303" i="18" s="1"/>
  <c r="F30" i="18"/>
  <c r="K30" i="18" s="1"/>
  <c r="F374" i="18"/>
  <c r="I374" i="18" s="1"/>
  <c r="T374" i="18" s="1"/>
  <c r="F478" i="18"/>
  <c r="G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F538" i="18"/>
  <c r="H538" i="18" s="1"/>
  <c r="F367" i="18"/>
  <c r="J367" i="18" s="1"/>
  <c r="F507" i="18"/>
  <c r="I507" i="18" s="1"/>
  <c r="T507" i="18" s="1"/>
  <c r="F334" i="18"/>
  <c r="G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H254" i="18"/>
  <c r="G254" i="18"/>
  <c r="I503" i="18"/>
  <c r="T503" i="18" s="1"/>
  <c r="G503" i="18"/>
  <c r="H142" i="18"/>
  <c r="I142" i="18"/>
  <c r="T142" i="18" s="1"/>
  <c r="J468" i="18"/>
  <c r="H468" i="18"/>
  <c r="G468" i="18"/>
  <c r="I79" i="18"/>
  <c r="T79" i="18" s="1"/>
  <c r="G79" i="18"/>
  <c r="G140" i="18"/>
  <c r="G161" i="18"/>
  <c r="I158" i="18"/>
  <c r="T158" i="18" s="1"/>
  <c r="L380" i="18"/>
  <c r="G365" i="18"/>
  <c r="G142" i="18"/>
  <c r="H270" i="18"/>
  <c r="G184" i="18"/>
  <c r="H184" i="18"/>
  <c r="J481" i="18"/>
  <c r="G481" i="18"/>
  <c r="I278" i="18"/>
  <c r="T278" i="18" s="1"/>
  <c r="G278" i="18"/>
  <c r="I27" i="18"/>
  <c r="T27" i="18" s="1"/>
  <c r="G27" i="18"/>
  <c r="G538" i="18"/>
  <c r="G172" i="18"/>
  <c r="G130" i="18"/>
  <c r="H54" i="18"/>
  <c r="G54" i="18"/>
  <c r="H472" i="18"/>
  <c r="G472" i="18"/>
  <c r="H502" i="18"/>
  <c r="G502" i="18"/>
  <c r="H99" i="18"/>
  <c r="I99" i="18"/>
  <c r="T99" i="18" s="1"/>
  <c r="I333" i="18"/>
  <c r="T333" i="18" s="1"/>
  <c r="G333" i="18"/>
  <c r="I385" i="18"/>
  <c r="T385" i="18" s="1"/>
  <c r="H385" i="18"/>
  <c r="G158" i="18"/>
  <c r="G99" i="18"/>
  <c r="G265" i="18"/>
  <c r="H222" i="18"/>
  <c r="L305" i="18"/>
  <c r="H340" i="18"/>
  <c r="J109" i="18"/>
  <c r="I109" i="18"/>
  <c r="T109" i="18" s="1"/>
  <c r="K448" i="18"/>
  <c r="G448" i="18"/>
  <c r="I337" i="18"/>
  <c r="T337" i="18" s="1"/>
  <c r="G337" i="18"/>
  <c r="I202" i="18"/>
  <c r="T202" i="18" s="1"/>
  <c r="G202" i="18"/>
  <c r="I471" i="18"/>
  <c r="T471" i="18" s="1"/>
  <c r="G471" i="18"/>
  <c r="I443" i="18"/>
  <c r="T443" i="18" s="1"/>
  <c r="G443" i="18"/>
  <c r="J205" i="18"/>
  <c r="I205" i="18"/>
  <c r="T205" i="18" s="1"/>
  <c r="G205" i="18"/>
  <c r="I145" i="18"/>
  <c r="T145" i="18" s="1"/>
  <c r="G145" i="18"/>
  <c r="K162" i="18"/>
  <c r="G162" i="18"/>
  <c r="I22" i="18"/>
  <c r="T22" i="18" s="1"/>
  <c r="G22" i="18"/>
  <c r="I310" i="18"/>
  <c r="T310" i="18" s="1"/>
  <c r="G310" i="18"/>
  <c r="I167" i="18"/>
  <c r="T167" i="18" s="1"/>
  <c r="G167" i="18"/>
  <c r="I36" i="18"/>
  <c r="T36" i="18" s="1"/>
  <c r="G36" i="18"/>
  <c r="J70" i="18"/>
  <c r="I70" i="18"/>
  <c r="T70" i="18" s="1"/>
  <c r="G70" i="18"/>
  <c r="I63" i="18"/>
  <c r="T63" i="18" s="1"/>
  <c r="G63" i="18"/>
  <c r="K341" i="18"/>
  <c r="G341" i="18"/>
  <c r="I35" i="18"/>
  <c r="T35" i="18" s="1"/>
  <c r="G35" i="18"/>
  <c r="I18" i="18"/>
  <c r="T18" i="18" s="1"/>
  <c r="G18" i="18"/>
  <c r="J174" i="18"/>
  <c r="I174" i="18"/>
  <c r="T174" i="18" s="1"/>
  <c r="J169" i="18"/>
  <c r="I169" i="18"/>
  <c r="T169" i="18" s="1"/>
  <c r="G55" i="18"/>
  <c r="G180" i="18"/>
  <c r="G323" i="18"/>
  <c r="G411" i="18"/>
  <c r="G4" i="18"/>
  <c r="G366" i="18"/>
  <c r="G439" i="18"/>
  <c r="G127" i="18"/>
  <c r="G11" i="18"/>
  <c r="G221" i="18"/>
  <c r="G261" i="18"/>
  <c r="G410" i="18"/>
  <c r="G9" i="18"/>
  <c r="G156" i="18"/>
  <c r="G281" i="18"/>
  <c r="G336" i="18"/>
  <c r="G244" i="18"/>
  <c r="G109" i="18"/>
  <c r="G457" i="18"/>
  <c r="G390" i="18"/>
  <c r="G183" i="18"/>
  <c r="G523" i="18"/>
  <c r="G252" i="18"/>
  <c r="G233" i="18"/>
  <c r="G208" i="18"/>
  <c r="G38" i="18"/>
  <c r="J429" i="18"/>
  <c r="J17" i="18"/>
  <c r="J327" i="18"/>
  <c r="J301" i="18"/>
  <c r="M382" i="18"/>
  <c r="H277" i="18"/>
  <c r="L277" i="18"/>
  <c r="G157" i="18"/>
  <c r="H157" i="18"/>
  <c r="J414" i="18"/>
  <c r="H414" i="18"/>
  <c r="G299" i="18"/>
  <c r="J299" i="18"/>
  <c r="K449" i="18"/>
  <c r="N449" i="18"/>
  <c r="J449" i="18"/>
  <c r="G466" i="18"/>
  <c r="H466" i="18"/>
  <c r="G479" i="18"/>
  <c r="H479" i="18"/>
  <c r="K152" i="18"/>
  <c r="H152" i="18"/>
  <c r="G137" i="18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G105" i="18"/>
  <c r="G255" i="18"/>
  <c r="G339" i="18"/>
  <c r="G271" i="18"/>
  <c r="G273" i="18"/>
  <c r="G382" i="18"/>
  <c r="G46" i="18"/>
  <c r="G111" i="18"/>
  <c r="G51" i="18"/>
  <c r="G71" i="18"/>
  <c r="G106" i="18"/>
  <c r="G58" i="18"/>
  <c r="G189" i="18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J445" i="18"/>
  <c r="I445" i="18"/>
  <c r="T445" i="18" s="1"/>
  <c r="M379" i="18"/>
  <c r="J379" i="18"/>
  <c r="G164" i="18"/>
  <c r="G422" i="18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L292" i="18"/>
  <c r="I292" i="18"/>
  <c r="T292" i="18" s="1"/>
  <c r="H292" i="18"/>
  <c r="G292" i="18"/>
  <c r="J376" i="18"/>
  <c r="O376" i="18"/>
  <c r="H376" i="18"/>
  <c r="H398" i="18"/>
  <c r="I398" i="18"/>
  <c r="T398" i="18" s="1"/>
  <c r="G398" i="18"/>
  <c r="L297" i="18"/>
  <c r="I297" i="18"/>
  <c r="T297" i="18" s="1"/>
  <c r="J297" i="18"/>
  <c r="G297" i="18"/>
  <c r="M297" i="18"/>
  <c r="I459" i="18"/>
  <c r="T459" i="18" s="1"/>
  <c r="J459" i="18"/>
  <c r="H459" i="18"/>
  <c r="H352" i="18"/>
  <c r="G352" i="18"/>
  <c r="I401" i="18"/>
  <c r="T401" i="18" s="1"/>
  <c r="G401" i="18"/>
  <c r="H401" i="18"/>
  <c r="J513" i="18"/>
  <c r="H513" i="18"/>
  <c r="H110" i="18"/>
  <c r="I110" i="18"/>
  <c r="T110" i="18" s="1"/>
  <c r="G110" i="18"/>
  <c r="L528" i="18"/>
  <c r="I528" i="18"/>
  <c r="T528" i="18" s="1"/>
  <c r="H528" i="18"/>
  <c r="J528" i="18"/>
  <c r="G528" i="18"/>
  <c r="I232" i="18"/>
  <c r="T232" i="18" s="1"/>
  <c r="J232" i="18"/>
  <c r="H432" i="18"/>
  <c r="G432" i="18"/>
  <c r="L102" i="18"/>
  <c r="I102" i="18"/>
  <c r="T102" i="18" s="1"/>
  <c r="H102" i="18"/>
  <c r="G102" i="18"/>
  <c r="J7" i="18"/>
  <c r="H7" i="18"/>
  <c r="H456" i="18"/>
  <c r="I456" i="18"/>
  <c r="T456" i="18" s="1"/>
  <c r="G456" i="18"/>
  <c r="I134" i="18"/>
  <c r="T134" i="18" s="1"/>
  <c r="N134" i="18"/>
  <c r="L264" i="18"/>
  <c r="I264" i="18"/>
  <c r="T264" i="18" s="1"/>
  <c r="M264" i="18"/>
  <c r="J264" i="18"/>
  <c r="H264" i="18"/>
  <c r="G264" i="18"/>
  <c r="I16" i="18"/>
  <c r="T16" i="18" s="1"/>
  <c r="J16" i="18"/>
  <c r="H16" i="18"/>
  <c r="H108" i="18"/>
  <c r="G108" i="18"/>
  <c r="I20" i="18"/>
  <c r="T20" i="18" s="1"/>
  <c r="L20" i="18"/>
  <c r="J150" i="18"/>
  <c r="G150" i="18"/>
  <c r="H168" i="18"/>
  <c r="I168" i="18"/>
  <c r="T168" i="18" s="1"/>
  <c r="G168" i="18"/>
  <c r="L532" i="18"/>
  <c r="I532" i="18"/>
  <c r="T532" i="18" s="1"/>
  <c r="H532" i="18"/>
  <c r="J532" i="18"/>
  <c r="I345" i="18"/>
  <c r="T345" i="18" s="1"/>
  <c r="J345" i="18"/>
  <c r="H345" i="18"/>
  <c r="G345" i="18"/>
  <c r="H258" i="18"/>
  <c r="G258" i="18"/>
  <c r="I389" i="18"/>
  <c r="T389" i="18" s="1"/>
  <c r="H389" i="18"/>
  <c r="J394" i="18"/>
  <c r="L394" i="18"/>
  <c r="H394" i="18"/>
  <c r="G394" i="18"/>
  <c r="H473" i="18"/>
  <c r="I473" i="18"/>
  <c r="T473" i="18" s="1"/>
  <c r="G473" i="18"/>
  <c r="I248" i="18"/>
  <c r="T248" i="18" s="1"/>
  <c r="J248" i="18"/>
  <c r="I526" i="18"/>
  <c r="T526" i="18" s="1"/>
  <c r="J526" i="18"/>
  <c r="H526" i="18"/>
  <c r="G526" i="18"/>
  <c r="H43" i="18"/>
  <c r="G43" i="18"/>
  <c r="I116" i="18"/>
  <c r="T116" i="18" s="1"/>
  <c r="H116" i="18"/>
  <c r="J178" i="18"/>
  <c r="H178" i="18"/>
  <c r="G178" i="18"/>
  <c r="H407" i="18"/>
  <c r="I407" i="18"/>
  <c r="T407" i="18" s="1"/>
  <c r="G407" i="18"/>
  <c r="I391" i="18"/>
  <c r="T391" i="18" s="1"/>
  <c r="H391" i="18"/>
  <c r="J391" i="18"/>
  <c r="I32" i="18"/>
  <c r="T32" i="18" s="1"/>
  <c r="J32" i="18"/>
  <c r="G32" i="18"/>
  <c r="H343" i="18"/>
  <c r="G343" i="18"/>
  <c r="I506" i="18"/>
  <c r="T506" i="18" s="1"/>
  <c r="H506" i="18"/>
  <c r="L406" i="18"/>
  <c r="H406" i="18"/>
  <c r="G406" i="18"/>
  <c r="H19" i="18"/>
  <c r="I19" i="18"/>
  <c r="T19" i="18" s="1"/>
  <c r="G19" i="18"/>
  <c r="I447" i="18"/>
  <c r="T447" i="18" s="1"/>
  <c r="J447" i="18"/>
  <c r="H447" i="18"/>
  <c r="I72" i="18"/>
  <c r="T72" i="18" s="1"/>
  <c r="J72" i="18"/>
  <c r="H72" i="18"/>
  <c r="G72" i="18"/>
  <c r="H280" i="18"/>
  <c r="G280" i="18"/>
  <c r="J495" i="18"/>
  <c r="G495" i="18"/>
  <c r="H399" i="18"/>
  <c r="I399" i="18"/>
  <c r="T399" i="18" s="1"/>
  <c r="G399" i="18"/>
  <c r="I251" i="18"/>
  <c r="T251" i="18" s="1"/>
  <c r="H251" i="18"/>
  <c r="J251" i="18"/>
  <c r="I315" i="18"/>
  <c r="T315" i="18" s="1"/>
  <c r="J315" i="18"/>
  <c r="H315" i="18"/>
  <c r="G315" i="18"/>
  <c r="H126" i="18"/>
  <c r="G126" i="18"/>
  <c r="I375" i="18"/>
  <c r="T375" i="18" s="1"/>
  <c r="H375" i="18"/>
  <c r="J356" i="18"/>
  <c r="H356" i="18"/>
  <c r="L356" i="18"/>
  <c r="G356" i="18"/>
  <c r="H196" i="18"/>
  <c r="I196" i="18"/>
  <c r="T196" i="18" s="1"/>
  <c r="G196" i="18"/>
  <c r="G28" i="18"/>
  <c r="G381" i="18"/>
  <c r="G330" i="18"/>
  <c r="G135" i="18"/>
  <c r="G250" i="18"/>
  <c r="G533" i="18"/>
  <c r="G49" i="18"/>
  <c r="G59" i="18"/>
  <c r="G14" i="18"/>
  <c r="G204" i="18"/>
  <c r="G223" i="18"/>
  <c r="G505" i="18"/>
  <c r="G349" i="18"/>
  <c r="G81" i="18"/>
  <c r="G423" i="18"/>
  <c r="G383" i="18"/>
  <c r="G160" i="18"/>
  <c r="G524" i="18"/>
  <c r="G467" i="18"/>
  <c r="G219" i="18"/>
  <c r="G206" i="18"/>
  <c r="G128" i="18"/>
  <c r="G511" i="18"/>
  <c r="G437" i="18"/>
  <c r="G313" i="18"/>
  <c r="G354" i="18"/>
  <c r="G101" i="18"/>
  <c r="G155" i="18"/>
  <c r="G188" i="18"/>
  <c r="G376" i="18"/>
  <c r="G459" i="18"/>
  <c r="G513" i="18"/>
  <c r="G232" i="18"/>
  <c r="G7" i="18"/>
  <c r="G16" i="18"/>
  <c r="G509" i="18"/>
  <c r="G83" i="18"/>
  <c r="G85" i="18"/>
  <c r="G504" i="18"/>
  <c r="G499" i="18"/>
  <c r="G483" i="18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K218" i="18"/>
  <c r="P454" i="18"/>
  <c r="O454" i="18"/>
  <c r="L454" i="18"/>
  <c r="N454" i="18"/>
  <c r="M454" i="18"/>
  <c r="P13" i="18"/>
  <c r="N13" i="18"/>
  <c r="M13" i="18"/>
  <c r="L13" i="18"/>
  <c r="O13" i="18"/>
  <c r="K13" i="18"/>
  <c r="P5" i="18"/>
  <c r="N5" i="18"/>
  <c r="O5" i="18"/>
  <c r="L5" i="18"/>
  <c r="M5" i="18"/>
  <c r="P136" i="18"/>
  <c r="O136" i="18"/>
  <c r="M136" i="18"/>
  <c r="L136" i="18"/>
  <c r="K136" i="18"/>
  <c r="P335" i="18"/>
  <c r="O335" i="18"/>
  <c r="N335" i="18"/>
  <c r="L335" i="18"/>
  <c r="K335" i="18"/>
  <c r="I335" i="18"/>
  <c r="T335" i="18" s="1"/>
  <c r="P209" i="18"/>
  <c r="O209" i="18"/>
  <c r="N209" i="18"/>
  <c r="M209" i="18"/>
  <c r="L209" i="18"/>
  <c r="I209" i="18"/>
  <c r="T209" i="18" s="1"/>
  <c r="P256" i="18"/>
  <c r="O256" i="18"/>
  <c r="N256" i="18"/>
  <c r="L256" i="18"/>
  <c r="M256" i="18"/>
  <c r="K256" i="18"/>
  <c r="I256" i="18"/>
  <c r="T256" i="18" s="1"/>
  <c r="P179" i="18"/>
  <c r="O179" i="18"/>
  <c r="M179" i="18"/>
  <c r="L179" i="18"/>
  <c r="N179" i="18"/>
  <c r="I179" i="18"/>
  <c r="T179" i="18" s="1"/>
  <c r="P139" i="18"/>
  <c r="O139" i="18"/>
  <c r="N139" i="18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L231" i="18"/>
  <c r="M231" i="18"/>
  <c r="K231" i="18"/>
  <c r="I231" i="18"/>
  <c r="T231" i="18" s="1"/>
  <c r="P92" i="18"/>
  <c r="O92" i="18"/>
  <c r="M92" i="18"/>
  <c r="L92" i="18"/>
  <c r="N92" i="18"/>
  <c r="K92" i="18"/>
  <c r="J92" i="18"/>
  <c r="I92" i="18"/>
  <c r="T92" i="18" s="1"/>
  <c r="P458" i="18"/>
  <c r="O458" i="18"/>
  <c r="N458" i="18"/>
  <c r="M458" i="18"/>
  <c r="L458" i="18"/>
  <c r="I458" i="18"/>
  <c r="T458" i="18" s="1"/>
  <c r="P247" i="18"/>
  <c r="O247" i="18"/>
  <c r="M247" i="18"/>
  <c r="L247" i="18"/>
  <c r="N247" i="18"/>
  <c r="J247" i="18"/>
  <c r="I247" i="18"/>
  <c r="T247" i="18" s="1"/>
  <c r="P413" i="18"/>
  <c r="O413" i="18"/>
  <c r="N413" i="18"/>
  <c r="M413" i="18"/>
  <c r="L413" i="18"/>
  <c r="K413" i="18"/>
  <c r="I413" i="18"/>
  <c r="T413" i="18" s="1"/>
  <c r="P41" i="18"/>
  <c r="N41" i="18"/>
  <c r="O41" i="18"/>
  <c r="M41" i="18"/>
  <c r="L41" i="18"/>
  <c r="K41" i="18"/>
  <c r="J41" i="18"/>
  <c r="I41" i="18"/>
  <c r="T41" i="18" s="1"/>
  <c r="N159" i="18"/>
  <c r="O159" i="18"/>
  <c r="P159" i="18"/>
  <c r="M159" i="18"/>
  <c r="L159" i="18"/>
  <c r="K159" i="18"/>
  <c r="I159" i="18"/>
  <c r="T159" i="18" s="1"/>
  <c r="P320" i="18"/>
  <c r="O320" i="18"/>
  <c r="N320" i="18"/>
  <c r="M320" i="18"/>
  <c r="L320" i="18"/>
  <c r="J320" i="18"/>
  <c r="I320" i="18"/>
  <c r="T320" i="18" s="1"/>
  <c r="P236" i="18"/>
  <c r="O236" i="18"/>
  <c r="N236" i="18"/>
  <c r="M236" i="18"/>
  <c r="L236" i="18"/>
  <c r="K236" i="18"/>
  <c r="J236" i="18"/>
  <c r="I236" i="18"/>
  <c r="T236" i="18" s="1"/>
  <c r="P121" i="18"/>
  <c r="O121" i="18"/>
  <c r="N121" i="18"/>
  <c r="M121" i="18"/>
  <c r="L121" i="18"/>
  <c r="K121" i="18"/>
  <c r="J121" i="18"/>
  <c r="I121" i="18"/>
  <c r="T121" i="18" s="1"/>
  <c r="P460" i="18"/>
  <c r="O460" i="18"/>
  <c r="N460" i="18"/>
  <c r="M460" i="18"/>
  <c r="L460" i="18"/>
  <c r="K460" i="18"/>
  <c r="J460" i="18"/>
  <c r="I460" i="18"/>
  <c r="T460" i="18" s="1"/>
  <c r="P45" i="18"/>
  <c r="O45" i="18"/>
  <c r="N45" i="18"/>
  <c r="M45" i="18"/>
  <c r="L45" i="18"/>
  <c r="J45" i="18"/>
  <c r="I45" i="18"/>
  <c r="T45" i="18" s="1"/>
  <c r="P115" i="18"/>
  <c r="O115" i="18"/>
  <c r="N115" i="18"/>
  <c r="M115" i="18"/>
  <c r="L115" i="18"/>
  <c r="K115" i="18"/>
  <c r="J115" i="18"/>
  <c r="I115" i="18"/>
  <c r="T115" i="18" s="1"/>
  <c r="P182" i="18"/>
  <c r="O182" i="18"/>
  <c r="N182" i="18"/>
  <c r="M182" i="18"/>
  <c r="L182" i="18"/>
  <c r="I182" i="18"/>
  <c r="T182" i="18" s="1"/>
  <c r="P351" i="18"/>
  <c r="O351" i="18"/>
  <c r="N351" i="18"/>
  <c r="M351" i="18"/>
  <c r="L351" i="18"/>
  <c r="K351" i="18"/>
  <c r="J351" i="18"/>
  <c r="I351" i="18"/>
  <c r="T351" i="18" s="1"/>
  <c r="P487" i="18"/>
  <c r="N487" i="18"/>
  <c r="O487" i="18"/>
  <c r="M487" i="18"/>
  <c r="L487" i="18"/>
  <c r="K487" i="18"/>
  <c r="I487" i="18"/>
  <c r="T487" i="18" s="1"/>
  <c r="P52" i="18"/>
  <c r="O52" i="18"/>
  <c r="N52" i="18"/>
  <c r="M52" i="18"/>
  <c r="L52" i="18"/>
  <c r="K52" i="18"/>
  <c r="J52" i="18"/>
  <c r="I52" i="18"/>
  <c r="T52" i="18" s="1"/>
  <c r="P288" i="18"/>
  <c r="N288" i="18"/>
  <c r="O288" i="18"/>
  <c r="M288" i="18"/>
  <c r="L288" i="18"/>
  <c r="K288" i="18"/>
  <c r="I288" i="18"/>
  <c r="T288" i="18" s="1"/>
  <c r="P226" i="18"/>
  <c r="O226" i="18"/>
  <c r="N226" i="18"/>
  <c r="M226" i="18"/>
  <c r="L226" i="18"/>
  <c r="K226" i="18"/>
  <c r="J226" i="18"/>
  <c r="I226" i="18"/>
  <c r="T226" i="18" s="1"/>
  <c r="P326" i="18"/>
  <c r="N326" i="18"/>
  <c r="O326" i="18"/>
  <c r="M326" i="18"/>
  <c r="L326" i="18"/>
  <c r="K326" i="18"/>
  <c r="I326" i="18"/>
  <c r="T326" i="18" s="1"/>
  <c r="P534" i="18"/>
  <c r="O534" i="18"/>
  <c r="N534" i="18"/>
  <c r="M534" i="18"/>
  <c r="L534" i="18"/>
  <c r="I534" i="18"/>
  <c r="T534" i="18" s="1"/>
  <c r="P276" i="18"/>
  <c r="N276" i="18"/>
  <c r="O276" i="18"/>
  <c r="M276" i="18"/>
  <c r="L276" i="18"/>
  <c r="K276" i="18"/>
  <c r="I276" i="18"/>
  <c r="T276" i="18" s="1"/>
  <c r="P516" i="18"/>
  <c r="N516" i="18"/>
  <c r="O516" i="18"/>
  <c r="M516" i="18"/>
  <c r="L516" i="18"/>
  <c r="K516" i="18"/>
  <c r="I516" i="18"/>
  <c r="T516" i="18" s="1"/>
  <c r="P131" i="18"/>
  <c r="N131" i="18"/>
  <c r="O131" i="18"/>
  <c r="M131" i="18"/>
  <c r="L131" i="18"/>
  <c r="K131" i="18"/>
  <c r="I131" i="18"/>
  <c r="T131" i="18" s="1"/>
  <c r="P415" i="18"/>
  <c r="O415" i="18"/>
  <c r="N415" i="18"/>
  <c r="M415" i="18"/>
  <c r="L415" i="18"/>
  <c r="I415" i="18"/>
  <c r="T415" i="18" s="1"/>
  <c r="P6" i="18"/>
  <c r="O6" i="18"/>
  <c r="N6" i="18"/>
  <c r="M6" i="18"/>
  <c r="L6" i="18"/>
  <c r="K6" i="18"/>
  <c r="J6" i="18"/>
  <c r="I6" i="18"/>
  <c r="T6" i="18" s="1"/>
  <c r="P68" i="18"/>
  <c r="N68" i="18"/>
  <c r="O68" i="18"/>
  <c r="M68" i="18"/>
  <c r="L68" i="18"/>
  <c r="K68" i="18"/>
  <c r="I68" i="18"/>
  <c r="T68" i="18" s="1"/>
  <c r="P377" i="18"/>
  <c r="O377" i="18"/>
  <c r="N377" i="18"/>
  <c r="M377" i="18"/>
  <c r="L377" i="18"/>
  <c r="K377" i="18"/>
  <c r="J377" i="18"/>
  <c r="I377" i="18"/>
  <c r="T377" i="18" s="1"/>
  <c r="P461" i="18"/>
  <c r="O461" i="18"/>
  <c r="N461" i="18"/>
  <c r="M461" i="18"/>
  <c r="L461" i="18"/>
  <c r="I461" i="18"/>
  <c r="T461" i="18" s="1"/>
  <c r="P308" i="18"/>
  <c r="O308" i="18"/>
  <c r="N308" i="18"/>
  <c r="M308" i="18"/>
  <c r="L308" i="18"/>
  <c r="J308" i="18"/>
  <c r="I308" i="18"/>
  <c r="T308" i="18" s="1"/>
  <c r="N440" i="18"/>
  <c r="P440" i="18"/>
  <c r="O440" i="18"/>
  <c r="M440" i="18"/>
  <c r="L440" i="18"/>
  <c r="K440" i="18"/>
  <c r="I440" i="18"/>
  <c r="T440" i="18" s="1"/>
  <c r="O329" i="18"/>
  <c r="P329" i="18"/>
  <c r="N329" i="18"/>
  <c r="M329" i="18"/>
  <c r="L329" i="18"/>
  <c r="K329" i="18"/>
  <c r="J329" i="18"/>
  <c r="I329" i="18"/>
  <c r="T329" i="18" s="1"/>
  <c r="P88" i="18"/>
  <c r="O88" i="18"/>
  <c r="N88" i="18"/>
  <c r="M88" i="18"/>
  <c r="L88" i="18"/>
  <c r="K88" i="18"/>
  <c r="I88" i="18"/>
  <c r="T88" i="18" s="1"/>
  <c r="O65" i="18"/>
  <c r="P65" i="18"/>
  <c r="N65" i="18"/>
  <c r="M65" i="18"/>
  <c r="L65" i="18"/>
  <c r="J65" i="18"/>
  <c r="I65" i="18"/>
  <c r="T65" i="18" s="1"/>
  <c r="P520" i="18"/>
  <c r="O520" i="18"/>
  <c r="N520" i="18"/>
  <c r="M520" i="18"/>
  <c r="L520" i="18"/>
  <c r="K520" i="18"/>
  <c r="J520" i="18"/>
  <c r="I520" i="18"/>
  <c r="T520" i="18" s="1"/>
  <c r="O274" i="18"/>
  <c r="P274" i="18"/>
  <c r="N274" i="18"/>
  <c r="L274" i="18"/>
  <c r="M274" i="18"/>
  <c r="K274" i="18"/>
  <c r="J274" i="18"/>
  <c r="I274" i="18"/>
  <c r="T274" i="18" s="1"/>
  <c r="P295" i="18"/>
  <c r="O295" i="18"/>
  <c r="N295" i="18"/>
  <c r="M295" i="18"/>
  <c r="L295" i="18"/>
  <c r="K295" i="18"/>
  <c r="J295" i="18"/>
  <c r="I295" i="18"/>
  <c r="T295" i="18" s="1"/>
  <c r="P519" i="18"/>
  <c r="O519" i="18"/>
  <c r="N519" i="18"/>
  <c r="M519" i="18"/>
  <c r="K519" i="18"/>
  <c r="I519" i="18"/>
  <c r="T519" i="18" s="1"/>
  <c r="O324" i="18"/>
  <c r="N324" i="18"/>
  <c r="P324" i="18"/>
  <c r="L324" i="18"/>
  <c r="K324" i="18"/>
  <c r="M324" i="18"/>
  <c r="J324" i="18"/>
  <c r="I324" i="18"/>
  <c r="T324" i="18" s="1"/>
  <c r="P249" i="18"/>
  <c r="O249" i="18"/>
  <c r="N249" i="18"/>
  <c r="M249" i="18"/>
  <c r="L249" i="18"/>
  <c r="K249" i="18"/>
  <c r="I249" i="18"/>
  <c r="T249" i="18" s="1"/>
  <c r="P213" i="18"/>
  <c r="O213" i="18"/>
  <c r="N213" i="18"/>
  <c r="M213" i="18"/>
  <c r="L213" i="18"/>
  <c r="K213" i="18"/>
  <c r="J213" i="18"/>
  <c r="I213" i="18"/>
  <c r="T213" i="18" s="1"/>
  <c r="O114" i="18"/>
  <c r="P114" i="18"/>
  <c r="N114" i="18"/>
  <c r="M114" i="18"/>
  <c r="L114" i="18"/>
  <c r="K114" i="18"/>
  <c r="I114" i="18"/>
  <c r="T114" i="18" s="1"/>
  <c r="P517" i="18"/>
  <c r="O517" i="18"/>
  <c r="N517" i="18"/>
  <c r="M517" i="18"/>
  <c r="K517" i="18"/>
  <c r="L517" i="18"/>
  <c r="I517" i="18"/>
  <c r="T517" i="18" s="1"/>
  <c r="O195" i="18"/>
  <c r="P195" i="18"/>
  <c r="N195" i="18"/>
  <c r="L195" i="18"/>
  <c r="M195" i="18"/>
  <c r="K195" i="18"/>
  <c r="J195" i="18"/>
  <c r="I195" i="18"/>
  <c r="T195" i="18" s="1"/>
  <c r="P408" i="18"/>
  <c r="O408" i="18"/>
  <c r="N408" i="18"/>
  <c r="M408" i="18"/>
  <c r="L408" i="18"/>
  <c r="I408" i="18"/>
  <c r="T408" i="18" s="1"/>
  <c r="P175" i="18"/>
  <c r="O175" i="18"/>
  <c r="N175" i="18"/>
  <c r="M175" i="18"/>
  <c r="L175" i="18"/>
  <c r="K175" i="18"/>
  <c r="J175" i="18"/>
  <c r="I175" i="18"/>
  <c r="T175" i="18" s="1"/>
  <c r="O177" i="18"/>
  <c r="P177" i="18"/>
  <c r="N177" i="18"/>
  <c r="M177" i="18"/>
  <c r="L177" i="18"/>
  <c r="J177" i="18"/>
  <c r="I177" i="18"/>
  <c r="T177" i="18" s="1"/>
  <c r="P290" i="18"/>
  <c r="O290" i="18"/>
  <c r="N290" i="18"/>
  <c r="M290" i="18"/>
  <c r="K290" i="18"/>
  <c r="I290" i="18"/>
  <c r="T290" i="18" s="1"/>
  <c r="P100" i="18"/>
  <c r="O100" i="18"/>
  <c r="N100" i="18"/>
  <c r="M100" i="18"/>
  <c r="L100" i="18"/>
  <c r="K100" i="18"/>
  <c r="J100" i="18"/>
  <c r="I100" i="18"/>
  <c r="T100" i="18" s="1"/>
  <c r="P235" i="18"/>
  <c r="O235" i="18"/>
  <c r="N235" i="18"/>
  <c r="M235" i="18"/>
  <c r="L235" i="18"/>
  <c r="K235" i="18"/>
  <c r="I235" i="18"/>
  <c r="T235" i="18" s="1"/>
  <c r="P378" i="18"/>
  <c r="O378" i="18"/>
  <c r="N378" i="18"/>
  <c r="M378" i="18"/>
  <c r="L378" i="18"/>
  <c r="I378" i="18"/>
  <c r="T378" i="18" s="1"/>
  <c r="O93" i="18"/>
  <c r="P93" i="18"/>
  <c r="N93" i="18"/>
  <c r="M93" i="18"/>
  <c r="L93" i="18"/>
  <c r="K93" i="18"/>
  <c r="J93" i="18"/>
  <c r="I93" i="18"/>
  <c r="T93" i="18" s="1"/>
  <c r="P396" i="18"/>
  <c r="O396" i="18"/>
  <c r="N396" i="18"/>
  <c r="M396" i="18"/>
  <c r="L396" i="18"/>
  <c r="I396" i="18"/>
  <c r="T396" i="18" s="1"/>
  <c r="P285" i="18"/>
  <c r="O285" i="18"/>
  <c r="N285" i="18"/>
  <c r="M285" i="18"/>
  <c r="L285" i="18"/>
  <c r="K285" i="18"/>
  <c r="J285" i="18"/>
  <c r="I285" i="18"/>
  <c r="T285" i="18" s="1"/>
  <c r="O238" i="18"/>
  <c r="P238" i="18"/>
  <c r="N238" i="18"/>
  <c r="M238" i="18"/>
  <c r="L238" i="18"/>
  <c r="K238" i="18"/>
  <c r="I238" i="18"/>
  <c r="T238" i="18" s="1"/>
  <c r="P393" i="18"/>
  <c r="O393" i="18"/>
  <c r="N393" i="18"/>
  <c r="M393" i="18"/>
  <c r="L393" i="18"/>
  <c r="I393" i="18"/>
  <c r="T393" i="18" s="1"/>
  <c r="P367" i="18"/>
  <c r="O367" i="18"/>
  <c r="M367" i="18"/>
  <c r="N367" i="18"/>
  <c r="L367" i="18"/>
  <c r="I367" i="18"/>
  <c r="T367" i="18" s="1"/>
  <c r="O229" i="18"/>
  <c r="N229" i="18"/>
  <c r="M229" i="18"/>
  <c r="P229" i="18"/>
  <c r="L229" i="18"/>
  <c r="I229" i="18"/>
  <c r="T229" i="18" s="1"/>
  <c r="P428" i="18"/>
  <c r="O428" i="18"/>
  <c r="M428" i="18"/>
  <c r="N428" i="18"/>
  <c r="I428" i="18"/>
  <c r="T428" i="18" s="1"/>
  <c r="K428" i="18"/>
  <c r="P30" i="18"/>
  <c r="O30" i="18"/>
  <c r="M30" i="18"/>
  <c r="N30" i="18"/>
  <c r="L30" i="18"/>
  <c r="I30" i="18"/>
  <c r="T30" i="18" s="1"/>
  <c r="P414" i="18"/>
  <c r="O414" i="18"/>
  <c r="M414" i="18"/>
  <c r="N414" i="18"/>
  <c r="L414" i="18"/>
  <c r="K414" i="18"/>
  <c r="I414" i="18"/>
  <c r="T414" i="18" s="1"/>
  <c r="P132" i="18"/>
  <c r="O132" i="18"/>
  <c r="M132" i="18"/>
  <c r="N132" i="18"/>
  <c r="L132" i="18"/>
  <c r="I132" i="18"/>
  <c r="T132" i="18" s="1"/>
  <c r="P425" i="18"/>
  <c r="O425" i="18"/>
  <c r="N425" i="18"/>
  <c r="M425" i="18"/>
  <c r="L425" i="18"/>
  <c r="I425" i="18"/>
  <c r="T425" i="18" s="1"/>
  <c r="P306" i="18"/>
  <c r="M306" i="18"/>
  <c r="O306" i="18"/>
  <c r="N306" i="18"/>
  <c r="I306" i="18"/>
  <c r="T306" i="18" s="1"/>
  <c r="K306" i="18"/>
  <c r="O449" i="18"/>
  <c r="P449" i="18"/>
  <c r="M449" i="18"/>
  <c r="L449" i="18"/>
  <c r="I449" i="18"/>
  <c r="T449" i="18" s="1"/>
  <c r="P474" i="18"/>
  <c r="O474" i="18"/>
  <c r="M474" i="18"/>
  <c r="N474" i="18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P388" i="18"/>
  <c r="O388" i="18"/>
  <c r="M388" i="18"/>
  <c r="N388" i="18"/>
  <c r="L388" i="18"/>
  <c r="J388" i="18"/>
  <c r="I388" i="18"/>
  <c r="T388" i="18" s="1"/>
  <c r="O170" i="18"/>
  <c r="P170" i="18"/>
  <c r="N170" i="18"/>
  <c r="M170" i="18"/>
  <c r="J170" i="18"/>
  <c r="L170" i="18"/>
  <c r="K170" i="18"/>
  <c r="I170" i="18"/>
  <c r="T170" i="18" s="1"/>
  <c r="P484" i="18"/>
  <c r="M484" i="18"/>
  <c r="O484" i="18"/>
  <c r="N484" i="18"/>
  <c r="L484" i="18"/>
  <c r="J484" i="18"/>
  <c r="I484" i="18"/>
  <c r="T484" i="18" s="1"/>
  <c r="P419" i="18"/>
  <c r="O419" i="18"/>
  <c r="M419" i="18"/>
  <c r="N419" i="18"/>
  <c r="L419" i="18"/>
  <c r="J419" i="18"/>
  <c r="I419" i="18"/>
  <c r="T419" i="18" s="1"/>
  <c r="P212" i="18"/>
  <c r="O212" i="18"/>
  <c r="N212" i="18"/>
  <c r="M212" i="18"/>
  <c r="J212" i="18"/>
  <c r="L212" i="18"/>
  <c r="K212" i="18"/>
  <c r="I212" i="18"/>
  <c r="T212" i="18" s="1"/>
  <c r="P21" i="18"/>
  <c r="O21" i="18"/>
  <c r="M21" i="18"/>
  <c r="N21" i="18"/>
  <c r="J21" i="18"/>
  <c r="Q21" i="18" s="1"/>
  <c r="K21" i="18"/>
  <c r="I21" i="18"/>
  <c r="T21" i="18" s="1"/>
  <c r="P253" i="18"/>
  <c r="O253" i="18"/>
  <c r="M253" i="18"/>
  <c r="N253" i="18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P328" i="18"/>
  <c r="O328" i="18"/>
  <c r="M328" i="18"/>
  <c r="N328" i="18"/>
  <c r="K328" i="18"/>
  <c r="L328" i="18"/>
  <c r="J328" i="18"/>
  <c r="I328" i="18"/>
  <c r="T328" i="18" s="1"/>
  <c r="P143" i="18"/>
  <c r="O143" i="18"/>
  <c r="N143" i="18"/>
  <c r="M143" i="18"/>
  <c r="J143" i="18"/>
  <c r="L143" i="18"/>
  <c r="I143" i="18"/>
  <c r="T143" i="18" s="1"/>
  <c r="P370" i="18"/>
  <c r="O370" i="18"/>
  <c r="N370" i="18"/>
  <c r="M370" i="18"/>
  <c r="K370" i="18"/>
  <c r="J370" i="18"/>
  <c r="Q370" i="18" s="1"/>
  <c r="I370" i="18"/>
  <c r="T370" i="18" s="1"/>
  <c r="P433" i="18"/>
  <c r="O433" i="18"/>
  <c r="M433" i="18"/>
  <c r="N433" i="18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M489" i="18"/>
  <c r="K489" i="18"/>
  <c r="J489" i="18"/>
  <c r="I489" i="18"/>
  <c r="T489" i="18" s="1"/>
  <c r="P82" i="18"/>
  <c r="O82" i="18"/>
  <c r="N82" i="18"/>
  <c r="M82" i="18"/>
  <c r="J82" i="18"/>
  <c r="L82" i="18"/>
  <c r="I82" i="18"/>
  <c r="T82" i="18" s="1"/>
  <c r="P269" i="18"/>
  <c r="O269" i="18"/>
  <c r="M269" i="18"/>
  <c r="N269" i="18"/>
  <c r="K269" i="18"/>
  <c r="J269" i="18"/>
  <c r="Q269" i="18" s="1"/>
  <c r="I269" i="18"/>
  <c r="T269" i="18" s="1"/>
  <c r="P123" i="18"/>
  <c r="O123" i="18"/>
  <c r="M123" i="18"/>
  <c r="N123" i="18"/>
  <c r="K123" i="18"/>
  <c r="L123" i="18"/>
  <c r="J123" i="18"/>
  <c r="I123" i="18"/>
  <c r="T123" i="18" s="1"/>
  <c r="P190" i="18"/>
  <c r="O190" i="18"/>
  <c r="N190" i="18"/>
  <c r="M190" i="18"/>
  <c r="J190" i="18"/>
  <c r="L190" i="18"/>
  <c r="I190" i="18"/>
  <c r="T190" i="18" s="1"/>
  <c r="P33" i="18"/>
  <c r="O33" i="18"/>
  <c r="M33" i="18"/>
  <c r="N33" i="18"/>
  <c r="K33" i="18"/>
  <c r="J33" i="18"/>
  <c r="Q33" i="18" s="1"/>
  <c r="I33" i="18"/>
  <c r="T33" i="18" s="1"/>
  <c r="P267" i="18"/>
  <c r="O267" i="18"/>
  <c r="M267" i="18"/>
  <c r="N267" i="18"/>
  <c r="K267" i="18"/>
  <c r="L267" i="18"/>
  <c r="J267" i="18"/>
  <c r="I267" i="18"/>
  <c r="T267" i="18" s="1"/>
  <c r="P53" i="18"/>
  <c r="O53" i="18"/>
  <c r="N53" i="18"/>
  <c r="M53" i="18"/>
  <c r="J53" i="18"/>
  <c r="L53" i="18"/>
  <c r="K53" i="18"/>
  <c r="I53" i="18"/>
  <c r="T53" i="18" s="1"/>
  <c r="P369" i="18"/>
  <c r="O369" i="18"/>
  <c r="N369" i="18"/>
  <c r="M369" i="18"/>
  <c r="K369" i="18"/>
  <c r="J369" i="18"/>
  <c r="I369" i="18"/>
  <c r="T369" i="18" s="1"/>
  <c r="P98" i="18"/>
  <c r="O98" i="18"/>
  <c r="N98" i="18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K451" i="18"/>
  <c r="L451" i="18"/>
  <c r="J451" i="18"/>
  <c r="I451" i="18"/>
  <c r="T451" i="18" s="1"/>
  <c r="P91" i="18"/>
  <c r="O91" i="18"/>
  <c r="N91" i="18"/>
  <c r="M91" i="18"/>
  <c r="L91" i="18"/>
  <c r="J91" i="18"/>
  <c r="I91" i="18"/>
  <c r="T91" i="18" s="1"/>
  <c r="P185" i="18"/>
  <c r="O185" i="18"/>
  <c r="N185" i="18"/>
  <c r="M185" i="18"/>
  <c r="K185" i="18"/>
  <c r="J185" i="18"/>
  <c r="I185" i="18"/>
  <c r="T185" i="18" s="1"/>
  <c r="P94" i="18"/>
  <c r="O94" i="18"/>
  <c r="N94" i="18"/>
  <c r="M94" i="18"/>
  <c r="J94" i="18"/>
  <c r="L94" i="18"/>
  <c r="I94" i="18"/>
  <c r="T94" i="18" s="1"/>
  <c r="P80" i="18"/>
  <c r="O80" i="18"/>
  <c r="N80" i="18"/>
  <c r="M80" i="18"/>
  <c r="L80" i="18"/>
  <c r="J80" i="18"/>
  <c r="I80" i="18"/>
  <c r="T80" i="18" s="1"/>
  <c r="K80" i="18"/>
  <c r="P237" i="18"/>
  <c r="O237" i="18"/>
  <c r="M237" i="18"/>
  <c r="N237" i="18"/>
  <c r="K237" i="18"/>
  <c r="L237" i="18"/>
  <c r="J237" i="18"/>
  <c r="I237" i="18"/>
  <c r="T237" i="18" s="1"/>
  <c r="P480" i="18"/>
  <c r="O480" i="18"/>
  <c r="N480" i="18"/>
  <c r="M480" i="18"/>
  <c r="L480" i="18"/>
  <c r="J480" i="18"/>
  <c r="I480" i="18"/>
  <c r="T480" i="18" s="1"/>
  <c r="P220" i="18"/>
  <c r="O220" i="18"/>
  <c r="N220" i="18"/>
  <c r="M220" i="18"/>
  <c r="K220" i="18"/>
  <c r="J220" i="18"/>
  <c r="I220" i="18"/>
  <c r="T220" i="18" s="1"/>
  <c r="P3" i="18"/>
  <c r="O3" i="18"/>
  <c r="N3" i="18"/>
  <c r="M3" i="18"/>
  <c r="J3" i="18"/>
  <c r="L3" i="18"/>
  <c r="I3" i="18"/>
  <c r="T3" i="18" s="1"/>
  <c r="P234" i="18"/>
  <c r="O234" i="18"/>
  <c r="N234" i="18"/>
  <c r="M234" i="18"/>
  <c r="L234" i="18"/>
  <c r="J234" i="18"/>
  <c r="I234" i="18"/>
  <c r="T234" i="18" s="1"/>
  <c r="K234" i="18"/>
  <c r="P129" i="18"/>
  <c r="O129" i="18"/>
  <c r="M129" i="18"/>
  <c r="N129" i="18"/>
  <c r="K129" i="18"/>
  <c r="L129" i="18"/>
  <c r="J129" i="18"/>
  <c r="I129" i="18"/>
  <c r="T129" i="18" s="1"/>
  <c r="P486" i="18"/>
  <c r="O486" i="18"/>
  <c r="M486" i="18"/>
  <c r="N486" i="18"/>
  <c r="L486" i="18"/>
  <c r="J486" i="18"/>
  <c r="I486" i="18"/>
  <c r="T486" i="18" s="1"/>
  <c r="P207" i="18"/>
  <c r="O207" i="18"/>
  <c r="N207" i="18"/>
  <c r="M207" i="18"/>
  <c r="K207" i="18"/>
  <c r="J207" i="18"/>
  <c r="I207" i="18"/>
  <c r="T207" i="18" s="1"/>
  <c r="P397" i="18"/>
  <c r="O397" i="18"/>
  <c r="N397" i="18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M319" i="18"/>
  <c r="K319" i="18"/>
  <c r="L319" i="18"/>
  <c r="J319" i="18"/>
  <c r="I319" i="18"/>
  <c r="T319" i="18" s="1"/>
  <c r="P107" i="18"/>
  <c r="O107" i="18"/>
  <c r="N107" i="18"/>
  <c r="M107" i="18"/>
  <c r="J107" i="18"/>
  <c r="L107" i="18"/>
  <c r="K107" i="18"/>
  <c r="I107" i="18"/>
  <c r="T107" i="18" s="1"/>
  <c r="P125" i="18"/>
  <c r="O125" i="18"/>
  <c r="N125" i="18"/>
  <c r="M125" i="18"/>
  <c r="K125" i="18"/>
  <c r="J125" i="18"/>
  <c r="I125" i="18"/>
  <c r="T125" i="18" s="1"/>
  <c r="P47" i="18"/>
  <c r="O47" i="18"/>
  <c r="N47" i="18"/>
  <c r="M47" i="18"/>
  <c r="J47" i="18"/>
  <c r="L47" i="18"/>
  <c r="I47" i="18"/>
  <c r="T47" i="18" s="1"/>
  <c r="P173" i="18"/>
  <c r="O173" i="18"/>
  <c r="M173" i="18"/>
  <c r="N173" i="18"/>
  <c r="L173" i="18"/>
  <c r="J173" i="18"/>
  <c r="I173" i="18"/>
  <c r="T173" i="18" s="1"/>
  <c r="K173" i="18"/>
  <c r="P431" i="18"/>
  <c r="O431" i="18"/>
  <c r="N431" i="18"/>
  <c r="M431" i="18"/>
  <c r="K431" i="18"/>
  <c r="L431" i="18"/>
  <c r="J431" i="18"/>
  <c r="I431" i="18"/>
  <c r="T431" i="18" s="1"/>
  <c r="P37" i="18"/>
  <c r="O37" i="18"/>
  <c r="N37" i="18"/>
  <c r="M37" i="18"/>
  <c r="J37" i="18"/>
  <c r="L37" i="18"/>
  <c r="K37" i="18"/>
  <c r="I37" i="18"/>
  <c r="T37" i="18" s="1"/>
  <c r="G37" i="18"/>
  <c r="P103" i="18"/>
  <c r="O103" i="18"/>
  <c r="N103" i="18"/>
  <c r="M103" i="18"/>
  <c r="K103" i="18"/>
  <c r="J103" i="18"/>
  <c r="I103" i="18"/>
  <c r="T103" i="18" s="1"/>
  <c r="G103" i="18"/>
  <c r="P34" i="18"/>
  <c r="O34" i="18"/>
  <c r="N34" i="18"/>
  <c r="M34" i="18"/>
  <c r="J34" i="18"/>
  <c r="L34" i="18"/>
  <c r="I34" i="18"/>
  <c r="T34" i="18" s="1"/>
  <c r="G34" i="18"/>
  <c r="P362" i="18"/>
  <c r="O362" i="18"/>
  <c r="M362" i="18"/>
  <c r="L362" i="18"/>
  <c r="J362" i="18"/>
  <c r="I362" i="18"/>
  <c r="T362" i="18" s="1"/>
  <c r="G362" i="18"/>
  <c r="N362" i="18"/>
  <c r="K362" i="18"/>
  <c r="P477" i="18"/>
  <c r="O477" i="18"/>
  <c r="M477" i="18"/>
  <c r="N477" i="18"/>
  <c r="L477" i="18"/>
  <c r="K477" i="18"/>
  <c r="J477" i="18"/>
  <c r="I477" i="18"/>
  <c r="T477" i="18" s="1"/>
  <c r="G477" i="18"/>
  <c r="P347" i="18"/>
  <c r="O347" i="18"/>
  <c r="N347" i="18"/>
  <c r="M347" i="18"/>
  <c r="L347" i="18"/>
  <c r="J347" i="18"/>
  <c r="K347" i="18"/>
  <c r="I347" i="18"/>
  <c r="T347" i="18" s="1"/>
  <c r="G347" i="18"/>
  <c r="P438" i="18"/>
  <c r="O438" i="18"/>
  <c r="N438" i="18"/>
  <c r="M438" i="18"/>
  <c r="L438" i="18"/>
  <c r="K438" i="18"/>
  <c r="J438" i="18"/>
  <c r="I438" i="18"/>
  <c r="T438" i="18" s="1"/>
  <c r="G438" i="18"/>
  <c r="P186" i="18"/>
  <c r="O186" i="18"/>
  <c r="M186" i="18"/>
  <c r="N186" i="18"/>
  <c r="L186" i="18"/>
  <c r="K186" i="18"/>
  <c r="J186" i="18"/>
  <c r="I186" i="18"/>
  <c r="T186" i="18" s="1"/>
  <c r="G186" i="18"/>
  <c r="P358" i="18"/>
  <c r="O358" i="18"/>
  <c r="M358" i="18"/>
  <c r="N358" i="18"/>
  <c r="J358" i="18"/>
  <c r="I358" i="18"/>
  <c r="T358" i="18" s="1"/>
  <c r="G358" i="18"/>
  <c r="L358" i="18"/>
  <c r="K358" i="18"/>
  <c r="P228" i="18"/>
  <c r="O228" i="18"/>
  <c r="M228" i="18"/>
  <c r="N228" i="18"/>
  <c r="L228" i="18"/>
  <c r="K228" i="18"/>
  <c r="J228" i="18"/>
  <c r="I228" i="18"/>
  <c r="T228" i="18" s="1"/>
  <c r="G228" i="18"/>
  <c r="P512" i="18"/>
  <c r="O512" i="18"/>
  <c r="N512" i="18"/>
  <c r="M512" i="18"/>
  <c r="L512" i="18"/>
  <c r="J512" i="18"/>
  <c r="K512" i="18"/>
  <c r="I512" i="18"/>
  <c r="T512" i="18" s="1"/>
  <c r="G512" i="18"/>
  <c r="P193" i="18"/>
  <c r="O193" i="18"/>
  <c r="N193" i="18"/>
  <c r="M193" i="18"/>
  <c r="L193" i="18"/>
  <c r="K193" i="18"/>
  <c r="J193" i="18"/>
  <c r="I193" i="18"/>
  <c r="T193" i="18" s="1"/>
  <c r="G193" i="18"/>
  <c r="P257" i="18"/>
  <c r="O257" i="18"/>
  <c r="M257" i="18"/>
  <c r="N257" i="18"/>
  <c r="L257" i="18"/>
  <c r="K257" i="18"/>
  <c r="J257" i="18"/>
  <c r="I257" i="18"/>
  <c r="T257" i="18" s="1"/>
  <c r="G257" i="18"/>
  <c r="P490" i="18"/>
  <c r="O490" i="18"/>
  <c r="M490" i="18"/>
  <c r="J490" i="18"/>
  <c r="I490" i="18"/>
  <c r="T490" i="18" s="1"/>
  <c r="G490" i="18"/>
  <c r="K490" i="18"/>
  <c r="P525" i="18"/>
  <c r="O525" i="18"/>
  <c r="N525" i="18"/>
  <c r="M525" i="18"/>
  <c r="K525" i="18"/>
  <c r="J525" i="18"/>
  <c r="I525" i="18"/>
  <c r="T525" i="18" s="1"/>
  <c r="G525" i="18"/>
  <c r="P421" i="18"/>
  <c r="O421" i="18"/>
  <c r="N421" i="18"/>
  <c r="M421" i="18"/>
  <c r="L421" i="18"/>
  <c r="J421" i="18"/>
  <c r="K421" i="18"/>
  <c r="I421" i="18"/>
  <c r="T421" i="18" s="1"/>
  <c r="G421" i="18"/>
  <c r="P420" i="18"/>
  <c r="O420" i="18"/>
  <c r="M420" i="18"/>
  <c r="N420" i="18"/>
  <c r="L420" i="18"/>
  <c r="J420" i="18"/>
  <c r="I420" i="18"/>
  <c r="T420" i="18" s="1"/>
  <c r="G420" i="18"/>
  <c r="P363" i="18"/>
  <c r="O363" i="18"/>
  <c r="M363" i="18"/>
  <c r="N363" i="18"/>
  <c r="L363" i="18"/>
  <c r="K363" i="18"/>
  <c r="J363" i="18"/>
  <c r="I363" i="18"/>
  <c r="T363" i="18" s="1"/>
  <c r="G363" i="18"/>
  <c r="P434" i="18"/>
  <c r="O434" i="18"/>
  <c r="M434" i="18"/>
  <c r="N434" i="18"/>
  <c r="J434" i="18"/>
  <c r="I434" i="18"/>
  <c r="T434" i="18" s="1"/>
  <c r="G434" i="18"/>
  <c r="L434" i="18"/>
  <c r="K434" i="18"/>
  <c r="P147" i="18"/>
  <c r="O147" i="18"/>
  <c r="N147" i="18"/>
  <c r="M147" i="18"/>
  <c r="K147" i="18"/>
  <c r="J147" i="18"/>
  <c r="L147" i="18"/>
  <c r="I147" i="18"/>
  <c r="T147" i="18" s="1"/>
  <c r="G147" i="18"/>
  <c r="P289" i="18"/>
  <c r="O289" i="18"/>
  <c r="N289" i="18"/>
  <c r="M289" i="18"/>
  <c r="L289" i="18"/>
  <c r="J289" i="18"/>
  <c r="K289" i="18"/>
  <c r="I289" i="18"/>
  <c r="T289" i="18" s="1"/>
  <c r="G289" i="18"/>
  <c r="P76" i="18"/>
  <c r="O76" i="18"/>
  <c r="M76" i="18"/>
  <c r="N76" i="18"/>
  <c r="L76" i="18"/>
  <c r="J76" i="18"/>
  <c r="I76" i="18"/>
  <c r="T76" i="18" s="1"/>
  <c r="G76" i="18"/>
  <c r="P286" i="18"/>
  <c r="O286" i="18"/>
  <c r="M286" i="18"/>
  <c r="N286" i="18"/>
  <c r="L286" i="18"/>
  <c r="K286" i="18"/>
  <c r="J286" i="18"/>
  <c r="I286" i="18"/>
  <c r="T286" i="18" s="1"/>
  <c r="G286" i="18"/>
  <c r="P201" i="18"/>
  <c r="O201" i="18"/>
  <c r="N201" i="18"/>
  <c r="M201" i="18"/>
  <c r="L201" i="18"/>
  <c r="K201" i="18"/>
  <c r="J201" i="18"/>
  <c r="I201" i="18"/>
  <c r="T201" i="18" s="1"/>
  <c r="G201" i="18"/>
  <c r="P304" i="18"/>
  <c r="O304" i="18"/>
  <c r="N304" i="18"/>
  <c r="M304" i="18"/>
  <c r="K304" i="18"/>
  <c r="J304" i="18"/>
  <c r="Q304" i="18" s="1"/>
  <c r="I304" i="18"/>
  <c r="T304" i="18" s="1"/>
  <c r="G304" i="18"/>
  <c r="P463" i="18"/>
  <c r="O463" i="18"/>
  <c r="M463" i="18"/>
  <c r="N463" i="18"/>
  <c r="L463" i="18"/>
  <c r="K463" i="18"/>
  <c r="J463" i="18"/>
  <c r="I463" i="18"/>
  <c r="T463" i="18" s="1"/>
  <c r="G463" i="18"/>
  <c r="P403" i="18"/>
  <c r="O403" i="18"/>
  <c r="M403" i="18"/>
  <c r="N403" i="18"/>
  <c r="K403" i="18"/>
  <c r="L403" i="18"/>
  <c r="J403" i="18"/>
  <c r="I403" i="18"/>
  <c r="T403" i="18" s="1"/>
  <c r="G403" i="18"/>
  <c r="P312" i="18"/>
  <c r="O312" i="18"/>
  <c r="N312" i="18"/>
  <c r="M312" i="18"/>
  <c r="K312" i="18"/>
  <c r="L312" i="18"/>
  <c r="J312" i="18"/>
  <c r="I312" i="18"/>
  <c r="T312" i="18" s="1"/>
  <c r="G312" i="18"/>
  <c r="P117" i="18"/>
  <c r="O117" i="18"/>
  <c r="M117" i="18"/>
  <c r="N117" i="18"/>
  <c r="L117" i="18"/>
  <c r="K117" i="18"/>
  <c r="J117" i="18"/>
  <c r="I117" i="18"/>
  <c r="T117" i="18" s="1"/>
  <c r="G117" i="18"/>
  <c r="P217" i="18"/>
  <c r="O217" i="18"/>
  <c r="N217" i="18"/>
  <c r="M217" i="18"/>
  <c r="L217" i="18"/>
  <c r="K217" i="18"/>
  <c r="J217" i="18"/>
  <c r="I217" i="18"/>
  <c r="T217" i="18" s="1"/>
  <c r="G217" i="18"/>
  <c r="P475" i="18"/>
  <c r="O475" i="18"/>
  <c r="M475" i="18"/>
  <c r="K475" i="18"/>
  <c r="N475" i="18"/>
  <c r="J475" i="18"/>
  <c r="I475" i="18"/>
  <c r="T475" i="18" s="1"/>
  <c r="G475" i="18"/>
  <c r="L475" i="18"/>
  <c r="G165" i="18"/>
  <c r="G88" i="18"/>
  <c r="G535" i="18"/>
  <c r="G519" i="18"/>
  <c r="G40" i="18"/>
  <c r="G290" i="18"/>
  <c r="G393" i="18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L334" i="18"/>
  <c r="K334" i="18"/>
  <c r="M334" i="18"/>
  <c r="J334" i="18"/>
  <c r="H334" i="18"/>
  <c r="P163" i="18"/>
  <c r="N163" i="18"/>
  <c r="O163" i="18"/>
  <c r="M163" i="18"/>
  <c r="L163" i="18"/>
  <c r="K163" i="18"/>
  <c r="J163" i="18"/>
  <c r="H163" i="18"/>
  <c r="P55" i="18"/>
  <c r="O55" i="18"/>
  <c r="N55" i="18"/>
  <c r="M55" i="18"/>
  <c r="L55" i="18"/>
  <c r="K55" i="18"/>
  <c r="J55" i="18"/>
  <c r="H55" i="18"/>
  <c r="P245" i="18"/>
  <c r="N245" i="18"/>
  <c r="O245" i="18"/>
  <c r="L245" i="18"/>
  <c r="M245" i="18"/>
  <c r="K245" i="18"/>
  <c r="J245" i="18"/>
  <c r="H245" i="18"/>
  <c r="P478" i="18"/>
  <c r="O478" i="18"/>
  <c r="N478" i="18"/>
  <c r="L478" i="18"/>
  <c r="M478" i="18"/>
  <c r="K478" i="18"/>
  <c r="J478" i="18"/>
  <c r="H478" i="18"/>
  <c r="P522" i="18"/>
  <c r="N522" i="18"/>
  <c r="O522" i="18"/>
  <c r="M522" i="18"/>
  <c r="L522" i="18"/>
  <c r="K522" i="18"/>
  <c r="J522" i="18"/>
  <c r="H522" i="18"/>
  <c r="P180" i="18"/>
  <c r="O180" i="18"/>
  <c r="N180" i="18"/>
  <c r="M180" i="18"/>
  <c r="L180" i="18"/>
  <c r="K180" i="18"/>
  <c r="J180" i="18"/>
  <c r="H180" i="18"/>
  <c r="P105" i="18"/>
  <c r="N105" i="18"/>
  <c r="L105" i="18"/>
  <c r="K105" i="18"/>
  <c r="J105" i="18"/>
  <c r="H105" i="18"/>
  <c r="P314" i="18"/>
  <c r="O314" i="18"/>
  <c r="N314" i="18"/>
  <c r="L314" i="18"/>
  <c r="K314" i="18"/>
  <c r="J314" i="18"/>
  <c r="H314" i="18"/>
  <c r="P266" i="18"/>
  <c r="N266" i="18"/>
  <c r="O266" i="18"/>
  <c r="M266" i="18"/>
  <c r="L266" i="18"/>
  <c r="K266" i="18"/>
  <c r="J266" i="18"/>
  <c r="H266" i="18"/>
  <c r="P323" i="18"/>
  <c r="O323" i="18"/>
  <c r="N323" i="18"/>
  <c r="M323" i="18"/>
  <c r="L323" i="18"/>
  <c r="K323" i="18"/>
  <c r="J323" i="18"/>
  <c r="H323" i="18"/>
  <c r="P255" i="18"/>
  <c r="O255" i="18"/>
  <c r="N255" i="18"/>
  <c r="L255" i="18"/>
  <c r="M255" i="18"/>
  <c r="K255" i="18"/>
  <c r="J255" i="18"/>
  <c r="H255" i="18"/>
  <c r="P342" i="18"/>
  <c r="O342" i="18"/>
  <c r="N342" i="18"/>
  <c r="L342" i="18"/>
  <c r="M342" i="18"/>
  <c r="K342" i="18"/>
  <c r="J342" i="18"/>
  <c r="H342" i="18"/>
  <c r="P317" i="18"/>
  <c r="N317" i="18"/>
  <c r="O317" i="18"/>
  <c r="M317" i="18"/>
  <c r="L317" i="18"/>
  <c r="K317" i="18"/>
  <c r="J317" i="18"/>
  <c r="H317" i="18"/>
  <c r="P411" i="18"/>
  <c r="N411" i="18"/>
  <c r="O411" i="18"/>
  <c r="M411" i="18"/>
  <c r="L411" i="18"/>
  <c r="K411" i="18"/>
  <c r="J411" i="18"/>
  <c r="H411" i="18"/>
  <c r="O302" i="18"/>
  <c r="P302" i="18"/>
  <c r="N302" i="18"/>
  <c r="L302" i="18"/>
  <c r="K302" i="18"/>
  <c r="H302" i="18"/>
  <c r="M302" i="18"/>
  <c r="J302" i="18"/>
  <c r="P4" i="18"/>
  <c r="O4" i="18"/>
  <c r="N4" i="18"/>
  <c r="L4" i="18"/>
  <c r="K4" i="18"/>
  <c r="M4" i="18"/>
  <c r="H4" i="18"/>
  <c r="P539" i="18"/>
  <c r="O539" i="18"/>
  <c r="N539" i="18"/>
  <c r="M539" i="18"/>
  <c r="L539" i="18"/>
  <c r="K539" i="18"/>
  <c r="H539" i="18"/>
  <c r="O366" i="18"/>
  <c r="N366" i="18"/>
  <c r="M366" i="18"/>
  <c r="L366" i="18"/>
  <c r="K366" i="18"/>
  <c r="P366" i="18"/>
  <c r="J366" i="18"/>
  <c r="H366" i="18"/>
  <c r="P263" i="18"/>
  <c r="O263" i="18"/>
  <c r="N263" i="18"/>
  <c r="L263" i="18"/>
  <c r="M263" i="18"/>
  <c r="K263" i="18"/>
  <c r="H263" i="18"/>
  <c r="J263" i="18"/>
  <c r="P439" i="18"/>
  <c r="O439" i="18"/>
  <c r="N439" i="18"/>
  <c r="L439" i="18"/>
  <c r="M439" i="18"/>
  <c r="K439" i="18"/>
  <c r="H439" i="18"/>
  <c r="P339" i="18"/>
  <c r="N339" i="18"/>
  <c r="M339" i="18"/>
  <c r="O339" i="18"/>
  <c r="L339" i="18"/>
  <c r="K339" i="18"/>
  <c r="H339" i="18"/>
  <c r="P127" i="18"/>
  <c r="N127" i="18"/>
  <c r="O127" i="18"/>
  <c r="M127" i="18"/>
  <c r="L127" i="18"/>
  <c r="K127" i="18"/>
  <c r="J127" i="18"/>
  <c r="H127" i="18"/>
  <c r="O368" i="18"/>
  <c r="N368" i="18"/>
  <c r="L368" i="18"/>
  <c r="P368" i="18"/>
  <c r="K368" i="18"/>
  <c r="H368" i="18"/>
  <c r="J368" i="18"/>
  <c r="P11" i="18"/>
  <c r="N11" i="18"/>
  <c r="O11" i="18"/>
  <c r="L11" i="18"/>
  <c r="K11" i="18"/>
  <c r="H11" i="18"/>
  <c r="P282" i="18"/>
  <c r="O282" i="18"/>
  <c r="N282" i="18"/>
  <c r="M282" i="18"/>
  <c r="L282" i="18"/>
  <c r="K282" i="18"/>
  <c r="H282" i="18"/>
  <c r="P221" i="18"/>
  <c r="O221" i="18"/>
  <c r="N221" i="18"/>
  <c r="M221" i="18"/>
  <c r="L221" i="18"/>
  <c r="K221" i="18"/>
  <c r="J221" i="18"/>
  <c r="H221" i="18"/>
  <c r="P501" i="18"/>
  <c r="O501" i="18"/>
  <c r="N501" i="18"/>
  <c r="L501" i="18"/>
  <c r="M501" i="18"/>
  <c r="H501" i="18"/>
  <c r="J501" i="18"/>
  <c r="P64" i="18"/>
  <c r="N64" i="18"/>
  <c r="L64" i="18"/>
  <c r="K64" i="18"/>
  <c r="H64" i="18"/>
  <c r="O64" i="18"/>
  <c r="P261" i="18"/>
  <c r="O261" i="18"/>
  <c r="N261" i="18"/>
  <c r="M261" i="18"/>
  <c r="L261" i="18"/>
  <c r="K261" i="18"/>
  <c r="J261" i="18"/>
  <c r="H261" i="18"/>
  <c r="N409" i="18"/>
  <c r="P409" i="18"/>
  <c r="O409" i="18"/>
  <c r="L409" i="18"/>
  <c r="M409" i="18"/>
  <c r="K409" i="18"/>
  <c r="H409" i="18"/>
  <c r="J409" i="18"/>
  <c r="P410" i="18"/>
  <c r="O410" i="18"/>
  <c r="N410" i="18"/>
  <c r="M410" i="18"/>
  <c r="L410" i="18"/>
  <c r="H410" i="18"/>
  <c r="P469" i="18"/>
  <c r="O469" i="18"/>
  <c r="N469" i="18"/>
  <c r="L469" i="18"/>
  <c r="K469" i="18"/>
  <c r="H469" i="18"/>
  <c r="M469" i="18"/>
  <c r="P9" i="18"/>
  <c r="O9" i="18"/>
  <c r="N9" i="18"/>
  <c r="M9" i="18"/>
  <c r="L9" i="18"/>
  <c r="K9" i="18"/>
  <c r="J9" i="18"/>
  <c r="H9" i="18"/>
  <c r="P271" i="18"/>
  <c r="O271" i="18"/>
  <c r="N271" i="18"/>
  <c r="L271" i="18"/>
  <c r="M271" i="18"/>
  <c r="H271" i="18"/>
  <c r="J271" i="18"/>
  <c r="P156" i="18"/>
  <c r="N156" i="18"/>
  <c r="O156" i="18"/>
  <c r="M156" i="18"/>
  <c r="L156" i="18"/>
  <c r="H156" i="18"/>
  <c r="K156" i="18"/>
  <c r="P429" i="18"/>
  <c r="O429" i="18"/>
  <c r="N429" i="18"/>
  <c r="L429" i="18"/>
  <c r="K429" i="18"/>
  <c r="H429" i="18"/>
  <c r="P281" i="18"/>
  <c r="O281" i="18"/>
  <c r="N281" i="18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M336" i="18"/>
  <c r="L336" i="18"/>
  <c r="H336" i="18"/>
  <c r="P25" i="18"/>
  <c r="N25" i="18"/>
  <c r="O25" i="18"/>
  <c r="L25" i="18"/>
  <c r="K25" i="18"/>
  <c r="H25" i="18"/>
  <c r="M25" i="18"/>
  <c r="P244" i="18"/>
  <c r="O244" i="18"/>
  <c r="N244" i="18"/>
  <c r="M244" i="18"/>
  <c r="L244" i="18"/>
  <c r="K244" i="18"/>
  <c r="J244" i="18"/>
  <c r="H244" i="18"/>
  <c r="O122" i="18"/>
  <c r="P122" i="18"/>
  <c r="N122" i="18"/>
  <c r="L122" i="18"/>
  <c r="M122" i="18"/>
  <c r="H122" i="18"/>
  <c r="J122" i="18"/>
  <c r="P109" i="18"/>
  <c r="N109" i="18"/>
  <c r="M109" i="18"/>
  <c r="L109" i="18"/>
  <c r="O109" i="18"/>
  <c r="H109" i="18"/>
  <c r="K109" i="18"/>
  <c r="P382" i="18"/>
  <c r="O382" i="18"/>
  <c r="N382" i="18"/>
  <c r="L382" i="18"/>
  <c r="K382" i="18"/>
  <c r="H382" i="18"/>
  <c r="P457" i="18"/>
  <c r="O457" i="18"/>
  <c r="N457" i="18"/>
  <c r="M457" i="18"/>
  <c r="L457" i="18"/>
  <c r="K457" i="18"/>
  <c r="J457" i="18"/>
  <c r="H457" i="18"/>
  <c r="O230" i="18"/>
  <c r="P230" i="18"/>
  <c r="N230" i="18"/>
  <c r="L230" i="18"/>
  <c r="M230" i="18"/>
  <c r="K230" i="18"/>
  <c r="H230" i="18"/>
  <c r="J230" i="18"/>
  <c r="P448" i="18"/>
  <c r="O448" i="18"/>
  <c r="N448" i="18"/>
  <c r="M448" i="18"/>
  <c r="L448" i="18"/>
  <c r="H448" i="18"/>
  <c r="P26" i="18"/>
  <c r="N26" i="18"/>
  <c r="O26" i="18"/>
  <c r="L26" i="18"/>
  <c r="K26" i="18"/>
  <c r="H26" i="18"/>
  <c r="M26" i="18"/>
  <c r="P337" i="18"/>
  <c r="O337" i="18"/>
  <c r="M337" i="18"/>
  <c r="L337" i="18"/>
  <c r="N337" i="18"/>
  <c r="K337" i="18"/>
  <c r="J337" i="18"/>
  <c r="H337" i="18"/>
  <c r="P390" i="18"/>
  <c r="O390" i="18"/>
  <c r="N390" i="18"/>
  <c r="L390" i="18"/>
  <c r="M390" i="18"/>
  <c r="H390" i="18"/>
  <c r="J390" i="18"/>
  <c r="P202" i="18"/>
  <c r="O202" i="18"/>
  <c r="N202" i="18"/>
  <c r="M202" i="18"/>
  <c r="L202" i="18"/>
  <c r="H202" i="18"/>
  <c r="K202" i="18"/>
  <c r="P313" i="18"/>
  <c r="O313" i="18"/>
  <c r="N313" i="18"/>
  <c r="L313" i="18"/>
  <c r="K313" i="18"/>
  <c r="H313" i="18"/>
  <c r="P471" i="18"/>
  <c r="O471" i="18"/>
  <c r="N471" i="18"/>
  <c r="M471" i="18"/>
  <c r="L471" i="18"/>
  <c r="K471" i="18"/>
  <c r="J471" i="18"/>
  <c r="H471" i="18"/>
  <c r="P325" i="18"/>
  <c r="O325" i="18"/>
  <c r="L325" i="18"/>
  <c r="M325" i="18"/>
  <c r="N325" i="18"/>
  <c r="K325" i="18"/>
  <c r="H325" i="18"/>
  <c r="J325" i="18"/>
  <c r="P240" i="18"/>
  <c r="O240" i="18"/>
  <c r="N240" i="18"/>
  <c r="M240" i="18"/>
  <c r="L240" i="18"/>
  <c r="H240" i="18"/>
  <c r="P176" i="18"/>
  <c r="N176" i="18"/>
  <c r="O176" i="18"/>
  <c r="L176" i="18"/>
  <c r="K176" i="18"/>
  <c r="H176" i="18"/>
  <c r="M176" i="18"/>
  <c r="P443" i="18"/>
  <c r="O443" i="18"/>
  <c r="N443" i="18"/>
  <c r="M443" i="18"/>
  <c r="L443" i="18"/>
  <c r="K443" i="18"/>
  <c r="J443" i="18"/>
  <c r="H443" i="18"/>
  <c r="P338" i="18"/>
  <c r="O338" i="18"/>
  <c r="N338" i="18"/>
  <c r="L338" i="18"/>
  <c r="M338" i="18"/>
  <c r="H338" i="18"/>
  <c r="J338" i="18"/>
  <c r="P205" i="18"/>
  <c r="N205" i="18"/>
  <c r="O205" i="18"/>
  <c r="M205" i="18"/>
  <c r="L205" i="18"/>
  <c r="H205" i="18"/>
  <c r="K205" i="18"/>
  <c r="P155" i="18"/>
  <c r="O155" i="18"/>
  <c r="N155" i="18"/>
  <c r="L155" i="18"/>
  <c r="K155" i="18"/>
  <c r="H155" i="18"/>
  <c r="P145" i="18"/>
  <c r="O145" i="18"/>
  <c r="N145" i="18"/>
  <c r="M145" i="18"/>
  <c r="L145" i="18"/>
  <c r="K145" i="18"/>
  <c r="J145" i="18"/>
  <c r="H145" i="18"/>
  <c r="P316" i="18"/>
  <c r="O316" i="18"/>
  <c r="N316" i="18"/>
  <c r="L316" i="18"/>
  <c r="M316" i="18"/>
  <c r="K316" i="18"/>
  <c r="H316" i="18"/>
  <c r="J316" i="18"/>
  <c r="P162" i="18"/>
  <c r="O162" i="18"/>
  <c r="N162" i="18"/>
  <c r="M162" i="18"/>
  <c r="L162" i="18"/>
  <c r="H162" i="18"/>
  <c r="P192" i="18"/>
  <c r="N192" i="18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P51" i="18"/>
  <c r="O51" i="18"/>
  <c r="N51" i="18"/>
  <c r="L51" i="18"/>
  <c r="M51" i="18"/>
  <c r="H51" i="18"/>
  <c r="J51" i="18"/>
  <c r="P310" i="18"/>
  <c r="O310" i="18"/>
  <c r="N310" i="18"/>
  <c r="M310" i="18"/>
  <c r="L310" i="18"/>
  <c r="H310" i="18"/>
  <c r="K310" i="18"/>
  <c r="P17" i="18"/>
  <c r="O17" i="18"/>
  <c r="N17" i="18"/>
  <c r="L17" i="18"/>
  <c r="K17" i="18"/>
  <c r="H17" i="18"/>
  <c r="P167" i="18"/>
  <c r="O167" i="18"/>
  <c r="N167" i="18"/>
  <c r="M167" i="18"/>
  <c r="L167" i="18"/>
  <c r="K167" i="18"/>
  <c r="J167" i="18"/>
  <c r="H167" i="18"/>
  <c r="P171" i="18"/>
  <c r="O171" i="18"/>
  <c r="L171" i="18"/>
  <c r="M171" i="18"/>
  <c r="N171" i="18"/>
  <c r="K171" i="18"/>
  <c r="H171" i="18"/>
  <c r="J171" i="18"/>
  <c r="P69" i="18"/>
  <c r="O69" i="18"/>
  <c r="N69" i="18"/>
  <c r="M69" i="18"/>
  <c r="L69" i="18"/>
  <c r="H69" i="18"/>
  <c r="P476" i="18"/>
  <c r="N476" i="18"/>
  <c r="O476" i="18"/>
  <c r="L476" i="18"/>
  <c r="K476" i="18"/>
  <c r="H476" i="18"/>
  <c r="M476" i="18"/>
  <c r="P36" i="18"/>
  <c r="O36" i="18"/>
  <c r="N36" i="18"/>
  <c r="M36" i="18"/>
  <c r="L36" i="18"/>
  <c r="K36" i="18"/>
  <c r="J36" i="18"/>
  <c r="H36" i="18"/>
  <c r="P350" i="18"/>
  <c r="O350" i="18"/>
  <c r="N350" i="18"/>
  <c r="L350" i="18"/>
  <c r="M350" i="18"/>
  <c r="H350" i="18"/>
  <c r="J350" i="18"/>
  <c r="P70" i="18"/>
  <c r="N70" i="18"/>
  <c r="M70" i="18"/>
  <c r="O70" i="18"/>
  <c r="L70" i="18"/>
  <c r="H70" i="18"/>
  <c r="K70" i="18"/>
  <c r="P164" i="18"/>
  <c r="O164" i="18"/>
  <c r="N164" i="18"/>
  <c r="L164" i="18"/>
  <c r="K164" i="18"/>
  <c r="H164" i="18"/>
  <c r="P63" i="18"/>
  <c r="O63" i="18"/>
  <c r="N63" i="18"/>
  <c r="M63" i="18"/>
  <c r="L63" i="18"/>
  <c r="K63" i="18"/>
  <c r="J63" i="18"/>
  <c r="H63" i="18"/>
  <c r="P166" i="18"/>
  <c r="O166" i="18"/>
  <c r="N166" i="18"/>
  <c r="L166" i="18"/>
  <c r="M166" i="18"/>
  <c r="K166" i="18"/>
  <c r="H166" i="18"/>
  <c r="J166" i="18"/>
  <c r="P341" i="18"/>
  <c r="O341" i="18"/>
  <c r="N341" i="18"/>
  <c r="M341" i="18"/>
  <c r="L341" i="18"/>
  <c r="H341" i="18"/>
  <c r="P427" i="18"/>
  <c r="N427" i="18"/>
  <c r="O427" i="18"/>
  <c r="L427" i="18"/>
  <c r="K427" i="18"/>
  <c r="H427" i="18"/>
  <c r="M427" i="18"/>
  <c r="P35" i="18"/>
  <c r="O35" i="18"/>
  <c r="N35" i="18"/>
  <c r="M35" i="18"/>
  <c r="L35" i="18"/>
  <c r="K35" i="18"/>
  <c r="J35" i="18"/>
  <c r="H35" i="18"/>
  <c r="P71" i="18"/>
  <c r="O71" i="18"/>
  <c r="N71" i="18"/>
  <c r="L71" i="18"/>
  <c r="M71" i="18"/>
  <c r="H71" i="18"/>
  <c r="J71" i="18"/>
  <c r="P18" i="18"/>
  <c r="N18" i="18"/>
  <c r="O18" i="18"/>
  <c r="M18" i="18"/>
  <c r="L18" i="18"/>
  <c r="H18" i="18"/>
  <c r="K18" i="18"/>
  <c r="P422" i="18"/>
  <c r="O422" i="18"/>
  <c r="N422" i="18"/>
  <c r="L422" i="18"/>
  <c r="K422" i="18"/>
  <c r="H422" i="18"/>
  <c r="P8" i="18"/>
  <c r="O8" i="18"/>
  <c r="N8" i="18"/>
  <c r="M8" i="18"/>
  <c r="L8" i="18"/>
  <c r="K8" i="18"/>
  <c r="J8" i="18"/>
  <c r="H8" i="18"/>
  <c r="P446" i="18"/>
  <c r="O446" i="18"/>
  <c r="N446" i="18"/>
  <c r="L446" i="18"/>
  <c r="M446" i="18"/>
  <c r="K446" i="18"/>
  <c r="H446" i="18"/>
  <c r="J446" i="18"/>
  <c r="P482" i="18"/>
  <c r="O482" i="18"/>
  <c r="N482" i="18"/>
  <c r="M482" i="18"/>
  <c r="L482" i="18"/>
  <c r="H482" i="18"/>
  <c r="P364" i="18"/>
  <c r="N364" i="18"/>
  <c r="L364" i="18"/>
  <c r="O364" i="18"/>
  <c r="K364" i="18"/>
  <c r="H364" i="18"/>
  <c r="M364" i="18"/>
  <c r="P183" i="18"/>
  <c r="O183" i="18"/>
  <c r="N183" i="18"/>
  <c r="M183" i="18"/>
  <c r="L183" i="18"/>
  <c r="K183" i="18"/>
  <c r="J183" i="18"/>
  <c r="H183" i="18"/>
  <c r="P529" i="18"/>
  <c r="O529" i="18"/>
  <c r="N529" i="18"/>
  <c r="L529" i="18"/>
  <c r="M529" i="18"/>
  <c r="H529" i="18"/>
  <c r="J529" i="18"/>
  <c r="P445" i="18"/>
  <c r="N445" i="18"/>
  <c r="O445" i="18"/>
  <c r="M445" i="18"/>
  <c r="L445" i="18"/>
  <c r="H445" i="18"/>
  <c r="K445" i="18"/>
  <c r="P379" i="18"/>
  <c r="O379" i="18"/>
  <c r="N379" i="18"/>
  <c r="L379" i="18"/>
  <c r="K379" i="18"/>
  <c r="H379" i="18"/>
  <c r="P509" i="18"/>
  <c r="O509" i="18"/>
  <c r="N509" i="18"/>
  <c r="M509" i="18"/>
  <c r="L509" i="18"/>
  <c r="K509" i="18"/>
  <c r="J509" i="18"/>
  <c r="H509" i="18"/>
  <c r="P400" i="18"/>
  <c r="N400" i="18"/>
  <c r="O400" i="18"/>
  <c r="L400" i="18"/>
  <c r="M400" i="18"/>
  <c r="K400" i="18"/>
  <c r="H400" i="18"/>
  <c r="J400" i="18"/>
  <c r="P359" i="18"/>
  <c r="O359" i="18"/>
  <c r="N359" i="18"/>
  <c r="L359" i="18"/>
  <c r="M359" i="18"/>
  <c r="H359" i="18"/>
  <c r="P491" i="18"/>
  <c r="O491" i="18"/>
  <c r="N491" i="18"/>
  <c r="M491" i="18"/>
  <c r="L491" i="18"/>
  <c r="K491" i="18"/>
  <c r="H491" i="18"/>
  <c r="P523" i="18"/>
  <c r="O523" i="18"/>
  <c r="N523" i="18"/>
  <c r="L523" i="18"/>
  <c r="M523" i="18"/>
  <c r="K523" i="18"/>
  <c r="J523" i="18"/>
  <c r="H523" i="18"/>
  <c r="P318" i="18"/>
  <c r="N318" i="18"/>
  <c r="L318" i="18"/>
  <c r="M318" i="18"/>
  <c r="O318" i="18"/>
  <c r="H318" i="18"/>
  <c r="J318" i="18"/>
  <c r="P78" i="18"/>
  <c r="O78" i="18"/>
  <c r="N78" i="18"/>
  <c r="L78" i="18"/>
  <c r="M78" i="18"/>
  <c r="H78" i="18"/>
  <c r="K78" i="18"/>
  <c r="P327" i="18"/>
  <c r="O327" i="18"/>
  <c r="N327" i="18"/>
  <c r="M327" i="18"/>
  <c r="L327" i="18"/>
  <c r="K327" i="18"/>
  <c r="H327" i="18"/>
  <c r="P83" i="18"/>
  <c r="O83" i="18"/>
  <c r="N83" i="18"/>
  <c r="L83" i="18"/>
  <c r="M83" i="18"/>
  <c r="K83" i="18"/>
  <c r="J83" i="18"/>
  <c r="H83" i="18"/>
  <c r="P450" i="18"/>
  <c r="N450" i="18"/>
  <c r="O450" i="18"/>
  <c r="L450" i="18"/>
  <c r="K450" i="18"/>
  <c r="H450" i="18"/>
  <c r="J450" i="18"/>
  <c r="P210" i="18"/>
  <c r="O210" i="18"/>
  <c r="N210" i="18"/>
  <c r="L210" i="18"/>
  <c r="M210" i="18"/>
  <c r="H210" i="18"/>
  <c r="P515" i="18"/>
  <c r="O515" i="18"/>
  <c r="N515" i="18"/>
  <c r="M515" i="18"/>
  <c r="L515" i="18"/>
  <c r="K515" i="18"/>
  <c r="H515" i="18"/>
  <c r="P252" i="18"/>
  <c r="O252" i="18"/>
  <c r="N252" i="18"/>
  <c r="L252" i="18"/>
  <c r="M252" i="18"/>
  <c r="K252" i="18"/>
  <c r="J252" i="18"/>
  <c r="H252" i="18"/>
  <c r="P151" i="18"/>
  <c r="N151" i="18"/>
  <c r="L151" i="18"/>
  <c r="O151" i="18"/>
  <c r="M151" i="18"/>
  <c r="H151" i="18"/>
  <c r="J151" i="18"/>
  <c r="P174" i="18"/>
  <c r="O174" i="18"/>
  <c r="N174" i="18"/>
  <c r="L174" i="18"/>
  <c r="M174" i="18"/>
  <c r="H174" i="18"/>
  <c r="K174" i="18"/>
  <c r="P106" i="18"/>
  <c r="O106" i="18"/>
  <c r="N106" i="18"/>
  <c r="M106" i="18"/>
  <c r="L106" i="18"/>
  <c r="K106" i="18"/>
  <c r="H106" i="18"/>
  <c r="P85" i="18"/>
  <c r="O85" i="18"/>
  <c r="N85" i="18"/>
  <c r="L85" i="18"/>
  <c r="M85" i="18"/>
  <c r="K85" i="18"/>
  <c r="J85" i="18"/>
  <c r="H85" i="18"/>
  <c r="P96" i="18"/>
  <c r="N96" i="18"/>
  <c r="O96" i="18"/>
  <c r="L96" i="18"/>
  <c r="M96" i="18"/>
  <c r="K96" i="18"/>
  <c r="H96" i="18"/>
  <c r="J96" i="18"/>
  <c r="P298" i="18"/>
  <c r="O298" i="18"/>
  <c r="N298" i="18"/>
  <c r="L298" i="18"/>
  <c r="M298" i="18"/>
  <c r="H298" i="18"/>
  <c r="P530" i="18"/>
  <c r="O530" i="18"/>
  <c r="N530" i="18"/>
  <c r="M530" i="18"/>
  <c r="L530" i="18"/>
  <c r="K530" i="18"/>
  <c r="H530" i="18"/>
  <c r="P233" i="18"/>
  <c r="O233" i="18"/>
  <c r="N233" i="18"/>
  <c r="L233" i="18"/>
  <c r="M233" i="18"/>
  <c r="K233" i="18"/>
  <c r="J233" i="18"/>
  <c r="H233" i="18"/>
  <c r="P104" i="18"/>
  <c r="N104" i="18"/>
  <c r="L104" i="18"/>
  <c r="M104" i="18"/>
  <c r="O104" i="18"/>
  <c r="H104" i="18"/>
  <c r="J104" i="18"/>
  <c r="P74" i="18"/>
  <c r="O74" i="18"/>
  <c r="N74" i="18"/>
  <c r="L74" i="18"/>
  <c r="H74" i="18"/>
  <c r="K74" i="18"/>
  <c r="P58" i="18"/>
  <c r="O58" i="18"/>
  <c r="N58" i="18"/>
  <c r="M58" i="18"/>
  <c r="L58" i="18"/>
  <c r="K58" i="18"/>
  <c r="H58" i="18"/>
  <c r="P504" i="18"/>
  <c r="O504" i="18"/>
  <c r="N504" i="18"/>
  <c r="L504" i="18"/>
  <c r="M504" i="18"/>
  <c r="K504" i="18"/>
  <c r="J504" i="18"/>
  <c r="H504" i="18"/>
  <c r="P10" i="18"/>
  <c r="N10" i="18"/>
  <c r="O10" i="18"/>
  <c r="L10" i="18"/>
  <c r="K10" i="18"/>
  <c r="H10" i="18"/>
  <c r="M10" i="18"/>
  <c r="J10" i="18"/>
  <c r="P500" i="18"/>
  <c r="O500" i="18"/>
  <c r="N500" i="18"/>
  <c r="L500" i="18"/>
  <c r="M500" i="18"/>
  <c r="H500" i="18"/>
  <c r="P498" i="18"/>
  <c r="O498" i="18"/>
  <c r="N498" i="18"/>
  <c r="M498" i="18"/>
  <c r="L498" i="18"/>
  <c r="K498" i="18"/>
  <c r="H498" i="18"/>
  <c r="P208" i="18"/>
  <c r="O208" i="18"/>
  <c r="N208" i="18"/>
  <c r="L208" i="18"/>
  <c r="M208" i="18"/>
  <c r="K208" i="18"/>
  <c r="J208" i="18"/>
  <c r="H208" i="18"/>
  <c r="P518" i="18"/>
  <c r="N518" i="18"/>
  <c r="L518" i="18"/>
  <c r="O518" i="18"/>
  <c r="M518" i="18"/>
  <c r="H518" i="18"/>
  <c r="J518" i="18"/>
  <c r="P169" i="18"/>
  <c r="O169" i="18"/>
  <c r="N169" i="18"/>
  <c r="L169" i="18"/>
  <c r="M169" i="18"/>
  <c r="K169" i="18"/>
  <c r="H169" i="18"/>
  <c r="P189" i="18"/>
  <c r="O189" i="18"/>
  <c r="N189" i="18"/>
  <c r="M189" i="18"/>
  <c r="L189" i="18"/>
  <c r="K189" i="18"/>
  <c r="H189" i="18"/>
  <c r="P499" i="18"/>
  <c r="O499" i="18"/>
  <c r="N499" i="18"/>
  <c r="L499" i="18"/>
  <c r="M499" i="18"/>
  <c r="K499" i="18"/>
  <c r="J499" i="18"/>
  <c r="H499" i="18"/>
  <c r="P508" i="18"/>
  <c r="N508" i="18"/>
  <c r="O508" i="18"/>
  <c r="L508" i="18"/>
  <c r="M508" i="18"/>
  <c r="H508" i="18"/>
  <c r="J508" i="18"/>
  <c r="P392" i="18"/>
  <c r="O392" i="18"/>
  <c r="N392" i="18"/>
  <c r="L392" i="18"/>
  <c r="M392" i="18"/>
  <c r="K392" i="18"/>
  <c r="H392" i="18"/>
  <c r="P61" i="18"/>
  <c r="O61" i="18"/>
  <c r="N61" i="18"/>
  <c r="M61" i="18"/>
  <c r="L61" i="18"/>
  <c r="K61" i="18"/>
  <c r="H61" i="18"/>
  <c r="P38" i="18"/>
  <c r="O38" i="18"/>
  <c r="N38" i="18"/>
  <c r="L38" i="18"/>
  <c r="M38" i="18"/>
  <c r="K38" i="18"/>
  <c r="J38" i="18"/>
  <c r="H38" i="18"/>
  <c r="P144" i="18"/>
  <c r="O144" i="18"/>
  <c r="N144" i="18"/>
  <c r="L144" i="18"/>
  <c r="M144" i="18"/>
  <c r="H144" i="18"/>
  <c r="J144" i="18"/>
  <c r="P120" i="18"/>
  <c r="N120" i="18"/>
  <c r="L120" i="18"/>
  <c r="O120" i="18"/>
  <c r="K120" i="18"/>
  <c r="M120" i="18"/>
  <c r="H120" i="18"/>
  <c r="P301" i="18"/>
  <c r="O301" i="18"/>
  <c r="N301" i="18"/>
  <c r="M301" i="18"/>
  <c r="L301" i="18"/>
  <c r="K301" i="18"/>
  <c r="H301" i="18"/>
  <c r="P483" i="18"/>
  <c r="O483" i="18"/>
  <c r="N483" i="18"/>
  <c r="L483" i="18"/>
  <c r="M483" i="18"/>
  <c r="K483" i="18"/>
  <c r="J483" i="18"/>
  <c r="H483" i="18"/>
  <c r="G277" i="18"/>
  <c r="G367" i="18"/>
  <c r="G229" i="18"/>
  <c r="G428" i="18"/>
  <c r="G30" i="18"/>
  <c r="G414" i="18"/>
  <c r="G305" i="18"/>
  <c r="G132" i="18"/>
  <c r="G425" i="18"/>
  <c r="G306" i="18"/>
  <c r="G449" i="18"/>
  <c r="G474" i="18"/>
  <c r="G309" i="18"/>
  <c r="G388" i="18"/>
  <c r="G170" i="18"/>
  <c r="G484" i="18"/>
  <c r="G260" i="18"/>
  <c r="G419" i="18"/>
  <c r="G212" i="18"/>
  <c r="G21" i="18"/>
  <c r="G253" i="18"/>
  <c r="G48" i="18"/>
  <c r="G95" i="18"/>
  <c r="G328" i="18"/>
  <c r="G143" i="18"/>
  <c r="G370" i="18"/>
  <c r="G433" i="18"/>
  <c r="G355" i="18"/>
  <c r="G489" i="18"/>
  <c r="G82" i="18"/>
  <c r="G269" i="18"/>
  <c r="G123" i="18"/>
  <c r="G464" i="18"/>
  <c r="G190" i="18"/>
  <c r="G33" i="18"/>
  <c r="G267" i="18"/>
  <c r="G53" i="18"/>
  <c r="G152" i="18"/>
  <c r="G369" i="18"/>
  <c r="G98" i="18"/>
  <c r="G86" i="18"/>
  <c r="G451" i="18"/>
  <c r="G91" i="18"/>
  <c r="G185" i="18"/>
  <c r="G94" i="18"/>
  <c r="G80" i="18"/>
  <c r="G24" i="18"/>
  <c r="G237" i="18"/>
  <c r="G480" i="18"/>
  <c r="G220" i="18"/>
  <c r="G3" i="18"/>
  <c r="G234" i="18"/>
  <c r="G293" i="18"/>
  <c r="G129" i="18"/>
  <c r="G486" i="18"/>
  <c r="G207" i="18"/>
  <c r="G397" i="18"/>
  <c r="G153" i="18"/>
  <c r="G133" i="18"/>
  <c r="G319" i="18"/>
  <c r="G107" i="18"/>
  <c r="G222" i="18"/>
  <c r="G125" i="18"/>
  <c r="G47" i="18"/>
  <c r="G173" i="18"/>
  <c r="G348" i="18"/>
  <c r="G431" i="18"/>
  <c r="G67" i="18"/>
  <c r="G529" i="18"/>
  <c r="G329" i="18"/>
  <c r="G465" i="18"/>
  <c r="G400" i="18"/>
  <c r="G65" i="18"/>
  <c r="G321" i="18"/>
  <c r="G318" i="18"/>
  <c r="G274" i="18"/>
  <c r="G154" i="18"/>
  <c r="G450" i="18"/>
  <c r="G15" i="18"/>
  <c r="G497" i="18"/>
  <c r="G151" i="18"/>
  <c r="G324" i="18"/>
  <c r="G357" i="18"/>
  <c r="G96" i="18"/>
  <c r="G436" i="18"/>
  <c r="G104" i="18"/>
  <c r="G195" i="18"/>
  <c r="G346" i="18"/>
  <c r="G10" i="18"/>
  <c r="G177" i="18"/>
  <c r="G404" i="18"/>
  <c r="G518" i="18"/>
  <c r="G496" i="18"/>
  <c r="G60" i="18"/>
  <c r="G508" i="18"/>
  <c r="G93" i="18"/>
  <c r="G361" i="18"/>
  <c r="G144" i="18"/>
  <c r="G239" i="18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N355" i="18"/>
  <c r="N153" i="18"/>
  <c r="O105" i="18"/>
  <c r="P146" i="18"/>
  <c r="O146" i="18"/>
  <c r="N146" i="18"/>
  <c r="L146" i="18"/>
  <c r="M146" i="18"/>
  <c r="K146" i="18"/>
  <c r="P492" i="18"/>
  <c r="O492" i="18"/>
  <c r="N492" i="18"/>
  <c r="L492" i="18"/>
  <c r="M492" i="18"/>
  <c r="K492" i="18"/>
  <c r="P540" i="18"/>
  <c r="O540" i="18"/>
  <c r="N540" i="18"/>
  <c r="L540" i="18"/>
  <c r="M540" i="18"/>
  <c r="K540" i="18"/>
  <c r="O224" i="18"/>
  <c r="P224" i="18"/>
  <c r="N224" i="18"/>
  <c r="L224" i="18"/>
  <c r="O148" i="18"/>
  <c r="P148" i="18"/>
  <c r="N148" i="18"/>
  <c r="L148" i="18"/>
  <c r="M148" i="18"/>
  <c r="J148" i="18"/>
  <c r="I148" i="18"/>
  <c r="T148" i="18" s="1"/>
  <c r="O418" i="18"/>
  <c r="P418" i="18"/>
  <c r="N418" i="18"/>
  <c r="L418" i="18"/>
  <c r="M418" i="18"/>
  <c r="J418" i="18"/>
  <c r="I418" i="18"/>
  <c r="T418" i="18" s="1"/>
  <c r="P268" i="18"/>
  <c r="O268" i="18"/>
  <c r="N268" i="18"/>
  <c r="L268" i="18"/>
  <c r="M268" i="18"/>
  <c r="J268" i="18"/>
  <c r="I268" i="18"/>
  <c r="T268" i="18" s="1"/>
  <c r="P242" i="18"/>
  <c r="O242" i="18"/>
  <c r="N242" i="18"/>
  <c r="M242" i="18"/>
  <c r="L242" i="18"/>
  <c r="K242" i="18"/>
  <c r="J242" i="18"/>
  <c r="I242" i="18"/>
  <c r="T242" i="18" s="1"/>
  <c r="P73" i="18"/>
  <c r="O73" i="18"/>
  <c r="N73" i="18"/>
  <c r="M73" i="18"/>
  <c r="L73" i="18"/>
  <c r="K73" i="18"/>
  <c r="J73" i="18"/>
  <c r="I73" i="18"/>
  <c r="T73" i="18" s="1"/>
  <c r="P191" i="18"/>
  <c r="O191" i="18"/>
  <c r="N191" i="18"/>
  <c r="M191" i="18"/>
  <c r="L191" i="18"/>
  <c r="K191" i="18"/>
  <c r="J191" i="18"/>
  <c r="I191" i="18"/>
  <c r="T191" i="18" s="1"/>
  <c r="P494" i="18"/>
  <c r="O494" i="18"/>
  <c r="N494" i="18"/>
  <c r="M494" i="18"/>
  <c r="L494" i="18"/>
  <c r="K494" i="18"/>
  <c r="J494" i="18"/>
  <c r="I494" i="18"/>
  <c r="T494" i="18" s="1"/>
  <c r="N485" i="18"/>
  <c r="P485" i="18"/>
  <c r="O485" i="18"/>
  <c r="M485" i="18"/>
  <c r="L485" i="18"/>
  <c r="K485" i="18"/>
  <c r="I485" i="18"/>
  <c r="T485" i="18" s="1"/>
  <c r="N57" i="18"/>
  <c r="P57" i="18"/>
  <c r="M57" i="18"/>
  <c r="L57" i="18"/>
  <c r="O57" i="18"/>
  <c r="K57" i="18"/>
  <c r="I57" i="18"/>
  <c r="T57" i="18" s="1"/>
  <c r="P521" i="18"/>
  <c r="N521" i="18"/>
  <c r="O521" i="18"/>
  <c r="M521" i="18"/>
  <c r="L521" i="18"/>
  <c r="K521" i="18"/>
  <c r="I521" i="18"/>
  <c r="T521" i="18" s="1"/>
  <c r="P97" i="18"/>
  <c r="N97" i="18"/>
  <c r="O97" i="18"/>
  <c r="M97" i="18"/>
  <c r="L97" i="18"/>
  <c r="K97" i="18"/>
  <c r="I97" i="18"/>
  <c r="T97" i="18" s="1"/>
  <c r="P395" i="18"/>
  <c r="N395" i="18"/>
  <c r="O395" i="18"/>
  <c r="M395" i="18"/>
  <c r="L395" i="18"/>
  <c r="K395" i="18"/>
  <c r="I395" i="18"/>
  <c r="T395" i="18" s="1"/>
  <c r="P444" i="18"/>
  <c r="O444" i="18"/>
  <c r="N444" i="18"/>
  <c r="M444" i="18"/>
  <c r="L444" i="18"/>
  <c r="I444" i="18"/>
  <c r="T444" i="18" s="1"/>
  <c r="P187" i="18"/>
  <c r="N187" i="18"/>
  <c r="M187" i="18"/>
  <c r="L187" i="18"/>
  <c r="O187" i="18"/>
  <c r="K187" i="18"/>
  <c r="I187" i="18"/>
  <c r="T187" i="18" s="1"/>
  <c r="O452" i="18"/>
  <c r="P452" i="18"/>
  <c r="N452" i="18"/>
  <c r="M452" i="18"/>
  <c r="L452" i="18"/>
  <c r="K452" i="18"/>
  <c r="J452" i="18"/>
  <c r="I452" i="18"/>
  <c r="T452" i="18" s="1"/>
  <c r="P77" i="18"/>
  <c r="O77" i="18"/>
  <c r="N77" i="18"/>
  <c r="M77" i="18"/>
  <c r="L77" i="18"/>
  <c r="J77" i="18"/>
  <c r="I77" i="18"/>
  <c r="T77" i="18" s="1"/>
  <c r="O287" i="18"/>
  <c r="N287" i="18"/>
  <c r="P287" i="18"/>
  <c r="M287" i="18"/>
  <c r="L287" i="18"/>
  <c r="K287" i="18"/>
  <c r="J287" i="18"/>
  <c r="I287" i="18"/>
  <c r="T287" i="18" s="1"/>
  <c r="P149" i="18"/>
  <c r="O149" i="18"/>
  <c r="N149" i="18"/>
  <c r="M149" i="18"/>
  <c r="L149" i="18"/>
  <c r="J149" i="18"/>
  <c r="I149" i="18"/>
  <c r="T149" i="18" s="1"/>
  <c r="P531" i="18"/>
  <c r="O531" i="18"/>
  <c r="N531" i="18"/>
  <c r="M531" i="18"/>
  <c r="L531" i="18"/>
  <c r="K531" i="18"/>
  <c r="J531" i="18"/>
  <c r="I531" i="18"/>
  <c r="T531" i="18" s="1"/>
  <c r="P272" i="18"/>
  <c r="O272" i="18"/>
  <c r="N272" i="18"/>
  <c r="M272" i="18"/>
  <c r="L272" i="18"/>
  <c r="K272" i="18"/>
  <c r="J272" i="18"/>
  <c r="I272" i="18"/>
  <c r="T272" i="18" s="1"/>
  <c r="P197" i="18"/>
  <c r="O197" i="18"/>
  <c r="N197" i="18"/>
  <c r="M197" i="18"/>
  <c r="L197" i="18"/>
  <c r="K197" i="18"/>
  <c r="J197" i="18"/>
  <c r="I197" i="18"/>
  <c r="T197" i="18" s="1"/>
  <c r="P493" i="18"/>
  <c r="O493" i="18"/>
  <c r="N493" i="18"/>
  <c r="M493" i="18"/>
  <c r="L493" i="18"/>
  <c r="K493" i="18"/>
  <c r="J493" i="18"/>
  <c r="I493" i="18"/>
  <c r="T493" i="18" s="1"/>
  <c r="P426" i="18"/>
  <c r="O426" i="18"/>
  <c r="N426" i="18"/>
  <c r="M426" i="18"/>
  <c r="K426" i="18"/>
  <c r="L426" i="18"/>
  <c r="I426" i="18"/>
  <c r="T426" i="18" s="1"/>
  <c r="P535" i="18"/>
  <c r="O535" i="18"/>
  <c r="N535" i="18"/>
  <c r="M535" i="18"/>
  <c r="L535" i="18"/>
  <c r="K535" i="18"/>
  <c r="I535" i="18"/>
  <c r="T535" i="18" s="1"/>
  <c r="O200" i="18"/>
  <c r="N200" i="18"/>
  <c r="P200" i="18"/>
  <c r="K200" i="18"/>
  <c r="I200" i="18"/>
  <c r="T200" i="18" s="1"/>
  <c r="G520" i="18"/>
  <c r="G213" i="18"/>
  <c r="G175" i="18"/>
  <c r="G100" i="18"/>
  <c r="G285" i="18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J114" i="18"/>
  <c r="K320" i="18"/>
  <c r="K77" i="18"/>
  <c r="K308" i="18"/>
  <c r="K177" i="18"/>
  <c r="L519" i="18"/>
  <c r="M335" i="18"/>
  <c r="M200" i="18"/>
  <c r="P507" i="18"/>
  <c r="N507" i="18"/>
  <c r="O507" i="18"/>
  <c r="L507" i="18"/>
  <c r="M507" i="18"/>
  <c r="P374" i="18"/>
  <c r="N374" i="18"/>
  <c r="O374" i="18"/>
  <c r="L374" i="18"/>
  <c r="M374" i="18"/>
  <c r="O84" i="18"/>
  <c r="P84" i="18"/>
  <c r="L84" i="18"/>
  <c r="M84" i="18"/>
  <c r="N84" i="18"/>
  <c r="P291" i="18"/>
  <c r="O291" i="18"/>
  <c r="L291" i="18"/>
  <c r="N291" i="18"/>
  <c r="M291" i="18"/>
  <c r="O430" i="18"/>
  <c r="P430" i="18"/>
  <c r="L430" i="18"/>
  <c r="M430" i="18"/>
  <c r="N430" i="18"/>
  <c r="J430" i="18"/>
  <c r="K430" i="18"/>
  <c r="I430" i="18"/>
  <c r="T430" i="18" s="1"/>
  <c r="P373" i="18"/>
  <c r="O373" i="18"/>
  <c r="L373" i="18"/>
  <c r="N373" i="18"/>
  <c r="M373" i="18"/>
  <c r="J373" i="18"/>
  <c r="K373" i="18"/>
  <c r="I373" i="18"/>
  <c r="T373" i="18" s="1"/>
  <c r="P113" i="18"/>
  <c r="O113" i="18"/>
  <c r="N113" i="18"/>
  <c r="M113" i="18"/>
  <c r="L113" i="18"/>
  <c r="I113" i="18"/>
  <c r="T113" i="18" s="1"/>
  <c r="P283" i="18"/>
  <c r="O283" i="18"/>
  <c r="M283" i="18"/>
  <c r="L283" i="18"/>
  <c r="N283" i="18"/>
  <c r="K283" i="18"/>
  <c r="I283" i="18"/>
  <c r="T283" i="18" s="1"/>
  <c r="O453" i="18"/>
  <c r="P453" i="18"/>
  <c r="M453" i="18"/>
  <c r="L453" i="18"/>
  <c r="K453" i="18"/>
  <c r="N453" i="18"/>
  <c r="I453" i="18"/>
  <c r="T453" i="18" s="1"/>
  <c r="P112" i="18"/>
  <c r="O112" i="18"/>
  <c r="M112" i="18"/>
  <c r="L112" i="18"/>
  <c r="N112" i="18"/>
  <c r="K112" i="18"/>
  <c r="I112" i="18"/>
  <c r="T112" i="18" s="1"/>
  <c r="P384" i="18"/>
  <c r="O384" i="18"/>
  <c r="N384" i="18"/>
  <c r="M384" i="18"/>
  <c r="L384" i="18"/>
  <c r="I384" i="18"/>
  <c r="T384" i="18" s="1"/>
  <c r="P470" i="18"/>
  <c r="N470" i="18"/>
  <c r="O470" i="18"/>
  <c r="M470" i="18"/>
  <c r="L470" i="18"/>
  <c r="K470" i="18"/>
  <c r="I470" i="18"/>
  <c r="T470" i="18" s="1"/>
  <c r="P31" i="18"/>
  <c r="O31" i="18"/>
  <c r="N31" i="18"/>
  <c r="M31" i="18"/>
  <c r="L31" i="18"/>
  <c r="I31" i="18"/>
  <c r="T31" i="18" s="1"/>
  <c r="P510" i="18"/>
  <c r="N510" i="18"/>
  <c r="O510" i="18"/>
  <c r="M510" i="18"/>
  <c r="L510" i="18"/>
  <c r="K510" i="18"/>
  <c r="I510" i="18"/>
  <c r="T510" i="18" s="1"/>
  <c r="O442" i="18"/>
  <c r="P442" i="18"/>
  <c r="N442" i="18"/>
  <c r="M442" i="18"/>
  <c r="L442" i="18"/>
  <c r="K442" i="18"/>
  <c r="J442" i="18"/>
  <c r="I442" i="18"/>
  <c r="T442" i="18" s="1"/>
  <c r="P417" i="18"/>
  <c r="O417" i="18"/>
  <c r="N417" i="18"/>
  <c r="M417" i="18"/>
  <c r="L417" i="18"/>
  <c r="J417" i="18"/>
  <c r="I417" i="18"/>
  <c r="T417" i="18" s="1"/>
  <c r="O332" i="18"/>
  <c r="N332" i="18"/>
  <c r="P332" i="18"/>
  <c r="M332" i="18"/>
  <c r="L332" i="18"/>
  <c r="K332" i="18"/>
  <c r="J332" i="18"/>
  <c r="I332" i="18"/>
  <c r="T332" i="18" s="1"/>
  <c r="P29" i="18"/>
  <c r="O29" i="18"/>
  <c r="N29" i="18"/>
  <c r="M29" i="18"/>
  <c r="L29" i="18"/>
  <c r="J29" i="18"/>
  <c r="I29" i="18"/>
  <c r="T29" i="18" s="1"/>
  <c r="P527" i="18"/>
  <c r="O527" i="18"/>
  <c r="N527" i="18"/>
  <c r="M527" i="18"/>
  <c r="L527" i="18"/>
  <c r="K527" i="18"/>
  <c r="J527" i="18"/>
  <c r="I527" i="18"/>
  <c r="T527" i="18" s="1"/>
  <c r="P541" i="18"/>
  <c r="O541" i="18"/>
  <c r="N541" i="18"/>
  <c r="M541" i="18"/>
  <c r="L541" i="18"/>
  <c r="K541" i="18"/>
  <c r="J541" i="18"/>
  <c r="I541" i="18"/>
  <c r="T541" i="18" s="1"/>
  <c r="P198" i="18"/>
  <c r="O198" i="18"/>
  <c r="N198" i="18"/>
  <c r="M198" i="18"/>
  <c r="L198" i="18"/>
  <c r="K198" i="18"/>
  <c r="J198" i="18"/>
  <c r="I198" i="18"/>
  <c r="T198" i="18" s="1"/>
  <c r="P66" i="18"/>
  <c r="N66" i="18"/>
  <c r="M66" i="18"/>
  <c r="O66" i="18"/>
  <c r="L66" i="18"/>
  <c r="K66" i="18"/>
  <c r="I66" i="18"/>
  <c r="T66" i="18" s="1"/>
  <c r="P243" i="18"/>
  <c r="N243" i="18"/>
  <c r="O243" i="18"/>
  <c r="M243" i="18"/>
  <c r="L243" i="18"/>
  <c r="K243" i="18"/>
  <c r="I243" i="18"/>
  <c r="T243" i="18" s="1"/>
  <c r="P488" i="18"/>
  <c r="N488" i="18"/>
  <c r="O488" i="18"/>
  <c r="M488" i="18"/>
  <c r="L488" i="18"/>
  <c r="K488" i="18"/>
  <c r="I488" i="18"/>
  <c r="T488" i="18" s="1"/>
  <c r="P165" i="18"/>
  <c r="N165" i="18"/>
  <c r="O165" i="18"/>
  <c r="M165" i="18"/>
  <c r="L165" i="18"/>
  <c r="K165" i="18"/>
  <c r="I165" i="18"/>
  <c r="T165" i="18" s="1"/>
  <c r="P87" i="18"/>
  <c r="O87" i="18"/>
  <c r="N87" i="18"/>
  <c r="M87" i="18"/>
  <c r="L87" i="18"/>
  <c r="I87" i="18"/>
  <c r="T87" i="18" s="1"/>
  <c r="O284" i="18"/>
  <c r="P284" i="18"/>
  <c r="N284" i="18"/>
  <c r="M284" i="18"/>
  <c r="L284" i="18"/>
  <c r="K284" i="18"/>
  <c r="I284" i="18"/>
  <c r="T284" i="18" s="1"/>
  <c r="P23" i="18"/>
  <c r="O23" i="18"/>
  <c r="N23" i="18"/>
  <c r="M23" i="18"/>
  <c r="L23" i="18"/>
  <c r="I23" i="18"/>
  <c r="T23" i="18" s="1"/>
  <c r="O15" i="18"/>
  <c r="P15" i="18"/>
  <c r="N15" i="18"/>
  <c r="M15" i="18"/>
  <c r="L15" i="18"/>
  <c r="J15" i="18"/>
  <c r="I15" i="18"/>
  <c r="T15" i="18" s="1"/>
  <c r="P514" i="18"/>
  <c r="O514" i="18"/>
  <c r="N514" i="18"/>
  <c r="M514" i="18"/>
  <c r="L514" i="18"/>
  <c r="K514" i="18"/>
  <c r="J514" i="18"/>
  <c r="I514" i="18"/>
  <c r="T514" i="18" s="1"/>
  <c r="P307" i="18"/>
  <c r="O307" i="18"/>
  <c r="N307" i="18"/>
  <c r="M307" i="18"/>
  <c r="L307" i="18"/>
  <c r="I307" i="18"/>
  <c r="T307" i="18" s="1"/>
  <c r="O227" i="18"/>
  <c r="P227" i="18"/>
  <c r="N227" i="18"/>
  <c r="M227" i="18"/>
  <c r="L227" i="18"/>
  <c r="J227" i="18"/>
  <c r="I227" i="18"/>
  <c r="T227" i="18" s="1"/>
  <c r="P405" i="18"/>
  <c r="O405" i="18"/>
  <c r="N405" i="18"/>
  <c r="M405" i="18"/>
  <c r="L405" i="18"/>
  <c r="K405" i="18"/>
  <c r="J405" i="18"/>
  <c r="I405" i="18"/>
  <c r="T405" i="18" s="1"/>
  <c r="P40" i="18"/>
  <c r="O40" i="18"/>
  <c r="N40" i="18"/>
  <c r="M40" i="18"/>
  <c r="L40" i="18"/>
  <c r="K40" i="18"/>
  <c r="I40" i="18"/>
  <c r="T40" i="18" s="1"/>
  <c r="O214" i="18"/>
  <c r="N214" i="18"/>
  <c r="P214" i="18"/>
  <c r="M214" i="18"/>
  <c r="K214" i="18"/>
  <c r="I214" i="18"/>
  <c r="T214" i="18" s="1"/>
  <c r="O496" i="18"/>
  <c r="P496" i="18"/>
  <c r="N496" i="18"/>
  <c r="L496" i="18"/>
  <c r="K496" i="18"/>
  <c r="J496" i="18"/>
  <c r="I496" i="18"/>
  <c r="T496" i="18" s="1"/>
  <c r="P246" i="18"/>
  <c r="O246" i="18"/>
  <c r="N246" i="18"/>
  <c r="M246" i="18"/>
  <c r="L246" i="18"/>
  <c r="K246" i="18"/>
  <c r="J246" i="18"/>
  <c r="I246" i="18"/>
  <c r="T246" i="18" s="1"/>
  <c r="O296" i="18"/>
  <c r="P296" i="18"/>
  <c r="N296" i="18"/>
  <c r="K296" i="18"/>
  <c r="M296" i="18"/>
  <c r="L296" i="18"/>
  <c r="I296" i="18"/>
  <c r="T296" i="18" s="1"/>
  <c r="O462" i="18"/>
  <c r="P462" i="18"/>
  <c r="N462" i="18"/>
  <c r="L462" i="18"/>
  <c r="M462" i="18"/>
  <c r="K462" i="18"/>
  <c r="J462" i="18"/>
  <c r="I462" i="18"/>
  <c r="T462" i="18" s="1"/>
  <c r="G197" i="18"/>
  <c r="G295" i="18"/>
  <c r="G514" i="18"/>
  <c r="G405" i="18"/>
  <c r="P277" i="18"/>
  <c r="O277" i="18"/>
  <c r="M277" i="18"/>
  <c r="I277" i="18"/>
  <c r="T277" i="18" s="1"/>
  <c r="K277" i="18"/>
  <c r="P157" i="18"/>
  <c r="O157" i="18"/>
  <c r="M157" i="18"/>
  <c r="N157" i="18"/>
  <c r="L157" i="18"/>
  <c r="K157" i="18"/>
  <c r="I157" i="18"/>
  <c r="T157" i="18" s="1"/>
  <c r="P424" i="18"/>
  <c r="O424" i="18"/>
  <c r="N424" i="18"/>
  <c r="M424" i="18"/>
  <c r="L424" i="18"/>
  <c r="I424" i="18"/>
  <c r="T424" i="18" s="1"/>
  <c r="P305" i="18"/>
  <c r="O305" i="18"/>
  <c r="M305" i="18"/>
  <c r="N305" i="18"/>
  <c r="I305" i="18"/>
  <c r="T305" i="18" s="1"/>
  <c r="K305" i="18"/>
  <c r="P299" i="18"/>
  <c r="M299" i="18"/>
  <c r="N299" i="18"/>
  <c r="O299" i="18"/>
  <c r="L299" i="18"/>
  <c r="K299" i="18"/>
  <c r="I299" i="18"/>
  <c r="T299" i="18" s="1"/>
  <c r="P225" i="18"/>
  <c r="O225" i="18"/>
  <c r="N225" i="18"/>
  <c r="M225" i="18"/>
  <c r="L225" i="18"/>
  <c r="K225" i="18"/>
  <c r="I225" i="18"/>
  <c r="T225" i="18" s="1"/>
  <c r="P260" i="18"/>
  <c r="O260" i="18"/>
  <c r="M260" i="18"/>
  <c r="N260" i="18"/>
  <c r="J260" i="18"/>
  <c r="K260" i="18"/>
  <c r="I260" i="18"/>
  <c r="T260" i="18" s="1"/>
  <c r="P466" i="18"/>
  <c r="O466" i="18"/>
  <c r="M466" i="18"/>
  <c r="N466" i="18"/>
  <c r="L466" i="18"/>
  <c r="J466" i="18"/>
  <c r="I466" i="18"/>
  <c r="T466" i="18" s="1"/>
  <c r="P194" i="18"/>
  <c r="O194" i="18"/>
  <c r="N194" i="18"/>
  <c r="M194" i="18"/>
  <c r="J194" i="18"/>
  <c r="L194" i="18"/>
  <c r="K194" i="18"/>
  <c r="I194" i="18"/>
  <c r="T194" i="18" s="1"/>
  <c r="P95" i="18"/>
  <c r="O95" i="18"/>
  <c r="N95" i="18"/>
  <c r="M95" i="18"/>
  <c r="K95" i="18"/>
  <c r="J95" i="18"/>
  <c r="I95" i="18"/>
  <c r="T95" i="18" s="1"/>
  <c r="P118" i="18"/>
  <c r="O118" i="18"/>
  <c r="M118" i="18"/>
  <c r="N118" i="18"/>
  <c r="L118" i="18"/>
  <c r="J118" i="18"/>
  <c r="I118" i="18"/>
  <c r="T118" i="18" s="1"/>
  <c r="K118" i="18"/>
  <c r="P62" i="18"/>
  <c r="O62" i="18"/>
  <c r="N62" i="18"/>
  <c r="M62" i="18"/>
  <c r="J62" i="18"/>
  <c r="L62" i="18"/>
  <c r="K62" i="18"/>
  <c r="I62" i="18"/>
  <c r="T62" i="18" s="1"/>
  <c r="P386" i="18"/>
  <c r="O386" i="18"/>
  <c r="M386" i="18"/>
  <c r="N386" i="18"/>
  <c r="K386" i="18"/>
  <c r="L386" i="18"/>
  <c r="J386" i="18"/>
  <c r="I386" i="18"/>
  <c r="T386" i="18" s="1"/>
  <c r="P479" i="18"/>
  <c r="O479" i="18"/>
  <c r="N479" i="18"/>
  <c r="M479" i="18"/>
  <c r="L479" i="18"/>
  <c r="J479" i="18"/>
  <c r="I479" i="18"/>
  <c r="T479" i="18" s="1"/>
  <c r="K479" i="18"/>
  <c r="P372" i="18"/>
  <c r="O372" i="18"/>
  <c r="N372" i="18"/>
  <c r="M372" i="18"/>
  <c r="J372" i="18"/>
  <c r="L372" i="18"/>
  <c r="K372" i="18"/>
  <c r="I372" i="18"/>
  <c r="T372" i="18" s="1"/>
  <c r="P412" i="18"/>
  <c r="O412" i="18"/>
  <c r="N412" i="18"/>
  <c r="M412" i="18"/>
  <c r="L412" i="18"/>
  <c r="J412" i="18"/>
  <c r="I412" i="18"/>
  <c r="T412" i="18" s="1"/>
  <c r="P464" i="18"/>
  <c r="O464" i="18"/>
  <c r="N464" i="18"/>
  <c r="M464" i="18"/>
  <c r="K464" i="18"/>
  <c r="J464" i="18"/>
  <c r="I464" i="18"/>
  <c r="T464" i="18" s="1"/>
  <c r="P441" i="18"/>
  <c r="O441" i="18"/>
  <c r="M441" i="18"/>
  <c r="K441" i="18"/>
  <c r="N441" i="18"/>
  <c r="L441" i="18"/>
  <c r="J441" i="18"/>
  <c r="I441" i="18"/>
  <c r="T441" i="18" s="1"/>
  <c r="P340" i="18"/>
  <c r="O340" i="18"/>
  <c r="N340" i="18"/>
  <c r="M340" i="18"/>
  <c r="L340" i="18"/>
  <c r="J340" i="18"/>
  <c r="I340" i="18"/>
  <c r="T340" i="18" s="1"/>
  <c r="K340" i="18"/>
  <c r="P152" i="18"/>
  <c r="O152" i="18"/>
  <c r="N152" i="18"/>
  <c r="M152" i="18"/>
  <c r="L152" i="18"/>
  <c r="J152" i="18"/>
  <c r="I152" i="18"/>
  <c r="T152" i="18" s="1"/>
  <c r="P42" i="18"/>
  <c r="O42" i="18"/>
  <c r="M42" i="18"/>
  <c r="N42" i="18"/>
  <c r="K42" i="18"/>
  <c r="L42" i="18"/>
  <c r="J42" i="18"/>
  <c r="I42" i="18"/>
  <c r="T42" i="18" s="1"/>
  <c r="P137" i="18"/>
  <c r="O137" i="18"/>
  <c r="N137" i="18"/>
  <c r="M137" i="18"/>
  <c r="L137" i="18"/>
  <c r="J137" i="18"/>
  <c r="I137" i="18"/>
  <c r="T137" i="18" s="1"/>
  <c r="K137" i="18"/>
  <c r="P89" i="18"/>
  <c r="O89" i="18"/>
  <c r="N89" i="18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K24" i="18"/>
  <c r="J24" i="18"/>
  <c r="I24" i="18"/>
  <c r="T24" i="18" s="1"/>
  <c r="P241" i="18"/>
  <c r="O241" i="18"/>
  <c r="N241" i="18"/>
  <c r="M241" i="18"/>
  <c r="J241" i="18"/>
  <c r="L241" i="18"/>
  <c r="K241" i="18"/>
  <c r="I241" i="18"/>
  <c r="T241" i="18" s="1"/>
  <c r="P416" i="18"/>
  <c r="O416" i="18"/>
  <c r="M416" i="18"/>
  <c r="N416" i="18"/>
  <c r="K416" i="18"/>
  <c r="L416" i="18"/>
  <c r="J416" i="18"/>
  <c r="I416" i="18"/>
  <c r="T416" i="18" s="1"/>
  <c r="P293" i="18"/>
  <c r="O293" i="18"/>
  <c r="M293" i="18"/>
  <c r="N293" i="18"/>
  <c r="K293" i="18"/>
  <c r="J293" i="18"/>
  <c r="I293" i="18"/>
  <c r="T293" i="18" s="1"/>
  <c r="P90" i="18"/>
  <c r="O90" i="18"/>
  <c r="N90" i="18"/>
  <c r="M90" i="18"/>
  <c r="J90" i="18"/>
  <c r="L90" i="18"/>
  <c r="K90" i="18"/>
  <c r="I90" i="18"/>
  <c r="T90" i="18" s="1"/>
  <c r="P455" i="18"/>
  <c r="O455" i="18"/>
  <c r="N455" i="18"/>
  <c r="M455" i="18"/>
  <c r="K455" i="18"/>
  <c r="L455" i="18"/>
  <c r="J455" i="18"/>
  <c r="I455" i="18"/>
  <c r="T455" i="18" s="1"/>
  <c r="P133" i="18"/>
  <c r="O133" i="18"/>
  <c r="N133" i="18"/>
  <c r="M133" i="18"/>
  <c r="K133" i="18"/>
  <c r="J133" i="18"/>
  <c r="I133" i="18"/>
  <c r="T133" i="18" s="1"/>
  <c r="P222" i="18"/>
  <c r="O222" i="18"/>
  <c r="M222" i="18"/>
  <c r="N222" i="18"/>
  <c r="L222" i="18"/>
  <c r="J222" i="18"/>
  <c r="I222" i="18"/>
  <c r="T222" i="18" s="1"/>
  <c r="P262" i="18"/>
  <c r="O262" i="18"/>
  <c r="N262" i="18"/>
  <c r="M262" i="18"/>
  <c r="K262" i="18"/>
  <c r="L262" i="18"/>
  <c r="J262" i="18"/>
  <c r="I262" i="18"/>
  <c r="T262" i="18" s="1"/>
  <c r="P348" i="18"/>
  <c r="O348" i="18"/>
  <c r="N348" i="18"/>
  <c r="M348" i="18"/>
  <c r="K348" i="18"/>
  <c r="J348" i="18"/>
  <c r="I348" i="18"/>
  <c r="T348" i="18" s="1"/>
  <c r="P279" i="18"/>
  <c r="O279" i="18"/>
  <c r="M279" i="18"/>
  <c r="N279" i="18"/>
  <c r="L279" i="18"/>
  <c r="J279" i="18"/>
  <c r="I279" i="18"/>
  <c r="T279" i="18" s="1"/>
  <c r="G279" i="18"/>
  <c r="P199" i="18"/>
  <c r="O199" i="18"/>
  <c r="N199" i="18"/>
  <c r="M199" i="18"/>
  <c r="K199" i="18"/>
  <c r="L199" i="18"/>
  <c r="J199" i="18"/>
  <c r="I199" i="18"/>
  <c r="T199" i="18" s="1"/>
  <c r="G199" i="18"/>
  <c r="P119" i="18"/>
  <c r="O119" i="18"/>
  <c r="N119" i="18"/>
  <c r="M119" i="18"/>
  <c r="K119" i="18"/>
  <c r="J119" i="18"/>
  <c r="I119" i="18"/>
  <c r="T119" i="18" s="1"/>
  <c r="G119" i="18"/>
  <c r="P322" i="18"/>
  <c r="O322" i="18"/>
  <c r="M322" i="18"/>
  <c r="N322" i="18"/>
  <c r="L322" i="18"/>
  <c r="J322" i="18"/>
  <c r="I322" i="18"/>
  <c r="T322" i="18" s="1"/>
  <c r="G322" i="18"/>
  <c r="P181" i="18"/>
  <c r="O181" i="18"/>
  <c r="N181" i="18"/>
  <c r="M181" i="18"/>
  <c r="L181" i="18"/>
  <c r="J181" i="18"/>
  <c r="I181" i="18"/>
  <c r="T181" i="18" s="1"/>
  <c r="G181" i="18"/>
  <c r="P353" i="18"/>
  <c r="O353" i="18"/>
  <c r="N353" i="18"/>
  <c r="M353" i="18"/>
  <c r="K353" i="18"/>
  <c r="J353" i="18"/>
  <c r="L353" i="18"/>
  <c r="I353" i="18"/>
  <c r="T353" i="18" s="1"/>
  <c r="G353" i="18"/>
  <c r="P402" i="18"/>
  <c r="O402" i="18"/>
  <c r="M402" i="18"/>
  <c r="N402" i="18"/>
  <c r="L402" i="18"/>
  <c r="J402" i="18"/>
  <c r="I402" i="18"/>
  <c r="T402" i="18" s="1"/>
  <c r="G402" i="18"/>
  <c r="P138" i="18"/>
  <c r="O138" i="18"/>
  <c r="N138" i="18"/>
  <c r="M138" i="18"/>
  <c r="L138" i="18"/>
  <c r="J138" i="18"/>
  <c r="I138" i="18"/>
  <c r="T138" i="18" s="1"/>
  <c r="G138" i="18"/>
  <c r="P387" i="18"/>
  <c r="O387" i="18"/>
  <c r="M387" i="18"/>
  <c r="N387" i="18"/>
  <c r="L387" i="18"/>
  <c r="K387" i="18"/>
  <c r="J387" i="18"/>
  <c r="I387" i="18"/>
  <c r="T387" i="18" s="1"/>
  <c r="G387" i="18"/>
  <c r="P211" i="18"/>
  <c r="O211" i="18"/>
  <c r="N211" i="18"/>
  <c r="M211" i="18"/>
  <c r="L211" i="18"/>
  <c r="K211" i="18"/>
  <c r="J211" i="18"/>
  <c r="I211" i="18"/>
  <c r="T211" i="18" s="1"/>
  <c r="G211" i="18"/>
  <c r="P294" i="18"/>
  <c r="O294" i="18"/>
  <c r="N294" i="18"/>
  <c r="M294" i="18"/>
  <c r="L294" i="18"/>
  <c r="J294" i="18"/>
  <c r="I294" i="18"/>
  <c r="T294" i="18" s="1"/>
  <c r="G294" i="18"/>
  <c r="P360" i="18"/>
  <c r="O360" i="18"/>
  <c r="M360" i="18"/>
  <c r="N360" i="18"/>
  <c r="L360" i="18"/>
  <c r="K360" i="18"/>
  <c r="J360" i="18"/>
  <c r="I360" i="18"/>
  <c r="T360" i="18" s="1"/>
  <c r="G360" i="18"/>
  <c r="P50" i="18"/>
  <c r="O50" i="18"/>
  <c r="N50" i="18"/>
  <c r="M50" i="18"/>
  <c r="K50" i="18"/>
  <c r="L50" i="18"/>
  <c r="J50" i="18"/>
  <c r="I50" i="18"/>
  <c r="T50" i="18" s="1"/>
  <c r="G50" i="18"/>
  <c r="P216" i="18"/>
  <c r="O216" i="18"/>
  <c r="M216" i="18"/>
  <c r="K216" i="18"/>
  <c r="J216" i="18"/>
  <c r="I216" i="18"/>
  <c r="T216" i="18" s="1"/>
  <c r="G216" i="18"/>
  <c r="N216" i="18"/>
  <c r="P371" i="18"/>
  <c r="O371" i="18"/>
  <c r="N371" i="18"/>
  <c r="M371" i="18"/>
  <c r="L371" i="18"/>
  <c r="K371" i="18"/>
  <c r="J371" i="18"/>
  <c r="I371" i="18"/>
  <c r="T371" i="18" s="1"/>
  <c r="G371" i="18"/>
  <c r="G426" i="18"/>
  <c r="G249" i="18"/>
  <c r="G517" i="18"/>
  <c r="G378" i="18"/>
  <c r="G396" i="18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L214" i="18"/>
  <c r="N277" i="18"/>
  <c r="N86" i="18"/>
  <c r="N490" i="18"/>
  <c r="P28" i="18"/>
  <c r="O28" i="18"/>
  <c r="N28" i="18"/>
  <c r="M28" i="18"/>
  <c r="L28" i="18"/>
  <c r="K28" i="18"/>
  <c r="J28" i="18"/>
  <c r="P538" i="18"/>
  <c r="O538" i="18"/>
  <c r="N538" i="18"/>
  <c r="M538" i="18"/>
  <c r="L538" i="18"/>
  <c r="K538" i="18"/>
  <c r="J538" i="18"/>
  <c r="P381" i="18"/>
  <c r="O381" i="18"/>
  <c r="L381" i="18"/>
  <c r="J381" i="18"/>
  <c r="P54" i="18"/>
  <c r="O54" i="18"/>
  <c r="N54" i="18"/>
  <c r="J54" i="18"/>
  <c r="P184" i="18"/>
  <c r="O184" i="18"/>
  <c r="N184" i="18"/>
  <c r="M184" i="18"/>
  <c r="L184" i="18"/>
  <c r="K184" i="18"/>
  <c r="J184" i="18"/>
  <c r="P303" i="18"/>
  <c r="O303" i="18"/>
  <c r="M303" i="18"/>
  <c r="N303" i="18"/>
  <c r="L303" i="18"/>
  <c r="K303" i="18"/>
  <c r="J303" i="18"/>
  <c r="P330" i="18"/>
  <c r="O330" i="18"/>
  <c r="N330" i="18"/>
  <c r="M330" i="18"/>
  <c r="L330" i="18"/>
  <c r="J330" i="18"/>
  <c r="P203" i="18"/>
  <c r="O203" i="18"/>
  <c r="N203" i="18"/>
  <c r="M203" i="18"/>
  <c r="J203" i="18"/>
  <c r="P124" i="18"/>
  <c r="O124" i="18"/>
  <c r="N124" i="18"/>
  <c r="M124" i="18"/>
  <c r="L124" i="18"/>
  <c r="K124" i="18"/>
  <c r="J124" i="18"/>
  <c r="P158" i="18"/>
  <c r="O158" i="18"/>
  <c r="N158" i="18"/>
  <c r="M158" i="18"/>
  <c r="L158" i="18"/>
  <c r="K158" i="18"/>
  <c r="J158" i="18"/>
  <c r="P135" i="18"/>
  <c r="O135" i="18"/>
  <c r="L135" i="18"/>
  <c r="N135" i="18"/>
  <c r="M135" i="18"/>
  <c r="J135" i="18"/>
  <c r="P380" i="18"/>
  <c r="O380" i="18"/>
  <c r="N380" i="18"/>
  <c r="M380" i="18"/>
  <c r="J380" i="18"/>
  <c r="P250" i="18"/>
  <c r="O250" i="18"/>
  <c r="N250" i="18"/>
  <c r="M250" i="18"/>
  <c r="L250" i="18"/>
  <c r="K250" i="18"/>
  <c r="J250" i="18"/>
  <c r="P300" i="18"/>
  <c r="O300" i="18"/>
  <c r="M300" i="18"/>
  <c r="N300" i="18"/>
  <c r="K300" i="18"/>
  <c r="L300" i="18"/>
  <c r="J300" i="18"/>
  <c r="P533" i="18"/>
  <c r="O533" i="18"/>
  <c r="N533" i="18"/>
  <c r="M533" i="18"/>
  <c r="L533" i="18"/>
  <c r="K533" i="18"/>
  <c r="J533" i="18"/>
  <c r="P472" i="18"/>
  <c r="O472" i="18"/>
  <c r="N472" i="18"/>
  <c r="K472" i="18"/>
  <c r="M472" i="18"/>
  <c r="P49" i="18"/>
  <c r="N49" i="18"/>
  <c r="M49" i="18"/>
  <c r="L49" i="18"/>
  <c r="K49" i="18"/>
  <c r="P140" i="18"/>
  <c r="N140" i="18"/>
  <c r="M140" i="18"/>
  <c r="O140" i="18"/>
  <c r="K140" i="18"/>
  <c r="J140" i="18"/>
  <c r="L140" i="18"/>
  <c r="P59" i="18"/>
  <c r="O59" i="18"/>
  <c r="L59" i="18"/>
  <c r="K59" i="18"/>
  <c r="N59" i="18"/>
  <c r="J59" i="18"/>
  <c r="P502" i="18"/>
  <c r="O502" i="18"/>
  <c r="N502" i="18"/>
  <c r="K502" i="18"/>
  <c r="P14" i="18"/>
  <c r="O14" i="18"/>
  <c r="N14" i="18"/>
  <c r="M14" i="18"/>
  <c r="L14" i="18"/>
  <c r="K14" i="18"/>
  <c r="P12" i="18"/>
  <c r="O12" i="18"/>
  <c r="M12" i="18"/>
  <c r="K12" i="18"/>
  <c r="J12" i="18"/>
  <c r="L12" i="18"/>
  <c r="P204" i="18"/>
  <c r="O204" i="18"/>
  <c r="N204" i="18"/>
  <c r="M204" i="18"/>
  <c r="L204" i="18"/>
  <c r="K204" i="18"/>
  <c r="J204" i="18"/>
  <c r="P39" i="18"/>
  <c r="O39" i="18"/>
  <c r="N39" i="18"/>
  <c r="K39" i="18"/>
  <c r="M39" i="18"/>
  <c r="P223" i="18"/>
  <c r="O223" i="18"/>
  <c r="N223" i="18"/>
  <c r="M223" i="18"/>
  <c r="L223" i="18"/>
  <c r="K223" i="18"/>
  <c r="P365" i="18"/>
  <c r="O365" i="18"/>
  <c r="N365" i="18"/>
  <c r="M365" i="18"/>
  <c r="K365" i="18"/>
  <c r="J365" i="18"/>
  <c r="L365" i="18"/>
  <c r="P505" i="18"/>
  <c r="O505" i="18"/>
  <c r="N505" i="18"/>
  <c r="K505" i="18"/>
  <c r="L505" i="18"/>
  <c r="M505" i="18"/>
  <c r="J505" i="18"/>
  <c r="P141" i="18"/>
  <c r="O141" i="18"/>
  <c r="N141" i="18"/>
  <c r="K141" i="18"/>
  <c r="M141" i="18"/>
  <c r="P349" i="18"/>
  <c r="N349" i="18"/>
  <c r="K349" i="18"/>
  <c r="M349" i="18"/>
  <c r="L349" i="18"/>
  <c r="O349" i="18"/>
  <c r="P536" i="18"/>
  <c r="O536" i="18"/>
  <c r="N536" i="18"/>
  <c r="K536" i="18"/>
  <c r="M536" i="18"/>
  <c r="J536" i="18"/>
  <c r="L536" i="18"/>
  <c r="P81" i="18"/>
  <c r="O81" i="18"/>
  <c r="N81" i="18"/>
  <c r="K81" i="18"/>
  <c r="M81" i="18"/>
  <c r="L81" i="18"/>
  <c r="J81" i="18"/>
  <c r="P331" i="18"/>
  <c r="N331" i="18"/>
  <c r="O331" i="18"/>
  <c r="K331" i="18"/>
  <c r="P423" i="18"/>
  <c r="O423" i="18"/>
  <c r="N423" i="18"/>
  <c r="K423" i="18"/>
  <c r="M423" i="18"/>
  <c r="L423" i="18"/>
  <c r="P172" i="18"/>
  <c r="O172" i="18"/>
  <c r="N172" i="18"/>
  <c r="K172" i="18"/>
  <c r="M172" i="18"/>
  <c r="J172" i="18"/>
  <c r="L172" i="18"/>
  <c r="P383" i="18"/>
  <c r="O383" i="18"/>
  <c r="N383" i="18"/>
  <c r="K383" i="18"/>
  <c r="M383" i="18"/>
  <c r="L383" i="18"/>
  <c r="J383" i="18"/>
  <c r="P270" i="18"/>
  <c r="N270" i="18"/>
  <c r="K270" i="18"/>
  <c r="O270" i="18"/>
  <c r="M270" i="18"/>
  <c r="P160" i="18"/>
  <c r="O160" i="18"/>
  <c r="N160" i="18"/>
  <c r="K160" i="18"/>
  <c r="M160" i="18"/>
  <c r="L160" i="18"/>
  <c r="P537" i="18"/>
  <c r="O537" i="18"/>
  <c r="N537" i="18"/>
  <c r="K537" i="18"/>
  <c r="M537" i="18"/>
  <c r="J537" i="18"/>
  <c r="L537" i="18"/>
  <c r="P524" i="18"/>
  <c r="O524" i="18"/>
  <c r="N524" i="18"/>
  <c r="K524" i="18"/>
  <c r="M524" i="18"/>
  <c r="L524" i="18"/>
  <c r="J524" i="18"/>
  <c r="P44" i="18"/>
  <c r="N44" i="18"/>
  <c r="O44" i="18"/>
  <c r="K44" i="18"/>
  <c r="P467" i="18"/>
  <c r="O467" i="18"/>
  <c r="N467" i="18"/>
  <c r="K467" i="18"/>
  <c r="M467" i="18"/>
  <c r="L467" i="18"/>
  <c r="P99" i="18"/>
  <c r="O99" i="18"/>
  <c r="N99" i="18"/>
  <c r="K99" i="18"/>
  <c r="M99" i="18"/>
  <c r="J99" i="18"/>
  <c r="L99" i="18"/>
  <c r="P219" i="18"/>
  <c r="O219" i="18"/>
  <c r="K219" i="18"/>
  <c r="N219" i="18"/>
  <c r="M219" i="18"/>
  <c r="L219" i="18"/>
  <c r="J219" i="18"/>
  <c r="P259" i="18"/>
  <c r="O259" i="18"/>
  <c r="N259" i="18"/>
  <c r="K259" i="18"/>
  <c r="M259" i="18"/>
  <c r="P206" i="18"/>
  <c r="N206" i="18"/>
  <c r="O206" i="18"/>
  <c r="K206" i="18"/>
  <c r="M206" i="18"/>
  <c r="L206" i="18"/>
  <c r="P75" i="18"/>
  <c r="O75" i="18"/>
  <c r="K75" i="18"/>
  <c r="M75" i="18"/>
  <c r="J75" i="18"/>
  <c r="N75" i="18"/>
  <c r="L75" i="18"/>
  <c r="P128" i="18"/>
  <c r="O128" i="18"/>
  <c r="N128" i="18"/>
  <c r="K128" i="18"/>
  <c r="M128" i="18"/>
  <c r="L128" i="18"/>
  <c r="J128" i="18"/>
  <c r="P254" i="18"/>
  <c r="O254" i="18"/>
  <c r="N254" i="18"/>
  <c r="K254" i="18"/>
  <c r="P511" i="18"/>
  <c r="O511" i="18"/>
  <c r="N511" i="18"/>
  <c r="K511" i="18"/>
  <c r="M511" i="18"/>
  <c r="L511" i="18"/>
  <c r="P161" i="18"/>
  <c r="O161" i="18"/>
  <c r="N161" i="18"/>
  <c r="K161" i="18"/>
  <c r="M161" i="18"/>
  <c r="J161" i="18"/>
  <c r="L161" i="18"/>
  <c r="P46" i="18"/>
  <c r="O46" i="18"/>
  <c r="K46" i="18"/>
  <c r="M46" i="18"/>
  <c r="L46" i="18"/>
  <c r="N46" i="18"/>
  <c r="J46" i="18"/>
  <c r="O437" i="18"/>
  <c r="P437" i="18"/>
  <c r="N437" i="18"/>
  <c r="K437" i="18"/>
  <c r="M437" i="18"/>
  <c r="P481" i="18"/>
  <c r="N481" i="18"/>
  <c r="O481" i="18"/>
  <c r="K481" i="18"/>
  <c r="M481" i="18"/>
  <c r="L481" i="18"/>
  <c r="P275" i="18"/>
  <c r="O275" i="18"/>
  <c r="N275" i="18"/>
  <c r="K275" i="18"/>
  <c r="M275" i="18"/>
  <c r="J275" i="18"/>
  <c r="L275" i="18"/>
  <c r="P503" i="18"/>
  <c r="O503" i="18"/>
  <c r="N503" i="18"/>
  <c r="K503" i="18"/>
  <c r="M503" i="18"/>
  <c r="L503" i="18"/>
  <c r="J503" i="18"/>
  <c r="P215" i="18"/>
  <c r="N215" i="18"/>
  <c r="K215" i="18"/>
  <c r="O215" i="18"/>
  <c r="P354" i="18"/>
  <c r="O354" i="18"/>
  <c r="N354" i="18"/>
  <c r="K354" i="18"/>
  <c r="M354" i="18"/>
  <c r="L354" i="18"/>
  <c r="P142" i="18"/>
  <c r="O142" i="18"/>
  <c r="N142" i="18"/>
  <c r="K142" i="18"/>
  <c r="M142" i="18"/>
  <c r="J142" i="18"/>
  <c r="L142" i="18"/>
  <c r="P111" i="18"/>
  <c r="O111" i="18"/>
  <c r="K111" i="18"/>
  <c r="N111" i="18"/>
  <c r="M111" i="18"/>
  <c r="L111" i="18"/>
  <c r="J111" i="18"/>
  <c r="O101" i="18"/>
  <c r="N101" i="18"/>
  <c r="P101" i="18"/>
  <c r="K101" i="18"/>
  <c r="M101" i="18"/>
  <c r="P468" i="18"/>
  <c r="N468" i="18"/>
  <c r="O468" i="18"/>
  <c r="K468" i="18"/>
  <c r="M468" i="18"/>
  <c r="L468" i="18"/>
  <c r="P435" i="18"/>
  <c r="O435" i="18"/>
  <c r="K435" i="18"/>
  <c r="N435" i="18"/>
  <c r="M435" i="18"/>
  <c r="J435" i="18"/>
  <c r="L435" i="18"/>
  <c r="P278" i="18"/>
  <c r="O278" i="18"/>
  <c r="N278" i="18"/>
  <c r="K278" i="18"/>
  <c r="M278" i="18"/>
  <c r="L278" i="18"/>
  <c r="J278" i="18"/>
  <c r="P311" i="18"/>
  <c r="O311" i="18"/>
  <c r="N311" i="18"/>
  <c r="K311" i="18"/>
  <c r="P188" i="18"/>
  <c r="O188" i="18"/>
  <c r="N188" i="18"/>
  <c r="K188" i="18"/>
  <c r="M188" i="18"/>
  <c r="L188" i="18"/>
  <c r="P2" i="18"/>
  <c r="O2" i="18"/>
  <c r="N2" i="18"/>
  <c r="K2" i="18"/>
  <c r="M2" i="18"/>
  <c r="J2" i="18"/>
  <c r="L2" i="18"/>
  <c r="P130" i="18"/>
  <c r="O130" i="18"/>
  <c r="K130" i="18"/>
  <c r="M130" i="18"/>
  <c r="L130" i="18"/>
  <c r="N130" i="18"/>
  <c r="J130" i="18"/>
  <c r="O292" i="18"/>
  <c r="P292" i="18"/>
  <c r="N292" i="18"/>
  <c r="K292" i="18"/>
  <c r="M292" i="18"/>
  <c r="P376" i="18"/>
  <c r="N376" i="18"/>
  <c r="K376" i="18"/>
  <c r="M376" i="18"/>
  <c r="L376" i="18"/>
  <c r="P398" i="18"/>
  <c r="O398" i="18"/>
  <c r="N398" i="18"/>
  <c r="K398" i="18"/>
  <c r="M398" i="18"/>
  <c r="J398" i="18"/>
  <c r="L398" i="18"/>
  <c r="P27" i="18"/>
  <c r="O27" i="18"/>
  <c r="N27" i="18"/>
  <c r="K27" i="18"/>
  <c r="M27" i="18"/>
  <c r="L27" i="18"/>
  <c r="J27" i="18"/>
  <c r="P297" i="18"/>
  <c r="N297" i="18"/>
  <c r="O297" i="18"/>
  <c r="K297" i="18"/>
  <c r="P459" i="18"/>
  <c r="O459" i="18"/>
  <c r="N459" i="18"/>
  <c r="K459" i="18"/>
  <c r="M459" i="18"/>
  <c r="L459" i="18"/>
  <c r="P352" i="18"/>
  <c r="O352" i="18"/>
  <c r="N352" i="18"/>
  <c r="K352" i="18"/>
  <c r="M352" i="18"/>
  <c r="J352" i="18"/>
  <c r="L352" i="18"/>
  <c r="P79" i="18"/>
  <c r="O79" i="18"/>
  <c r="K79" i="18"/>
  <c r="N79" i="18"/>
  <c r="M79" i="18"/>
  <c r="L79" i="18"/>
  <c r="J79" i="18"/>
  <c r="O401" i="18"/>
  <c r="N401" i="18"/>
  <c r="P401" i="18"/>
  <c r="K401" i="18"/>
  <c r="M401" i="18"/>
  <c r="P513" i="18"/>
  <c r="O513" i="18"/>
  <c r="N513" i="18"/>
  <c r="K513" i="18"/>
  <c r="M513" i="18"/>
  <c r="L513" i="18"/>
  <c r="P110" i="18"/>
  <c r="O110" i="18"/>
  <c r="N110" i="18"/>
  <c r="K110" i="18"/>
  <c r="M110" i="18"/>
  <c r="J110" i="18"/>
  <c r="L110" i="18"/>
  <c r="P333" i="18"/>
  <c r="O333" i="18"/>
  <c r="K333" i="18"/>
  <c r="M333" i="18"/>
  <c r="L333" i="18"/>
  <c r="N333" i="18"/>
  <c r="J333" i="18"/>
  <c r="P528" i="18"/>
  <c r="O528" i="18"/>
  <c r="N528" i="18"/>
  <c r="K528" i="18"/>
  <c r="P232" i="18"/>
  <c r="O232" i="18"/>
  <c r="N232" i="18"/>
  <c r="K232" i="18"/>
  <c r="M232" i="18"/>
  <c r="L232" i="18"/>
  <c r="P432" i="18"/>
  <c r="O432" i="18"/>
  <c r="N432" i="18"/>
  <c r="K432" i="18"/>
  <c r="M432" i="18"/>
  <c r="J432" i="18"/>
  <c r="L432" i="18"/>
  <c r="P265" i="18"/>
  <c r="O265" i="18"/>
  <c r="K265" i="18"/>
  <c r="N265" i="18"/>
  <c r="M265" i="18"/>
  <c r="L265" i="18"/>
  <c r="J265" i="18"/>
  <c r="P102" i="18"/>
  <c r="O102" i="18"/>
  <c r="N102" i="18"/>
  <c r="K102" i="18"/>
  <c r="M102" i="18"/>
  <c r="P7" i="18"/>
  <c r="O7" i="18"/>
  <c r="N7" i="18"/>
  <c r="K7" i="18"/>
  <c r="M7" i="18"/>
  <c r="L7" i="18"/>
  <c r="P456" i="18"/>
  <c r="O456" i="18"/>
  <c r="N456" i="18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K264" i="18"/>
  <c r="P16" i="18"/>
  <c r="O16" i="18"/>
  <c r="N16" i="18"/>
  <c r="K16" i="18"/>
  <c r="M16" i="18"/>
  <c r="L16" i="18"/>
  <c r="P108" i="18"/>
  <c r="O108" i="18"/>
  <c r="N108" i="18"/>
  <c r="K108" i="18"/>
  <c r="M108" i="18"/>
  <c r="J108" i="18"/>
  <c r="L108" i="18"/>
  <c r="P67" i="18"/>
  <c r="O67" i="18"/>
  <c r="K67" i="18"/>
  <c r="N67" i="18"/>
  <c r="M67" i="18"/>
  <c r="L67" i="18"/>
  <c r="J67" i="18"/>
  <c r="P20" i="18"/>
  <c r="O20" i="18"/>
  <c r="N20" i="18"/>
  <c r="K20" i="18"/>
  <c r="M20" i="18"/>
  <c r="P150" i="18"/>
  <c r="O150" i="18"/>
  <c r="N150" i="18"/>
  <c r="K150" i="18"/>
  <c r="M150" i="18"/>
  <c r="L150" i="18"/>
  <c r="P168" i="18"/>
  <c r="O168" i="18"/>
  <c r="N168" i="18"/>
  <c r="K168" i="18"/>
  <c r="M168" i="18"/>
  <c r="J168" i="18"/>
  <c r="L168" i="18"/>
  <c r="P465" i="18"/>
  <c r="O465" i="18"/>
  <c r="K465" i="18"/>
  <c r="M465" i="18"/>
  <c r="L465" i="18"/>
  <c r="N465" i="18"/>
  <c r="J465" i="18"/>
  <c r="P532" i="18"/>
  <c r="N532" i="18"/>
  <c r="O532" i="18"/>
  <c r="K532" i="18"/>
  <c r="P345" i="18"/>
  <c r="O345" i="18"/>
  <c r="M345" i="18"/>
  <c r="N345" i="18"/>
  <c r="K345" i="18"/>
  <c r="L345" i="18"/>
  <c r="P258" i="18"/>
  <c r="O258" i="18"/>
  <c r="N258" i="18"/>
  <c r="M258" i="18"/>
  <c r="K258" i="18"/>
  <c r="L258" i="18"/>
  <c r="J258" i="18"/>
  <c r="P321" i="18"/>
  <c r="O321" i="18"/>
  <c r="L321" i="18"/>
  <c r="K321" i="18"/>
  <c r="N321" i="18"/>
  <c r="M321" i="18"/>
  <c r="J321" i="18"/>
  <c r="P389" i="18"/>
  <c r="N389" i="18"/>
  <c r="O389" i="18"/>
  <c r="K389" i="18"/>
  <c r="M389" i="18"/>
  <c r="L389" i="18"/>
  <c r="P394" i="18"/>
  <c r="O394" i="18"/>
  <c r="M394" i="18"/>
  <c r="N394" i="18"/>
  <c r="K394" i="18"/>
  <c r="P473" i="18"/>
  <c r="O473" i="18"/>
  <c r="N473" i="18"/>
  <c r="M473" i="18"/>
  <c r="K473" i="18"/>
  <c r="J473" i="18"/>
  <c r="P154" i="18"/>
  <c r="O154" i="18"/>
  <c r="M154" i="18"/>
  <c r="L154" i="18"/>
  <c r="K154" i="18"/>
  <c r="N154" i="18"/>
  <c r="J154" i="18"/>
  <c r="P248" i="18"/>
  <c r="N248" i="18"/>
  <c r="O248" i="18"/>
  <c r="K248" i="18"/>
  <c r="L248" i="18"/>
  <c r="M248" i="18"/>
  <c r="P526" i="18"/>
  <c r="O526" i="18"/>
  <c r="M526" i="18"/>
  <c r="N526" i="18"/>
  <c r="K526" i="18"/>
  <c r="L526" i="18"/>
  <c r="P43" i="18"/>
  <c r="O43" i="18"/>
  <c r="N43" i="18"/>
  <c r="M43" i="18"/>
  <c r="K43" i="18"/>
  <c r="L43" i="18"/>
  <c r="J43" i="18"/>
  <c r="P497" i="18"/>
  <c r="O497" i="18"/>
  <c r="L497" i="18"/>
  <c r="K497" i="18"/>
  <c r="N497" i="18"/>
  <c r="M497" i="18"/>
  <c r="J497" i="18"/>
  <c r="P116" i="18"/>
  <c r="N116" i="18"/>
  <c r="O116" i="18"/>
  <c r="K116" i="18"/>
  <c r="M116" i="18"/>
  <c r="L116" i="18"/>
  <c r="P178" i="18"/>
  <c r="O178" i="18"/>
  <c r="M178" i="18"/>
  <c r="N178" i="18"/>
  <c r="K178" i="18"/>
  <c r="L178" i="18"/>
  <c r="P407" i="18"/>
  <c r="O407" i="18"/>
  <c r="N407" i="18"/>
  <c r="M407" i="18"/>
  <c r="K407" i="18"/>
  <c r="L407" i="18"/>
  <c r="J407" i="18"/>
  <c r="P357" i="18"/>
  <c r="O357" i="18"/>
  <c r="M357" i="18"/>
  <c r="L357" i="18"/>
  <c r="K357" i="18"/>
  <c r="N357" i="18"/>
  <c r="J357" i="18"/>
  <c r="P391" i="18"/>
  <c r="N391" i="18"/>
  <c r="O391" i="18"/>
  <c r="K391" i="18"/>
  <c r="L391" i="18"/>
  <c r="M391" i="18"/>
  <c r="P32" i="18"/>
  <c r="O32" i="18"/>
  <c r="M32" i="18"/>
  <c r="N32" i="18"/>
  <c r="K32" i="18"/>
  <c r="L32" i="18"/>
  <c r="P343" i="18"/>
  <c r="O343" i="18"/>
  <c r="N343" i="18"/>
  <c r="M343" i="18"/>
  <c r="K343" i="18"/>
  <c r="L343" i="18"/>
  <c r="J343" i="18"/>
  <c r="P436" i="18"/>
  <c r="O436" i="18"/>
  <c r="L436" i="18"/>
  <c r="K436" i="18"/>
  <c r="N436" i="18"/>
  <c r="J436" i="18"/>
  <c r="P506" i="18"/>
  <c r="N506" i="18"/>
  <c r="O506" i="18"/>
  <c r="K506" i="18"/>
  <c r="M506" i="18"/>
  <c r="L506" i="18"/>
  <c r="P406" i="18"/>
  <c r="O406" i="18"/>
  <c r="M406" i="18"/>
  <c r="N406" i="18"/>
  <c r="K406" i="18"/>
  <c r="P19" i="18"/>
  <c r="O19" i="18"/>
  <c r="N19" i="18"/>
  <c r="M19" i="18"/>
  <c r="K19" i="18"/>
  <c r="J19" i="18"/>
  <c r="P346" i="18"/>
  <c r="O346" i="18"/>
  <c r="M346" i="18"/>
  <c r="L346" i="18"/>
  <c r="K346" i="18"/>
  <c r="J346" i="18"/>
  <c r="P447" i="18"/>
  <c r="N447" i="18"/>
  <c r="K447" i="18"/>
  <c r="L447" i="18"/>
  <c r="M447" i="18"/>
  <c r="O447" i="18"/>
  <c r="P72" i="18"/>
  <c r="O72" i="18"/>
  <c r="M72" i="18"/>
  <c r="N72" i="18"/>
  <c r="K72" i="18"/>
  <c r="L72" i="18"/>
  <c r="P280" i="18"/>
  <c r="O280" i="18"/>
  <c r="N280" i="18"/>
  <c r="M280" i="18"/>
  <c r="K280" i="18"/>
  <c r="L280" i="18"/>
  <c r="J280" i="18"/>
  <c r="P404" i="18"/>
  <c r="O404" i="18"/>
  <c r="L404" i="18"/>
  <c r="K404" i="18"/>
  <c r="N404" i="18"/>
  <c r="M404" i="18"/>
  <c r="J404" i="18"/>
  <c r="P385" i="18"/>
  <c r="N385" i="18"/>
  <c r="O385" i="18"/>
  <c r="K385" i="18"/>
  <c r="M385" i="18"/>
  <c r="L385" i="18"/>
  <c r="P495" i="18"/>
  <c r="O495" i="18"/>
  <c r="M495" i="18"/>
  <c r="N495" i="18"/>
  <c r="K495" i="18"/>
  <c r="L495" i="18"/>
  <c r="P399" i="18"/>
  <c r="O399" i="18"/>
  <c r="N399" i="18"/>
  <c r="M399" i="18"/>
  <c r="K399" i="18"/>
  <c r="L399" i="18"/>
  <c r="J399" i="18"/>
  <c r="P60" i="18"/>
  <c r="O60" i="18"/>
  <c r="M60" i="18"/>
  <c r="L60" i="18"/>
  <c r="K60" i="18"/>
  <c r="N60" i="18"/>
  <c r="J60" i="18"/>
  <c r="P251" i="18"/>
  <c r="N251" i="18"/>
  <c r="O251" i="18"/>
  <c r="K251" i="18"/>
  <c r="L251" i="18"/>
  <c r="P315" i="18"/>
  <c r="O315" i="18"/>
  <c r="M315" i="18"/>
  <c r="N315" i="18"/>
  <c r="K315" i="18"/>
  <c r="L315" i="18"/>
  <c r="P126" i="18"/>
  <c r="O126" i="18"/>
  <c r="N126" i="18"/>
  <c r="M126" i="18"/>
  <c r="K126" i="18"/>
  <c r="L126" i="18"/>
  <c r="J126" i="18"/>
  <c r="P361" i="18"/>
  <c r="O361" i="18"/>
  <c r="L361" i="18"/>
  <c r="K361" i="18"/>
  <c r="N361" i="18"/>
  <c r="M361" i="18"/>
  <c r="J361" i="18"/>
  <c r="P375" i="18"/>
  <c r="O375" i="18"/>
  <c r="N375" i="18"/>
  <c r="K375" i="18"/>
  <c r="M375" i="18"/>
  <c r="L375" i="18"/>
  <c r="P356" i="18"/>
  <c r="O356" i="18"/>
  <c r="M356" i="18"/>
  <c r="N356" i="18"/>
  <c r="K356" i="18"/>
  <c r="P196" i="18"/>
  <c r="O196" i="18"/>
  <c r="N196" i="18"/>
  <c r="M196" i="18"/>
  <c r="K196" i="18"/>
  <c r="J196" i="18"/>
  <c r="P239" i="18"/>
  <c r="O239" i="18"/>
  <c r="M239" i="18"/>
  <c r="L239" i="18"/>
  <c r="K239" i="18"/>
  <c r="N239" i="18"/>
  <c r="J239" i="18"/>
  <c r="G507" i="18"/>
  <c r="G146" i="18"/>
  <c r="G218" i="18"/>
  <c r="G454" i="18"/>
  <c r="G374" i="18"/>
  <c r="G492" i="18"/>
  <c r="G13" i="18"/>
  <c r="G84" i="18"/>
  <c r="G5" i="18"/>
  <c r="G540" i="18"/>
  <c r="G136" i="18"/>
  <c r="G291" i="18"/>
  <c r="G224" i="18"/>
  <c r="G335" i="18"/>
  <c r="G209" i="18"/>
  <c r="G430" i="18"/>
  <c r="G148" i="18"/>
  <c r="G256" i="18"/>
  <c r="G179" i="18"/>
  <c r="G373" i="18"/>
  <c r="G418" i="18"/>
  <c r="G139" i="18"/>
  <c r="G113" i="18"/>
  <c r="G56" i="18"/>
  <c r="G268" i="18"/>
  <c r="G231" i="18"/>
  <c r="G283" i="18"/>
  <c r="G242" i="18"/>
  <c r="G92" i="18"/>
  <c r="G458" i="18"/>
  <c r="G453" i="18"/>
  <c r="G73" i="18"/>
  <c r="G247" i="18"/>
  <c r="G413" i="18"/>
  <c r="G112" i="18"/>
  <c r="G191" i="18"/>
  <c r="G41" i="18"/>
  <c r="G384" i="18"/>
  <c r="G159" i="18"/>
  <c r="G494" i="18"/>
  <c r="G320" i="18"/>
  <c r="G470" i="18"/>
  <c r="G485" i="18"/>
  <c r="G236" i="18"/>
  <c r="G121" i="18"/>
  <c r="G31" i="18"/>
  <c r="G57" i="18"/>
  <c r="G460" i="18"/>
  <c r="G45" i="18"/>
  <c r="G510" i="18"/>
  <c r="G521" i="18"/>
  <c r="G115" i="18"/>
  <c r="G442" i="18"/>
  <c r="G182" i="18"/>
  <c r="G97" i="18"/>
  <c r="G351" i="18"/>
  <c r="G417" i="18"/>
  <c r="G395" i="18"/>
  <c r="G487" i="18"/>
  <c r="G52" i="18"/>
  <c r="G332" i="18"/>
  <c r="G444" i="18"/>
  <c r="G288" i="18"/>
  <c r="G226" i="18"/>
  <c r="G29" i="18"/>
  <c r="G187" i="18"/>
  <c r="G326" i="18"/>
  <c r="G527" i="18"/>
  <c r="G452" i="18"/>
  <c r="G534" i="18"/>
  <c r="G276" i="18"/>
  <c r="G541" i="18"/>
  <c r="G77" i="18"/>
  <c r="G516" i="18"/>
  <c r="G131" i="18"/>
  <c r="G198" i="18"/>
  <c r="G287" i="18"/>
  <c r="G415" i="18"/>
  <c r="G66" i="18"/>
  <c r="G6" i="18"/>
  <c r="G149" i="18"/>
  <c r="G68" i="18"/>
  <c r="G243" i="18"/>
  <c r="G531" i="18"/>
  <c r="G377" i="18"/>
  <c r="G461" i="18"/>
  <c r="G488" i="18"/>
  <c r="G272" i="18"/>
  <c r="G308" i="18"/>
  <c r="G440" i="18"/>
  <c r="G20" i="18"/>
  <c r="G445" i="18"/>
  <c r="G87" i="18"/>
  <c r="G532" i="18"/>
  <c r="G359" i="18"/>
  <c r="G284" i="18"/>
  <c r="G389" i="18"/>
  <c r="G78" i="18"/>
  <c r="G23" i="18"/>
  <c r="G248" i="18"/>
  <c r="G210" i="18"/>
  <c r="G200" i="18"/>
  <c r="G116" i="18"/>
  <c r="G174" i="18"/>
  <c r="G307" i="18"/>
  <c r="G391" i="18"/>
  <c r="G298" i="18"/>
  <c r="G114" i="18"/>
  <c r="G506" i="18"/>
  <c r="G74" i="18"/>
  <c r="G408" i="18"/>
  <c r="G447" i="18"/>
  <c r="G500" i="18"/>
  <c r="G214" i="18"/>
  <c r="G385" i="18"/>
  <c r="G169" i="18"/>
  <c r="G235" i="18"/>
  <c r="G251" i="18"/>
  <c r="G392" i="18"/>
  <c r="G296" i="18"/>
  <c r="G375" i="18"/>
  <c r="G120" i="18"/>
  <c r="G238" i="18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L260" i="18"/>
  <c r="L95" i="18"/>
  <c r="L489" i="18"/>
  <c r="L464" i="18"/>
  <c r="L369" i="18"/>
  <c r="L185" i="18"/>
  <c r="L220" i="18"/>
  <c r="L207" i="18"/>
  <c r="L125" i="18"/>
  <c r="L103" i="18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N56" i="18"/>
  <c r="N344" i="18"/>
  <c r="N346" i="18"/>
  <c r="O264" i="18"/>
  <c r="D66" i="16"/>
  <c r="D439" i="16"/>
  <c r="D264" i="16"/>
  <c r="D527" i="16"/>
  <c r="D241" i="16"/>
  <c r="D344" i="16"/>
  <c r="D380" i="16"/>
  <c r="D345" i="16"/>
  <c r="D470" i="16"/>
  <c r="D458" i="16"/>
  <c r="D202" i="16"/>
  <c r="D330" i="16"/>
  <c r="D278" i="16"/>
  <c r="D379" i="16"/>
  <c r="D419" i="16"/>
  <c r="D498" i="16"/>
  <c r="D83" i="16"/>
  <c r="D514" i="16"/>
  <c r="D159" i="16"/>
  <c r="D46" i="16"/>
  <c r="D423" i="16"/>
  <c r="D253" i="16"/>
  <c r="D184" i="16"/>
  <c r="D418" i="16"/>
  <c r="D270" i="16"/>
  <c r="D492" i="16"/>
  <c r="D488" i="16"/>
  <c r="D11" i="16"/>
  <c r="D550" i="16"/>
  <c r="D476" i="16"/>
  <c r="D297" i="16"/>
  <c r="D167" i="16"/>
  <c r="D525" i="16"/>
  <c r="D98" i="16"/>
  <c r="D246" i="16"/>
  <c r="D185" i="16"/>
  <c r="D417" i="16"/>
  <c r="D101" i="16"/>
  <c r="D516" i="16"/>
  <c r="D34" i="16"/>
  <c r="D499" i="16"/>
  <c r="D150" i="16"/>
  <c r="D111" i="16"/>
  <c r="D402" i="16"/>
  <c r="D309" i="16"/>
  <c r="D225" i="16"/>
  <c r="D286" i="16"/>
  <c r="D495" i="16"/>
  <c r="D10" i="16"/>
  <c r="D80" i="16"/>
  <c r="D442" i="16"/>
  <c r="D555" i="16"/>
  <c r="D540" i="16"/>
  <c r="D237" i="16"/>
  <c r="D5" i="16"/>
  <c r="D485" i="16"/>
  <c r="D193" i="16"/>
  <c r="D339" i="16"/>
  <c r="D502" i="16"/>
  <c r="D548" i="16"/>
  <c r="D127" i="16"/>
  <c r="D79" i="16"/>
  <c r="D40" i="16"/>
  <c r="D189" i="16"/>
  <c r="D191" i="16"/>
  <c r="D293" i="16"/>
  <c r="D103" i="16"/>
  <c r="D350" i="16"/>
  <c r="D405" i="16"/>
  <c r="D87" i="16"/>
  <c r="D17" i="16"/>
  <c r="D126" i="16"/>
  <c r="D78" i="16"/>
  <c r="D511" i="16"/>
  <c r="D18" i="16"/>
  <c r="D389" i="16"/>
  <c r="D313" i="16"/>
  <c r="D413" i="16"/>
  <c r="D517" i="16"/>
  <c r="D352" i="16"/>
  <c r="D373" i="16"/>
  <c r="D73" i="16"/>
  <c r="D452" i="16"/>
  <c r="D388" i="16"/>
  <c r="D31" i="16"/>
  <c r="D182" i="16"/>
  <c r="D257" i="16"/>
  <c r="D342" i="16"/>
  <c r="D153" i="16"/>
  <c r="D161" i="16"/>
  <c r="D47" i="16"/>
  <c r="D358" i="16"/>
  <c r="D179" i="16"/>
  <c r="D310" i="16"/>
  <c r="D303" i="16"/>
  <c r="D52" i="16"/>
  <c r="D378" i="16"/>
  <c r="D39" i="16"/>
  <c r="D363" i="16"/>
  <c r="D465" i="16"/>
  <c r="D186" i="16"/>
  <c r="D561" i="16"/>
  <c r="D546" i="16"/>
  <c r="D240" i="16"/>
  <c r="D440" i="16"/>
  <c r="D244" i="16"/>
  <c r="D117" i="16"/>
  <c r="D95" i="16"/>
  <c r="D164" i="16"/>
  <c r="D282" i="16"/>
  <c r="D532" i="16"/>
  <c r="D124" i="16"/>
  <c r="D479" i="16"/>
  <c r="D353" i="16"/>
  <c r="D220" i="16"/>
  <c r="D298" i="16"/>
  <c r="D180" i="16"/>
  <c r="D435" i="16"/>
  <c r="D314" i="16"/>
  <c r="D448" i="16"/>
  <c r="D248" i="16"/>
  <c r="D157" i="16"/>
  <c r="D227" i="16"/>
  <c r="D177" i="16"/>
  <c r="D414" i="16"/>
  <c r="D6" i="16"/>
  <c r="D277" i="16"/>
  <c r="D249" i="16"/>
  <c r="D216" i="16"/>
  <c r="D90" i="16"/>
  <c r="D221" i="16"/>
  <c r="D535" i="16"/>
  <c r="D100" i="16"/>
  <c r="D333" i="16"/>
  <c r="D534" i="16"/>
  <c r="D305" i="16"/>
  <c r="D62" i="16"/>
  <c r="D224" i="16"/>
  <c r="D394" i="16"/>
  <c r="D374" i="16"/>
  <c r="D268" i="16"/>
  <c r="D484" i="16"/>
  <c r="D306" i="16"/>
  <c r="D304" i="16"/>
  <c r="D311" i="16"/>
  <c r="D474" i="16"/>
  <c r="D467" i="16"/>
  <c r="D2" i="16"/>
  <c r="D94" i="16"/>
  <c r="D42" i="16"/>
  <c r="D371" i="16"/>
  <c r="D108" i="16"/>
  <c r="D37" i="16"/>
  <c r="D9" i="16"/>
  <c r="D445" i="16"/>
  <c r="D122" i="16"/>
  <c r="D356" i="16"/>
  <c r="D258" i="16"/>
  <c r="D533" i="16"/>
  <c r="D424" i="16"/>
  <c r="D147" i="16"/>
  <c r="D148" i="16"/>
  <c r="D65" i="16"/>
  <c r="D455" i="16"/>
  <c r="D524" i="16"/>
  <c r="D15" i="16"/>
  <c r="D64" i="16"/>
  <c r="D233" i="16"/>
  <c r="D223" i="16"/>
  <c r="D77" i="16"/>
  <c r="D421" i="16"/>
  <c r="D425" i="16"/>
  <c r="D123" i="16"/>
  <c r="D70" i="16"/>
  <c r="D366" i="16"/>
  <c r="D137" i="16"/>
  <c r="D318" i="16"/>
  <c r="D316" i="16"/>
  <c r="D361" i="16"/>
  <c r="D411" i="16"/>
  <c r="D27" i="16"/>
  <c r="D188" i="16"/>
  <c r="D192" i="16"/>
  <c r="D232" i="16"/>
  <c r="D300" i="16"/>
  <c r="D559" i="16"/>
  <c r="D134" i="16"/>
  <c r="D71" i="16"/>
  <c r="D45" i="16"/>
  <c r="D266" i="16"/>
  <c r="E66" i="16"/>
  <c r="E439" i="16"/>
  <c r="E264" i="16"/>
  <c r="E527" i="16"/>
  <c r="E241" i="16"/>
  <c r="E344" i="16"/>
  <c r="E380" i="16"/>
  <c r="E345" i="16"/>
  <c r="E470" i="16"/>
  <c r="E458" i="16"/>
  <c r="E202" i="16"/>
  <c r="E330" i="16"/>
  <c r="E278" i="16"/>
  <c r="E379" i="16"/>
  <c r="E419" i="16"/>
  <c r="E498" i="16"/>
  <c r="E83" i="16"/>
  <c r="E514" i="16"/>
  <c r="E159" i="16"/>
  <c r="E46" i="16"/>
  <c r="E423" i="16"/>
  <c r="E253" i="16"/>
  <c r="E184" i="16"/>
  <c r="E418" i="16"/>
  <c r="E270" i="16"/>
  <c r="E492" i="16"/>
  <c r="E488" i="16"/>
  <c r="E11" i="16"/>
  <c r="E550" i="16"/>
  <c r="E476" i="16"/>
  <c r="E297" i="16"/>
  <c r="E167" i="16"/>
  <c r="E525" i="16"/>
  <c r="E98" i="16"/>
  <c r="E246" i="16"/>
  <c r="E185" i="16"/>
  <c r="E417" i="16"/>
  <c r="E101" i="16"/>
  <c r="E516" i="16"/>
  <c r="E34" i="16"/>
  <c r="E499" i="16"/>
  <c r="E150" i="16"/>
  <c r="E111" i="16"/>
  <c r="E402" i="16"/>
  <c r="E309" i="16"/>
  <c r="E225" i="16"/>
  <c r="E286" i="16"/>
  <c r="E495" i="16"/>
  <c r="E10" i="16"/>
  <c r="E80" i="16"/>
  <c r="E442" i="16"/>
  <c r="E555" i="16"/>
  <c r="E540" i="16"/>
  <c r="E237" i="16"/>
  <c r="E5" i="16"/>
  <c r="E485" i="16"/>
  <c r="E193" i="16"/>
  <c r="E339" i="16"/>
  <c r="E502" i="16"/>
  <c r="E548" i="16"/>
  <c r="E127" i="16"/>
  <c r="E79" i="16"/>
  <c r="E40" i="16"/>
  <c r="E189" i="16"/>
  <c r="E191" i="16"/>
  <c r="E293" i="16"/>
  <c r="E103" i="16"/>
  <c r="E350" i="16"/>
  <c r="E405" i="16"/>
  <c r="E87" i="16"/>
  <c r="E17" i="16"/>
  <c r="E126" i="16"/>
  <c r="E78" i="16"/>
  <c r="E511" i="16"/>
  <c r="E18" i="16"/>
  <c r="E389" i="16"/>
  <c r="E313" i="16"/>
  <c r="E413" i="16"/>
  <c r="E517" i="16"/>
  <c r="E352" i="16"/>
  <c r="E373" i="16"/>
  <c r="E73" i="16"/>
  <c r="E452" i="16"/>
  <c r="E388" i="16"/>
  <c r="E31" i="16"/>
  <c r="E182" i="16"/>
  <c r="E257" i="16"/>
  <c r="E342" i="16"/>
  <c r="E153" i="16"/>
  <c r="E161" i="16"/>
  <c r="E47" i="16"/>
  <c r="E358" i="16"/>
  <c r="E179" i="16"/>
  <c r="E310" i="16"/>
  <c r="E303" i="16"/>
  <c r="E52" i="16"/>
  <c r="E378" i="16"/>
  <c r="E39" i="16"/>
  <c r="E363" i="16"/>
  <c r="E465" i="16"/>
  <c r="E186" i="16"/>
  <c r="E561" i="16"/>
  <c r="E546" i="16"/>
  <c r="E240" i="16"/>
  <c r="E440" i="16"/>
  <c r="E244" i="16"/>
  <c r="E117" i="16"/>
  <c r="E95" i="16"/>
  <c r="E164" i="16"/>
  <c r="E282" i="16"/>
  <c r="E532" i="16"/>
  <c r="E124" i="16"/>
  <c r="E479" i="16"/>
  <c r="E353" i="16"/>
  <c r="E220" i="16"/>
  <c r="E298" i="16"/>
  <c r="E180" i="16"/>
  <c r="E435" i="16"/>
  <c r="E314" i="16"/>
  <c r="E448" i="16"/>
  <c r="E248" i="16"/>
  <c r="E157" i="16"/>
  <c r="E227" i="16"/>
  <c r="E177" i="16"/>
  <c r="E414" i="16"/>
  <c r="E6" i="16"/>
  <c r="E277" i="16"/>
  <c r="E249" i="16"/>
  <c r="E216" i="16"/>
  <c r="E90" i="16"/>
  <c r="E221" i="16"/>
  <c r="E535" i="16"/>
  <c r="E100" i="16"/>
  <c r="E333" i="16"/>
  <c r="E534" i="16"/>
  <c r="E305" i="16"/>
  <c r="E62" i="16"/>
  <c r="E224" i="16"/>
  <c r="E394" i="16"/>
  <c r="E374" i="16"/>
  <c r="E268" i="16"/>
  <c r="E484" i="16"/>
  <c r="E306" i="16"/>
  <c r="E304" i="16"/>
  <c r="E311" i="16"/>
  <c r="E474" i="16"/>
  <c r="E467" i="16"/>
  <c r="E2" i="16"/>
  <c r="E94" i="16"/>
  <c r="E42" i="16"/>
  <c r="E371" i="16"/>
  <c r="E108" i="16"/>
  <c r="E37" i="16"/>
  <c r="E9" i="16"/>
  <c r="E445" i="16"/>
  <c r="E122" i="16"/>
  <c r="E356" i="16"/>
  <c r="E258" i="16"/>
  <c r="E533" i="16"/>
  <c r="E424" i="16"/>
  <c r="E147" i="16"/>
  <c r="E148" i="16"/>
  <c r="E65" i="16"/>
  <c r="E455" i="16"/>
  <c r="E524" i="16"/>
  <c r="E15" i="16"/>
  <c r="E64" i="16"/>
  <c r="E233" i="16"/>
  <c r="E223" i="16"/>
  <c r="E77" i="16"/>
  <c r="E421" i="16"/>
  <c r="E425" i="16"/>
  <c r="E123" i="16"/>
  <c r="E70" i="16"/>
  <c r="E366" i="16"/>
  <c r="E137" i="16"/>
  <c r="E318" i="16"/>
  <c r="E316" i="16"/>
  <c r="E361" i="16"/>
  <c r="E411" i="16"/>
  <c r="E27" i="16"/>
  <c r="E188" i="16"/>
  <c r="E192" i="16"/>
  <c r="E232" i="16"/>
  <c r="E300" i="16"/>
  <c r="E559" i="16"/>
  <c r="E134" i="16"/>
  <c r="E71" i="16"/>
  <c r="E45" i="16"/>
  <c r="E266" i="16"/>
  <c r="F66" i="16"/>
  <c r="O66" i="16" s="1"/>
  <c r="F439" i="16"/>
  <c r="N439" i="16" s="1"/>
  <c r="F264" i="16"/>
  <c r="F527" i="16"/>
  <c r="O527" i="16" s="1"/>
  <c r="F241" i="16"/>
  <c r="G241" i="16" s="1"/>
  <c r="F344" i="16"/>
  <c r="L344" i="16" s="1"/>
  <c r="F380" i="16"/>
  <c r="H380" i="16" s="1"/>
  <c r="F345" i="16"/>
  <c r="H345" i="16" s="1"/>
  <c r="F470" i="16"/>
  <c r="O470" i="16" s="1"/>
  <c r="F458" i="16"/>
  <c r="H458" i="16" s="1"/>
  <c r="F202" i="16"/>
  <c r="H202" i="16" s="1"/>
  <c r="F330" i="16"/>
  <c r="J330" i="16" s="1"/>
  <c r="F278" i="16"/>
  <c r="L278" i="16" s="1"/>
  <c r="F379" i="16"/>
  <c r="H379" i="16" s="1"/>
  <c r="F419" i="16"/>
  <c r="H419" i="16" s="1"/>
  <c r="F498" i="16"/>
  <c r="F83" i="16"/>
  <c r="N83" i="16" s="1"/>
  <c r="F514" i="16"/>
  <c r="H514" i="16" s="1"/>
  <c r="F159" i="16"/>
  <c r="H159" i="16" s="1"/>
  <c r="F46" i="16"/>
  <c r="M46" i="16" s="1"/>
  <c r="F423" i="16"/>
  <c r="I423" i="16" s="1"/>
  <c r="F253" i="16"/>
  <c r="H253" i="16" s="1"/>
  <c r="F184" i="16"/>
  <c r="H184" i="16" s="1"/>
  <c r="F418" i="16"/>
  <c r="I418" i="16" s="1"/>
  <c r="F270" i="16"/>
  <c r="N270" i="16" s="1"/>
  <c r="F492" i="16"/>
  <c r="F488" i="16"/>
  <c r="H488" i="16" s="1"/>
  <c r="F11" i="16"/>
  <c r="L11" i="16" s="1"/>
  <c r="F550" i="16"/>
  <c r="G550" i="16" s="1"/>
  <c r="F476" i="16"/>
  <c r="H476" i="16" s="1"/>
  <c r="F297" i="16"/>
  <c r="H297" i="16" s="1"/>
  <c r="F167" i="16"/>
  <c r="N167" i="16" s="1"/>
  <c r="F525" i="16"/>
  <c r="F98" i="16"/>
  <c r="F246" i="16"/>
  <c r="H246" i="16" s="1"/>
  <c r="F185" i="16"/>
  <c r="L185" i="16" s="1"/>
  <c r="F417" i="16"/>
  <c r="F101" i="16"/>
  <c r="H101" i="16" s="1"/>
  <c r="F516" i="16"/>
  <c r="G516" i="16" s="1"/>
  <c r="F34" i="16"/>
  <c r="H34" i="16" s="1"/>
  <c r="F499" i="16"/>
  <c r="H499" i="16" s="1"/>
  <c r="F150" i="16"/>
  <c r="I150" i="16" s="1"/>
  <c r="F111" i="16"/>
  <c r="F402" i="16"/>
  <c r="H402" i="16" s="1"/>
  <c r="F309" i="16"/>
  <c r="H309" i="16" s="1"/>
  <c r="F225" i="16"/>
  <c r="J225" i="16" s="1"/>
  <c r="F286" i="16"/>
  <c r="O286" i="16" s="1"/>
  <c r="F495" i="16"/>
  <c r="H495" i="16" s="1"/>
  <c r="F10" i="16"/>
  <c r="H10" i="16" s="1"/>
  <c r="F80" i="16"/>
  <c r="H80" i="16" s="1"/>
  <c r="F442" i="16"/>
  <c r="F555" i="16"/>
  <c r="H555" i="16" s="1"/>
  <c r="F540" i="16"/>
  <c r="H540" i="16" s="1"/>
  <c r="F237" i="16"/>
  <c r="H237" i="16" s="1"/>
  <c r="F5" i="16"/>
  <c r="J5" i="16" s="1"/>
  <c r="F485" i="16"/>
  <c r="F193" i="16"/>
  <c r="H193" i="16" s="1"/>
  <c r="F339" i="16"/>
  <c r="O339" i="16" s="1"/>
  <c r="F502" i="16"/>
  <c r="G502" i="16" s="1"/>
  <c r="F548" i="16"/>
  <c r="N548" i="16" s="1"/>
  <c r="F127" i="16"/>
  <c r="H127" i="16" s="1"/>
  <c r="F79" i="16"/>
  <c r="J79" i="16" s="1"/>
  <c r="F40" i="16"/>
  <c r="F189" i="16"/>
  <c r="F191" i="16"/>
  <c r="H191" i="16" s="1"/>
  <c r="F293" i="16"/>
  <c r="I293" i="16" s="1"/>
  <c r="F103" i="16"/>
  <c r="L103" i="16" s="1"/>
  <c r="F350" i="16"/>
  <c r="L350" i="16" s="1"/>
  <c r="F405" i="16"/>
  <c r="H405" i="16" s="1"/>
  <c r="F87" i="16"/>
  <c r="M87" i="16" s="1"/>
  <c r="F17" i="16"/>
  <c r="F126" i="16"/>
  <c r="H126" i="16" s="1"/>
  <c r="F78" i="16"/>
  <c r="H78" i="16" s="1"/>
  <c r="F511" i="16"/>
  <c r="L511" i="16" s="1"/>
  <c r="F18" i="16"/>
  <c r="H18" i="16" s="1"/>
  <c r="F389" i="16"/>
  <c r="H389" i="16" s="1"/>
  <c r="F313" i="16"/>
  <c r="I313" i="16" s="1"/>
  <c r="F413" i="16"/>
  <c r="I413" i="16" s="1"/>
  <c r="F517" i="16"/>
  <c r="H517" i="16" s="1"/>
  <c r="F352" i="16"/>
  <c r="H352" i="16" s="1"/>
  <c r="F373" i="16"/>
  <c r="J373" i="16" s="1"/>
  <c r="F73" i="16"/>
  <c r="H73" i="16" s="1"/>
  <c r="F452" i="16"/>
  <c r="H452" i="16" s="1"/>
  <c r="F388" i="16"/>
  <c r="M388" i="16" s="1"/>
  <c r="F31" i="16"/>
  <c r="O31" i="16" s="1"/>
  <c r="F182" i="16"/>
  <c r="H182" i="16" s="1"/>
  <c r="F257" i="16"/>
  <c r="M257" i="16" s="1"/>
  <c r="F342" i="16"/>
  <c r="G342" i="16" s="1"/>
  <c r="F153" i="16"/>
  <c r="H153" i="16" s="1"/>
  <c r="F161" i="16"/>
  <c r="H161" i="16" s="1"/>
  <c r="F47" i="16"/>
  <c r="G47" i="16" s="1"/>
  <c r="F358" i="16"/>
  <c r="N358" i="16" s="1"/>
  <c r="F179" i="16"/>
  <c r="L179" i="16" s="1"/>
  <c r="F310" i="16"/>
  <c r="F303" i="16"/>
  <c r="F52" i="16"/>
  <c r="N52" i="16" s="1"/>
  <c r="F378" i="16"/>
  <c r="F39" i="16"/>
  <c r="H39" i="16" s="1"/>
  <c r="F363" i="16"/>
  <c r="I363" i="16" s="1"/>
  <c r="F465" i="16"/>
  <c r="F186" i="16"/>
  <c r="H186" i="16" s="1"/>
  <c r="F561" i="16"/>
  <c r="H561" i="16" s="1"/>
  <c r="F546" i="16"/>
  <c r="G546" i="16" s="1"/>
  <c r="F240" i="16"/>
  <c r="N240" i="16" s="1"/>
  <c r="F440" i="16"/>
  <c r="H440" i="16" s="1"/>
  <c r="F244" i="16"/>
  <c r="H244" i="16" s="1"/>
  <c r="F117" i="16"/>
  <c r="F95" i="16"/>
  <c r="N95" i="16" s="1"/>
  <c r="F164" i="16"/>
  <c r="H164" i="16" s="1"/>
  <c r="F282" i="16"/>
  <c r="F532" i="16"/>
  <c r="G532" i="16" s="1"/>
  <c r="F124" i="16"/>
  <c r="F479" i="16"/>
  <c r="H479" i="16" s="1"/>
  <c r="F353" i="16"/>
  <c r="H353" i="16" s="1"/>
  <c r="F220" i="16"/>
  <c r="N220" i="16" s="1"/>
  <c r="F298" i="16"/>
  <c r="F180" i="16"/>
  <c r="N180" i="16" s="1"/>
  <c r="F435" i="16"/>
  <c r="I435" i="16" s="1"/>
  <c r="F314" i="16"/>
  <c r="M314" i="16" s="1"/>
  <c r="F448" i="16"/>
  <c r="F248" i="16"/>
  <c r="H248" i="16" s="1"/>
  <c r="F157" i="16"/>
  <c r="G157" i="16" s="1"/>
  <c r="F227" i="16"/>
  <c r="L227" i="16" s="1"/>
  <c r="F177" i="16"/>
  <c r="F414" i="16"/>
  <c r="H414" i="16" s="1"/>
  <c r="F6" i="16"/>
  <c r="I6" i="16" s="1"/>
  <c r="F277" i="16"/>
  <c r="M277" i="16" s="1"/>
  <c r="F249" i="16"/>
  <c r="F216" i="16"/>
  <c r="F90" i="16"/>
  <c r="M90" i="16" s="1"/>
  <c r="F221" i="16"/>
  <c r="F535" i="16"/>
  <c r="H535" i="16" s="1"/>
  <c r="F100" i="16"/>
  <c r="J100" i="16" s="1"/>
  <c r="F333" i="16"/>
  <c r="M333" i="16" s="1"/>
  <c r="F534" i="16"/>
  <c r="H534" i="16" s="1"/>
  <c r="F305" i="16"/>
  <c r="F62" i="16"/>
  <c r="M62" i="16" s="1"/>
  <c r="F224" i="16"/>
  <c r="H224" i="16" s="1"/>
  <c r="F394" i="16"/>
  <c r="G394" i="16" s="1"/>
  <c r="F374" i="16"/>
  <c r="N374" i="16" s="1"/>
  <c r="F268" i="16"/>
  <c r="H268" i="16" s="1"/>
  <c r="F484" i="16"/>
  <c r="H484" i="16" s="1"/>
  <c r="F306" i="16"/>
  <c r="L306" i="16" s="1"/>
  <c r="F304" i="16"/>
  <c r="F311" i="16"/>
  <c r="F474" i="16"/>
  <c r="H474" i="16" s="1"/>
  <c r="F467" i="16"/>
  <c r="O467" i="16" s="1"/>
  <c r="F2" i="16"/>
  <c r="F94" i="16"/>
  <c r="F42" i="16"/>
  <c r="H42" i="16" s="1"/>
  <c r="F371" i="16"/>
  <c r="I371" i="16" s="1"/>
  <c r="F108" i="16"/>
  <c r="L108" i="16" s="1"/>
  <c r="F37" i="16"/>
  <c r="F9" i="16"/>
  <c r="I9" i="16" s="1"/>
  <c r="F445" i="16"/>
  <c r="F122" i="16"/>
  <c r="F356" i="16"/>
  <c r="F258" i="16"/>
  <c r="H258" i="16" s="1"/>
  <c r="F533" i="16"/>
  <c r="O533" i="16" s="1"/>
  <c r="F424" i="16"/>
  <c r="I424" i="16" s="1"/>
  <c r="F147" i="16"/>
  <c r="F148" i="16"/>
  <c r="H148" i="16" s="1"/>
  <c r="F65" i="16"/>
  <c r="G65" i="16" s="1"/>
  <c r="F455" i="16"/>
  <c r="N455" i="16" s="1"/>
  <c r="F524" i="16"/>
  <c r="H524" i="16" s="1"/>
  <c r="F15" i="16"/>
  <c r="H15" i="16" s="1"/>
  <c r="F64" i="16"/>
  <c r="G64" i="16" s="1"/>
  <c r="F233" i="16"/>
  <c r="F223" i="16"/>
  <c r="H223" i="16" s="1"/>
  <c r="F77" i="16"/>
  <c r="H77" i="16" s="1"/>
  <c r="F421" i="16"/>
  <c r="G421" i="16" s="1"/>
  <c r="F425" i="16"/>
  <c r="G425" i="16" s="1"/>
  <c r="F123" i="16"/>
  <c r="H123" i="16" s="1"/>
  <c r="F70" i="16"/>
  <c r="K70" i="16" s="1"/>
  <c r="F366" i="16"/>
  <c r="F137" i="16"/>
  <c r="H137" i="16" s="1"/>
  <c r="F318" i="16"/>
  <c r="K318" i="16" s="1"/>
  <c r="F316" i="16"/>
  <c r="J316" i="16" s="1"/>
  <c r="F361" i="16"/>
  <c r="H361" i="16" s="1"/>
  <c r="F411" i="16"/>
  <c r="H411" i="16" s="1"/>
  <c r="F27" i="16"/>
  <c r="H27" i="16" s="1"/>
  <c r="F188" i="16"/>
  <c r="N188" i="16" s="1"/>
  <c r="F192" i="16"/>
  <c r="F232" i="16"/>
  <c r="K232" i="16" s="1"/>
  <c r="F300" i="16"/>
  <c r="F559" i="16"/>
  <c r="I559" i="16" s="1"/>
  <c r="F134" i="16"/>
  <c r="H134" i="16" s="1"/>
  <c r="F71" i="16"/>
  <c r="H71" i="16" s="1"/>
  <c r="F45" i="16"/>
  <c r="G45" i="16" s="1"/>
  <c r="F266" i="16"/>
  <c r="N266" i="16" s="1"/>
  <c r="Q232" i="16" l="1"/>
  <c r="S350" i="16"/>
  <c r="S185" i="16"/>
  <c r="S11" i="16"/>
  <c r="R330" i="16"/>
  <c r="T527" i="16"/>
  <c r="Q318" i="16"/>
  <c r="Q70" i="16"/>
  <c r="T533" i="16"/>
  <c r="T467" i="16"/>
  <c r="S306" i="16"/>
  <c r="S227" i="16"/>
  <c r="S103" i="16"/>
  <c r="R5" i="16"/>
  <c r="T286" i="16"/>
  <c r="R316" i="16"/>
  <c r="S511" i="16"/>
  <c r="R79" i="16"/>
  <c r="T339" i="16"/>
  <c r="R225" i="16"/>
  <c r="S344" i="16"/>
  <c r="R100" i="16"/>
  <c r="S179" i="16"/>
  <c r="T31" i="16"/>
  <c r="R373" i="16"/>
  <c r="S278" i="16"/>
  <c r="T470" i="16"/>
  <c r="T66" i="16"/>
  <c r="S108" i="16"/>
  <c r="J108" i="16"/>
  <c r="R108" i="16" s="1"/>
  <c r="L79" i="16"/>
  <c r="S79" i="16" s="1"/>
  <c r="I546" i="16"/>
  <c r="N257" i="16"/>
  <c r="L314" i="16"/>
  <c r="S314" i="16" s="1"/>
  <c r="K546" i="16"/>
  <c r="Q546" i="16" s="1"/>
  <c r="O561" i="16"/>
  <c r="T561" i="16" s="1"/>
  <c r="K246" i="16"/>
  <c r="Q246" i="16" s="1"/>
  <c r="J103" i="16"/>
  <c r="R103" i="16" s="1"/>
  <c r="O148" i="16"/>
  <c r="T148" i="16" s="1"/>
  <c r="K339" i="16"/>
  <c r="Q339" i="16" s="1"/>
  <c r="O352" i="16"/>
  <c r="T352" i="16" s="1"/>
  <c r="N470" i="16"/>
  <c r="O100" i="16"/>
  <c r="T100" i="16" s="1"/>
  <c r="O101" i="16"/>
  <c r="T101" i="16" s="1"/>
  <c r="M246" i="16"/>
  <c r="X521" i="18"/>
  <c r="X111" i="18"/>
  <c r="X481" i="18"/>
  <c r="X349" i="18"/>
  <c r="L241" i="16"/>
  <c r="S241" i="16" s="1"/>
  <c r="I237" i="16"/>
  <c r="U237" i="16" s="1"/>
  <c r="G293" i="16"/>
  <c r="O535" i="16"/>
  <c r="T535" i="16" s="1"/>
  <c r="O191" i="16"/>
  <c r="T191" i="16" s="1"/>
  <c r="O159" i="16"/>
  <c r="T159" i="16" s="1"/>
  <c r="M345" i="16"/>
  <c r="K9" i="16"/>
  <c r="Q9" i="16" s="1"/>
  <c r="H45" i="16"/>
  <c r="O11" i="16"/>
  <c r="T11" i="16" s="1"/>
  <c r="O232" i="16"/>
  <c r="T232" i="16" s="1"/>
  <c r="O10" i="16"/>
  <c r="T10" i="16" s="1"/>
  <c r="M318" i="16"/>
  <c r="K345" i="16"/>
  <c r="Q345" i="16" s="1"/>
  <c r="J46" i="16"/>
  <c r="R46" i="16" s="1"/>
  <c r="H11" i="16"/>
  <c r="N64" i="16"/>
  <c r="N79" i="16"/>
  <c r="M467" i="16"/>
  <c r="M150" i="16"/>
  <c r="M241" i="16"/>
  <c r="L257" i="16"/>
  <c r="S257" i="16" s="1"/>
  <c r="J394" i="16"/>
  <c r="R394" i="16" s="1"/>
  <c r="I27" i="16"/>
  <c r="U27" i="16" s="1"/>
  <c r="H65" i="16"/>
  <c r="G306" i="16"/>
  <c r="O314" i="16"/>
  <c r="T314" i="16" s="1"/>
  <c r="N306" i="16"/>
  <c r="M157" i="16"/>
  <c r="L64" i="16"/>
  <c r="S64" i="16" s="1"/>
  <c r="J45" i="16"/>
  <c r="R45" i="16" s="1"/>
  <c r="J220" i="16"/>
  <c r="R220" i="16" s="1"/>
  <c r="I533" i="16"/>
  <c r="H100" i="16"/>
  <c r="O45" i="16"/>
  <c r="T45" i="16" s="1"/>
  <c r="M363" i="16"/>
  <c r="M11" i="16"/>
  <c r="L394" i="16"/>
  <c r="S394" i="16" s="1"/>
  <c r="J533" i="16"/>
  <c r="R533" i="16" s="1"/>
  <c r="I100" i="16"/>
  <c r="H532" i="16"/>
  <c r="H241" i="16"/>
  <c r="X16" i="18"/>
  <c r="X459" i="18"/>
  <c r="X188" i="18"/>
  <c r="X423" i="18"/>
  <c r="X526" i="18"/>
  <c r="X206" i="18"/>
  <c r="X296" i="18"/>
  <c r="X66" i="18"/>
  <c r="X78" i="18"/>
  <c r="X164" i="18"/>
  <c r="X382" i="18"/>
  <c r="X339" i="18"/>
  <c r="I300" i="16"/>
  <c r="J300" i="16"/>
  <c r="R300" i="16" s="1"/>
  <c r="K300" i="16"/>
  <c r="Q300" i="16" s="1"/>
  <c r="G318" i="16"/>
  <c r="H318" i="16"/>
  <c r="N318" i="16"/>
  <c r="I421" i="16"/>
  <c r="L421" i="16"/>
  <c r="S421" i="16" s="1"/>
  <c r="I445" i="16"/>
  <c r="G445" i="16"/>
  <c r="H305" i="16"/>
  <c r="G305" i="16"/>
  <c r="N305" i="16"/>
  <c r="L216" i="16"/>
  <c r="S216" i="16" s="1"/>
  <c r="I216" i="16"/>
  <c r="J216" i="16"/>
  <c r="R216" i="16" s="1"/>
  <c r="K216" i="16"/>
  <c r="Q216" i="16" s="1"/>
  <c r="H157" i="16"/>
  <c r="O157" i="16"/>
  <c r="T157" i="16" s="1"/>
  <c r="L220" i="16"/>
  <c r="S220" i="16" s="1"/>
  <c r="G220" i="16"/>
  <c r="K220" i="16"/>
  <c r="Q220" i="16" s="1"/>
  <c r="M220" i="16"/>
  <c r="H117" i="16"/>
  <c r="I117" i="16"/>
  <c r="H313" i="16"/>
  <c r="P313" i="16" s="1"/>
  <c r="G313" i="16"/>
  <c r="K313" i="16"/>
  <c r="Q313" i="16" s="1"/>
  <c r="N313" i="16"/>
  <c r="L87" i="16"/>
  <c r="S87" i="16" s="1"/>
  <c r="I87" i="16"/>
  <c r="J87" i="16"/>
  <c r="R87" i="16" s="1"/>
  <c r="O87" i="16"/>
  <c r="T87" i="16" s="1"/>
  <c r="H79" i="16"/>
  <c r="K79" i="16"/>
  <c r="Q79" i="16" s="1"/>
  <c r="J237" i="16"/>
  <c r="R237" i="16" s="1"/>
  <c r="G237" i="16"/>
  <c r="M237" i="16"/>
  <c r="O237" i="16"/>
  <c r="T237" i="16" s="1"/>
  <c r="H225" i="16"/>
  <c r="I225" i="16"/>
  <c r="J516" i="16"/>
  <c r="R516" i="16" s="1"/>
  <c r="H516" i="16"/>
  <c r="N516" i="16"/>
  <c r="O516" i="16"/>
  <c r="T516" i="16" s="1"/>
  <c r="H167" i="16"/>
  <c r="L167" i="16"/>
  <c r="S167" i="16" s="1"/>
  <c r="J418" i="16"/>
  <c r="R418" i="16" s="1"/>
  <c r="K418" i="16"/>
  <c r="Q418" i="16" s="1"/>
  <c r="O418" i="16"/>
  <c r="T418" i="16" s="1"/>
  <c r="H498" i="16"/>
  <c r="G498" i="16"/>
  <c r="J498" i="16"/>
  <c r="R498" i="16" s="1"/>
  <c r="M498" i="16"/>
  <c r="N498" i="16"/>
  <c r="H66" i="16"/>
  <c r="M66" i="16"/>
  <c r="N66" i="16"/>
  <c r="O421" i="16"/>
  <c r="T421" i="16" s="1"/>
  <c r="O220" i="16"/>
  <c r="T220" i="16" s="1"/>
  <c r="O363" i="16"/>
  <c r="T363" i="16" s="1"/>
  <c r="O79" i="16"/>
  <c r="T79" i="16" s="1"/>
  <c r="O150" i="16"/>
  <c r="T150" i="16" s="1"/>
  <c r="N45" i="16"/>
  <c r="N65" i="16"/>
  <c r="N100" i="16"/>
  <c r="N117" i="16"/>
  <c r="N237" i="16"/>
  <c r="N11" i="16"/>
  <c r="N241" i="16"/>
  <c r="M64" i="16"/>
  <c r="M306" i="16"/>
  <c r="M79" i="16"/>
  <c r="M516" i="16"/>
  <c r="L300" i="16"/>
  <c r="S300" i="16" s="1"/>
  <c r="L65" i="16"/>
  <c r="S65" i="16" s="1"/>
  <c r="L305" i="16"/>
  <c r="S305" i="16" s="1"/>
  <c r="L117" i="16"/>
  <c r="S117" i="16" s="1"/>
  <c r="L339" i="16"/>
  <c r="S339" i="16" s="1"/>
  <c r="L66" i="16"/>
  <c r="S66" i="16" s="1"/>
  <c r="K421" i="16"/>
  <c r="Q421" i="16" s="1"/>
  <c r="K306" i="16"/>
  <c r="Q306" i="16" s="1"/>
  <c r="K6" i="16"/>
  <c r="Q6" i="16" s="1"/>
  <c r="K363" i="16"/>
  <c r="Q363" i="16" s="1"/>
  <c r="K78" i="16"/>
  <c r="Q78" i="16" s="1"/>
  <c r="K80" i="16"/>
  <c r="Q80" i="16" s="1"/>
  <c r="K167" i="16"/>
  <c r="Q167" i="16" s="1"/>
  <c r="J27" i="16"/>
  <c r="R27" i="16" s="1"/>
  <c r="J445" i="16"/>
  <c r="R445" i="16" s="1"/>
  <c r="J546" i="16"/>
  <c r="R546" i="16" s="1"/>
  <c r="J339" i="16"/>
  <c r="R339" i="16" s="1"/>
  <c r="J150" i="16"/>
  <c r="R150" i="16" s="1"/>
  <c r="I318" i="16"/>
  <c r="U318" i="16" s="1"/>
  <c r="I157" i="16"/>
  <c r="U157" i="16" s="1"/>
  <c r="I78" i="16"/>
  <c r="U78" i="16" s="1"/>
  <c r="I498" i="16"/>
  <c r="H300" i="16"/>
  <c r="H445" i="16"/>
  <c r="H216" i="16"/>
  <c r="H546" i="16"/>
  <c r="H418" i="16"/>
  <c r="P418" i="16" s="1"/>
  <c r="G79" i="16"/>
  <c r="G167" i="16"/>
  <c r="H282" i="16"/>
  <c r="O282" i="16"/>
  <c r="T282" i="16" s="1"/>
  <c r="H310" i="16"/>
  <c r="O310" i="16"/>
  <c r="T310" i="16" s="1"/>
  <c r="O27" i="16"/>
  <c r="T27" i="16" s="1"/>
  <c r="L45" i="16"/>
  <c r="S45" i="16" s="1"/>
  <c r="I45" i="16"/>
  <c r="U45" i="16" s="1"/>
  <c r="H64" i="16"/>
  <c r="I64" i="16"/>
  <c r="J64" i="16"/>
  <c r="R64" i="16" s="1"/>
  <c r="K64" i="16"/>
  <c r="Q64" i="16" s="1"/>
  <c r="K533" i="16"/>
  <c r="Q533" i="16" s="1"/>
  <c r="H533" i="16"/>
  <c r="N533" i="16"/>
  <c r="H371" i="16"/>
  <c r="P371" i="16" s="1"/>
  <c r="K371" i="16"/>
  <c r="Q371" i="16" s="1"/>
  <c r="L371" i="16"/>
  <c r="S371" i="16" s="1"/>
  <c r="M371" i="16"/>
  <c r="G467" i="16"/>
  <c r="I467" i="16"/>
  <c r="J467" i="16"/>
  <c r="R467" i="16" s="1"/>
  <c r="I394" i="16"/>
  <c r="H394" i="16"/>
  <c r="G100" i="16"/>
  <c r="L100" i="16"/>
  <c r="S100" i="16" s="1"/>
  <c r="M100" i="16"/>
  <c r="G314" i="16"/>
  <c r="H314" i="16"/>
  <c r="N314" i="16"/>
  <c r="I532" i="16"/>
  <c r="J532" i="16"/>
  <c r="R532" i="16" s="1"/>
  <c r="L532" i="16"/>
  <c r="S532" i="16" s="1"/>
  <c r="L363" i="16"/>
  <c r="S363" i="16" s="1"/>
  <c r="H363" i="16"/>
  <c r="U363" i="16" s="1"/>
  <c r="N363" i="16"/>
  <c r="I303" i="16"/>
  <c r="G303" i="16"/>
  <c r="K303" i="16"/>
  <c r="Q303" i="16" s="1"/>
  <c r="H47" i="16"/>
  <c r="L47" i="16"/>
  <c r="S47" i="16" s="1"/>
  <c r="M47" i="16"/>
  <c r="G257" i="16"/>
  <c r="I257" i="16"/>
  <c r="J257" i="16"/>
  <c r="R257" i="16" s="1"/>
  <c r="G78" i="16"/>
  <c r="L78" i="16"/>
  <c r="S78" i="16" s="1"/>
  <c r="M78" i="16"/>
  <c r="G339" i="16"/>
  <c r="H339" i="16"/>
  <c r="N339" i="16"/>
  <c r="I80" i="16"/>
  <c r="U80" i="16" s="1"/>
  <c r="L80" i="16"/>
  <c r="S80" i="16" s="1"/>
  <c r="G150" i="16"/>
  <c r="K150" i="16"/>
  <c r="Q150" i="16" s="1"/>
  <c r="I185" i="16"/>
  <c r="G185" i="16"/>
  <c r="J185" i="16"/>
  <c r="R185" i="16" s="1"/>
  <c r="G11" i="16"/>
  <c r="I11" i="16"/>
  <c r="I46" i="16"/>
  <c r="H46" i="16"/>
  <c r="G330" i="16"/>
  <c r="L330" i="16"/>
  <c r="S330" i="16" s="1"/>
  <c r="I241" i="16"/>
  <c r="U241" i="16" s="1"/>
  <c r="O241" i="16"/>
  <c r="T241" i="16" s="1"/>
  <c r="O306" i="16"/>
  <c r="T306" i="16" s="1"/>
  <c r="O77" i="16"/>
  <c r="T77" i="16" s="1"/>
  <c r="O9" i="16"/>
  <c r="T9" i="16" s="1"/>
  <c r="O394" i="16"/>
  <c r="T394" i="16" s="1"/>
  <c r="O216" i="16"/>
  <c r="T216" i="16" s="1"/>
  <c r="O532" i="16"/>
  <c r="T532" i="16" s="1"/>
  <c r="O47" i="16"/>
  <c r="T47" i="16" s="1"/>
  <c r="O78" i="16"/>
  <c r="T78" i="16" s="1"/>
  <c r="O498" i="16"/>
  <c r="T498" i="16" s="1"/>
  <c r="N27" i="16"/>
  <c r="N371" i="16"/>
  <c r="N216" i="16"/>
  <c r="N546" i="16"/>
  <c r="N78" i="16"/>
  <c r="N225" i="16"/>
  <c r="N418" i="16"/>
  <c r="M45" i="16"/>
  <c r="M65" i="16"/>
  <c r="M305" i="16"/>
  <c r="M117" i="16"/>
  <c r="M339" i="16"/>
  <c r="M330" i="16"/>
  <c r="L27" i="16"/>
  <c r="S27" i="16" s="1"/>
  <c r="L445" i="16"/>
  <c r="S445" i="16" s="1"/>
  <c r="L6" i="16"/>
  <c r="S6" i="16" s="1"/>
  <c r="L546" i="16"/>
  <c r="S546" i="16" s="1"/>
  <c r="L313" i="16"/>
  <c r="S313" i="16" s="1"/>
  <c r="L225" i="16"/>
  <c r="S225" i="16" s="1"/>
  <c r="L46" i="16"/>
  <c r="S46" i="16" s="1"/>
  <c r="K45" i="16"/>
  <c r="Q45" i="16" s="1"/>
  <c r="K65" i="16"/>
  <c r="Q65" i="16" s="1"/>
  <c r="K394" i="16"/>
  <c r="Q394" i="16" s="1"/>
  <c r="K314" i="16"/>
  <c r="Q314" i="16" s="1"/>
  <c r="K47" i="16"/>
  <c r="Q47" i="16" s="1"/>
  <c r="K87" i="16"/>
  <c r="Q87" i="16" s="1"/>
  <c r="K225" i="16"/>
  <c r="Q225" i="16" s="1"/>
  <c r="K46" i="16"/>
  <c r="Q46" i="16" s="1"/>
  <c r="K241" i="16"/>
  <c r="Q241" i="16" s="1"/>
  <c r="J6" i="16"/>
  <c r="R6" i="16" s="1"/>
  <c r="J363" i="16"/>
  <c r="R363" i="16" s="1"/>
  <c r="J78" i="16"/>
  <c r="R78" i="16" s="1"/>
  <c r="J167" i="16"/>
  <c r="R167" i="16" s="1"/>
  <c r="J241" i="16"/>
  <c r="R241" i="16" s="1"/>
  <c r="I306" i="16"/>
  <c r="I314" i="16"/>
  <c r="I47" i="16"/>
  <c r="U47" i="16" s="1"/>
  <c r="I79" i="16"/>
  <c r="I516" i="16"/>
  <c r="I330" i="16"/>
  <c r="H467" i="16"/>
  <c r="H6" i="16"/>
  <c r="U6" i="16" s="1"/>
  <c r="H303" i="16"/>
  <c r="H87" i="16"/>
  <c r="H150" i="16"/>
  <c r="U150" i="16" s="1"/>
  <c r="H330" i="16"/>
  <c r="G300" i="16"/>
  <c r="G533" i="16"/>
  <c r="G216" i="16"/>
  <c r="G117" i="16"/>
  <c r="G80" i="16"/>
  <c r="G418" i="16"/>
  <c r="G66" i="16"/>
  <c r="O318" i="16"/>
  <c r="T318" i="16" s="1"/>
  <c r="O65" i="16"/>
  <c r="T65" i="16" s="1"/>
  <c r="O371" i="16"/>
  <c r="T371" i="16" s="1"/>
  <c r="O414" i="16"/>
  <c r="T414" i="16" s="1"/>
  <c r="O546" i="16"/>
  <c r="T546" i="16" s="1"/>
  <c r="O257" i="16"/>
  <c r="T257" i="16" s="1"/>
  <c r="O80" i="16"/>
  <c r="T80" i="16" s="1"/>
  <c r="O167" i="16"/>
  <c r="T167" i="16" s="1"/>
  <c r="O330" i="16"/>
  <c r="T330" i="16" s="1"/>
  <c r="N467" i="16"/>
  <c r="N157" i="16"/>
  <c r="N47" i="16"/>
  <c r="N87" i="16"/>
  <c r="N150" i="16"/>
  <c r="N330" i="16"/>
  <c r="M27" i="16"/>
  <c r="M533" i="16"/>
  <c r="M216" i="16"/>
  <c r="M546" i="16"/>
  <c r="M313" i="16"/>
  <c r="M225" i="16"/>
  <c r="M167" i="16"/>
  <c r="L318" i="16"/>
  <c r="S318" i="16" s="1"/>
  <c r="L467" i="16"/>
  <c r="S467" i="16" s="1"/>
  <c r="L157" i="16"/>
  <c r="S157" i="16" s="1"/>
  <c r="L303" i="16"/>
  <c r="S303" i="16" s="1"/>
  <c r="L293" i="16"/>
  <c r="S293" i="16" s="1"/>
  <c r="L150" i="16"/>
  <c r="S150" i="16" s="1"/>
  <c r="L498" i="16"/>
  <c r="S498" i="16" s="1"/>
  <c r="K27" i="16"/>
  <c r="Q27" i="16" s="1"/>
  <c r="K445" i="16"/>
  <c r="Q445" i="16" s="1"/>
  <c r="K305" i="16"/>
  <c r="Q305" i="16" s="1"/>
  <c r="K532" i="16"/>
  <c r="Q532" i="16" s="1"/>
  <c r="K257" i="16"/>
  <c r="Q257" i="16" s="1"/>
  <c r="K293" i="16"/>
  <c r="Q293" i="16" s="1"/>
  <c r="K185" i="16"/>
  <c r="Q185" i="16" s="1"/>
  <c r="K498" i="16"/>
  <c r="Q498" i="16" s="1"/>
  <c r="K66" i="16"/>
  <c r="Q66" i="16" s="1"/>
  <c r="J421" i="16"/>
  <c r="R421" i="16" s="1"/>
  <c r="J306" i="16"/>
  <c r="R306" i="16" s="1"/>
  <c r="J314" i="16"/>
  <c r="R314" i="16" s="1"/>
  <c r="J303" i="16"/>
  <c r="R303" i="16" s="1"/>
  <c r="J80" i="16"/>
  <c r="R80" i="16" s="1"/>
  <c r="J11" i="16"/>
  <c r="R11" i="16" s="1"/>
  <c r="J66" i="16"/>
  <c r="R66" i="16" s="1"/>
  <c r="I65" i="16"/>
  <c r="I305" i="16"/>
  <c r="I220" i="16"/>
  <c r="I339" i="16"/>
  <c r="I167" i="16"/>
  <c r="I66" i="16"/>
  <c r="U66" i="16" s="1"/>
  <c r="H421" i="16"/>
  <c r="H306" i="16"/>
  <c r="H220" i="16"/>
  <c r="H257" i="16"/>
  <c r="H293" i="16"/>
  <c r="U293" i="16" s="1"/>
  <c r="H185" i="16"/>
  <c r="G27" i="16"/>
  <c r="G371" i="16"/>
  <c r="G6" i="16"/>
  <c r="G363" i="16"/>
  <c r="G87" i="16"/>
  <c r="G225" i="16"/>
  <c r="G46" i="16"/>
  <c r="X451" i="18"/>
  <c r="X267" i="18"/>
  <c r="X70" i="18"/>
  <c r="X468" i="18"/>
  <c r="X374" i="18"/>
  <c r="X202" i="18"/>
  <c r="Q401" i="18"/>
  <c r="R356" i="18"/>
  <c r="X455" i="18"/>
  <c r="X157" i="18"/>
  <c r="X40" i="18"/>
  <c r="X488" i="18"/>
  <c r="X470" i="18"/>
  <c r="X283" i="18"/>
  <c r="X535" i="18"/>
  <c r="X146" i="18"/>
  <c r="X301" i="18"/>
  <c r="X208" i="18"/>
  <c r="X58" i="18"/>
  <c r="X104" i="18"/>
  <c r="X96" i="18"/>
  <c r="X174" i="18"/>
  <c r="X523" i="18"/>
  <c r="X422" i="18"/>
  <c r="X14" i="18"/>
  <c r="Q200" i="18"/>
  <c r="X169" i="18"/>
  <c r="X530" i="18"/>
  <c r="X106" i="18"/>
  <c r="X251" i="18"/>
  <c r="X391" i="18"/>
  <c r="X134" i="18"/>
  <c r="X7" i="18"/>
  <c r="X46" i="18"/>
  <c r="X511" i="18"/>
  <c r="X250" i="18"/>
  <c r="X28" i="18"/>
  <c r="X371" i="18"/>
  <c r="X214" i="18"/>
  <c r="X307" i="18"/>
  <c r="X514" i="18"/>
  <c r="X284" i="18"/>
  <c r="X29" i="18"/>
  <c r="X453" i="18"/>
  <c r="X113" i="18"/>
  <c r="X395" i="18"/>
  <c r="X191" i="18"/>
  <c r="X492" i="18"/>
  <c r="R105" i="18"/>
  <c r="X61" i="18"/>
  <c r="X189" i="18"/>
  <c r="X17" i="18"/>
  <c r="X495" i="18"/>
  <c r="X404" i="18"/>
  <c r="X346" i="18"/>
  <c r="Q19" i="18"/>
  <c r="X436" i="18"/>
  <c r="X465" i="18"/>
  <c r="X150" i="18"/>
  <c r="X232" i="18"/>
  <c r="X333" i="18"/>
  <c r="X161" i="18"/>
  <c r="X75" i="18"/>
  <c r="X467" i="18"/>
  <c r="X160" i="18"/>
  <c r="X365" i="18"/>
  <c r="X538" i="18"/>
  <c r="X299" i="18"/>
  <c r="X23" i="18"/>
  <c r="X510" i="18"/>
  <c r="X31" i="18"/>
  <c r="X444" i="18"/>
  <c r="X97" i="18"/>
  <c r="X57" i="18"/>
  <c r="X518" i="18"/>
  <c r="X359" i="18"/>
  <c r="X400" i="18"/>
  <c r="X364" i="18"/>
  <c r="X482" i="18"/>
  <c r="X8" i="18"/>
  <c r="X427" i="18"/>
  <c r="X64" i="18"/>
  <c r="X125" i="18"/>
  <c r="X132" i="18"/>
  <c r="X259" i="18"/>
  <c r="X293" i="18"/>
  <c r="X309" i="18"/>
  <c r="X316" i="18"/>
  <c r="X217" i="18"/>
  <c r="X103" i="18"/>
  <c r="X207" i="18"/>
  <c r="X489" i="18"/>
  <c r="X474" i="18"/>
  <c r="R30" i="18"/>
  <c r="X30" i="18"/>
  <c r="X290" i="18"/>
  <c r="X102" i="18"/>
  <c r="X376" i="18"/>
  <c r="X49" i="18"/>
  <c r="X313" i="18"/>
  <c r="X390" i="18"/>
  <c r="X244" i="18"/>
  <c r="X25" i="18"/>
  <c r="X469" i="18"/>
  <c r="X366" i="18"/>
  <c r="X220" i="18"/>
  <c r="X369" i="18"/>
  <c r="X101" i="18"/>
  <c r="X201" i="18"/>
  <c r="X490" i="18"/>
  <c r="X512" i="18"/>
  <c r="X153" i="18"/>
  <c r="X91" i="18"/>
  <c r="R449" i="18"/>
  <c r="X306" i="18"/>
  <c r="X414" i="18"/>
  <c r="X367" i="18"/>
  <c r="X274" i="18"/>
  <c r="X440" i="18"/>
  <c r="X226" i="18"/>
  <c r="X413" i="18"/>
  <c r="X335" i="18"/>
  <c r="X13" i="18"/>
  <c r="X406" i="18"/>
  <c r="X331" i="18"/>
  <c r="X86" i="18"/>
  <c r="X21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00" i="16"/>
  <c r="T300" i="16" s="1"/>
  <c r="O137" i="16"/>
  <c r="T137" i="16" s="1"/>
  <c r="O64" i="16"/>
  <c r="T64" i="16" s="1"/>
  <c r="O445" i="16"/>
  <c r="T445" i="16" s="1"/>
  <c r="O474" i="16"/>
  <c r="T474" i="16" s="1"/>
  <c r="O305" i="16"/>
  <c r="T305" i="16" s="1"/>
  <c r="O6" i="16"/>
  <c r="T6" i="16" s="1"/>
  <c r="O435" i="16"/>
  <c r="T435" i="16" s="1"/>
  <c r="O117" i="16"/>
  <c r="T117" i="16" s="1"/>
  <c r="O303" i="16"/>
  <c r="T303" i="16" s="1"/>
  <c r="O182" i="16"/>
  <c r="T182" i="16" s="1"/>
  <c r="O313" i="16"/>
  <c r="T313" i="16" s="1"/>
  <c r="O293" i="16"/>
  <c r="T293" i="16" s="1"/>
  <c r="O193" i="16"/>
  <c r="T193" i="16" s="1"/>
  <c r="O225" i="16"/>
  <c r="T225" i="16" s="1"/>
  <c r="O185" i="16"/>
  <c r="T185" i="16" s="1"/>
  <c r="O46" i="16"/>
  <c r="T46" i="16" s="1"/>
  <c r="N300" i="16"/>
  <c r="N421" i="16"/>
  <c r="N445" i="16"/>
  <c r="N394" i="16"/>
  <c r="N6" i="16"/>
  <c r="N532" i="16"/>
  <c r="N303" i="16"/>
  <c r="N293" i="16"/>
  <c r="N80" i="16"/>
  <c r="N185" i="16"/>
  <c r="N46" i="16"/>
  <c r="M300" i="16"/>
  <c r="M421" i="16"/>
  <c r="M445" i="16"/>
  <c r="M394" i="16"/>
  <c r="M6" i="16"/>
  <c r="M532" i="16"/>
  <c r="M303" i="16"/>
  <c r="M293" i="16"/>
  <c r="M80" i="16"/>
  <c r="M185" i="16"/>
  <c r="M418" i="16"/>
  <c r="L533" i="16"/>
  <c r="S533" i="16" s="1"/>
  <c r="L237" i="16"/>
  <c r="S237" i="16" s="1"/>
  <c r="L516" i="16"/>
  <c r="S516" i="16" s="1"/>
  <c r="L418" i="16"/>
  <c r="S418" i="16" s="1"/>
  <c r="K71" i="16"/>
  <c r="Q71" i="16" s="1"/>
  <c r="K467" i="16"/>
  <c r="Q467" i="16" s="1"/>
  <c r="K100" i="16"/>
  <c r="Q100" i="16" s="1"/>
  <c r="K157" i="16"/>
  <c r="Q157" i="16" s="1"/>
  <c r="K117" i="16"/>
  <c r="Q117" i="16" s="1"/>
  <c r="K310" i="16"/>
  <c r="Q310" i="16" s="1"/>
  <c r="K405" i="16"/>
  <c r="Q405" i="16" s="1"/>
  <c r="K237" i="16"/>
  <c r="Q237" i="16" s="1"/>
  <c r="K516" i="16"/>
  <c r="Q516" i="16" s="1"/>
  <c r="K11" i="16"/>
  <c r="Q11" i="16" s="1"/>
  <c r="K330" i="16"/>
  <c r="Q330" i="16" s="1"/>
  <c r="J318" i="16"/>
  <c r="R318" i="16" s="1"/>
  <c r="J65" i="16"/>
  <c r="R65" i="16" s="1"/>
  <c r="J371" i="16"/>
  <c r="R371" i="16" s="1"/>
  <c r="J305" i="16"/>
  <c r="R305" i="16" s="1"/>
  <c r="J157" i="16"/>
  <c r="R157" i="16" s="1"/>
  <c r="J117" i="16"/>
  <c r="R117" i="16" s="1"/>
  <c r="J47" i="16"/>
  <c r="R47" i="16" s="1"/>
  <c r="J313" i="16"/>
  <c r="R313" i="16" s="1"/>
  <c r="J293" i="16"/>
  <c r="R293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3" i="16"/>
  <c r="T83" i="16" s="1"/>
  <c r="O345" i="16"/>
  <c r="T345" i="16" s="1"/>
  <c r="I232" i="16"/>
  <c r="I258" i="16"/>
  <c r="U258" i="16" s="1"/>
  <c r="H232" i="16"/>
  <c r="H9" i="16"/>
  <c r="P9" i="16" s="1"/>
  <c r="O246" i="16"/>
  <c r="T246" i="16" s="1"/>
  <c r="O184" i="16"/>
  <c r="T184" i="16" s="1"/>
  <c r="M527" i="16"/>
  <c r="K414" i="16"/>
  <c r="Q414" i="16" s="1"/>
  <c r="K191" i="16"/>
  <c r="Q191" i="16" s="1"/>
  <c r="K101" i="16"/>
  <c r="Q101" i="16" s="1"/>
  <c r="K527" i="16"/>
  <c r="Q527" i="16" s="1"/>
  <c r="I405" i="16"/>
  <c r="U405" i="16" s="1"/>
  <c r="I193" i="16"/>
  <c r="U193" i="16" s="1"/>
  <c r="H435" i="16"/>
  <c r="P435" i="16" s="1"/>
  <c r="H527" i="16"/>
  <c r="O71" i="16"/>
  <c r="T71" i="16" s="1"/>
  <c r="O411" i="16"/>
  <c r="T411" i="16" s="1"/>
  <c r="O15" i="16"/>
  <c r="T15" i="16" s="1"/>
  <c r="O258" i="16"/>
  <c r="T258" i="16" s="1"/>
  <c r="O42" i="16"/>
  <c r="T42" i="16" s="1"/>
  <c r="O484" i="16"/>
  <c r="T484" i="16" s="1"/>
  <c r="O534" i="16"/>
  <c r="T534" i="16" s="1"/>
  <c r="O353" i="16"/>
  <c r="T353" i="16" s="1"/>
  <c r="O244" i="16"/>
  <c r="T244" i="16" s="1"/>
  <c r="O39" i="16"/>
  <c r="T39" i="16" s="1"/>
  <c r="O161" i="16"/>
  <c r="T161" i="16" s="1"/>
  <c r="O452" i="16"/>
  <c r="T452" i="16" s="1"/>
  <c r="O389" i="16"/>
  <c r="T389" i="16" s="1"/>
  <c r="O405" i="16"/>
  <c r="T405" i="16" s="1"/>
  <c r="O127" i="16"/>
  <c r="T127" i="16" s="1"/>
  <c r="O540" i="16"/>
  <c r="T540" i="16" s="1"/>
  <c r="M101" i="16"/>
  <c r="K258" i="16"/>
  <c r="Q258" i="16" s="1"/>
  <c r="K39" i="16"/>
  <c r="Q39" i="16" s="1"/>
  <c r="I71" i="16"/>
  <c r="U71" i="16" s="1"/>
  <c r="I345" i="16"/>
  <c r="U345" i="16" s="1"/>
  <c r="M122" i="16"/>
  <c r="N122" i="16"/>
  <c r="G2" i="16"/>
  <c r="N2" i="16"/>
  <c r="M448" i="16"/>
  <c r="G448" i="16"/>
  <c r="N124" i="16"/>
  <c r="G124" i="16"/>
  <c r="L465" i="16"/>
  <c r="S465" i="16" s="1"/>
  <c r="N465" i="16"/>
  <c r="M17" i="16"/>
  <c r="I17" i="16"/>
  <c r="M40" i="16"/>
  <c r="I40" i="16"/>
  <c r="M5" i="16"/>
  <c r="K5" i="16"/>
  <c r="Q5" i="16" s="1"/>
  <c r="N316" i="16"/>
  <c r="N373" i="16"/>
  <c r="M455" i="16"/>
  <c r="M227" i="16"/>
  <c r="M52" i="16"/>
  <c r="J286" i="16"/>
  <c r="R286" i="16" s="1"/>
  <c r="I374" i="16"/>
  <c r="H94" i="16"/>
  <c r="N94" i="16"/>
  <c r="N298" i="16"/>
  <c r="K298" i="16"/>
  <c r="Q298" i="16" s="1"/>
  <c r="G442" i="16"/>
  <c r="N442" i="16"/>
  <c r="O111" i="16"/>
  <c r="T111" i="16" s="1"/>
  <c r="N111" i="16"/>
  <c r="L90" i="16"/>
  <c r="S90" i="16" s="1"/>
  <c r="N511" i="16"/>
  <c r="M286" i="16"/>
  <c r="I111" i="16"/>
  <c r="O550" i="16"/>
  <c r="T550" i="16" s="1"/>
  <c r="O344" i="16"/>
  <c r="T344" i="16" s="1"/>
  <c r="N425" i="16"/>
  <c r="N333" i="16"/>
  <c r="N103" i="16"/>
  <c r="M559" i="16"/>
  <c r="M316" i="16"/>
  <c r="M94" i="16"/>
  <c r="M413" i="16"/>
  <c r="M423" i="16"/>
  <c r="L425" i="16"/>
  <c r="S425" i="16" s="1"/>
  <c r="J465" i="16"/>
  <c r="R465" i="16" s="1"/>
  <c r="I333" i="16"/>
  <c r="I277" i="16"/>
  <c r="G316" i="16"/>
  <c r="M440" i="16"/>
  <c r="N277" i="16"/>
  <c r="N342" i="16"/>
  <c r="M361" i="16"/>
  <c r="M425" i="16"/>
  <c r="M124" i="16"/>
  <c r="M126" i="16"/>
  <c r="M278" i="16"/>
  <c r="M344" i="16"/>
  <c r="J134" i="16"/>
  <c r="R134" i="16" s="1"/>
  <c r="I442" i="16"/>
  <c r="J192" i="16"/>
  <c r="R192" i="16" s="1"/>
  <c r="H192" i="16"/>
  <c r="M366" i="16"/>
  <c r="H366" i="16"/>
  <c r="H356" i="16"/>
  <c r="J356" i="16"/>
  <c r="R356" i="16" s="1"/>
  <c r="J249" i="16"/>
  <c r="R249" i="16" s="1"/>
  <c r="H249" i="16"/>
  <c r="L249" i="16"/>
  <c r="S249" i="16" s="1"/>
  <c r="L378" i="16"/>
  <c r="S378" i="16" s="1"/>
  <c r="J378" i="16"/>
  <c r="R378" i="16" s="1"/>
  <c r="H378" i="16"/>
  <c r="H350" i="16"/>
  <c r="J350" i="16"/>
  <c r="R350" i="16" s="1"/>
  <c r="H548" i="16"/>
  <c r="M548" i="16"/>
  <c r="M485" i="16"/>
  <c r="H485" i="16"/>
  <c r="H98" i="16"/>
  <c r="J98" i="16"/>
  <c r="R98" i="16" s="1"/>
  <c r="H492" i="16"/>
  <c r="N492" i="16"/>
  <c r="O134" i="16"/>
  <c r="T134" i="16" s="1"/>
  <c r="O361" i="16"/>
  <c r="T361" i="16" s="1"/>
  <c r="O123" i="16"/>
  <c r="T123" i="16" s="1"/>
  <c r="O524" i="16"/>
  <c r="T524" i="16" s="1"/>
  <c r="O356" i="16"/>
  <c r="T356" i="16" s="1"/>
  <c r="O94" i="16"/>
  <c r="T94" i="16" s="1"/>
  <c r="O268" i="16"/>
  <c r="T268" i="16" s="1"/>
  <c r="O249" i="16"/>
  <c r="T249" i="16" s="1"/>
  <c r="O248" i="16"/>
  <c r="T248" i="16" s="1"/>
  <c r="O479" i="16"/>
  <c r="T479" i="16" s="1"/>
  <c r="O440" i="16"/>
  <c r="T440" i="16" s="1"/>
  <c r="O378" i="16"/>
  <c r="T378" i="16" s="1"/>
  <c r="N248" i="16"/>
  <c r="I266" i="16"/>
  <c r="J266" i="16"/>
  <c r="R266" i="16" s="1"/>
  <c r="K266" i="16"/>
  <c r="Q266" i="16" s="1"/>
  <c r="G266" i="16"/>
  <c r="L266" i="16"/>
  <c r="S266" i="16" s="1"/>
  <c r="H266" i="16"/>
  <c r="L188" i="16"/>
  <c r="S188" i="16" s="1"/>
  <c r="G188" i="16"/>
  <c r="J188" i="16"/>
  <c r="R188" i="16" s="1"/>
  <c r="K188" i="16"/>
  <c r="Q188" i="16" s="1"/>
  <c r="H188" i="16"/>
  <c r="I188" i="16"/>
  <c r="L70" i="16"/>
  <c r="S70" i="16" s="1"/>
  <c r="G70" i="16"/>
  <c r="J70" i="16"/>
  <c r="R70" i="16" s="1"/>
  <c r="I70" i="16"/>
  <c r="M70" i="16"/>
  <c r="H70" i="16"/>
  <c r="L233" i="16"/>
  <c r="S233" i="16" s="1"/>
  <c r="G233" i="16"/>
  <c r="J233" i="16"/>
  <c r="R233" i="16" s="1"/>
  <c r="M233" i="16"/>
  <c r="H233" i="16"/>
  <c r="L424" i="16"/>
  <c r="S424" i="16" s="1"/>
  <c r="G424" i="16"/>
  <c r="J424" i="16"/>
  <c r="R424" i="16" s="1"/>
  <c r="H424" i="16"/>
  <c r="P424" i="16" s="1"/>
  <c r="K424" i="16"/>
  <c r="Q424" i="16" s="1"/>
  <c r="I108" i="16"/>
  <c r="K108" i="16"/>
  <c r="Q108" i="16" s="1"/>
  <c r="G108" i="16"/>
  <c r="H108" i="16"/>
  <c r="I304" i="16"/>
  <c r="K304" i="16"/>
  <c r="Q304" i="16" s="1"/>
  <c r="G304" i="16"/>
  <c r="H304" i="16"/>
  <c r="J304" i="16"/>
  <c r="R304" i="16" s="1"/>
  <c r="I62" i="16"/>
  <c r="K62" i="16"/>
  <c r="Q62" i="16" s="1"/>
  <c r="G62" i="16"/>
  <c r="J62" i="16"/>
  <c r="R62" i="16" s="1"/>
  <c r="H62" i="16"/>
  <c r="I90" i="16"/>
  <c r="K90" i="16"/>
  <c r="Q90" i="16" s="1"/>
  <c r="G90" i="16"/>
  <c r="H90" i="16"/>
  <c r="G227" i="16"/>
  <c r="I227" i="16"/>
  <c r="K227" i="16"/>
  <c r="Q227" i="16" s="1"/>
  <c r="H227" i="16"/>
  <c r="G298" i="16"/>
  <c r="I298" i="16"/>
  <c r="H298" i="16"/>
  <c r="J298" i="16"/>
  <c r="R298" i="16" s="1"/>
  <c r="G95" i="16"/>
  <c r="J95" i="16"/>
  <c r="R95" i="16" s="1"/>
  <c r="L95" i="16"/>
  <c r="S95" i="16" s="1"/>
  <c r="H95" i="16"/>
  <c r="G465" i="16"/>
  <c r="H465" i="16"/>
  <c r="K465" i="16"/>
  <c r="Q465" i="16" s="1"/>
  <c r="J358" i="16"/>
  <c r="R358" i="16" s="1"/>
  <c r="K358" i="16"/>
  <c r="Q358" i="16" s="1"/>
  <c r="L358" i="16"/>
  <c r="S358" i="16" s="1"/>
  <c r="G358" i="16"/>
  <c r="H358" i="16"/>
  <c r="I358" i="16"/>
  <c r="J388" i="16"/>
  <c r="R388" i="16" s="1"/>
  <c r="K388" i="16"/>
  <c r="Q388" i="16" s="1"/>
  <c r="L388" i="16"/>
  <c r="S388" i="16" s="1"/>
  <c r="G388" i="16"/>
  <c r="I388" i="16"/>
  <c r="H388" i="16"/>
  <c r="J413" i="16"/>
  <c r="R413" i="16" s="1"/>
  <c r="K413" i="16"/>
  <c r="Q413" i="16" s="1"/>
  <c r="L413" i="16"/>
  <c r="S413" i="16" s="1"/>
  <c r="G413" i="16"/>
  <c r="H413" i="16"/>
  <c r="P413" i="16" s="1"/>
  <c r="J17" i="16"/>
  <c r="R17" i="16" s="1"/>
  <c r="K17" i="16"/>
  <c r="Q17" i="16" s="1"/>
  <c r="L17" i="16"/>
  <c r="S17" i="16" s="1"/>
  <c r="G17" i="16"/>
  <c r="H17" i="16"/>
  <c r="G40" i="16"/>
  <c r="J40" i="16"/>
  <c r="R40" i="16" s="1"/>
  <c r="K40" i="16"/>
  <c r="Q40" i="16" s="1"/>
  <c r="H40" i="16"/>
  <c r="I5" i="16"/>
  <c r="G5" i="16"/>
  <c r="H5" i="16"/>
  <c r="L5" i="16"/>
  <c r="S5" i="16" s="1"/>
  <c r="I286" i="16"/>
  <c r="G286" i="16"/>
  <c r="L286" i="16"/>
  <c r="S286" i="16" s="1"/>
  <c r="H286" i="16"/>
  <c r="I525" i="16"/>
  <c r="J525" i="16"/>
  <c r="R525" i="16" s="1"/>
  <c r="K525" i="16"/>
  <c r="Q525" i="16" s="1"/>
  <c r="L525" i="16"/>
  <c r="S525" i="16" s="1"/>
  <c r="G525" i="16"/>
  <c r="M525" i="16"/>
  <c r="H525" i="16"/>
  <c r="I270" i="16"/>
  <c r="J270" i="16"/>
  <c r="R270" i="16" s="1"/>
  <c r="K270" i="16"/>
  <c r="Q270" i="16" s="1"/>
  <c r="L270" i="16"/>
  <c r="S270" i="16" s="1"/>
  <c r="G270" i="16"/>
  <c r="M270" i="16"/>
  <c r="H270" i="16"/>
  <c r="I83" i="16"/>
  <c r="J83" i="16"/>
  <c r="R83" i="16" s="1"/>
  <c r="K83" i="16"/>
  <c r="Q83" i="16" s="1"/>
  <c r="L83" i="16"/>
  <c r="S83" i="16" s="1"/>
  <c r="G83" i="16"/>
  <c r="M83" i="16"/>
  <c r="H83" i="16"/>
  <c r="I470" i="16"/>
  <c r="J470" i="16"/>
  <c r="R470" i="16" s="1"/>
  <c r="K470" i="16"/>
  <c r="Q470" i="16" s="1"/>
  <c r="L470" i="16"/>
  <c r="S470" i="16" s="1"/>
  <c r="G470" i="16"/>
  <c r="M470" i="16"/>
  <c r="H470" i="16"/>
  <c r="G439" i="16"/>
  <c r="I439" i="16"/>
  <c r="K439" i="16"/>
  <c r="Q439" i="16" s="1"/>
  <c r="H439" i="16"/>
  <c r="L439" i="16"/>
  <c r="S439" i="16" s="1"/>
  <c r="O525" i="16"/>
  <c r="T525" i="16" s="1"/>
  <c r="O270" i="16"/>
  <c r="T270" i="16" s="1"/>
  <c r="O278" i="16"/>
  <c r="T278" i="16" s="1"/>
  <c r="O439" i="16"/>
  <c r="T439" i="16" s="1"/>
  <c r="N559" i="16"/>
  <c r="N361" i="16"/>
  <c r="N304" i="16"/>
  <c r="N62" i="16"/>
  <c r="N90" i="16"/>
  <c r="N227" i="16"/>
  <c r="N153" i="16"/>
  <c r="N5" i="16"/>
  <c r="N286" i="16"/>
  <c r="N525" i="16"/>
  <c r="M524" i="16"/>
  <c r="M248" i="16"/>
  <c r="M465" i="16"/>
  <c r="M358" i="16"/>
  <c r="M439" i="16"/>
  <c r="L559" i="16"/>
  <c r="S559" i="16" s="1"/>
  <c r="L304" i="16"/>
  <c r="S304" i="16" s="1"/>
  <c r="L298" i="16"/>
  <c r="S298" i="16" s="1"/>
  <c r="L40" i="16"/>
  <c r="S40" i="16" s="1"/>
  <c r="K233" i="16"/>
  <c r="Q233" i="16" s="1"/>
  <c r="K2" i="16"/>
  <c r="Q2" i="16" s="1"/>
  <c r="K95" i="16"/>
  <c r="Q95" i="16" s="1"/>
  <c r="K342" i="16"/>
  <c r="Q342" i="16" s="1"/>
  <c r="K286" i="16"/>
  <c r="Q286" i="16" s="1"/>
  <c r="K550" i="16"/>
  <c r="Q550" i="16" s="1"/>
  <c r="J90" i="16"/>
  <c r="R90" i="16" s="1"/>
  <c r="J439" i="16"/>
  <c r="R439" i="16" s="1"/>
  <c r="I95" i="16"/>
  <c r="M147" i="16"/>
  <c r="H147" i="16"/>
  <c r="J37" i="16"/>
  <c r="R37" i="16" s="1"/>
  <c r="H37" i="16"/>
  <c r="M311" i="16"/>
  <c r="H311" i="16"/>
  <c r="M221" i="16"/>
  <c r="H221" i="16"/>
  <c r="J177" i="16"/>
  <c r="R177" i="16" s="1"/>
  <c r="H177" i="16"/>
  <c r="H180" i="16"/>
  <c r="M180" i="16"/>
  <c r="J179" i="16"/>
  <c r="R179" i="16" s="1"/>
  <c r="H179" i="16"/>
  <c r="H31" i="16"/>
  <c r="M31" i="16"/>
  <c r="N31" i="16"/>
  <c r="J189" i="16"/>
  <c r="R189" i="16" s="1"/>
  <c r="H189" i="16"/>
  <c r="L189" i="16"/>
  <c r="S189" i="16" s="1"/>
  <c r="J417" i="16"/>
  <c r="R417" i="16" s="1"/>
  <c r="L417" i="16"/>
  <c r="S417" i="16" s="1"/>
  <c r="H417" i="16"/>
  <c r="J264" i="16"/>
  <c r="R264" i="16" s="1"/>
  <c r="L264" i="16"/>
  <c r="S264" i="16" s="1"/>
  <c r="H264" i="16"/>
  <c r="O192" i="16"/>
  <c r="T192" i="16" s="1"/>
  <c r="O366" i="16"/>
  <c r="T366" i="16" s="1"/>
  <c r="O223" i="16"/>
  <c r="T223" i="16" s="1"/>
  <c r="O147" i="16"/>
  <c r="T147" i="16" s="1"/>
  <c r="O37" i="16"/>
  <c r="T37" i="16" s="1"/>
  <c r="O311" i="16"/>
  <c r="T311" i="16" s="1"/>
  <c r="O224" i="16"/>
  <c r="T224" i="16" s="1"/>
  <c r="O221" i="16"/>
  <c r="T221" i="16" s="1"/>
  <c r="O177" i="16"/>
  <c r="T177" i="16" s="1"/>
  <c r="O180" i="16"/>
  <c r="T180" i="16" s="1"/>
  <c r="O164" i="16"/>
  <c r="T164" i="16" s="1"/>
  <c r="O186" i="16"/>
  <c r="T186" i="16" s="1"/>
  <c r="O179" i="16"/>
  <c r="T179" i="16" s="1"/>
  <c r="O153" i="16"/>
  <c r="T153" i="16" s="1"/>
  <c r="O73" i="16"/>
  <c r="T73" i="16" s="1"/>
  <c r="O517" i="16"/>
  <c r="T517" i="16" s="1"/>
  <c r="O18" i="16"/>
  <c r="T18" i="16" s="1"/>
  <c r="O126" i="16"/>
  <c r="T126" i="16" s="1"/>
  <c r="O350" i="16"/>
  <c r="T350" i="16" s="1"/>
  <c r="O189" i="16"/>
  <c r="T189" i="16" s="1"/>
  <c r="O548" i="16"/>
  <c r="T548" i="16" s="1"/>
  <c r="O485" i="16"/>
  <c r="T485" i="16" s="1"/>
  <c r="O555" i="16"/>
  <c r="T555" i="16" s="1"/>
  <c r="N476" i="16"/>
  <c r="M153" i="16"/>
  <c r="L98" i="16"/>
  <c r="S98" i="16" s="1"/>
  <c r="J380" i="16"/>
  <c r="R380" i="16" s="1"/>
  <c r="G559" i="16"/>
  <c r="J559" i="16"/>
  <c r="R559" i="16" s="1"/>
  <c r="H559" i="16"/>
  <c r="P559" i="16" s="1"/>
  <c r="K559" i="16"/>
  <c r="Q559" i="16" s="1"/>
  <c r="I316" i="16"/>
  <c r="K316" i="16"/>
  <c r="Q316" i="16" s="1"/>
  <c r="H316" i="16"/>
  <c r="I425" i="16"/>
  <c r="K425" i="16"/>
  <c r="Q425" i="16" s="1"/>
  <c r="H425" i="16"/>
  <c r="I455" i="16"/>
  <c r="K455" i="16"/>
  <c r="Q455" i="16" s="1"/>
  <c r="L455" i="16"/>
  <c r="S455" i="16" s="1"/>
  <c r="G455" i="16"/>
  <c r="H455" i="16"/>
  <c r="J455" i="16"/>
  <c r="R455" i="16" s="1"/>
  <c r="J122" i="16"/>
  <c r="R122" i="16" s="1"/>
  <c r="I122" i="16"/>
  <c r="K122" i="16"/>
  <c r="Q122" i="16" s="1"/>
  <c r="G122" i="16"/>
  <c r="L122" i="16"/>
  <c r="S122" i="16" s="1"/>
  <c r="H122" i="16"/>
  <c r="J2" i="16"/>
  <c r="R2" i="16" s="1"/>
  <c r="I2" i="16"/>
  <c r="L2" i="16"/>
  <c r="S2" i="16" s="1"/>
  <c r="M2" i="16"/>
  <c r="H2" i="16"/>
  <c r="J374" i="16"/>
  <c r="R374" i="16" s="1"/>
  <c r="L374" i="16"/>
  <c r="S374" i="16" s="1"/>
  <c r="M374" i="16"/>
  <c r="H374" i="16"/>
  <c r="J333" i="16"/>
  <c r="R333" i="16" s="1"/>
  <c r="L333" i="16"/>
  <c r="S333" i="16" s="1"/>
  <c r="G333" i="16"/>
  <c r="H333" i="16"/>
  <c r="K333" i="16"/>
  <c r="Q333" i="16" s="1"/>
  <c r="L277" i="16"/>
  <c r="S277" i="16" s="1"/>
  <c r="J277" i="16"/>
  <c r="R277" i="16" s="1"/>
  <c r="G277" i="16"/>
  <c r="H277" i="16"/>
  <c r="K277" i="16"/>
  <c r="Q277" i="16" s="1"/>
  <c r="K448" i="16"/>
  <c r="Q448" i="16" s="1"/>
  <c r="L448" i="16"/>
  <c r="S448" i="16" s="1"/>
  <c r="J448" i="16"/>
  <c r="R448" i="16" s="1"/>
  <c r="H448" i="16"/>
  <c r="I448" i="16"/>
  <c r="I124" i="16"/>
  <c r="K124" i="16"/>
  <c r="Q124" i="16" s="1"/>
  <c r="L124" i="16"/>
  <c r="S124" i="16" s="1"/>
  <c r="J124" i="16"/>
  <c r="R124" i="16" s="1"/>
  <c r="H124" i="16"/>
  <c r="I240" i="16"/>
  <c r="K240" i="16"/>
  <c r="Q240" i="16" s="1"/>
  <c r="L240" i="16"/>
  <c r="S240" i="16" s="1"/>
  <c r="J240" i="16"/>
  <c r="R240" i="16" s="1"/>
  <c r="M240" i="16"/>
  <c r="G240" i="16"/>
  <c r="H240" i="16"/>
  <c r="I52" i="16"/>
  <c r="K52" i="16"/>
  <c r="Q52" i="16" s="1"/>
  <c r="G52" i="16"/>
  <c r="H52" i="16"/>
  <c r="J52" i="16"/>
  <c r="R52" i="16" s="1"/>
  <c r="L52" i="16"/>
  <c r="S52" i="16" s="1"/>
  <c r="I342" i="16"/>
  <c r="J342" i="16"/>
  <c r="R342" i="16" s="1"/>
  <c r="H342" i="16"/>
  <c r="L342" i="16"/>
  <c r="S342" i="16" s="1"/>
  <c r="I373" i="16"/>
  <c r="L373" i="16"/>
  <c r="S373" i="16" s="1"/>
  <c r="H373" i="16"/>
  <c r="I511" i="16"/>
  <c r="M511" i="16"/>
  <c r="G511" i="16"/>
  <c r="H511" i="16"/>
  <c r="K511" i="16"/>
  <c r="Q511" i="16" s="1"/>
  <c r="I103" i="16"/>
  <c r="G103" i="16"/>
  <c r="M103" i="16"/>
  <c r="H103" i="16"/>
  <c r="K103" i="16"/>
  <c r="Q103" i="16" s="1"/>
  <c r="J502" i="16"/>
  <c r="R502" i="16" s="1"/>
  <c r="K502" i="16"/>
  <c r="Q502" i="16" s="1"/>
  <c r="L502" i="16"/>
  <c r="S502" i="16" s="1"/>
  <c r="I502" i="16"/>
  <c r="N502" i="16"/>
  <c r="H502" i="16"/>
  <c r="J442" i="16"/>
  <c r="R442" i="16" s="1"/>
  <c r="K442" i="16"/>
  <c r="Q442" i="16" s="1"/>
  <c r="L442" i="16"/>
  <c r="S442" i="16" s="1"/>
  <c r="H442" i="16"/>
  <c r="J111" i="16"/>
  <c r="R111" i="16" s="1"/>
  <c r="K111" i="16"/>
  <c r="Q111" i="16" s="1"/>
  <c r="L111" i="16"/>
  <c r="S111" i="16" s="1"/>
  <c r="G111" i="16"/>
  <c r="H111" i="16"/>
  <c r="I550" i="16"/>
  <c r="H550" i="16"/>
  <c r="L550" i="16"/>
  <c r="S550" i="16" s="1"/>
  <c r="L423" i="16"/>
  <c r="S423" i="16" s="1"/>
  <c r="H423" i="16"/>
  <c r="P423" i="16" s="1"/>
  <c r="J423" i="16"/>
  <c r="R423" i="16" s="1"/>
  <c r="J278" i="16"/>
  <c r="R278" i="16" s="1"/>
  <c r="G278" i="16"/>
  <c r="H278" i="16"/>
  <c r="K278" i="16"/>
  <c r="Q278" i="16" s="1"/>
  <c r="G344" i="16"/>
  <c r="J344" i="16"/>
  <c r="R344" i="16" s="1"/>
  <c r="H344" i="16"/>
  <c r="K344" i="16"/>
  <c r="Q344" i="16" s="1"/>
  <c r="O266" i="16"/>
  <c r="T266" i="16" s="1"/>
  <c r="O559" i="16"/>
  <c r="T559" i="16" s="1"/>
  <c r="O188" i="16"/>
  <c r="T188" i="16" s="1"/>
  <c r="O316" i="16"/>
  <c r="T316" i="16" s="1"/>
  <c r="O70" i="16"/>
  <c r="T70" i="16" s="1"/>
  <c r="O425" i="16"/>
  <c r="T425" i="16" s="1"/>
  <c r="O233" i="16"/>
  <c r="T233" i="16" s="1"/>
  <c r="O455" i="16"/>
  <c r="T455" i="16" s="1"/>
  <c r="O424" i="16"/>
  <c r="T424" i="16" s="1"/>
  <c r="O122" i="16"/>
  <c r="T122" i="16" s="1"/>
  <c r="O108" i="16"/>
  <c r="T108" i="16" s="1"/>
  <c r="O2" i="16"/>
  <c r="T2" i="16" s="1"/>
  <c r="O304" i="16"/>
  <c r="T304" i="16" s="1"/>
  <c r="O374" i="16"/>
  <c r="T374" i="16" s="1"/>
  <c r="O62" i="16"/>
  <c r="T62" i="16" s="1"/>
  <c r="O333" i="16"/>
  <c r="T333" i="16" s="1"/>
  <c r="O90" i="16"/>
  <c r="T90" i="16" s="1"/>
  <c r="O277" i="16"/>
  <c r="T277" i="16" s="1"/>
  <c r="O227" i="16"/>
  <c r="T227" i="16" s="1"/>
  <c r="O448" i="16"/>
  <c r="T448" i="16" s="1"/>
  <c r="O298" i="16"/>
  <c r="T298" i="16" s="1"/>
  <c r="O124" i="16"/>
  <c r="T124" i="16" s="1"/>
  <c r="O95" i="16"/>
  <c r="T95" i="16" s="1"/>
  <c r="O240" i="16"/>
  <c r="T240" i="16" s="1"/>
  <c r="O465" i="16"/>
  <c r="T465" i="16" s="1"/>
  <c r="O52" i="16"/>
  <c r="T52" i="16" s="1"/>
  <c r="O358" i="16"/>
  <c r="T358" i="16" s="1"/>
  <c r="O342" i="16"/>
  <c r="T342" i="16" s="1"/>
  <c r="O388" i="16"/>
  <c r="T388" i="16" s="1"/>
  <c r="O373" i="16"/>
  <c r="T373" i="16" s="1"/>
  <c r="O413" i="16"/>
  <c r="T413" i="16" s="1"/>
  <c r="O511" i="16"/>
  <c r="T511" i="16" s="1"/>
  <c r="O17" i="16"/>
  <c r="T17" i="16" s="1"/>
  <c r="O103" i="16"/>
  <c r="T103" i="16" s="1"/>
  <c r="O40" i="16"/>
  <c r="T40" i="16" s="1"/>
  <c r="O502" i="16"/>
  <c r="T502" i="16" s="1"/>
  <c r="O5" i="16"/>
  <c r="T5" i="16" s="1"/>
  <c r="O442" i="16"/>
  <c r="T442" i="16" s="1"/>
  <c r="O423" i="16"/>
  <c r="T423" i="16" s="1"/>
  <c r="N70" i="16"/>
  <c r="N233" i="16"/>
  <c r="N424" i="16"/>
  <c r="N108" i="16"/>
  <c r="N448" i="16"/>
  <c r="N388" i="16"/>
  <c r="N413" i="16"/>
  <c r="N17" i="16"/>
  <c r="N40" i="16"/>
  <c r="N485" i="16"/>
  <c r="N550" i="16"/>
  <c r="N423" i="16"/>
  <c r="N278" i="16"/>
  <c r="N344" i="16"/>
  <c r="M266" i="16"/>
  <c r="M188" i="16"/>
  <c r="M424" i="16"/>
  <c r="M108" i="16"/>
  <c r="M304" i="16"/>
  <c r="M298" i="16"/>
  <c r="M95" i="16"/>
  <c r="M186" i="16"/>
  <c r="M342" i="16"/>
  <c r="M373" i="16"/>
  <c r="M18" i="16"/>
  <c r="M502" i="16"/>
  <c r="M442" i="16"/>
  <c r="M111" i="16"/>
  <c r="M550" i="16"/>
  <c r="L134" i="16"/>
  <c r="S134" i="16" s="1"/>
  <c r="L316" i="16"/>
  <c r="S316" i="16" s="1"/>
  <c r="L356" i="16"/>
  <c r="S356" i="16" s="1"/>
  <c r="L62" i="16"/>
  <c r="S62" i="16" s="1"/>
  <c r="L380" i="16"/>
  <c r="S380" i="16" s="1"/>
  <c r="K374" i="16"/>
  <c r="Q374" i="16" s="1"/>
  <c r="K373" i="16"/>
  <c r="Q373" i="16" s="1"/>
  <c r="K423" i="16"/>
  <c r="Q423" i="16" s="1"/>
  <c r="J425" i="16"/>
  <c r="R425" i="16" s="1"/>
  <c r="J227" i="16"/>
  <c r="R227" i="16" s="1"/>
  <c r="J511" i="16"/>
  <c r="R511" i="16" s="1"/>
  <c r="J550" i="16"/>
  <c r="R550" i="16" s="1"/>
  <c r="I233" i="16"/>
  <c r="U233" i="16" s="1"/>
  <c r="I465" i="16"/>
  <c r="I278" i="16"/>
  <c r="U278" i="16" s="1"/>
  <c r="I344" i="16"/>
  <c r="G374" i="16"/>
  <c r="G373" i="16"/>
  <c r="G423" i="16"/>
  <c r="N366" i="16"/>
  <c r="N311" i="16"/>
  <c r="L192" i="16"/>
  <c r="S192" i="16" s="1"/>
  <c r="L37" i="16"/>
  <c r="S37" i="16" s="1"/>
  <c r="L177" i="16"/>
  <c r="S177" i="16" s="1"/>
  <c r="G71" i="16"/>
  <c r="J71" i="16"/>
  <c r="R71" i="16" s="1"/>
  <c r="L71" i="16"/>
  <c r="S71" i="16" s="1"/>
  <c r="N71" i="16"/>
  <c r="M71" i="16"/>
  <c r="G232" i="16"/>
  <c r="J232" i="16"/>
  <c r="R232" i="16" s="1"/>
  <c r="L232" i="16"/>
  <c r="S232" i="16" s="1"/>
  <c r="N232" i="16"/>
  <c r="M232" i="16"/>
  <c r="G411" i="16"/>
  <c r="J411" i="16"/>
  <c r="R411" i="16" s="1"/>
  <c r="L411" i="16"/>
  <c r="S411" i="16" s="1"/>
  <c r="N411" i="16"/>
  <c r="I411" i="16"/>
  <c r="U411" i="16" s="1"/>
  <c r="K411" i="16"/>
  <c r="Q411" i="16" s="1"/>
  <c r="M411" i="16"/>
  <c r="G137" i="16"/>
  <c r="J137" i="16"/>
  <c r="R137" i="16" s="1"/>
  <c r="L137" i="16"/>
  <c r="S137" i="16" s="1"/>
  <c r="N137" i="16"/>
  <c r="M137" i="16"/>
  <c r="I137" i="16"/>
  <c r="U137" i="16" s="1"/>
  <c r="K137" i="16"/>
  <c r="Q137" i="16" s="1"/>
  <c r="G77" i="16"/>
  <c r="J77" i="16"/>
  <c r="R77" i="16" s="1"/>
  <c r="L77" i="16"/>
  <c r="S77" i="16" s="1"/>
  <c r="N77" i="16"/>
  <c r="M77" i="16"/>
  <c r="G15" i="16"/>
  <c r="J15" i="16"/>
  <c r="R15" i="16" s="1"/>
  <c r="L15" i="16"/>
  <c r="S15" i="16" s="1"/>
  <c r="N15" i="16"/>
  <c r="I15" i="16"/>
  <c r="U15" i="16" s="1"/>
  <c r="K15" i="16"/>
  <c r="Q15" i="16" s="1"/>
  <c r="M15" i="16"/>
  <c r="G148" i="16"/>
  <c r="J148" i="16"/>
  <c r="R148" i="16" s="1"/>
  <c r="L148" i="16"/>
  <c r="S148" i="16" s="1"/>
  <c r="N148" i="16"/>
  <c r="M148" i="16"/>
  <c r="I148" i="16"/>
  <c r="U148" i="16" s="1"/>
  <c r="K148" i="16"/>
  <c r="Q148" i="16" s="1"/>
  <c r="G258" i="16"/>
  <c r="J258" i="16"/>
  <c r="R258" i="16" s="1"/>
  <c r="L258" i="16"/>
  <c r="S258" i="16" s="1"/>
  <c r="N258" i="16"/>
  <c r="M258" i="16"/>
  <c r="G9" i="16"/>
  <c r="J9" i="16"/>
  <c r="R9" i="16" s="1"/>
  <c r="L9" i="16"/>
  <c r="S9" i="16" s="1"/>
  <c r="N9" i="16"/>
  <c r="M9" i="16"/>
  <c r="G42" i="16"/>
  <c r="J42" i="16"/>
  <c r="R42" i="16" s="1"/>
  <c r="L42" i="16"/>
  <c r="S42" i="16" s="1"/>
  <c r="N42" i="16"/>
  <c r="I42" i="16"/>
  <c r="U42" i="16" s="1"/>
  <c r="K42" i="16"/>
  <c r="Q42" i="16" s="1"/>
  <c r="M42" i="16"/>
  <c r="G474" i="16"/>
  <c r="J474" i="16"/>
  <c r="R474" i="16" s="1"/>
  <c r="L474" i="16"/>
  <c r="S474" i="16" s="1"/>
  <c r="N474" i="16"/>
  <c r="M474" i="16"/>
  <c r="I474" i="16"/>
  <c r="U474" i="16" s="1"/>
  <c r="K474" i="16"/>
  <c r="Q474" i="16" s="1"/>
  <c r="G484" i="16"/>
  <c r="J484" i="16"/>
  <c r="R484" i="16" s="1"/>
  <c r="L484" i="16"/>
  <c r="S484" i="16" s="1"/>
  <c r="N484" i="16"/>
  <c r="M484" i="16"/>
  <c r="G534" i="16"/>
  <c r="J534" i="16"/>
  <c r="R534" i="16" s="1"/>
  <c r="L534" i="16"/>
  <c r="S534" i="16" s="1"/>
  <c r="N534" i="16"/>
  <c r="I534" i="16"/>
  <c r="U534" i="16" s="1"/>
  <c r="K534" i="16"/>
  <c r="Q534" i="16" s="1"/>
  <c r="M534" i="16"/>
  <c r="G535" i="16"/>
  <c r="J535" i="16"/>
  <c r="R535" i="16" s="1"/>
  <c r="L535" i="16"/>
  <c r="S535" i="16" s="1"/>
  <c r="N535" i="16"/>
  <c r="M535" i="16"/>
  <c r="I535" i="16"/>
  <c r="U535" i="16" s="1"/>
  <c r="K535" i="16"/>
  <c r="Q535" i="16" s="1"/>
  <c r="G414" i="16"/>
  <c r="I414" i="16"/>
  <c r="U414" i="16" s="1"/>
  <c r="J414" i="16"/>
  <c r="R414" i="16" s="1"/>
  <c r="L414" i="16"/>
  <c r="S414" i="16" s="1"/>
  <c r="N414" i="16"/>
  <c r="M414" i="16"/>
  <c r="G435" i="16"/>
  <c r="J435" i="16"/>
  <c r="R435" i="16" s="1"/>
  <c r="L435" i="16"/>
  <c r="S435" i="16" s="1"/>
  <c r="N435" i="16"/>
  <c r="M435" i="16"/>
  <c r="K435" i="16"/>
  <c r="Q435" i="16" s="1"/>
  <c r="G353" i="16"/>
  <c r="J353" i="16"/>
  <c r="R353" i="16" s="1"/>
  <c r="L353" i="16"/>
  <c r="S353" i="16" s="1"/>
  <c r="N353" i="16"/>
  <c r="I353" i="16"/>
  <c r="U353" i="16" s="1"/>
  <c r="M353" i="16"/>
  <c r="G282" i="16"/>
  <c r="I282" i="16"/>
  <c r="J282" i="16"/>
  <c r="R282" i="16" s="1"/>
  <c r="L282" i="16"/>
  <c r="S282" i="16" s="1"/>
  <c r="N282" i="16"/>
  <c r="M282" i="16"/>
  <c r="G244" i="16"/>
  <c r="J244" i="16"/>
  <c r="R244" i="16" s="1"/>
  <c r="L244" i="16"/>
  <c r="S244" i="16" s="1"/>
  <c r="N244" i="16"/>
  <c r="I244" i="16"/>
  <c r="U244" i="16" s="1"/>
  <c r="K244" i="16"/>
  <c r="Q244" i="16" s="1"/>
  <c r="M244" i="16"/>
  <c r="G561" i="16"/>
  <c r="J561" i="16"/>
  <c r="R561" i="16" s="1"/>
  <c r="L561" i="16"/>
  <c r="S561" i="16" s="1"/>
  <c r="N561" i="16"/>
  <c r="M561" i="16"/>
  <c r="I561" i="16"/>
  <c r="U561" i="16" s="1"/>
  <c r="K561" i="16"/>
  <c r="Q561" i="16" s="1"/>
  <c r="G39" i="16"/>
  <c r="J39" i="16"/>
  <c r="R39" i="16" s="1"/>
  <c r="L39" i="16"/>
  <c r="S39" i="16" s="1"/>
  <c r="N39" i="16"/>
  <c r="M39" i="16"/>
  <c r="G310" i="16"/>
  <c r="I310" i="16"/>
  <c r="J310" i="16"/>
  <c r="R310" i="16" s="1"/>
  <c r="L310" i="16"/>
  <c r="S310" i="16" s="1"/>
  <c r="N310" i="16"/>
  <c r="M310" i="16"/>
  <c r="G161" i="16"/>
  <c r="J161" i="16"/>
  <c r="R161" i="16" s="1"/>
  <c r="L161" i="16"/>
  <c r="S161" i="16" s="1"/>
  <c r="N161" i="16"/>
  <c r="I161" i="16"/>
  <c r="U161" i="16" s="1"/>
  <c r="K161" i="16"/>
  <c r="Q161" i="16" s="1"/>
  <c r="M161" i="16"/>
  <c r="G182" i="16"/>
  <c r="J182" i="16"/>
  <c r="R182" i="16" s="1"/>
  <c r="L182" i="16"/>
  <c r="S182" i="16" s="1"/>
  <c r="N182" i="16"/>
  <c r="M182" i="16"/>
  <c r="K182" i="16"/>
  <c r="Q182" i="16" s="1"/>
  <c r="G452" i="16"/>
  <c r="J452" i="16"/>
  <c r="R452" i="16" s="1"/>
  <c r="L452" i="16"/>
  <c r="S452" i="16" s="1"/>
  <c r="N452" i="16"/>
  <c r="I452" i="16"/>
  <c r="U452" i="16" s="1"/>
  <c r="M452" i="16"/>
  <c r="G352" i="16"/>
  <c r="I352" i="16"/>
  <c r="U352" i="16" s="1"/>
  <c r="J352" i="16"/>
  <c r="R352" i="16" s="1"/>
  <c r="L352" i="16"/>
  <c r="S352" i="16" s="1"/>
  <c r="N352" i="16"/>
  <c r="M352" i="16"/>
  <c r="G389" i="16"/>
  <c r="J389" i="16"/>
  <c r="R389" i="16" s="1"/>
  <c r="L389" i="16"/>
  <c r="S389" i="16" s="1"/>
  <c r="N389" i="16"/>
  <c r="I389" i="16"/>
  <c r="U389" i="16" s="1"/>
  <c r="K389" i="16"/>
  <c r="Q389" i="16" s="1"/>
  <c r="M389" i="16"/>
  <c r="G405" i="16"/>
  <c r="J405" i="16"/>
  <c r="R405" i="16" s="1"/>
  <c r="L405" i="16"/>
  <c r="S405" i="16" s="1"/>
  <c r="N405" i="16"/>
  <c r="M405" i="16"/>
  <c r="G191" i="16"/>
  <c r="I191" i="16"/>
  <c r="U191" i="16" s="1"/>
  <c r="J191" i="16"/>
  <c r="R191" i="16" s="1"/>
  <c r="L191" i="16"/>
  <c r="S191" i="16" s="1"/>
  <c r="N191" i="16"/>
  <c r="M191" i="16"/>
  <c r="G127" i="16"/>
  <c r="J127" i="16"/>
  <c r="R127" i="16" s="1"/>
  <c r="L127" i="16"/>
  <c r="S127" i="16" s="1"/>
  <c r="N127" i="16"/>
  <c r="I127" i="16"/>
  <c r="U127" i="16" s="1"/>
  <c r="K127" i="16"/>
  <c r="Q127" i="16" s="1"/>
  <c r="M127" i="16"/>
  <c r="G193" i="16"/>
  <c r="J193" i="16"/>
  <c r="R193" i="16" s="1"/>
  <c r="L193" i="16"/>
  <c r="S193" i="16" s="1"/>
  <c r="N193" i="16"/>
  <c r="M193" i="16"/>
  <c r="K193" i="16"/>
  <c r="Q193" i="16" s="1"/>
  <c r="G540" i="16"/>
  <c r="J540" i="16"/>
  <c r="R540" i="16" s="1"/>
  <c r="L540" i="16"/>
  <c r="S540" i="16" s="1"/>
  <c r="N540" i="16"/>
  <c r="I540" i="16"/>
  <c r="U540" i="16" s="1"/>
  <c r="M540" i="16"/>
  <c r="G10" i="16"/>
  <c r="I10" i="16"/>
  <c r="U10" i="16" s="1"/>
  <c r="J10" i="16"/>
  <c r="R10" i="16" s="1"/>
  <c r="L10" i="16"/>
  <c r="S10" i="16" s="1"/>
  <c r="N10" i="16"/>
  <c r="M10" i="16"/>
  <c r="G309" i="16"/>
  <c r="J309" i="16"/>
  <c r="R309" i="16" s="1"/>
  <c r="L309" i="16"/>
  <c r="S309" i="16" s="1"/>
  <c r="N309" i="16"/>
  <c r="I309" i="16"/>
  <c r="U309" i="16" s="1"/>
  <c r="K309" i="16"/>
  <c r="Q309" i="16" s="1"/>
  <c r="M309" i="16"/>
  <c r="G499" i="16"/>
  <c r="J499" i="16"/>
  <c r="R499" i="16" s="1"/>
  <c r="L499" i="16"/>
  <c r="S499" i="16" s="1"/>
  <c r="N499" i="16"/>
  <c r="I499" i="16"/>
  <c r="U499" i="16" s="1"/>
  <c r="K499" i="16"/>
  <c r="Q499" i="16" s="1"/>
  <c r="M499" i="16"/>
  <c r="G101" i="16"/>
  <c r="J101" i="16"/>
  <c r="R101" i="16" s="1"/>
  <c r="L101" i="16"/>
  <c r="S101" i="16" s="1"/>
  <c r="N101" i="16"/>
  <c r="G246" i="16"/>
  <c r="I246" i="16"/>
  <c r="U246" i="16" s="1"/>
  <c r="J246" i="16"/>
  <c r="R246" i="16" s="1"/>
  <c r="L246" i="16"/>
  <c r="S246" i="16" s="1"/>
  <c r="N246" i="16"/>
  <c r="G297" i="16"/>
  <c r="J297" i="16"/>
  <c r="R297" i="16" s="1"/>
  <c r="L297" i="16"/>
  <c r="S297" i="16" s="1"/>
  <c r="N297" i="16"/>
  <c r="I297" i="16"/>
  <c r="U297" i="16" s="1"/>
  <c r="K297" i="16"/>
  <c r="Q297" i="16" s="1"/>
  <c r="M297" i="16"/>
  <c r="G488" i="16"/>
  <c r="J488" i="16"/>
  <c r="R488" i="16" s="1"/>
  <c r="L488" i="16"/>
  <c r="S488" i="16" s="1"/>
  <c r="N488" i="16"/>
  <c r="K488" i="16"/>
  <c r="Q488" i="16" s="1"/>
  <c r="M488" i="16"/>
  <c r="G184" i="16"/>
  <c r="J184" i="16"/>
  <c r="R184" i="16" s="1"/>
  <c r="L184" i="16"/>
  <c r="S184" i="16" s="1"/>
  <c r="N184" i="16"/>
  <c r="I184" i="16"/>
  <c r="U184" i="16" s="1"/>
  <c r="G159" i="16"/>
  <c r="I159" i="16"/>
  <c r="U159" i="16" s="1"/>
  <c r="J159" i="16"/>
  <c r="R159" i="16" s="1"/>
  <c r="L159" i="16"/>
  <c r="S159" i="16" s="1"/>
  <c r="N159" i="16"/>
  <c r="G419" i="16"/>
  <c r="J419" i="16"/>
  <c r="R419" i="16" s="1"/>
  <c r="L419" i="16"/>
  <c r="S419" i="16" s="1"/>
  <c r="N419" i="16"/>
  <c r="I419" i="16"/>
  <c r="U419" i="16" s="1"/>
  <c r="K419" i="16"/>
  <c r="Q419" i="16" s="1"/>
  <c r="M419" i="16"/>
  <c r="G202" i="16"/>
  <c r="J202" i="16"/>
  <c r="R202" i="16" s="1"/>
  <c r="L202" i="16"/>
  <c r="S202" i="16" s="1"/>
  <c r="N202" i="16"/>
  <c r="I202" i="16"/>
  <c r="U202" i="16" s="1"/>
  <c r="K202" i="16"/>
  <c r="Q202" i="16" s="1"/>
  <c r="M202" i="16"/>
  <c r="G345" i="16"/>
  <c r="J345" i="16"/>
  <c r="R345" i="16" s="1"/>
  <c r="L345" i="16"/>
  <c r="S345" i="16" s="1"/>
  <c r="N345" i="16"/>
  <c r="G527" i="16"/>
  <c r="I527" i="16"/>
  <c r="U527" i="16" s="1"/>
  <c r="J527" i="16"/>
  <c r="R527" i="16" s="1"/>
  <c r="L527" i="16"/>
  <c r="S527" i="16" s="1"/>
  <c r="N527" i="16"/>
  <c r="G134" i="16"/>
  <c r="I134" i="16"/>
  <c r="U134" i="16" s="1"/>
  <c r="K134" i="16"/>
  <c r="Q134" i="16" s="1"/>
  <c r="N134" i="16"/>
  <c r="G192" i="16"/>
  <c r="I192" i="16"/>
  <c r="K192" i="16"/>
  <c r="Q192" i="16" s="1"/>
  <c r="N192" i="16"/>
  <c r="G361" i="16"/>
  <c r="I361" i="16"/>
  <c r="U361" i="16" s="1"/>
  <c r="K361" i="16"/>
  <c r="Q361" i="16" s="1"/>
  <c r="J361" i="16"/>
  <c r="R361" i="16" s="1"/>
  <c r="L361" i="16"/>
  <c r="S361" i="16" s="1"/>
  <c r="G366" i="16"/>
  <c r="I366" i="16"/>
  <c r="K366" i="16"/>
  <c r="Q366" i="16" s="1"/>
  <c r="J366" i="16"/>
  <c r="R366" i="16" s="1"/>
  <c r="L366" i="16"/>
  <c r="S366" i="16" s="1"/>
  <c r="G123" i="16"/>
  <c r="I123" i="16"/>
  <c r="U123" i="16" s="1"/>
  <c r="K123" i="16"/>
  <c r="Q123" i="16" s="1"/>
  <c r="N123" i="16"/>
  <c r="G223" i="16"/>
  <c r="I223" i="16"/>
  <c r="U223" i="16" s="1"/>
  <c r="K223" i="16"/>
  <c r="Q223" i="16" s="1"/>
  <c r="N223" i="16"/>
  <c r="G524" i="16"/>
  <c r="I524" i="16"/>
  <c r="U524" i="16" s="1"/>
  <c r="K524" i="16"/>
  <c r="Q524" i="16" s="1"/>
  <c r="J524" i="16"/>
  <c r="R524" i="16" s="1"/>
  <c r="L524" i="16"/>
  <c r="S524" i="16" s="1"/>
  <c r="G147" i="16"/>
  <c r="I147" i="16"/>
  <c r="K147" i="16"/>
  <c r="Q147" i="16" s="1"/>
  <c r="J147" i="16"/>
  <c r="R147" i="16" s="1"/>
  <c r="L147" i="16"/>
  <c r="S147" i="16" s="1"/>
  <c r="G356" i="16"/>
  <c r="I356" i="16"/>
  <c r="K356" i="16"/>
  <c r="Q356" i="16" s="1"/>
  <c r="N356" i="16"/>
  <c r="G37" i="16"/>
  <c r="I37" i="16"/>
  <c r="K37" i="16"/>
  <c r="Q37" i="16" s="1"/>
  <c r="N37" i="16"/>
  <c r="G94" i="16"/>
  <c r="I94" i="16"/>
  <c r="K94" i="16"/>
  <c r="Q94" i="16" s="1"/>
  <c r="J94" i="16"/>
  <c r="R94" i="16" s="1"/>
  <c r="L94" i="16"/>
  <c r="S94" i="16" s="1"/>
  <c r="G311" i="16"/>
  <c r="I311" i="16"/>
  <c r="U311" i="16" s="1"/>
  <c r="K311" i="16"/>
  <c r="Q311" i="16" s="1"/>
  <c r="J311" i="16"/>
  <c r="R311" i="16" s="1"/>
  <c r="L311" i="16"/>
  <c r="S311" i="16" s="1"/>
  <c r="G268" i="16"/>
  <c r="I268" i="16"/>
  <c r="U268" i="16" s="1"/>
  <c r="K268" i="16"/>
  <c r="Q268" i="16" s="1"/>
  <c r="N268" i="16"/>
  <c r="G224" i="16"/>
  <c r="I224" i="16"/>
  <c r="U224" i="16" s="1"/>
  <c r="K224" i="16"/>
  <c r="Q224" i="16" s="1"/>
  <c r="N224" i="16"/>
  <c r="G221" i="16"/>
  <c r="I221" i="16"/>
  <c r="K221" i="16"/>
  <c r="Q221" i="16" s="1"/>
  <c r="J221" i="16"/>
  <c r="R221" i="16" s="1"/>
  <c r="L221" i="16"/>
  <c r="S221" i="16" s="1"/>
  <c r="G249" i="16"/>
  <c r="I249" i="16"/>
  <c r="K249" i="16"/>
  <c r="Q249" i="16" s="1"/>
  <c r="N249" i="16"/>
  <c r="G177" i="16"/>
  <c r="I177" i="16"/>
  <c r="K177" i="16"/>
  <c r="Q177" i="16" s="1"/>
  <c r="N177" i="16"/>
  <c r="G248" i="16"/>
  <c r="I248" i="16"/>
  <c r="U248" i="16" s="1"/>
  <c r="K248" i="16"/>
  <c r="Q248" i="16" s="1"/>
  <c r="J248" i="16"/>
  <c r="R248" i="16" s="1"/>
  <c r="L248" i="16"/>
  <c r="S248" i="16" s="1"/>
  <c r="G180" i="16"/>
  <c r="I180" i="16"/>
  <c r="K180" i="16"/>
  <c r="Q180" i="16" s="1"/>
  <c r="J180" i="16"/>
  <c r="R180" i="16" s="1"/>
  <c r="L180" i="16"/>
  <c r="S180" i="16" s="1"/>
  <c r="G479" i="16"/>
  <c r="I479" i="16"/>
  <c r="U479" i="16" s="1"/>
  <c r="K479" i="16"/>
  <c r="Q479" i="16" s="1"/>
  <c r="N479" i="16"/>
  <c r="G164" i="16"/>
  <c r="I164" i="16"/>
  <c r="U164" i="16" s="1"/>
  <c r="K164" i="16"/>
  <c r="Q164" i="16" s="1"/>
  <c r="N164" i="16"/>
  <c r="G440" i="16"/>
  <c r="I440" i="16"/>
  <c r="U440" i="16" s="1"/>
  <c r="K440" i="16"/>
  <c r="Q440" i="16" s="1"/>
  <c r="J440" i="16"/>
  <c r="R440" i="16" s="1"/>
  <c r="L440" i="16"/>
  <c r="S440" i="16" s="1"/>
  <c r="G186" i="16"/>
  <c r="I186" i="16"/>
  <c r="U186" i="16" s="1"/>
  <c r="K186" i="16"/>
  <c r="Q186" i="16" s="1"/>
  <c r="J186" i="16"/>
  <c r="R186" i="16" s="1"/>
  <c r="L186" i="16"/>
  <c r="S186" i="16" s="1"/>
  <c r="G378" i="16"/>
  <c r="I378" i="16"/>
  <c r="K378" i="16"/>
  <c r="Q378" i="16" s="1"/>
  <c r="N378" i="16"/>
  <c r="G179" i="16"/>
  <c r="I179" i="16"/>
  <c r="K179" i="16"/>
  <c r="Q179" i="16" s="1"/>
  <c r="N179" i="16"/>
  <c r="G153" i="16"/>
  <c r="I153" i="16"/>
  <c r="U153" i="16" s="1"/>
  <c r="K153" i="16"/>
  <c r="Q153" i="16" s="1"/>
  <c r="J153" i="16"/>
  <c r="R153" i="16" s="1"/>
  <c r="L153" i="16"/>
  <c r="S153" i="16" s="1"/>
  <c r="G31" i="16"/>
  <c r="I31" i="16"/>
  <c r="K31" i="16"/>
  <c r="Q31" i="16" s="1"/>
  <c r="J31" i="16"/>
  <c r="R31" i="16" s="1"/>
  <c r="L31" i="16"/>
  <c r="S31" i="16" s="1"/>
  <c r="G73" i="16"/>
  <c r="I73" i="16"/>
  <c r="U73" i="16" s="1"/>
  <c r="K73" i="16"/>
  <c r="Q73" i="16" s="1"/>
  <c r="N73" i="16"/>
  <c r="G517" i="16"/>
  <c r="I517" i="16"/>
  <c r="U517" i="16" s="1"/>
  <c r="K517" i="16"/>
  <c r="Q517" i="16" s="1"/>
  <c r="N517" i="16"/>
  <c r="G18" i="16"/>
  <c r="I18" i="16"/>
  <c r="U18" i="16" s="1"/>
  <c r="K18" i="16"/>
  <c r="Q18" i="16" s="1"/>
  <c r="J18" i="16"/>
  <c r="R18" i="16" s="1"/>
  <c r="L18" i="16"/>
  <c r="S18" i="16" s="1"/>
  <c r="G126" i="16"/>
  <c r="I126" i="16"/>
  <c r="U126" i="16" s="1"/>
  <c r="K126" i="16"/>
  <c r="Q126" i="16" s="1"/>
  <c r="J126" i="16"/>
  <c r="R126" i="16" s="1"/>
  <c r="L126" i="16"/>
  <c r="S126" i="16" s="1"/>
  <c r="G350" i="16"/>
  <c r="I350" i="16"/>
  <c r="K350" i="16"/>
  <c r="Q350" i="16" s="1"/>
  <c r="N350" i="16"/>
  <c r="G189" i="16"/>
  <c r="I189" i="16"/>
  <c r="U189" i="16" s="1"/>
  <c r="K189" i="16"/>
  <c r="Q189" i="16" s="1"/>
  <c r="N189" i="16"/>
  <c r="G548" i="16"/>
  <c r="I548" i="16"/>
  <c r="U548" i="16" s="1"/>
  <c r="K548" i="16"/>
  <c r="Q548" i="16" s="1"/>
  <c r="J548" i="16"/>
  <c r="R548" i="16" s="1"/>
  <c r="L548" i="16"/>
  <c r="S548" i="16" s="1"/>
  <c r="G485" i="16"/>
  <c r="I485" i="16"/>
  <c r="K485" i="16"/>
  <c r="Q485" i="16" s="1"/>
  <c r="J485" i="16"/>
  <c r="R485" i="16" s="1"/>
  <c r="L485" i="16"/>
  <c r="S485" i="16" s="1"/>
  <c r="G555" i="16"/>
  <c r="I555" i="16"/>
  <c r="U555" i="16" s="1"/>
  <c r="K555" i="16"/>
  <c r="Q555" i="16" s="1"/>
  <c r="N555" i="16"/>
  <c r="G495" i="16"/>
  <c r="I495" i="16"/>
  <c r="U495" i="16" s="1"/>
  <c r="K495" i="16"/>
  <c r="Q495" i="16" s="1"/>
  <c r="O495" i="16"/>
  <c r="T495" i="16" s="1"/>
  <c r="N495" i="16"/>
  <c r="G402" i="16"/>
  <c r="I402" i="16"/>
  <c r="U402" i="16" s="1"/>
  <c r="K402" i="16"/>
  <c r="Q402" i="16" s="1"/>
  <c r="M402" i="16"/>
  <c r="J402" i="16"/>
  <c r="R402" i="16" s="1"/>
  <c r="L402" i="16"/>
  <c r="S402" i="16" s="1"/>
  <c r="O402" i="16"/>
  <c r="T402" i="16" s="1"/>
  <c r="G34" i="16"/>
  <c r="I34" i="16"/>
  <c r="U34" i="16" s="1"/>
  <c r="K34" i="16"/>
  <c r="Q34" i="16" s="1"/>
  <c r="M34" i="16"/>
  <c r="O34" i="16"/>
  <c r="T34" i="16" s="1"/>
  <c r="J34" i="16"/>
  <c r="R34" i="16" s="1"/>
  <c r="L34" i="16"/>
  <c r="S34" i="16" s="1"/>
  <c r="G417" i="16"/>
  <c r="I417" i="16"/>
  <c r="K417" i="16"/>
  <c r="Q417" i="16" s="1"/>
  <c r="M417" i="16"/>
  <c r="N417" i="16"/>
  <c r="O417" i="16"/>
  <c r="T417" i="16" s="1"/>
  <c r="G98" i="16"/>
  <c r="I98" i="16"/>
  <c r="K98" i="16"/>
  <c r="Q98" i="16" s="1"/>
  <c r="M98" i="16"/>
  <c r="O98" i="16"/>
  <c r="T98" i="16" s="1"/>
  <c r="N98" i="16"/>
  <c r="G476" i="16"/>
  <c r="I476" i="16"/>
  <c r="U476" i="16" s="1"/>
  <c r="K476" i="16"/>
  <c r="Q476" i="16" s="1"/>
  <c r="M476" i="16"/>
  <c r="J476" i="16"/>
  <c r="R476" i="16" s="1"/>
  <c r="L476" i="16"/>
  <c r="S476" i="16" s="1"/>
  <c r="O476" i="16"/>
  <c r="T476" i="16" s="1"/>
  <c r="G492" i="16"/>
  <c r="I492" i="16"/>
  <c r="K492" i="16"/>
  <c r="Q492" i="16" s="1"/>
  <c r="M492" i="16"/>
  <c r="O492" i="16"/>
  <c r="T492" i="16" s="1"/>
  <c r="J492" i="16"/>
  <c r="R492" i="16" s="1"/>
  <c r="L492" i="16"/>
  <c r="S492" i="16" s="1"/>
  <c r="G253" i="16"/>
  <c r="I253" i="16"/>
  <c r="U253" i="16" s="1"/>
  <c r="K253" i="16"/>
  <c r="Q253" i="16" s="1"/>
  <c r="M253" i="16"/>
  <c r="N253" i="16"/>
  <c r="O253" i="16"/>
  <c r="T253" i="16" s="1"/>
  <c r="G514" i="16"/>
  <c r="I514" i="16"/>
  <c r="U514" i="16" s="1"/>
  <c r="K514" i="16"/>
  <c r="Q514" i="16" s="1"/>
  <c r="M514" i="16"/>
  <c r="O514" i="16"/>
  <c r="T514" i="16" s="1"/>
  <c r="N514" i="16"/>
  <c r="G379" i="16"/>
  <c r="I379" i="16"/>
  <c r="U379" i="16" s="1"/>
  <c r="K379" i="16"/>
  <c r="Q379" i="16" s="1"/>
  <c r="M379" i="16"/>
  <c r="J379" i="16"/>
  <c r="R379" i="16" s="1"/>
  <c r="L379" i="16"/>
  <c r="S379" i="16" s="1"/>
  <c r="O379" i="16"/>
  <c r="T379" i="16" s="1"/>
  <c r="G458" i="16"/>
  <c r="I458" i="16"/>
  <c r="U458" i="16" s="1"/>
  <c r="K458" i="16"/>
  <c r="Q458" i="16" s="1"/>
  <c r="M458" i="16"/>
  <c r="O458" i="16"/>
  <c r="T458" i="16" s="1"/>
  <c r="J458" i="16"/>
  <c r="R458" i="16" s="1"/>
  <c r="L458" i="16"/>
  <c r="S458" i="16" s="1"/>
  <c r="G380" i="16"/>
  <c r="I380" i="16"/>
  <c r="U380" i="16" s="1"/>
  <c r="K380" i="16"/>
  <c r="Q380" i="16" s="1"/>
  <c r="M380" i="16"/>
  <c r="N380" i="16"/>
  <c r="O380" i="16"/>
  <c r="T380" i="16" s="1"/>
  <c r="G264" i="16"/>
  <c r="I264" i="16"/>
  <c r="K264" i="16"/>
  <c r="Q264" i="16" s="1"/>
  <c r="M264" i="16"/>
  <c r="O264" i="16"/>
  <c r="T264" i="16" s="1"/>
  <c r="N264" i="16"/>
  <c r="O499" i="16"/>
  <c r="T499" i="16" s="1"/>
  <c r="O488" i="16"/>
  <c r="T488" i="16" s="1"/>
  <c r="O202" i="16"/>
  <c r="T202" i="16" s="1"/>
  <c r="N147" i="16"/>
  <c r="N221" i="16"/>
  <c r="N186" i="16"/>
  <c r="N126" i="16"/>
  <c r="N34" i="16"/>
  <c r="N458" i="16"/>
  <c r="M192" i="16"/>
  <c r="M223" i="16"/>
  <c r="M37" i="16"/>
  <c r="M224" i="16"/>
  <c r="M177" i="16"/>
  <c r="M164" i="16"/>
  <c r="M179" i="16"/>
  <c r="M517" i="16"/>
  <c r="M189" i="16"/>
  <c r="M495" i="16"/>
  <c r="M159" i="16"/>
  <c r="L223" i="16"/>
  <c r="S223" i="16" s="1"/>
  <c r="L224" i="16"/>
  <c r="S224" i="16" s="1"/>
  <c r="L164" i="16"/>
  <c r="S164" i="16" s="1"/>
  <c r="L517" i="16"/>
  <c r="S517" i="16" s="1"/>
  <c r="L495" i="16"/>
  <c r="S495" i="16" s="1"/>
  <c r="L514" i="16"/>
  <c r="S514" i="16" s="1"/>
  <c r="K77" i="16"/>
  <c r="Q77" i="16" s="1"/>
  <c r="K282" i="16"/>
  <c r="Q282" i="16" s="1"/>
  <c r="K352" i="16"/>
  <c r="Q352" i="16" s="1"/>
  <c r="K10" i="16"/>
  <c r="Q10" i="16" s="1"/>
  <c r="K159" i="16"/>
  <c r="Q159" i="16" s="1"/>
  <c r="J223" i="16"/>
  <c r="R223" i="16" s="1"/>
  <c r="J224" i="16"/>
  <c r="R224" i="16" s="1"/>
  <c r="J164" i="16"/>
  <c r="R164" i="16" s="1"/>
  <c r="J517" i="16"/>
  <c r="R517" i="16" s="1"/>
  <c r="J495" i="16"/>
  <c r="R495" i="16" s="1"/>
  <c r="J514" i="16"/>
  <c r="R514" i="16" s="1"/>
  <c r="I77" i="16"/>
  <c r="U77" i="16" s="1"/>
  <c r="I182" i="16"/>
  <c r="U182" i="16" s="1"/>
  <c r="I488" i="16"/>
  <c r="U488" i="16" s="1"/>
  <c r="O309" i="16"/>
  <c r="T309" i="16" s="1"/>
  <c r="O297" i="16"/>
  <c r="T297" i="16" s="1"/>
  <c r="O419" i="16"/>
  <c r="T419" i="16" s="1"/>
  <c r="N524" i="16"/>
  <c r="N440" i="16"/>
  <c r="N18" i="16"/>
  <c r="N402" i="16"/>
  <c r="N379" i="16"/>
  <c r="M134" i="16"/>
  <c r="M123" i="16"/>
  <c r="M356" i="16"/>
  <c r="M268" i="16"/>
  <c r="M249" i="16"/>
  <c r="M479" i="16"/>
  <c r="M378" i="16"/>
  <c r="M73" i="16"/>
  <c r="M350" i="16"/>
  <c r="M555" i="16"/>
  <c r="M184" i="16"/>
  <c r="L123" i="16"/>
  <c r="S123" i="16" s="1"/>
  <c r="L268" i="16"/>
  <c r="S268" i="16" s="1"/>
  <c r="L479" i="16"/>
  <c r="S479" i="16" s="1"/>
  <c r="L73" i="16"/>
  <c r="S73" i="16" s="1"/>
  <c r="L555" i="16"/>
  <c r="S555" i="16" s="1"/>
  <c r="L253" i="16"/>
  <c r="S253" i="16" s="1"/>
  <c r="K484" i="16"/>
  <c r="Q484" i="16" s="1"/>
  <c r="K353" i="16"/>
  <c r="Q353" i="16" s="1"/>
  <c r="K452" i="16"/>
  <c r="Q452" i="16" s="1"/>
  <c r="K540" i="16"/>
  <c r="Q540" i="16" s="1"/>
  <c r="K184" i="16"/>
  <c r="Q184" i="16" s="1"/>
  <c r="J123" i="16"/>
  <c r="R123" i="16" s="1"/>
  <c r="J268" i="16"/>
  <c r="R268" i="16" s="1"/>
  <c r="J479" i="16"/>
  <c r="R479" i="16" s="1"/>
  <c r="J73" i="16"/>
  <c r="R73" i="16" s="1"/>
  <c r="J555" i="16"/>
  <c r="R555" i="16" s="1"/>
  <c r="J253" i="16"/>
  <c r="R253" i="16" s="1"/>
  <c r="I484" i="16"/>
  <c r="U484" i="16" s="1"/>
  <c r="I39" i="16"/>
  <c r="U39" i="16" s="1"/>
  <c r="I101" i="16"/>
  <c r="U101" i="16" s="1"/>
  <c r="F496" i="16"/>
  <c r="H496" i="16" s="1"/>
  <c r="F431" i="16"/>
  <c r="F92" i="16"/>
  <c r="J92" i="16" s="1"/>
  <c r="F412" i="16"/>
  <c r="F459" i="16"/>
  <c r="F505" i="16"/>
  <c r="I505" i="16" s="1"/>
  <c r="F151" i="16"/>
  <c r="F19" i="16"/>
  <c r="I19" i="16" s="1"/>
  <c r="F97" i="16"/>
  <c r="F290" i="16"/>
  <c r="F317" i="16"/>
  <c r="F508" i="16"/>
  <c r="G508" i="16" s="1"/>
  <c r="F372" i="16"/>
  <c r="J372" i="16" s="1"/>
  <c r="F72" i="16"/>
  <c r="F515" i="16"/>
  <c r="G515" i="16" s="1"/>
  <c r="F30" i="16"/>
  <c r="F291" i="16"/>
  <c r="G291" i="16" s="1"/>
  <c r="F149" i="16"/>
  <c r="F368" i="16"/>
  <c r="H368" i="16" s="1"/>
  <c r="F543" i="16"/>
  <c r="F121" i="16"/>
  <c r="F269" i="16"/>
  <c r="I269" i="16" s="1"/>
  <c r="F154" i="16"/>
  <c r="F335" i="16"/>
  <c r="F326" i="16"/>
  <c r="F327" i="16"/>
  <c r="F522" i="16"/>
  <c r="G522" i="16" s="1"/>
  <c r="F174" i="16"/>
  <c r="J174" i="16" s="1"/>
  <c r="F482" i="16"/>
  <c r="F408" i="16"/>
  <c r="F32" i="16"/>
  <c r="H32" i="16" s="1"/>
  <c r="F334" i="16"/>
  <c r="G334" i="16" s="1"/>
  <c r="F396" i="16"/>
  <c r="F156" i="16"/>
  <c r="J156" i="16" s="1"/>
  <c r="F469" i="16"/>
  <c r="F107" i="16"/>
  <c r="F24" i="16"/>
  <c r="I24" i="16" s="1"/>
  <c r="F115" i="16"/>
  <c r="F128" i="16"/>
  <c r="I128" i="16" s="1"/>
  <c r="F343" i="16"/>
  <c r="G343" i="16" s="1"/>
  <c r="F390" i="16"/>
  <c r="F422" i="16"/>
  <c r="J422" i="16" s="1"/>
  <c r="F294" i="16"/>
  <c r="I294" i="16" s="1"/>
  <c r="F506" i="16"/>
  <c r="J506" i="16" s="1"/>
  <c r="F434" i="16"/>
  <c r="F426" i="16"/>
  <c r="F284" i="16"/>
  <c r="F287" i="16"/>
  <c r="F447" i="16"/>
  <c r="F453" i="16"/>
  <c r="H453" i="16" s="1"/>
  <c r="F341" i="16"/>
  <c r="I341" i="16" s="1"/>
  <c r="F456" i="16"/>
  <c r="G456" i="16" s="1"/>
  <c r="F215" i="16"/>
  <c r="I215" i="16" s="1"/>
  <c r="F355" i="16"/>
  <c r="F541" i="16"/>
  <c r="F199" i="16"/>
  <c r="F67" i="16"/>
  <c r="F427" i="16"/>
  <c r="J427" i="16" s="1"/>
  <c r="F145" i="16"/>
  <c r="F208" i="16"/>
  <c r="H208" i="16" s="1"/>
  <c r="F4" i="16"/>
  <c r="F503" i="16"/>
  <c r="F219" i="16"/>
  <c r="F36" i="16"/>
  <c r="F222" i="16"/>
  <c r="J222" i="16" s="1"/>
  <c r="F351" i="16"/>
  <c r="F22" i="16"/>
  <c r="K22" i="16" s="1"/>
  <c r="F391" i="16"/>
  <c r="I391" i="16" s="1"/>
  <c r="F91" i="16"/>
  <c r="F176" i="16"/>
  <c r="I176" i="16" s="1"/>
  <c r="F84" i="16"/>
  <c r="G84" i="16" s="1"/>
  <c r="F3" i="16"/>
  <c r="F170" i="16"/>
  <c r="J170" i="16" s="1"/>
  <c r="F520" i="16"/>
  <c r="G520" i="16" s="1"/>
  <c r="F234" i="16"/>
  <c r="J234" i="16" s="1"/>
  <c r="F369" i="16"/>
  <c r="F8" i="16"/>
  <c r="G8" i="16" s="1"/>
  <c r="F409" i="16"/>
  <c r="F400" i="16"/>
  <c r="F308" i="16"/>
  <c r="F454" i="16"/>
  <c r="J454" i="16" s="1"/>
  <c r="F387" i="16"/>
  <c r="G387" i="16" s="1"/>
  <c r="F229" i="16"/>
  <c r="G229" i="16" s="1"/>
  <c r="F196" i="16"/>
  <c r="I196" i="16" s="1"/>
  <c r="F283" i="16"/>
  <c r="F539" i="16"/>
  <c r="I539" i="16" s="1"/>
  <c r="F477" i="16"/>
  <c r="F172" i="16"/>
  <c r="F210" i="16"/>
  <c r="J210" i="16" s="1"/>
  <c r="F35" i="16"/>
  <c r="F510" i="16"/>
  <c r="H510" i="16" s="1"/>
  <c r="F262" i="16"/>
  <c r="F54" i="16"/>
  <c r="F538" i="16"/>
  <c r="G538" i="16" s="1"/>
  <c r="F347" i="16"/>
  <c r="F173" i="16"/>
  <c r="F48" i="16"/>
  <c r="J48" i="16" s="1"/>
  <c r="F360" i="16"/>
  <c r="F497" i="16"/>
  <c r="L497" i="16" s="1"/>
  <c r="F336" i="16"/>
  <c r="I336" i="16" s="1"/>
  <c r="F383" i="16"/>
  <c r="F204" i="16"/>
  <c r="F279" i="16"/>
  <c r="F537" i="16"/>
  <c r="J537" i="16" s="1"/>
  <c r="F504" i="16"/>
  <c r="G504" i="16" s="1"/>
  <c r="F289" i="16"/>
  <c r="J289" i="16" s="1"/>
  <c r="F320" i="16"/>
  <c r="F395" i="16"/>
  <c r="F429" i="16"/>
  <c r="F203" i="16"/>
  <c r="F68" i="16"/>
  <c r="F276" i="16"/>
  <c r="G276" i="16" s="1"/>
  <c r="F131" i="16"/>
  <c r="F86" i="16"/>
  <c r="F299" i="16"/>
  <c r="I299" i="16" s="1"/>
  <c r="F113" i="16"/>
  <c r="G113" i="16" s="1"/>
  <c r="F328" i="16"/>
  <c r="I328" i="16" s="1"/>
  <c r="F139" i="16"/>
  <c r="K139" i="16" s="1"/>
  <c r="F490" i="16"/>
  <c r="F384" i="16"/>
  <c r="J384" i="16" s="1"/>
  <c r="F194" i="16"/>
  <c r="G194" i="16" s="1"/>
  <c r="F462" i="16"/>
  <c r="F105" i="16"/>
  <c r="F44" i="16"/>
  <c r="G44" i="16" s="1"/>
  <c r="F354" i="16"/>
  <c r="F93" i="16"/>
  <c r="H93" i="16" s="1"/>
  <c r="F554" i="16"/>
  <c r="F175" i="16"/>
  <c r="J175" i="16" s="1"/>
  <c r="F444" i="16"/>
  <c r="G444" i="16" s="1"/>
  <c r="F235" i="16"/>
  <c r="G235" i="16" s="1"/>
  <c r="F468" i="16"/>
  <c r="I468" i="16" s="1"/>
  <c r="F259" i="16"/>
  <c r="F74" i="16"/>
  <c r="I74" i="16" s="1"/>
  <c r="F557" i="16"/>
  <c r="J557" i="16" s="1"/>
  <c r="F521" i="16"/>
  <c r="F245" i="16"/>
  <c r="J245" i="16" s="1"/>
  <c r="F365" i="16"/>
  <c r="F263" i="16"/>
  <c r="G263" i="16" s="1"/>
  <c r="F493" i="16"/>
  <c r="G493" i="16" s="1"/>
  <c r="F195" i="16"/>
  <c r="F109" i="16"/>
  <c r="F420" i="16"/>
  <c r="J420" i="16" s="1"/>
  <c r="F392" i="16"/>
  <c r="F267" i="16"/>
  <c r="K267" i="16" s="1"/>
  <c r="F226" i="16"/>
  <c r="I226" i="16" s="1"/>
  <c r="F544" i="16"/>
  <c r="F106" i="16"/>
  <c r="I106" i="16" s="1"/>
  <c r="F349" i="16"/>
  <c r="G349" i="16" s="1"/>
  <c r="F53" i="16"/>
  <c r="F181" i="16"/>
  <c r="F239" i="16"/>
  <c r="F50" i="16"/>
  <c r="J50" i="16" s="1"/>
  <c r="F43" i="16"/>
  <c r="F81" i="16"/>
  <c r="F443" i="16"/>
  <c r="G443" i="16" s="1"/>
  <c r="F197" i="16"/>
  <c r="K197" i="16" s="1"/>
  <c r="F112" i="16"/>
  <c r="F165" i="16"/>
  <c r="J165" i="16" s="1"/>
  <c r="F321" i="16"/>
  <c r="H321" i="16" s="1"/>
  <c r="F410" i="16"/>
  <c r="L410" i="16" s="1"/>
  <c r="F401" i="16"/>
  <c r="I401" i="16" s="1"/>
  <c r="F338" i="16"/>
  <c r="F7" i="16"/>
  <c r="I7" i="16" s="1"/>
  <c r="F481" i="16"/>
  <c r="G481" i="16" s="1"/>
  <c r="F433" i="16"/>
  <c r="F230" i="16"/>
  <c r="J230" i="16" s="1"/>
  <c r="F375" i="16"/>
  <c r="J375" i="16" s="1"/>
  <c r="F160" i="16"/>
  <c r="F513" i="16"/>
  <c r="F214" i="16"/>
  <c r="F110" i="16"/>
  <c r="F501" i="16"/>
  <c r="F255" i="16"/>
  <c r="G255" i="16" s="1"/>
  <c r="F250" i="16"/>
  <c r="F430" i="16"/>
  <c r="G430" i="16" s="1"/>
  <c r="F438" i="16"/>
  <c r="I438" i="16" s="1"/>
  <c r="F125" i="16"/>
  <c r="G125" i="16" s="1"/>
  <c r="F49" i="16"/>
  <c r="I49" i="16" s="1"/>
  <c r="F129" i="16"/>
  <c r="G129" i="16" s="1"/>
  <c r="F441" i="16"/>
  <c r="F238" i="16"/>
  <c r="J238" i="16" s="1"/>
  <c r="F359" i="16"/>
  <c r="F362" i="16"/>
  <c r="F471" i="16"/>
  <c r="F120" i="16"/>
  <c r="G120" i="16" s="1"/>
  <c r="F364" i="16"/>
  <c r="F254" i="16"/>
  <c r="F357" i="16"/>
  <c r="F415" i="16"/>
  <c r="F274" i="16"/>
  <c r="I274" i="16" s="1"/>
  <c r="F25" i="16"/>
  <c r="F331" i="16"/>
  <c r="I331" i="16" s="1"/>
  <c r="F450" i="16"/>
  <c r="F144" i="16"/>
  <c r="F475" i="16"/>
  <c r="J475" i="16" s="1"/>
  <c r="F21" i="16"/>
  <c r="F530" i="16"/>
  <c r="J530" i="16" s="1"/>
  <c r="F403" i="16"/>
  <c r="F16" i="16"/>
  <c r="G16" i="16" s="1"/>
  <c r="F491" i="16"/>
  <c r="H491" i="16" s="1"/>
  <c r="F57" i="16"/>
  <c r="F340" i="16"/>
  <c r="F437" i="16"/>
  <c r="J437" i="16" s="1"/>
  <c r="F63" i="16"/>
  <c r="F206" i="16"/>
  <c r="G206" i="16" s="1"/>
  <c r="F480" i="16"/>
  <c r="F428" i="16"/>
  <c r="I428" i="16" s="1"/>
  <c r="F251" i="16"/>
  <c r="K251" i="16" s="1"/>
  <c r="F397" i="16"/>
  <c r="F556" i="16"/>
  <c r="J556" i="16" s="1"/>
  <c r="F271" i="16"/>
  <c r="F166" i="16"/>
  <c r="F386" i="16"/>
  <c r="F399" i="16"/>
  <c r="F187" i="16"/>
  <c r="G187" i="16" s="1"/>
  <c r="F315" i="16"/>
  <c r="H315" i="16" s="1"/>
  <c r="F381" i="16"/>
  <c r="F207" i="16"/>
  <c r="J207" i="16" s="1"/>
  <c r="F136" i="16"/>
  <c r="F85" i="16"/>
  <c r="G85" i="16" s="1"/>
  <c r="F212" i="16"/>
  <c r="I212" i="16" s="1"/>
  <c r="F449" i="16"/>
  <c r="F143" i="16"/>
  <c r="K143" i="16" s="1"/>
  <c r="F29" i="16"/>
  <c r="F406" i="16"/>
  <c r="F163" i="16"/>
  <c r="J163" i="16" s="1"/>
  <c r="F463" i="16"/>
  <c r="G463" i="16" s="1"/>
  <c r="F55" i="16"/>
  <c r="J55" i="16" s="1"/>
  <c r="F285" i="16"/>
  <c r="F329" i="16"/>
  <c r="F281" i="16"/>
  <c r="F487" i="16"/>
  <c r="H487" i="16" s="1"/>
  <c r="F509" i="16"/>
  <c r="F211" i="16"/>
  <c r="F377" i="16"/>
  <c r="H377" i="16" s="1"/>
  <c r="F319" i="16"/>
  <c r="I319" i="16" s="1"/>
  <c r="F20" i="16"/>
  <c r="F385" i="16"/>
  <c r="K385" i="16" s="1"/>
  <c r="F478" i="16"/>
  <c r="F33" i="16"/>
  <c r="F280" i="16"/>
  <c r="F558" i="16"/>
  <c r="G558" i="16" s="1"/>
  <c r="F551" i="16"/>
  <c r="F324" i="16"/>
  <c r="F41" i="16"/>
  <c r="F56" i="16"/>
  <c r="H56" i="16" s="1"/>
  <c r="F104" i="16"/>
  <c r="F451" i="16"/>
  <c r="J451" i="16" s="1"/>
  <c r="F265" i="16"/>
  <c r="F141" i="16"/>
  <c r="G141" i="16" s="1"/>
  <c r="F190" i="16"/>
  <c r="I190" i="16" s="1"/>
  <c r="F382" i="16"/>
  <c r="F500" i="16"/>
  <c r="I500" i="16" s="1"/>
  <c r="F542" i="16"/>
  <c r="F130" i="16"/>
  <c r="F457" i="16"/>
  <c r="L457" i="16" s="1"/>
  <c r="F507" i="16"/>
  <c r="G507" i="16" s="1"/>
  <c r="F307" i="16"/>
  <c r="J307" i="16" s="1"/>
  <c r="F60" i="16"/>
  <c r="F323" i="16"/>
  <c r="F523" i="16"/>
  <c r="F494" i="16"/>
  <c r="H494" i="16" s="1"/>
  <c r="F547" i="16"/>
  <c r="F155" i="16"/>
  <c r="F138" i="16"/>
  <c r="H138" i="16" s="1"/>
  <c r="F58" i="16"/>
  <c r="F135" i="16"/>
  <c r="I135" i="16" s="1"/>
  <c r="F302" i="16"/>
  <c r="F242" i="16"/>
  <c r="F512" i="16"/>
  <c r="F376" i="16"/>
  <c r="F205" i="16"/>
  <c r="F460" i="16"/>
  <c r="G460" i="16" s="1"/>
  <c r="F346" i="16"/>
  <c r="J346" i="16" s="1"/>
  <c r="F23" i="16"/>
  <c r="F116" i="16"/>
  <c r="F178" i="16"/>
  <c r="H178" i="16" s="1"/>
  <c r="F519" i="16"/>
  <c r="F528" i="16"/>
  <c r="J528" i="16" s="1"/>
  <c r="F531" i="16"/>
  <c r="G531" i="16" s="1"/>
  <c r="F14" i="16"/>
  <c r="I14" i="16" s="1"/>
  <c r="F119" i="16"/>
  <c r="F133" i="16"/>
  <c r="K133" i="16" s="1"/>
  <c r="F13" i="16"/>
  <c r="F28" i="16"/>
  <c r="F75" i="16"/>
  <c r="M75" i="16" s="1"/>
  <c r="F288" i="16"/>
  <c r="G288" i="16" s="1"/>
  <c r="F536" i="16"/>
  <c r="J536" i="16" s="1"/>
  <c r="F260" i="16"/>
  <c r="F407" i="16"/>
  <c r="F247" i="16"/>
  <c r="F169" i="16"/>
  <c r="H169" i="16" s="1"/>
  <c r="F553" i="16"/>
  <c r="F466" i="16"/>
  <c r="F473" i="16"/>
  <c r="H473" i="16" s="1"/>
  <c r="F332" i="16"/>
  <c r="F322" i="16"/>
  <c r="I322" i="16" s="1"/>
  <c r="F552" i="16"/>
  <c r="F102" i="16"/>
  <c r="F243" i="16"/>
  <c r="F76" i="16"/>
  <c r="F217" i="16"/>
  <c r="F370" i="16"/>
  <c r="G370" i="16" s="1"/>
  <c r="F348" i="16"/>
  <c r="F549" i="16"/>
  <c r="F464" i="16"/>
  <c r="F201" i="16"/>
  <c r="K201" i="16" s="1"/>
  <c r="F272" i="16"/>
  <c r="H272" i="16" s="1"/>
  <c r="F256" i="16"/>
  <c r="F213" i="16"/>
  <c r="J213" i="16" s="1"/>
  <c r="F26" i="16"/>
  <c r="F367" i="16"/>
  <c r="G367" i="16" s="1"/>
  <c r="F518" i="16"/>
  <c r="I518" i="16" s="1"/>
  <c r="F218" i="16"/>
  <c r="F114" i="16"/>
  <c r="I114" i="16" s="1"/>
  <c r="F162" i="16"/>
  <c r="F489" i="16"/>
  <c r="F472" i="16"/>
  <c r="J472" i="16" s="1"/>
  <c r="F146" i="16"/>
  <c r="G146" i="16" s="1"/>
  <c r="F560" i="16"/>
  <c r="J560" i="16" s="1"/>
  <c r="F312" i="16"/>
  <c r="L312" i="16" s="1"/>
  <c r="F529" i="16"/>
  <c r="F69" i="16"/>
  <c r="F296" i="16"/>
  <c r="H296" i="16" s="1"/>
  <c r="F59" i="16"/>
  <c r="F273" i="16"/>
  <c r="F228" i="16"/>
  <c r="H228" i="16" s="1"/>
  <c r="F261" i="16"/>
  <c r="F337" i="16"/>
  <c r="I337" i="16" s="1"/>
  <c r="F432" i="16"/>
  <c r="F38" i="16"/>
  <c r="F140" i="16"/>
  <c r="F171" i="16"/>
  <c r="K171" i="16" s="1"/>
  <c r="F562" i="16"/>
  <c r="J562" i="16" s="1"/>
  <c r="F325" i="16"/>
  <c r="G325" i="16" s="1"/>
  <c r="F51" i="16"/>
  <c r="J51" i="16" s="1"/>
  <c r="F198" i="16"/>
  <c r="L198" i="16" s="1"/>
  <c r="F292" i="16"/>
  <c r="G292" i="16" s="1"/>
  <c r="F132" i="16"/>
  <c r="G132" i="16" s="1"/>
  <c r="F446" i="16"/>
  <c r="F96" i="16"/>
  <c r="J96" i="16" s="1"/>
  <c r="F416" i="16"/>
  <c r="F12" i="16"/>
  <c r="G12" i="16" s="1"/>
  <c r="F545" i="16"/>
  <c r="I545" i="16" s="1"/>
  <c r="F483" i="16"/>
  <c r="F486" i="16"/>
  <c r="K486" i="16" s="1"/>
  <c r="F398" i="16"/>
  <c r="H398" i="16" s="1"/>
  <c r="F301" i="16"/>
  <c r="K301" i="16" s="1"/>
  <c r="F275" i="16"/>
  <c r="J275" i="16" s="1"/>
  <c r="F436" i="16"/>
  <c r="F526" i="16"/>
  <c r="G526" i="16" s="1"/>
  <c r="F231" i="16"/>
  <c r="F89" i="16"/>
  <c r="G89" i="16" s="1"/>
  <c r="F236" i="16"/>
  <c r="K236" i="16" s="1"/>
  <c r="F61" i="16"/>
  <c r="F152" i="16"/>
  <c r="I152" i="16" s="1"/>
  <c r="F82" i="16"/>
  <c r="F295" i="16"/>
  <c r="I295" i="16" s="1"/>
  <c r="F461" i="16"/>
  <c r="F404" i="16"/>
  <c r="I404" i="16" s="1"/>
  <c r="F118" i="16"/>
  <c r="F200" i="16"/>
  <c r="K200" i="16" s="1"/>
  <c r="F393" i="16"/>
  <c r="J393" i="16" s="1"/>
  <c r="F168" i="16"/>
  <c r="F183" i="16"/>
  <c r="I183" i="16" s="1"/>
  <c r="F158" i="16"/>
  <c r="L158" i="16" s="1"/>
  <c r="F209" i="16"/>
  <c r="G209" i="16" s="1"/>
  <c r="F99" i="16"/>
  <c r="K99" i="16" s="1"/>
  <c r="F142" i="16"/>
  <c r="F88" i="16"/>
  <c r="K88" i="16" s="1"/>
  <c r="F252" i="16"/>
  <c r="G252" i="16" s="1"/>
  <c r="F563" i="16"/>
  <c r="G563" i="16" s="1"/>
  <c r="E496" i="16"/>
  <c r="E431" i="16"/>
  <c r="E92" i="16"/>
  <c r="E412" i="16"/>
  <c r="E459" i="16"/>
  <c r="E505" i="16"/>
  <c r="E151" i="16"/>
  <c r="E19" i="16"/>
  <c r="E97" i="16"/>
  <c r="E290" i="16"/>
  <c r="E317" i="16"/>
  <c r="E508" i="16"/>
  <c r="E372" i="16"/>
  <c r="E72" i="16"/>
  <c r="E515" i="16"/>
  <c r="E30" i="16"/>
  <c r="E291" i="16"/>
  <c r="E149" i="16"/>
  <c r="E368" i="16"/>
  <c r="E543" i="16"/>
  <c r="E121" i="16"/>
  <c r="E269" i="16"/>
  <c r="E154" i="16"/>
  <c r="E335" i="16"/>
  <c r="E326" i="16"/>
  <c r="E327" i="16"/>
  <c r="E522" i="16"/>
  <c r="E174" i="16"/>
  <c r="E482" i="16"/>
  <c r="E408" i="16"/>
  <c r="E32" i="16"/>
  <c r="E334" i="16"/>
  <c r="E396" i="16"/>
  <c r="E156" i="16"/>
  <c r="E469" i="16"/>
  <c r="E107" i="16"/>
  <c r="E24" i="16"/>
  <c r="E115" i="16"/>
  <c r="E128" i="16"/>
  <c r="E343" i="16"/>
  <c r="E390" i="16"/>
  <c r="E422" i="16"/>
  <c r="E294" i="16"/>
  <c r="E506" i="16"/>
  <c r="E434" i="16"/>
  <c r="E426" i="16"/>
  <c r="E284" i="16"/>
  <c r="E287" i="16"/>
  <c r="E447" i="16"/>
  <c r="E453" i="16"/>
  <c r="E341" i="16"/>
  <c r="E456" i="16"/>
  <c r="E215" i="16"/>
  <c r="E355" i="16"/>
  <c r="E541" i="16"/>
  <c r="E199" i="16"/>
  <c r="E67" i="16"/>
  <c r="E427" i="16"/>
  <c r="E145" i="16"/>
  <c r="E208" i="16"/>
  <c r="E4" i="16"/>
  <c r="E503" i="16"/>
  <c r="E219" i="16"/>
  <c r="E36" i="16"/>
  <c r="E222" i="16"/>
  <c r="E351" i="16"/>
  <c r="E22" i="16"/>
  <c r="E391" i="16"/>
  <c r="E91" i="16"/>
  <c r="E176" i="16"/>
  <c r="E84" i="16"/>
  <c r="E3" i="16"/>
  <c r="E170" i="16"/>
  <c r="E520" i="16"/>
  <c r="E234" i="16"/>
  <c r="E369" i="16"/>
  <c r="E8" i="16"/>
  <c r="E409" i="16"/>
  <c r="E400" i="16"/>
  <c r="E308" i="16"/>
  <c r="E454" i="16"/>
  <c r="E387" i="16"/>
  <c r="E229" i="16"/>
  <c r="E196" i="16"/>
  <c r="E283" i="16"/>
  <c r="E539" i="16"/>
  <c r="E477" i="16"/>
  <c r="E172" i="16"/>
  <c r="E210" i="16"/>
  <c r="E35" i="16"/>
  <c r="E510" i="16"/>
  <c r="E262" i="16"/>
  <c r="E54" i="16"/>
  <c r="E538" i="16"/>
  <c r="E347" i="16"/>
  <c r="E173" i="16"/>
  <c r="E48" i="16"/>
  <c r="E360" i="16"/>
  <c r="E497" i="16"/>
  <c r="E336" i="16"/>
  <c r="E383" i="16"/>
  <c r="E204" i="16"/>
  <c r="E279" i="16"/>
  <c r="E537" i="16"/>
  <c r="E504" i="16"/>
  <c r="E289" i="16"/>
  <c r="E320" i="16"/>
  <c r="E395" i="16"/>
  <c r="E429" i="16"/>
  <c r="E203" i="16"/>
  <c r="E68" i="16"/>
  <c r="E276" i="16"/>
  <c r="E131" i="16"/>
  <c r="E86" i="16"/>
  <c r="E299" i="16"/>
  <c r="E113" i="16"/>
  <c r="E328" i="16"/>
  <c r="E139" i="16"/>
  <c r="E490" i="16"/>
  <c r="E384" i="16"/>
  <c r="E194" i="16"/>
  <c r="E462" i="16"/>
  <c r="E105" i="16"/>
  <c r="E44" i="16"/>
  <c r="E354" i="16"/>
  <c r="E93" i="16"/>
  <c r="E554" i="16"/>
  <c r="E175" i="16"/>
  <c r="E444" i="16"/>
  <c r="E235" i="16"/>
  <c r="E468" i="16"/>
  <c r="E259" i="16"/>
  <c r="E74" i="16"/>
  <c r="E557" i="16"/>
  <c r="E521" i="16"/>
  <c r="E245" i="16"/>
  <c r="E365" i="16"/>
  <c r="E263" i="16"/>
  <c r="E493" i="16"/>
  <c r="E195" i="16"/>
  <c r="E109" i="16"/>
  <c r="E420" i="16"/>
  <c r="E392" i="16"/>
  <c r="E267" i="16"/>
  <c r="E226" i="16"/>
  <c r="E544" i="16"/>
  <c r="E106" i="16"/>
  <c r="E349" i="16"/>
  <c r="E53" i="16"/>
  <c r="E181" i="16"/>
  <c r="E239" i="16"/>
  <c r="E50" i="16"/>
  <c r="E43" i="16"/>
  <c r="E81" i="16"/>
  <c r="E443" i="16"/>
  <c r="E197" i="16"/>
  <c r="E112" i="16"/>
  <c r="E165" i="16"/>
  <c r="E321" i="16"/>
  <c r="E410" i="16"/>
  <c r="E401" i="16"/>
  <c r="E338" i="16"/>
  <c r="E7" i="16"/>
  <c r="E481" i="16"/>
  <c r="E433" i="16"/>
  <c r="E230" i="16"/>
  <c r="E375" i="16"/>
  <c r="E160" i="16"/>
  <c r="E513" i="16"/>
  <c r="E214" i="16"/>
  <c r="E110" i="16"/>
  <c r="E501" i="16"/>
  <c r="E255" i="16"/>
  <c r="E250" i="16"/>
  <c r="E430" i="16"/>
  <c r="E438" i="16"/>
  <c r="E125" i="16"/>
  <c r="E49" i="16"/>
  <c r="E129" i="16"/>
  <c r="E441" i="16"/>
  <c r="E238" i="16"/>
  <c r="E359" i="16"/>
  <c r="E362" i="16"/>
  <c r="E471" i="16"/>
  <c r="E120" i="16"/>
  <c r="E364" i="16"/>
  <c r="E254" i="16"/>
  <c r="E357" i="16"/>
  <c r="E415" i="16"/>
  <c r="E274" i="16"/>
  <c r="E25" i="16"/>
  <c r="E331" i="16"/>
  <c r="E450" i="16"/>
  <c r="E144" i="16"/>
  <c r="E475" i="16"/>
  <c r="E21" i="16"/>
  <c r="E530" i="16"/>
  <c r="E403" i="16"/>
  <c r="E16" i="16"/>
  <c r="E491" i="16"/>
  <c r="E57" i="16"/>
  <c r="E340" i="16"/>
  <c r="E437" i="16"/>
  <c r="E63" i="16"/>
  <c r="E206" i="16"/>
  <c r="E480" i="16"/>
  <c r="E428" i="16"/>
  <c r="E251" i="16"/>
  <c r="E397" i="16"/>
  <c r="E556" i="16"/>
  <c r="E271" i="16"/>
  <c r="E166" i="16"/>
  <c r="E386" i="16"/>
  <c r="E399" i="16"/>
  <c r="E187" i="16"/>
  <c r="E315" i="16"/>
  <c r="E381" i="16"/>
  <c r="E207" i="16"/>
  <c r="E136" i="16"/>
  <c r="E85" i="16"/>
  <c r="E212" i="16"/>
  <c r="E449" i="16"/>
  <c r="E143" i="16"/>
  <c r="E29" i="16"/>
  <c r="E406" i="16"/>
  <c r="E163" i="16"/>
  <c r="E463" i="16"/>
  <c r="E55" i="16"/>
  <c r="E285" i="16"/>
  <c r="E329" i="16"/>
  <c r="E281" i="16"/>
  <c r="E487" i="16"/>
  <c r="E509" i="16"/>
  <c r="E211" i="16"/>
  <c r="E377" i="16"/>
  <c r="E319" i="16"/>
  <c r="E20" i="16"/>
  <c r="E385" i="16"/>
  <c r="E478" i="16"/>
  <c r="E33" i="16"/>
  <c r="E280" i="16"/>
  <c r="E558" i="16"/>
  <c r="E551" i="16"/>
  <c r="E324" i="16"/>
  <c r="E41" i="16"/>
  <c r="E56" i="16"/>
  <c r="E104" i="16"/>
  <c r="E451" i="16"/>
  <c r="E265" i="16"/>
  <c r="E141" i="16"/>
  <c r="E190" i="16"/>
  <c r="E382" i="16"/>
  <c r="E500" i="16"/>
  <c r="E542" i="16"/>
  <c r="E130" i="16"/>
  <c r="E457" i="16"/>
  <c r="E507" i="16"/>
  <c r="E307" i="16"/>
  <c r="E60" i="16"/>
  <c r="E323" i="16"/>
  <c r="E523" i="16"/>
  <c r="E494" i="16"/>
  <c r="E547" i="16"/>
  <c r="E155" i="16"/>
  <c r="E138" i="16"/>
  <c r="E58" i="16"/>
  <c r="E135" i="16"/>
  <c r="E302" i="16"/>
  <c r="E242" i="16"/>
  <c r="E512" i="16"/>
  <c r="E376" i="16"/>
  <c r="E205" i="16"/>
  <c r="E460" i="16"/>
  <c r="E346" i="16"/>
  <c r="E23" i="16"/>
  <c r="E116" i="16"/>
  <c r="E178" i="16"/>
  <c r="E519" i="16"/>
  <c r="E528" i="16"/>
  <c r="E531" i="16"/>
  <c r="E14" i="16"/>
  <c r="E119" i="16"/>
  <c r="E133" i="16"/>
  <c r="E13" i="16"/>
  <c r="E28" i="16"/>
  <c r="E75" i="16"/>
  <c r="E288" i="16"/>
  <c r="E536" i="16"/>
  <c r="E260" i="16"/>
  <c r="E407" i="16"/>
  <c r="E247" i="16"/>
  <c r="E169" i="16"/>
  <c r="E553" i="16"/>
  <c r="E466" i="16"/>
  <c r="E473" i="16"/>
  <c r="E332" i="16"/>
  <c r="E322" i="16"/>
  <c r="E552" i="16"/>
  <c r="E102" i="16"/>
  <c r="E243" i="16"/>
  <c r="E76" i="16"/>
  <c r="E217" i="16"/>
  <c r="E370" i="16"/>
  <c r="E348" i="16"/>
  <c r="E549" i="16"/>
  <c r="E464" i="16"/>
  <c r="E201" i="16"/>
  <c r="E272" i="16"/>
  <c r="E256" i="16"/>
  <c r="E213" i="16"/>
  <c r="E26" i="16"/>
  <c r="E367" i="16"/>
  <c r="E518" i="16"/>
  <c r="E218" i="16"/>
  <c r="E114" i="16"/>
  <c r="E162" i="16"/>
  <c r="E489" i="16"/>
  <c r="E472" i="16"/>
  <c r="E146" i="16"/>
  <c r="E560" i="16"/>
  <c r="E312" i="16"/>
  <c r="E529" i="16"/>
  <c r="E69" i="16"/>
  <c r="E296" i="16"/>
  <c r="E59" i="16"/>
  <c r="E273" i="16"/>
  <c r="E228" i="16"/>
  <c r="E261" i="16"/>
  <c r="E337" i="16"/>
  <c r="E432" i="16"/>
  <c r="E38" i="16"/>
  <c r="E140" i="16"/>
  <c r="E171" i="16"/>
  <c r="E562" i="16"/>
  <c r="E325" i="16"/>
  <c r="E51" i="16"/>
  <c r="E198" i="16"/>
  <c r="E292" i="16"/>
  <c r="E132" i="16"/>
  <c r="E446" i="16"/>
  <c r="E96" i="16"/>
  <c r="E416" i="16"/>
  <c r="E12" i="16"/>
  <c r="E545" i="16"/>
  <c r="E483" i="16"/>
  <c r="E486" i="16"/>
  <c r="E398" i="16"/>
  <c r="E301" i="16"/>
  <c r="E275" i="16"/>
  <c r="E436" i="16"/>
  <c r="E526" i="16"/>
  <c r="E231" i="16"/>
  <c r="E89" i="16"/>
  <c r="E236" i="16"/>
  <c r="E61" i="16"/>
  <c r="E152" i="16"/>
  <c r="E82" i="16"/>
  <c r="E295" i="16"/>
  <c r="E461" i="16"/>
  <c r="E404" i="16"/>
  <c r="E118" i="16"/>
  <c r="E200" i="16"/>
  <c r="E393" i="16"/>
  <c r="E168" i="16"/>
  <c r="E183" i="16"/>
  <c r="E158" i="16"/>
  <c r="E209" i="16"/>
  <c r="E99" i="16"/>
  <c r="E142" i="16"/>
  <c r="E88" i="16"/>
  <c r="E252" i="16"/>
  <c r="E563" i="16"/>
  <c r="D496" i="16"/>
  <c r="D431" i="16"/>
  <c r="D92" i="16"/>
  <c r="D412" i="16"/>
  <c r="D459" i="16"/>
  <c r="D505" i="16"/>
  <c r="D151" i="16"/>
  <c r="D19" i="16"/>
  <c r="D97" i="16"/>
  <c r="D290" i="16"/>
  <c r="D317" i="16"/>
  <c r="D508" i="16"/>
  <c r="D372" i="16"/>
  <c r="D72" i="16"/>
  <c r="D515" i="16"/>
  <c r="D30" i="16"/>
  <c r="D291" i="16"/>
  <c r="D149" i="16"/>
  <c r="D368" i="16"/>
  <c r="D543" i="16"/>
  <c r="D121" i="16"/>
  <c r="D269" i="16"/>
  <c r="D154" i="16"/>
  <c r="D335" i="16"/>
  <c r="D326" i="16"/>
  <c r="D327" i="16"/>
  <c r="D522" i="16"/>
  <c r="D174" i="16"/>
  <c r="D482" i="16"/>
  <c r="D408" i="16"/>
  <c r="D32" i="16"/>
  <c r="D334" i="16"/>
  <c r="D396" i="16"/>
  <c r="D156" i="16"/>
  <c r="D469" i="16"/>
  <c r="D107" i="16"/>
  <c r="D24" i="16"/>
  <c r="D115" i="16"/>
  <c r="D128" i="16"/>
  <c r="D343" i="16"/>
  <c r="D390" i="16"/>
  <c r="D422" i="16"/>
  <c r="D294" i="16"/>
  <c r="D506" i="16"/>
  <c r="D434" i="16"/>
  <c r="D426" i="16"/>
  <c r="D284" i="16"/>
  <c r="D287" i="16"/>
  <c r="D447" i="16"/>
  <c r="D453" i="16"/>
  <c r="D341" i="16"/>
  <c r="D456" i="16"/>
  <c r="D215" i="16"/>
  <c r="D355" i="16"/>
  <c r="D541" i="16"/>
  <c r="D199" i="16"/>
  <c r="D67" i="16"/>
  <c r="D427" i="16"/>
  <c r="D145" i="16"/>
  <c r="D208" i="16"/>
  <c r="D4" i="16"/>
  <c r="D503" i="16"/>
  <c r="D219" i="16"/>
  <c r="D36" i="16"/>
  <c r="D222" i="16"/>
  <c r="D351" i="16"/>
  <c r="D22" i="16"/>
  <c r="D391" i="16"/>
  <c r="D91" i="16"/>
  <c r="D176" i="16"/>
  <c r="D84" i="16"/>
  <c r="D3" i="16"/>
  <c r="D170" i="16"/>
  <c r="D520" i="16"/>
  <c r="D234" i="16"/>
  <c r="D369" i="16"/>
  <c r="D8" i="16"/>
  <c r="D409" i="16"/>
  <c r="D400" i="16"/>
  <c r="D308" i="16"/>
  <c r="D454" i="16"/>
  <c r="D387" i="16"/>
  <c r="D229" i="16"/>
  <c r="D196" i="16"/>
  <c r="D283" i="16"/>
  <c r="D539" i="16"/>
  <c r="D477" i="16"/>
  <c r="D172" i="16"/>
  <c r="D210" i="16"/>
  <c r="D35" i="16"/>
  <c r="D510" i="16"/>
  <c r="D262" i="16"/>
  <c r="D54" i="16"/>
  <c r="D538" i="16"/>
  <c r="D347" i="16"/>
  <c r="D173" i="16"/>
  <c r="D48" i="16"/>
  <c r="D360" i="16"/>
  <c r="D497" i="16"/>
  <c r="D336" i="16"/>
  <c r="D383" i="16"/>
  <c r="D204" i="16"/>
  <c r="D279" i="16"/>
  <c r="D537" i="16"/>
  <c r="D504" i="16"/>
  <c r="D289" i="16"/>
  <c r="D320" i="16"/>
  <c r="D395" i="16"/>
  <c r="D429" i="16"/>
  <c r="D203" i="16"/>
  <c r="D68" i="16"/>
  <c r="D276" i="16"/>
  <c r="D131" i="16"/>
  <c r="D86" i="16"/>
  <c r="D299" i="16"/>
  <c r="D113" i="16"/>
  <c r="D328" i="16"/>
  <c r="D139" i="16"/>
  <c r="D490" i="16"/>
  <c r="D384" i="16"/>
  <c r="D194" i="16"/>
  <c r="D462" i="16"/>
  <c r="D105" i="16"/>
  <c r="D44" i="16"/>
  <c r="D354" i="16"/>
  <c r="D93" i="16"/>
  <c r="D554" i="16"/>
  <c r="D175" i="16"/>
  <c r="D444" i="16"/>
  <c r="D235" i="16"/>
  <c r="D468" i="16"/>
  <c r="D259" i="16"/>
  <c r="D74" i="16"/>
  <c r="D557" i="16"/>
  <c r="D521" i="16"/>
  <c r="D245" i="16"/>
  <c r="D365" i="16"/>
  <c r="D263" i="16"/>
  <c r="D493" i="16"/>
  <c r="D195" i="16"/>
  <c r="D109" i="16"/>
  <c r="D420" i="16"/>
  <c r="D392" i="16"/>
  <c r="D267" i="16"/>
  <c r="D226" i="16"/>
  <c r="D544" i="16"/>
  <c r="D106" i="16"/>
  <c r="D349" i="16"/>
  <c r="D53" i="16"/>
  <c r="D181" i="16"/>
  <c r="D239" i="16"/>
  <c r="D50" i="16"/>
  <c r="D43" i="16"/>
  <c r="D81" i="16"/>
  <c r="D443" i="16"/>
  <c r="D197" i="16"/>
  <c r="D112" i="16"/>
  <c r="D165" i="16"/>
  <c r="D321" i="16"/>
  <c r="D410" i="16"/>
  <c r="D401" i="16"/>
  <c r="D338" i="16"/>
  <c r="D7" i="16"/>
  <c r="D481" i="16"/>
  <c r="D433" i="16"/>
  <c r="D230" i="16"/>
  <c r="D375" i="16"/>
  <c r="D160" i="16"/>
  <c r="D513" i="16"/>
  <c r="D214" i="16"/>
  <c r="D110" i="16"/>
  <c r="D501" i="16"/>
  <c r="D255" i="16"/>
  <c r="D250" i="16"/>
  <c r="D430" i="16"/>
  <c r="D438" i="16"/>
  <c r="D125" i="16"/>
  <c r="D49" i="16"/>
  <c r="D129" i="16"/>
  <c r="D441" i="16"/>
  <c r="D238" i="16"/>
  <c r="D359" i="16"/>
  <c r="D362" i="16"/>
  <c r="D471" i="16"/>
  <c r="D120" i="16"/>
  <c r="D364" i="16"/>
  <c r="D254" i="16"/>
  <c r="D357" i="16"/>
  <c r="D415" i="16"/>
  <c r="D274" i="16"/>
  <c r="D25" i="16"/>
  <c r="D331" i="16"/>
  <c r="D450" i="16"/>
  <c r="D144" i="16"/>
  <c r="D475" i="16"/>
  <c r="D21" i="16"/>
  <c r="D530" i="16"/>
  <c r="D403" i="16"/>
  <c r="D16" i="16"/>
  <c r="D491" i="16"/>
  <c r="D57" i="16"/>
  <c r="D340" i="16"/>
  <c r="D437" i="16"/>
  <c r="D63" i="16"/>
  <c r="D206" i="16"/>
  <c r="D480" i="16"/>
  <c r="D428" i="16"/>
  <c r="D251" i="16"/>
  <c r="D397" i="16"/>
  <c r="D556" i="16"/>
  <c r="D271" i="16"/>
  <c r="D166" i="16"/>
  <c r="D386" i="16"/>
  <c r="D399" i="16"/>
  <c r="D187" i="16"/>
  <c r="D315" i="16"/>
  <c r="D381" i="16"/>
  <c r="D207" i="16"/>
  <c r="D136" i="16"/>
  <c r="D85" i="16"/>
  <c r="D212" i="16"/>
  <c r="D449" i="16"/>
  <c r="D143" i="16"/>
  <c r="D29" i="16"/>
  <c r="D406" i="16"/>
  <c r="D163" i="16"/>
  <c r="D463" i="16"/>
  <c r="D55" i="16"/>
  <c r="D285" i="16"/>
  <c r="D329" i="16"/>
  <c r="D281" i="16"/>
  <c r="D487" i="16"/>
  <c r="D509" i="16"/>
  <c r="D211" i="16"/>
  <c r="D377" i="16"/>
  <c r="D319" i="16"/>
  <c r="D20" i="16"/>
  <c r="D385" i="16"/>
  <c r="D478" i="16"/>
  <c r="D33" i="16"/>
  <c r="D280" i="16"/>
  <c r="D558" i="16"/>
  <c r="D551" i="16"/>
  <c r="D324" i="16"/>
  <c r="D41" i="16"/>
  <c r="D56" i="16"/>
  <c r="D104" i="16"/>
  <c r="D451" i="16"/>
  <c r="D265" i="16"/>
  <c r="D141" i="16"/>
  <c r="D190" i="16"/>
  <c r="D382" i="16"/>
  <c r="D500" i="16"/>
  <c r="D542" i="16"/>
  <c r="D130" i="16"/>
  <c r="D457" i="16"/>
  <c r="D507" i="16"/>
  <c r="D307" i="16"/>
  <c r="D60" i="16"/>
  <c r="D323" i="16"/>
  <c r="D523" i="16"/>
  <c r="D494" i="16"/>
  <c r="D547" i="16"/>
  <c r="D155" i="16"/>
  <c r="D138" i="16"/>
  <c r="D58" i="16"/>
  <c r="D135" i="16"/>
  <c r="D302" i="16"/>
  <c r="D242" i="16"/>
  <c r="D512" i="16"/>
  <c r="D376" i="16"/>
  <c r="D205" i="16"/>
  <c r="D460" i="16"/>
  <c r="D346" i="16"/>
  <c r="D23" i="16"/>
  <c r="D116" i="16"/>
  <c r="D178" i="16"/>
  <c r="D519" i="16"/>
  <c r="D528" i="16"/>
  <c r="D531" i="16"/>
  <c r="D14" i="16"/>
  <c r="D119" i="16"/>
  <c r="D133" i="16"/>
  <c r="D13" i="16"/>
  <c r="D28" i="16"/>
  <c r="D75" i="16"/>
  <c r="D288" i="16"/>
  <c r="D536" i="16"/>
  <c r="D260" i="16"/>
  <c r="D407" i="16"/>
  <c r="D247" i="16"/>
  <c r="D169" i="16"/>
  <c r="D553" i="16"/>
  <c r="D466" i="16"/>
  <c r="D473" i="16"/>
  <c r="D332" i="16"/>
  <c r="D322" i="16"/>
  <c r="D552" i="16"/>
  <c r="D102" i="16"/>
  <c r="D243" i="16"/>
  <c r="D76" i="16"/>
  <c r="D217" i="16"/>
  <c r="D370" i="16"/>
  <c r="D348" i="16"/>
  <c r="D549" i="16"/>
  <c r="D464" i="16"/>
  <c r="D201" i="16"/>
  <c r="D272" i="16"/>
  <c r="D256" i="16"/>
  <c r="D213" i="16"/>
  <c r="D26" i="16"/>
  <c r="D367" i="16"/>
  <c r="D518" i="16"/>
  <c r="D218" i="16"/>
  <c r="D114" i="16"/>
  <c r="D162" i="16"/>
  <c r="D489" i="16"/>
  <c r="D472" i="16"/>
  <c r="D146" i="16"/>
  <c r="D560" i="16"/>
  <c r="D312" i="16"/>
  <c r="D529" i="16"/>
  <c r="D69" i="16"/>
  <c r="D296" i="16"/>
  <c r="D59" i="16"/>
  <c r="D273" i="16"/>
  <c r="D228" i="16"/>
  <c r="D261" i="16"/>
  <c r="D337" i="16"/>
  <c r="D432" i="16"/>
  <c r="D38" i="16"/>
  <c r="D140" i="16"/>
  <c r="D171" i="16"/>
  <c r="D562" i="16"/>
  <c r="D325" i="16"/>
  <c r="D51" i="16"/>
  <c r="D198" i="16"/>
  <c r="D292" i="16"/>
  <c r="D132" i="16"/>
  <c r="D446" i="16"/>
  <c r="D96" i="16"/>
  <c r="D416" i="16"/>
  <c r="D12" i="16"/>
  <c r="D545" i="16"/>
  <c r="D483" i="16"/>
  <c r="D486" i="16"/>
  <c r="D398" i="16"/>
  <c r="D301" i="16"/>
  <c r="D275" i="16"/>
  <c r="D436" i="16"/>
  <c r="D526" i="16"/>
  <c r="D231" i="16"/>
  <c r="D89" i="16"/>
  <c r="D236" i="16"/>
  <c r="D61" i="16"/>
  <c r="D152" i="16"/>
  <c r="D82" i="16"/>
  <c r="D295" i="16"/>
  <c r="D461" i="16"/>
  <c r="D404" i="16"/>
  <c r="D118" i="16"/>
  <c r="D200" i="16"/>
  <c r="D393" i="16"/>
  <c r="D168" i="16"/>
  <c r="D183" i="16"/>
  <c r="D158" i="16"/>
  <c r="D209" i="16"/>
  <c r="D99" i="16"/>
  <c r="D142" i="16"/>
  <c r="D88" i="16"/>
  <c r="D252" i="16"/>
  <c r="D563" i="16"/>
  <c r="Q171" i="16" l="1"/>
  <c r="Q99" i="16"/>
  <c r="Q301" i="16"/>
  <c r="Q251" i="16"/>
  <c r="Q197" i="16"/>
  <c r="Q267" i="16"/>
  <c r="U550" i="16"/>
  <c r="V550" i="16" s="1"/>
  <c r="U339" i="16"/>
  <c r="V339" i="16" s="1"/>
  <c r="U46" i="16"/>
  <c r="Q88" i="16"/>
  <c r="Q201" i="16"/>
  <c r="Q133" i="16"/>
  <c r="Q143" i="16"/>
  <c r="Q22" i="16"/>
  <c r="U417" i="16"/>
  <c r="U485" i="16"/>
  <c r="V485" i="16" s="1"/>
  <c r="U192" i="16"/>
  <c r="U282" i="16"/>
  <c r="V282" i="16" s="1"/>
  <c r="Q200" i="16"/>
  <c r="Q236" i="16"/>
  <c r="Q486" i="16"/>
  <c r="Q385" i="16"/>
  <c r="Q139" i="16"/>
  <c r="U31" i="16"/>
  <c r="V31" i="16" s="1"/>
  <c r="U180" i="16"/>
  <c r="U435" i="16"/>
  <c r="U492" i="16"/>
  <c r="V492" i="16" s="1"/>
  <c r="U350" i="16"/>
  <c r="V350" i="16" s="1"/>
  <c r="U179" i="16"/>
  <c r="U177" i="16"/>
  <c r="V177" i="16" s="1"/>
  <c r="U147" i="16"/>
  <c r="V147" i="16" s="1"/>
  <c r="U52" i="16"/>
  <c r="V52" i="16" s="1"/>
  <c r="U95" i="16"/>
  <c r="U525" i="16"/>
  <c r="U286" i="16"/>
  <c r="V286" i="16" s="1"/>
  <c r="U5" i="16"/>
  <c r="V5" i="16" s="1"/>
  <c r="U227" i="16"/>
  <c r="U70" i="16"/>
  <c r="V70" i="16" s="1"/>
  <c r="U188" i="16"/>
  <c r="V188" i="16" s="1"/>
  <c r="U17" i="16"/>
  <c r="V17" i="16" s="1"/>
  <c r="U305" i="16"/>
  <c r="U330" i="16"/>
  <c r="V330" i="16" s="1"/>
  <c r="U314" i="16"/>
  <c r="V314" i="16" s="1"/>
  <c r="U225" i="16"/>
  <c r="V225" i="16" s="1"/>
  <c r="U117" i="16"/>
  <c r="U100" i="16"/>
  <c r="V100" i="16" s="1"/>
  <c r="U264" i="16"/>
  <c r="V264" i="16" s="1"/>
  <c r="U98" i="16"/>
  <c r="V98" i="16" s="1"/>
  <c r="U221" i="16"/>
  <c r="U516" i="16"/>
  <c r="V516" i="16" s="1"/>
  <c r="U498" i="16"/>
  <c r="V498" i="16" s="1"/>
  <c r="U502" i="16"/>
  <c r="V502" i="16" s="1"/>
  <c r="U373" i="16"/>
  <c r="U342" i="16"/>
  <c r="V342" i="16" s="1"/>
  <c r="U316" i="16"/>
  <c r="V316" i="16" s="1"/>
  <c r="U418" i="16"/>
  <c r="V418" i="16" s="1"/>
  <c r="U94" i="16"/>
  <c r="U37" i="16"/>
  <c r="V37" i="16" s="1"/>
  <c r="U356" i="16"/>
  <c r="U465" i="16"/>
  <c r="V465" i="16" s="1"/>
  <c r="U511" i="16"/>
  <c r="U240" i="16"/>
  <c r="V240" i="16" s="1"/>
  <c r="U2" i="16"/>
  <c r="V2" i="16" s="1"/>
  <c r="U425" i="16"/>
  <c r="V425" i="16" s="1"/>
  <c r="U439" i="16"/>
  <c r="U470" i="16"/>
  <c r="V470" i="16" s="1"/>
  <c r="U304" i="16"/>
  <c r="V304" i="16" s="1"/>
  <c r="U108" i="16"/>
  <c r="V108" i="16" s="1"/>
  <c r="U266" i="16"/>
  <c r="U442" i="16"/>
  <c r="V442" i="16" s="1"/>
  <c r="U232" i="16"/>
  <c r="V232" i="16" s="1"/>
  <c r="U220" i="16"/>
  <c r="V220" i="16" s="1"/>
  <c r="U11" i="16"/>
  <c r="U185" i="16"/>
  <c r="V185" i="16" s="1"/>
  <c r="U257" i="16"/>
  <c r="V257" i="16" s="1"/>
  <c r="U533" i="16"/>
  <c r="V533" i="16" s="1"/>
  <c r="U423" i="16"/>
  <c r="R393" i="16"/>
  <c r="R51" i="16"/>
  <c r="R560" i="16"/>
  <c r="R536" i="16"/>
  <c r="S457" i="16"/>
  <c r="R451" i="16"/>
  <c r="R55" i="16"/>
  <c r="S410" i="16"/>
  <c r="R50" i="16"/>
  <c r="R245" i="16"/>
  <c r="R175" i="16"/>
  <c r="R384" i="16"/>
  <c r="R537" i="16"/>
  <c r="R506" i="16"/>
  <c r="R174" i="16"/>
  <c r="U366" i="16"/>
  <c r="V366" i="16" s="1"/>
  <c r="U310" i="16"/>
  <c r="V310" i="16" s="1"/>
  <c r="U103" i="16"/>
  <c r="V103" i="16" s="1"/>
  <c r="U83" i="16"/>
  <c r="V83" i="16" s="1"/>
  <c r="U62" i="16"/>
  <c r="V62" i="16" s="1"/>
  <c r="U40" i="16"/>
  <c r="V40" i="16" s="1"/>
  <c r="U79" i="16"/>
  <c r="V79" i="16" s="1"/>
  <c r="U303" i="16"/>
  <c r="V303" i="16" s="1"/>
  <c r="U467" i="16"/>
  <c r="V467" i="16" s="1"/>
  <c r="U87" i="16"/>
  <c r="V87" i="16" s="1"/>
  <c r="U216" i="16"/>
  <c r="V216" i="16" s="1"/>
  <c r="U421" i="16"/>
  <c r="V421" i="16" s="1"/>
  <c r="U413" i="16"/>
  <c r="V413" i="16" s="1"/>
  <c r="R475" i="16"/>
  <c r="S497" i="16"/>
  <c r="U371" i="16"/>
  <c r="V371" i="16" s="1"/>
  <c r="S158" i="16"/>
  <c r="R562" i="16"/>
  <c r="R472" i="16"/>
  <c r="R213" i="16"/>
  <c r="R346" i="16"/>
  <c r="R307" i="16"/>
  <c r="R163" i="16"/>
  <c r="R207" i="16"/>
  <c r="R556" i="16"/>
  <c r="R230" i="16"/>
  <c r="R165" i="16"/>
  <c r="R420" i="16"/>
  <c r="R557" i="16"/>
  <c r="R289" i="16"/>
  <c r="R427" i="16"/>
  <c r="R422" i="16"/>
  <c r="R156" i="16"/>
  <c r="U378" i="16"/>
  <c r="V378" i="16" s="1"/>
  <c r="U249" i="16"/>
  <c r="V249" i="16" s="1"/>
  <c r="U124" i="16"/>
  <c r="V124" i="16" s="1"/>
  <c r="U455" i="16"/>
  <c r="V455" i="16" s="1"/>
  <c r="U388" i="16"/>
  <c r="V388" i="16" s="1"/>
  <c r="U298" i="16"/>
  <c r="V298" i="16" s="1"/>
  <c r="U333" i="16"/>
  <c r="V333" i="16" s="1"/>
  <c r="U532" i="16"/>
  <c r="V532" i="16" s="1"/>
  <c r="U394" i="16"/>
  <c r="V394" i="16" s="1"/>
  <c r="U445" i="16"/>
  <c r="V445" i="16" s="1"/>
  <c r="U300" i="16"/>
  <c r="V300" i="16" s="1"/>
  <c r="U546" i="16"/>
  <c r="V546" i="16" s="1"/>
  <c r="U313" i="16"/>
  <c r="V313" i="16" s="1"/>
  <c r="R528" i="16"/>
  <c r="R437" i="16"/>
  <c r="R375" i="16"/>
  <c r="R234" i="16"/>
  <c r="R92" i="16"/>
  <c r="U277" i="16"/>
  <c r="V277" i="16" s="1"/>
  <c r="R275" i="16"/>
  <c r="R96" i="16"/>
  <c r="S198" i="16"/>
  <c r="S312" i="16"/>
  <c r="R530" i="16"/>
  <c r="R238" i="16"/>
  <c r="R48" i="16"/>
  <c r="R210" i="16"/>
  <c r="R454" i="16"/>
  <c r="R170" i="16"/>
  <c r="R222" i="16"/>
  <c r="R372" i="16"/>
  <c r="U344" i="16"/>
  <c r="V344" i="16" s="1"/>
  <c r="U448" i="16"/>
  <c r="V448" i="16" s="1"/>
  <c r="U122" i="16"/>
  <c r="V122" i="16" s="1"/>
  <c r="U270" i="16"/>
  <c r="V270" i="16" s="1"/>
  <c r="U358" i="16"/>
  <c r="V358" i="16" s="1"/>
  <c r="U90" i="16"/>
  <c r="V90" i="16" s="1"/>
  <c r="U111" i="16"/>
  <c r="V111" i="16" s="1"/>
  <c r="U374" i="16"/>
  <c r="V374" i="16" s="1"/>
  <c r="U167" i="16"/>
  <c r="V167" i="16" s="1"/>
  <c r="U65" i="16"/>
  <c r="V65" i="16" s="1"/>
  <c r="U306" i="16"/>
  <c r="V306" i="16" s="1"/>
  <c r="U64" i="16"/>
  <c r="V64" i="16" s="1"/>
  <c r="U9" i="16"/>
  <c r="V9" i="16" s="1"/>
  <c r="U424" i="16"/>
  <c r="V424" i="16" s="1"/>
  <c r="U559" i="16"/>
  <c r="V95" i="16"/>
  <c r="V46" i="16"/>
  <c r="V180" i="16"/>
  <c r="V192" i="16"/>
  <c r="V189" i="16"/>
  <c r="V233" i="16"/>
  <c r="V525" i="16"/>
  <c r="V117" i="16"/>
  <c r="V435" i="16"/>
  <c r="V221" i="16"/>
  <c r="V373" i="16"/>
  <c r="V94" i="16"/>
  <c r="V356" i="16"/>
  <c r="V511" i="16"/>
  <c r="V439" i="16"/>
  <c r="V266" i="16"/>
  <c r="V11" i="16"/>
  <c r="V423" i="16"/>
  <c r="P27" i="16"/>
  <c r="V527" i="16"/>
  <c r="V318" i="16"/>
  <c r="V179" i="16"/>
  <c r="P78" i="16"/>
  <c r="P11" i="16"/>
  <c r="P300" i="16"/>
  <c r="Y152" i="16"/>
  <c r="Y151" i="16"/>
  <c r="V417" i="16"/>
  <c r="P306" i="16"/>
  <c r="P100" i="16"/>
  <c r="Z148" i="16"/>
  <c r="V241" i="16"/>
  <c r="Y147" i="16"/>
  <c r="Y148" i="16"/>
  <c r="Z149" i="16"/>
  <c r="Z147" i="16"/>
  <c r="V305" i="16"/>
  <c r="Y150" i="16"/>
  <c r="Y149" i="16"/>
  <c r="Z150" i="16"/>
  <c r="Z152" i="16"/>
  <c r="Z151" i="16"/>
  <c r="P237" i="16"/>
  <c r="P533" i="16"/>
  <c r="V157" i="16"/>
  <c r="P46" i="16"/>
  <c r="P314" i="16"/>
  <c r="V548" i="16"/>
  <c r="V278" i="16"/>
  <c r="V227" i="16"/>
  <c r="P363" i="16"/>
  <c r="V66" i="16"/>
  <c r="P47" i="16"/>
  <c r="V47" i="16"/>
  <c r="P394" i="16"/>
  <c r="V559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41" i="16"/>
  <c r="V45" i="16"/>
  <c r="P498" i="16"/>
  <c r="P532" i="16"/>
  <c r="P293" i="16"/>
  <c r="P303" i="16"/>
  <c r="V80" i="16"/>
  <c r="P225" i="16"/>
  <c r="V379" i="16"/>
  <c r="P71" i="16"/>
  <c r="P66" i="16"/>
  <c r="V27" i="16"/>
  <c r="V363" i="16"/>
  <c r="V150" i="16"/>
  <c r="V248" i="16"/>
  <c r="V419" i="16"/>
  <c r="V42" i="16"/>
  <c r="P40" i="16"/>
  <c r="P6" i="16"/>
  <c r="P65" i="16"/>
  <c r="V237" i="16"/>
  <c r="V71" i="16"/>
  <c r="V6" i="16"/>
  <c r="P516" i="16"/>
  <c r="P87" i="16"/>
  <c r="P216" i="16"/>
  <c r="V458" i="16"/>
  <c r="V164" i="16"/>
  <c r="V123" i="16"/>
  <c r="P45" i="16"/>
  <c r="P257" i="16"/>
  <c r="P220" i="16"/>
  <c r="V293" i="16"/>
  <c r="P339" i="16"/>
  <c r="P467" i="16"/>
  <c r="P64" i="16"/>
  <c r="V78" i="16"/>
  <c r="P305" i="16"/>
  <c r="P150" i="16"/>
  <c r="P185" i="16"/>
  <c r="P167" i="16"/>
  <c r="P79" i="16"/>
  <c r="P157" i="16"/>
  <c r="P421" i="16"/>
  <c r="P330" i="16"/>
  <c r="P318" i="16"/>
  <c r="P80" i="16"/>
  <c r="P445" i="16"/>
  <c r="P117" i="16"/>
  <c r="P39" i="16"/>
  <c r="V39" i="16"/>
  <c r="P77" i="16"/>
  <c r="V77" i="16"/>
  <c r="P458" i="16"/>
  <c r="P34" i="16"/>
  <c r="V34" i="16"/>
  <c r="P495" i="16"/>
  <c r="V495" i="16"/>
  <c r="P555" i="16"/>
  <c r="V555" i="16"/>
  <c r="P18" i="16"/>
  <c r="V18" i="16"/>
  <c r="P517" i="16"/>
  <c r="V517" i="16"/>
  <c r="P73" i="16"/>
  <c r="V73" i="16"/>
  <c r="P440" i="16"/>
  <c r="V440" i="16"/>
  <c r="P164" i="16"/>
  <c r="P479" i="16"/>
  <c r="V479" i="16"/>
  <c r="P224" i="16"/>
  <c r="V224" i="16"/>
  <c r="P268" i="16"/>
  <c r="V268" i="16"/>
  <c r="P524" i="16"/>
  <c r="V524" i="16"/>
  <c r="P223" i="16"/>
  <c r="V223" i="16"/>
  <c r="P123" i="16"/>
  <c r="P184" i="16"/>
  <c r="V184" i="16"/>
  <c r="P309" i="16"/>
  <c r="V309" i="16"/>
  <c r="P540" i="16"/>
  <c r="V540" i="16"/>
  <c r="P310" i="16"/>
  <c r="P561" i="16"/>
  <c r="V561" i="16"/>
  <c r="P244" i="16"/>
  <c r="V244" i="16"/>
  <c r="P353" i="16"/>
  <c r="V353" i="16"/>
  <c r="P345" i="16"/>
  <c r="V345" i="16"/>
  <c r="P484" i="16"/>
  <c r="V484" i="16"/>
  <c r="P488" i="16"/>
  <c r="V488" i="16"/>
  <c r="P380" i="16"/>
  <c r="V380" i="16"/>
  <c r="P514" i="16"/>
  <c r="V514" i="16"/>
  <c r="P476" i="16"/>
  <c r="V476" i="16"/>
  <c r="V311" i="16"/>
  <c r="P297" i="16"/>
  <c r="V297" i="16"/>
  <c r="P246" i="16"/>
  <c r="V246" i="16"/>
  <c r="P499" i="16"/>
  <c r="V499" i="16"/>
  <c r="P10" i="16"/>
  <c r="V10" i="16"/>
  <c r="P127" i="16"/>
  <c r="V127" i="16"/>
  <c r="P282" i="16"/>
  <c r="P182" i="16"/>
  <c r="V182" i="16"/>
  <c r="P153" i="16"/>
  <c r="V153" i="16"/>
  <c r="P248" i="16"/>
  <c r="P37" i="16"/>
  <c r="P361" i="16"/>
  <c r="V361" i="16"/>
  <c r="P134" i="16"/>
  <c r="V134" i="16"/>
  <c r="P419" i="16"/>
  <c r="P159" i="16"/>
  <c r="V159" i="16"/>
  <c r="P191" i="16"/>
  <c r="V191" i="16"/>
  <c r="P389" i="16"/>
  <c r="V389" i="16"/>
  <c r="P452" i="16"/>
  <c r="V452" i="16"/>
  <c r="P414" i="16"/>
  <c r="V414" i="16"/>
  <c r="P535" i="16"/>
  <c r="V535" i="16"/>
  <c r="P534" i="16"/>
  <c r="V534" i="16"/>
  <c r="P474" i="16"/>
  <c r="V474" i="16"/>
  <c r="P42" i="16"/>
  <c r="P148" i="16"/>
  <c r="V148" i="16"/>
  <c r="P15" i="16"/>
  <c r="V15" i="16"/>
  <c r="P137" i="16"/>
  <c r="V137" i="16"/>
  <c r="P411" i="16"/>
  <c r="V411" i="16"/>
  <c r="P95" i="16"/>
  <c r="P193" i="16"/>
  <c r="V193" i="16"/>
  <c r="P101" i="16"/>
  <c r="V101" i="16"/>
  <c r="P379" i="16"/>
  <c r="P253" i="16"/>
  <c r="V253" i="16"/>
  <c r="P402" i="16"/>
  <c r="V402" i="16"/>
  <c r="P126" i="16"/>
  <c r="V126" i="16"/>
  <c r="P186" i="16"/>
  <c r="V186" i="16"/>
  <c r="P202" i="16"/>
  <c r="V202" i="16"/>
  <c r="P352" i="16"/>
  <c r="V352" i="16"/>
  <c r="P161" i="16"/>
  <c r="V161" i="16"/>
  <c r="P405" i="16"/>
  <c r="V405" i="16"/>
  <c r="P258" i="16"/>
  <c r="V258" i="16"/>
  <c r="P527" i="16"/>
  <c r="P111" i="16"/>
  <c r="P17" i="16"/>
  <c r="P333" i="16"/>
  <c r="P232" i="16"/>
  <c r="P278" i="16"/>
  <c r="P103" i="16"/>
  <c r="P286" i="16"/>
  <c r="P188" i="16"/>
  <c r="P548" i="16"/>
  <c r="P94" i="16"/>
  <c r="P356" i="16"/>
  <c r="P233" i="16"/>
  <c r="P442" i="16"/>
  <c r="P374" i="16"/>
  <c r="P264" i="16"/>
  <c r="P98" i="16"/>
  <c r="P147" i="16"/>
  <c r="P344" i="16"/>
  <c r="P448" i="16"/>
  <c r="P525" i="16"/>
  <c r="P304" i="16"/>
  <c r="P108" i="16"/>
  <c r="P277" i="16"/>
  <c r="P502" i="16"/>
  <c r="P373" i="16"/>
  <c r="P342" i="16"/>
  <c r="P316" i="16"/>
  <c r="P270" i="16"/>
  <c r="P5" i="16"/>
  <c r="P227" i="16"/>
  <c r="P70" i="16"/>
  <c r="P221" i="16"/>
  <c r="P266" i="16"/>
  <c r="P485" i="16"/>
  <c r="P366" i="16"/>
  <c r="P122" i="16"/>
  <c r="P492" i="16"/>
  <c r="P189" i="16"/>
  <c r="P350" i="16"/>
  <c r="P179" i="16"/>
  <c r="P378" i="16"/>
  <c r="P177" i="16"/>
  <c r="P249" i="16"/>
  <c r="P192" i="16"/>
  <c r="P52" i="16"/>
  <c r="P124" i="16"/>
  <c r="P455" i="16"/>
  <c r="P439" i="16"/>
  <c r="P470" i="16"/>
  <c r="P62" i="16"/>
  <c r="P388" i="16"/>
  <c r="P298" i="16"/>
  <c r="G556" i="16"/>
  <c r="P417" i="16"/>
  <c r="P31" i="16"/>
  <c r="P180" i="16"/>
  <c r="P311" i="16"/>
  <c r="P465" i="16"/>
  <c r="P550" i="16"/>
  <c r="P511" i="16"/>
  <c r="P240" i="16"/>
  <c r="P2" i="16"/>
  <c r="P425" i="16"/>
  <c r="P83" i="16"/>
  <c r="P358" i="16"/>
  <c r="P90" i="16"/>
  <c r="G210" i="16"/>
  <c r="G341" i="16"/>
  <c r="G208" i="16"/>
  <c r="G93" i="16"/>
  <c r="G510" i="16"/>
  <c r="G96" i="16"/>
  <c r="G178" i="16"/>
  <c r="G315" i="16"/>
  <c r="G530" i="16"/>
  <c r="G272" i="16"/>
  <c r="G56" i="16"/>
  <c r="G398" i="16"/>
  <c r="G375" i="16"/>
  <c r="G234" i="16"/>
  <c r="G152" i="16"/>
  <c r="G294" i="16"/>
  <c r="H152" i="16"/>
  <c r="P152" i="16" s="1"/>
  <c r="H49" i="16"/>
  <c r="P49" i="16" s="1"/>
  <c r="H328" i="16"/>
  <c r="U328" i="16" s="1"/>
  <c r="H294" i="16"/>
  <c r="P294" i="16" s="1"/>
  <c r="G491" i="16"/>
  <c r="G321" i="16"/>
  <c r="G32" i="16"/>
  <c r="H89" i="16"/>
  <c r="O89" i="16"/>
  <c r="T89" i="16" s="1"/>
  <c r="H436" i="16"/>
  <c r="G436" i="16"/>
  <c r="H243" i="16"/>
  <c r="G243" i="16"/>
  <c r="H512" i="16"/>
  <c r="G512" i="16"/>
  <c r="H478" i="16"/>
  <c r="G478" i="16"/>
  <c r="H166" i="16"/>
  <c r="G166" i="16"/>
  <c r="H57" i="16"/>
  <c r="G57" i="16"/>
  <c r="H450" i="16"/>
  <c r="G450" i="16"/>
  <c r="H362" i="16"/>
  <c r="G362" i="16"/>
  <c r="H110" i="16"/>
  <c r="G110" i="16"/>
  <c r="H347" i="16"/>
  <c r="G347" i="16"/>
  <c r="H400" i="16"/>
  <c r="G400" i="16"/>
  <c r="K199" i="16"/>
  <c r="Q199" i="16" s="1"/>
  <c r="G199" i="16"/>
  <c r="H287" i="16"/>
  <c r="G287" i="16"/>
  <c r="K107" i="16"/>
  <c r="Q107" i="16" s="1"/>
  <c r="L107" i="16"/>
  <c r="S107" i="16" s="1"/>
  <c r="K335" i="16"/>
  <c r="Q335" i="16" s="1"/>
  <c r="G335" i="16"/>
  <c r="K459" i="16"/>
  <c r="Q459" i="16" s="1"/>
  <c r="G459" i="16"/>
  <c r="H486" i="16"/>
  <c r="H114" i="16"/>
  <c r="P114" i="16" s="1"/>
  <c r="H133" i="16"/>
  <c r="H500" i="16"/>
  <c r="P500" i="16" s="1"/>
  <c r="H143" i="16"/>
  <c r="H7" i="16"/>
  <c r="U7" i="16" s="1"/>
  <c r="I385" i="16"/>
  <c r="J436" i="16"/>
  <c r="R436" i="16" s="1"/>
  <c r="I99" i="16"/>
  <c r="H99" i="16"/>
  <c r="I168" i="16"/>
  <c r="H168" i="16"/>
  <c r="G168" i="16"/>
  <c r="K404" i="16"/>
  <c r="Q404" i="16" s="1"/>
  <c r="G404" i="16"/>
  <c r="G231" i="16"/>
  <c r="K231" i="16"/>
  <c r="Q231" i="16" s="1"/>
  <c r="I231" i="16"/>
  <c r="H231" i="16"/>
  <c r="I416" i="16"/>
  <c r="G416" i="16"/>
  <c r="I132" i="16"/>
  <c r="K132" i="16"/>
  <c r="Q132" i="16" s="1"/>
  <c r="H132" i="16"/>
  <c r="I325" i="16"/>
  <c r="H325" i="16"/>
  <c r="K38" i="16"/>
  <c r="Q38" i="16" s="1"/>
  <c r="I38" i="16"/>
  <c r="G38" i="16"/>
  <c r="I228" i="16"/>
  <c r="U228" i="16" s="1"/>
  <c r="G228" i="16"/>
  <c r="K69" i="16"/>
  <c r="Q69" i="16" s="1"/>
  <c r="H69" i="16"/>
  <c r="I146" i="16"/>
  <c r="H146" i="16"/>
  <c r="I26" i="16"/>
  <c r="G26" i="16"/>
  <c r="M201" i="16"/>
  <c r="H201" i="16"/>
  <c r="I370" i="16"/>
  <c r="H370" i="16"/>
  <c r="K102" i="16"/>
  <c r="Q102" i="16" s="1"/>
  <c r="I102" i="16"/>
  <c r="I473" i="16"/>
  <c r="U473" i="16" s="1"/>
  <c r="G473" i="16"/>
  <c r="I247" i="16"/>
  <c r="K247" i="16"/>
  <c r="Q247" i="16" s="1"/>
  <c r="H247" i="16"/>
  <c r="I288" i="16"/>
  <c r="H288" i="16"/>
  <c r="I460" i="16"/>
  <c r="H460" i="16"/>
  <c r="K242" i="16"/>
  <c r="Q242" i="16" s="1"/>
  <c r="I242" i="16"/>
  <c r="I138" i="16"/>
  <c r="U138" i="16" s="1"/>
  <c r="G138" i="16"/>
  <c r="K523" i="16"/>
  <c r="Q523" i="16" s="1"/>
  <c r="I523" i="16"/>
  <c r="H523" i="16"/>
  <c r="I507" i="16"/>
  <c r="H507" i="16"/>
  <c r="I265" i="16"/>
  <c r="G265" i="16"/>
  <c r="I558" i="16"/>
  <c r="H558" i="16"/>
  <c r="I377" i="16"/>
  <c r="U377" i="16" s="1"/>
  <c r="G377" i="16"/>
  <c r="K281" i="16"/>
  <c r="Q281" i="16" s="1"/>
  <c r="I281" i="16"/>
  <c r="H281" i="16"/>
  <c r="I463" i="16"/>
  <c r="H463" i="16"/>
  <c r="I136" i="16"/>
  <c r="G136" i="16"/>
  <c r="H136" i="16"/>
  <c r="K187" i="16"/>
  <c r="Q187" i="16" s="1"/>
  <c r="H187" i="16"/>
  <c r="I271" i="16"/>
  <c r="H271" i="16"/>
  <c r="G271" i="16"/>
  <c r="K63" i="16"/>
  <c r="Q63" i="16" s="1"/>
  <c r="H63" i="16"/>
  <c r="G63" i="16"/>
  <c r="I21" i="16"/>
  <c r="H21" i="16"/>
  <c r="G21" i="16"/>
  <c r="I357" i="16"/>
  <c r="K357" i="16"/>
  <c r="Q357" i="16" s="1"/>
  <c r="H357" i="16"/>
  <c r="I359" i="16"/>
  <c r="H359" i="16"/>
  <c r="G359" i="16"/>
  <c r="K250" i="16"/>
  <c r="Q250" i="16" s="1"/>
  <c r="H250" i="16"/>
  <c r="G250" i="16"/>
  <c r="I214" i="16"/>
  <c r="H214" i="16"/>
  <c r="I443" i="16"/>
  <c r="H443" i="16"/>
  <c r="I239" i="16"/>
  <c r="H239" i="16"/>
  <c r="G239" i="16"/>
  <c r="I392" i="16"/>
  <c r="H392" i="16"/>
  <c r="I493" i="16"/>
  <c r="H493" i="16"/>
  <c r="I521" i="16"/>
  <c r="H521" i="16"/>
  <c r="G521" i="16"/>
  <c r="I444" i="16"/>
  <c r="H444" i="16"/>
  <c r="I354" i="16"/>
  <c r="H354" i="16"/>
  <c r="G354" i="16"/>
  <c r="I194" i="16"/>
  <c r="H194" i="16"/>
  <c r="I131" i="16"/>
  <c r="H131" i="16"/>
  <c r="G131" i="16"/>
  <c r="G429" i="16"/>
  <c r="H429" i="16"/>
  <c r="I429" i="16"/>
  <c r="I504" i="16"/>
  <c r="H504" i="16"/>
  <c r="I360" i="16"/>
  <c r="H360" i="16"/>
  <c r="G360" i="16"/>
  <c r="I538" i="16"/>
  <c r="H538" i="16"/>
  <c r="I35" i="16"/>
  <c r="H35" i="16"/>
  <c r="G35" i="16"/>
  <c r="I387" i="16"/>
  <c r="H387" i="16"/>
  <c r="G409" i="16"/>
  <c r="H409" i="16"/>
  <c r="I520" i="16"/>
  <c r="H520" i="16"/>
  <c r="I351" i="16"/>
  <c r="G351" i="16"/>
  <c r="H351" i="16"/>
  <c r="I503" i="16"/>
  <c r="H503" i="16"/>
  <c r="I145" i="16"/>
  <c r="H145" i="16"/>
  <c r="G145" i="16"/>
  <c r="H541" i="16"/>
  <c r="I541" i="16"/>
  <c r="H284" i="16"/>
  <c r="I284" i="16"/>
  <c r="G284" i="16"/>
  <c r="I469" i="16"/>
  <c r="G469" i="16"/>
  <c r="I522" i="16"/>
  <c r="H522" i="16"/>
  <c r="H154" i="16"/>
  <c r="I154" i="16"/>
  <c r="I543" i="16"/>
  <c r="G543" i="16"/>
  <c r="H30" i="16"/>
  <c r="I30" i="16"/>
  <c r="I508" i="16"/>
  <c r="H508" i="16"/>
  <c r="I412" i="16"/>
  <c r="G412" i="16"/>
  <c r="H252" i="16"/>
  <c r="H416" i="16"/>
  <c r="H26" i="16"/>
  <c r="H265" i="16"/>
  <c r="H428" i="16"/>
  <c r="P428" i="16" s="1"/>
  <c r="H106" i="16"/>
  <c r="P106" i="16" s="1"/>
  <c r="H539" i="16"/>
  <c r="P539" i="16" s="1"/>
  <c r="I69" i="16"/>
  <c r="U69" i="16" s="1"/>
  <c r="I491" i="16"/>
  <c r="U491" i="16" s="1"/>
  <c r="I409" i="16"/>
  <c r="G99" i="16"/>
  <c r="G296" i="16"/>
  <c r="G169" i="16"/>
  <c r="G494" i="16"/>
  <c r="G487" i="16"/>
  <c r="G357" i="16"/>
  <c r="G214" i="16"/>
  <c r="G392" i="16"/>
  <c r="G497" i="16"/>
  <c r="G503" i="16"/>
  <c r="G506" i="16"/>
  <c r="G30" i="16"/>
  <c r="H404" i="16"/>
  <c r="P404" i="16" s="1"/>
  <c r="H38" i="16"/>
  <c r="H102" i="16"/>
  <c r="H242" i="16"/>
  <c r="H385" i="16"/>
  <c r="H331" i="16"/>
  <c r="P331" i="16" s="1"/>
  <c r="H74" i="16"/>
  <c r="P74" i="16" s="1"/>
  <c r="H176" i="16"/>
  <c r="P176" i="16" s="1"/>
  <c r="M299" i="16"/>
  <c r="K438" i="16"/>
  <c r="Q438" i="16" s="1"/>
  <c r="J61" i="16"/>
  <c r="R61" i="16" s="1"/>
  <c r="G61" i="16"/>
  <c r="J273" i="16"/>
  <c r="R273" i="16" s="1"/>
  <c r="G273" i="16"/>
  <c r="J217" i="16"/>
  <c r="R217" i="16" s="1"/>
  <c r="G217" i="16"/>
  <c r="J466" i="16"/>
  <c r="R466" i="16" s="1"/>
  <c r="G466" i="16"/>
  <c r="J205" i="16"/>
  <c r="R205" i="16" s="1"/>
  <c r="G205" i="16"/>
  <c r="J155" i="16"/>
  <c r="R155" i="16" s="1"/>
  <c r="G155" i="16"/>
  <c r="N280" i="16"/>
  <c r="G280" i="16"/>
  <c r="J211" i="16"/>
  <c r="R211" i="16" s="1"/>
  <c r="G211" i="16"/>
  <c r="J181" i="16"/>
  <c r="R181" i="16" s="1"/>
  <c r="G181" i="16"/>
  <c r="H355" i="16"/>
  <c r="G355" i="16"/>
  <c r="J327" i="16"/>
  <c r="R327" i="16" s="1"/>
  <c r="G327" i="16"/>
  <c r="H334" i="16"/>
  <c r="J166" i="16"/>
  <c r="R166" i="16" s="1"/>
  <c r="J510" i="16"/>
  <c r="R510" i="16" s="1"/>
  <c r="H563" i="16"/>
  <c r="J563" i="16"/>
  <c r="R563" i="16" s="1"/>
  <c r="I142" i="16"/>
  <c r="G142" i="16"/>
  <c r="H142" i="16"/>
  <c r="H183" i="16"/>
  <c r="P183" i="16" s="1"/>
  <c r="G183" i="16"/>
  <c r="G118" i="16"/>
  <c r="H118" i="16"/>
  <c r="J82" i="16"/>
  <c r="R82" i="16" s="1"/>
  <c r="H82" i="16"/>
  <c r="G82" i="16"/>
  <c r="H12" i="16"/>
  <c r="J12" i="16"/>
  <c r="R12" i="16" s="1"/>
  <c r="H446" i="16"/>
  <c r="G446" i="16"/>
  <c r="H51" i="16"/>
  <c r="G51" i="16"/>
  <c r="H140" i="16"/>
  <c r="G140" i="16"/>
  <c r="J261" i="16"/>
  <c r="R261" i="16" s="1"/>
  <c r="H261" i="16"/>
  <c r="G261" i="16"/>
  <c r="H560" i="16"/>
  <c r="G560" i="16"/>
  <c r="H162" i="16"/>
  <c r="G162" i="16"/>
  <c r="H367" i="16"/>
  <c r="J367" i="16"/>
  <c r="R367" i="16" s="1"/>
  <c r="H348" i="16"/>
  <c r="G348" i="16"/>
  <c r="J332" i="16"/>
  <c r="R332" i="16" s="1"/>
  <c r="H332" i="16"/>
  <c r="G332" i="16"/>
  <c r="H536" i="16"/>
  <c r="G536" i="16"/>
  <c r="G13" i="16"/>
  <c r="H13" i="16"/>
  <c r="H531" i="16"/>
  <c r="J531" i="16"/>
  <c r="R531" i="16" s="1"/>
  <c r="H346" i="16"/>
  <c r="G346" i="16"/>
  <c r="J58" i="16"/>
  <c r="R58" i="16" s="1"/>
  <c r="H58" i="16"/>
  <c r="G58" i="16"/>
  <c r="H307" i="16"/>
  <c r="G307" i="16"/>
  <c r="H542" i="16"/>
  <c r="G542" i="16"/>
  <c r="H141" i="16"/>
  <c r="L141" i="16"/>
  <c r="S141" i="16" s="1"/>
  <c r="J141" i="16"/>
  <c r="R141" i="16" s="1"/>
  <c r="H551" i="16"/>
  <c r="G551" i="16"/>
  <c r="L55" i="16"/>
  <c r="S55" i="16" s="1"/>
  <c r="H55" i="16"/>
  <c r="G55" i="16"/>
  <c r="G29" i="16"/>
  <c r="H29" i="16"/>
  <c r="H85" i="16"/>
  <c r="J85" i="16"/>
  <c r="R85" i="16" s="1"/>
  <c r="G251" i="16"/>
  <c r="H251" i="16"/>
  <c r="J206" i="16"/>
  <c r="R206" i="16" s="1"/>
  <c r="H206" i="16"/>
  <c r="L530" i="16"/>
  <c r="S530" i="16" s="1"/>
  <c r="H530" i="16"/>
  <c r="L415" i="16"/>
  <c r="S415" i="16" s="1"/>
  <c r="H415" i="16"/>
  <c r="G415" i="16"/>
  <c r="J415" i="16"/>
  <c r="R415" i="16" s="1"/>
  <c r="K364" i="16"/>
  <c r="Q364" i="16" s="1"/>
  <c r="H364" i="16"/>
  <c r="G364" i="16"/>
  <c r="K129" i="16"/>
  <c r="Q129" i="16" s="1"/>
  <c r="H129" i="16"/>
  <c r="J430" i="16"/>
  <c r="R430" i="16" s="1"/>
  <c r="H430" i="16"/>
  <c r="L375" i="16"/>
  <c r="S375" i="16" s="1"/>
  <c r="H375" i="16"/>
  <c r="N481" i="16"/>
  <c r="H481" i="16"/>
  <c r="H410" i="16"/>
  <c r="G410" i="16"/>
  <c r="J410" i="16"/>
  <c r="R410" i="16" s="1"/>
  <c r="H197" i="16"/>
  <c r="G197" i="16"/>
  <c r="H50" i="16"/>
  <c r="G50" i="16"/>
  <c r="K349" i="16"/>
  <c r="Q349" i="16" s="1"/>
  <c r="H349" i="16"/>
  <c r="J267" i="16"/>
  <c r="R267" i="16" s="1"/>
  <c r="H267" i="16"/>
  <c r="G267" i="16"/>
  <c r="H195" i="16"/>
  <c r="G195" i="16"/>
  <c r="L245" i="16"/>
  <c r="S245" i="16" s="1"/>
  <c r="H245" i="16"/>
  <c r="G245" i="16"/>
  <c r="K235" i="16"/>
  <c r="Q235" i="16" s="1"/>
  <c r="H235" i="16"/>
  <c r="L235" i="16"/>
  <c r="S235" i="16" s="1"/>
  <c r="J235" i="16"/>
  <c r="R235" i="16" s="1"/>
  <c r="H462" i="16"/>
  <c r="G462" i="16"/>
  <c r="H139" i="16"/>
  <c r="G139" i="16"/>
  <c r="J86" i="16"/>
  <c r="R86" i="16" s="1"/>
  <c r="H86" i="16"/>
  <c r="G86" i="16"/>
  <c r="K86" i="16"/>
  <c r="Q86" i="16" s="1"/>
  <c r="H203" i="16"/>
  <c r="G203" i="16"/>
  <c r="L289" i="16"/>
  <c r="S289" i="16" s="1"/>
  <c r="H289" i="16"/>
  <c r="G289" i="16"/>
  <c r="K204" i="16"/>
  <c r="Q204" i="16" s="1"/>
  <c r="H204" i="16"/>
  <c r="G204" i="16"/>
  <c r="H497" i="16"/>
  <c r="J497" i="16"/>
  <c r="R497" i="16" s="1"/>
  <c r="K477" i="16"/>
  <c r="Q477" i="16" s="1"/>
  <c r="H477" i="16"/>
  <c r="G477" i="16"/>
  <c r="K229" i="16"/>
  <c r="Q229" i="16" s="1"/>
  <c r="J229" i="16"/>
  <c r="R229" i="16" s="1"/>
  <c r="H229" i="16"/>
  <c r="L234" i="16"/>
  <c r="S234" i="16" s="1"/>
  <c r="H234" i="16"/>
  <c r="K84" i="16"/>
  <c r="Q84" i="16" s="1"/>
  <c r="H84" i="16"/>
  <c r="L22" i="16"/>
  <c r="S22" i="16" s="1"/>
  <c r="H22" i="16"/>
  <c r="J22" i="16"/>
  <c r="R22" i="16" s="1"/>
  <c r="G22" i="16"/>
  <c r="G219" i="16"/>
  <c r="H219" i="16"/>
  <c r="J456" i="16"/>
  <c r="R456" i="16" s="1"/>
  <c r="K456" i="16"/>
  <c r="Q456" i="16" s="1"/>
  <c r="L506" i="16"/>
  <c r="S506" i="16" s="1"/>
  <c r="H506" i="16"/>
  <c r="N343" i="16"/>
  <c r="K343" i="16"/>
  <c r="Q343" i="16" s="1"/>
  <c r="J107" i="16"/>
  <c r="R107" i="16" s="1"/>
  <c r="G107" i="16"/>
  <c r="H174" i="16"/>
  <c r="G174" i="16"/>
  <c r="K121" i="16"/>
  <c r="Q121" i="16" s="1"/>
  <c r="J121" i="16"/>
  <c r="R121" i="16" s="1"/>
  <c r="G121" i="16"/>
  <c r="L372" i="16"/>
  <c r="S372" i="16" s="1"/>
  <c r="H372" i="16"/>
  <c r="G372" i="16"/>
  <c r="K97" i="16"/>
  <c r="Q97" i="16" s="1"/>
  <c r="G97" i="16"/>
  <c r="L459" i="16"/>
  <c r="S459" i="16" s="1"/>
  <c r="J459" i="16"/>
  <c r="R459" i="16" s="1"/>
  <c r="H291" i="16"/>
  <c r="J183" i="16"/>
  <c r="R183" i="16" s="1"/>
  <c r="J348" i="16"/>
  <c r="R348" i="16" s="1"/>
  <c r="J551" i="16"/>
  <c r="R551" i="16" s="1"/>
  <c r="J362" i="16"/>
  <c r="R362" i="16" s="1"/>
  <c r="J462" i="16"/>
  <c r="R462" i="16" s="1"/>
  <c r="J208" i="16"/>
  <c r="R208" i="16" s="1"/>
  <c r="K497" i="16"/>
  <c r="Q497" i="16" s="1"/>
  <c r="L85" i="16"/>
  <c r="S85" i="16" s="1"/>
  <c r="G486" i="16"/>
  <c r="H128" i="16"/>
  <c r="P128" i="16" s="1"/>
  <c r="H19" i="16"/>
  <c r="P19" i="16" s="1"/>
  <c r="I486" i="16"/>
  <c r="I201" i="16"/>
  <c r="I133" i="16"/>
  <c r="I143" i="16"/>
  <c r="K114" i="16"/>
  <c r="Q114" i="16" s="1"/>
  <c r="K500" i="16"/>
  <c r="Q500" i="16" s="1"/>
  <c r="I321" i="16"/>
  <c r="U321" i="16" s="1"/>
  <c r="K321" i="16"/>
  <c r="Q321" i="16" s="1"/>
  <c r="I187" i="16"/>
  <c r="I32" i="16"/>
  <c r="U32" i="16" s="1"/>
  <c r="K21" i="16"/>
  <c r="Q21" i="16" s="1"/>
  <c r="G59" i="16"/>
  <c r="O59" i="16"/>
  <c r="T59" i="16" s="1"/>
  <c r="N59" i="16"/>
  <c r="J59" i="16"/>
  <c r="R59" i="16" s="1"/>
  <c r="L59" i="16"/>
  <c r="S59" i="16" s="1"/>
  <c r="I59" i="16"/>
  <c r="H59" i="16"/>
  <c r="G312" i="16"/>
  <c r="O312" i="16"/>
  <c r="T312" i="16" s="1"/>
  <c r="N312" i="16"/>
  <c r="M312" i="16"/>
  <c r="J312" i="16"/>
  <c r="R312" i="16" s="1"/>
  <c r="H312" i="16"/>
  <c r="K312" i="16"/>
  <c r="Q312" i="16" s="1"/>
  <c r="G489" i="16"/>
  <c r="O489" i="16"/>
  <c r="T489" i="16" s="1"/>
  <c r="N489" i="16"/>
  <c r="J489" i="16"/>
  <c r="R489" i="16" s="1"/>
  <c r="I489" i="16"/>
  <c r="H489" i="16"/>
  <c r="M489" i="16"/>
  <c r="L489" i="16"/>
  <c r="S489" i="16" s="1"/>
  <c r="G518" i="16"/>
  <c r="N518" i="16"/>
  <c r="O518" i="16"/>
  <c r="T518" i="16" s="1"/>
  <c r="M518" i="16"/>
  <c r="J518" i="16"/>
  <c r="R518" i="16" s="1"/>
  <c r="H518" i="16"/>
  <c r="P518" i="16" s="1"/>
  <c r="L518" i="16"/>
  <c r="S518" i="16" s="1"/>
  <c r="K518" i="16"/>
  <c r="Q518" i="16" s="1"/>
  <c r="G256" i="16"/>
  <c r="O256" i="16"/>
  <c r="T256" i="16" s="1"/>
  <c r="N256" i="16"/>
  <c r="M256" i="16"/>
  <c r="J256" i="16"/>
  <c r="R256" i="16" s="1"/>
  <c r="L256" i="16"/>
  <c r="S256" i="16" s="1"/>
  <c r="I256" i="16"/>
  <c r="H256" i="16"/>
  <c r="G549" i="16"/>
  <c r="O549" i="16"/>
  <c r="T549" i="16" s="1"/>
  <c r="N549" i="16"/>
  <c r="J549" i="16"/>
  <c r="R549" i="16" s="1"/>
  <c r="M549" i="16"/>
  <c r="H549" i="16"/>
  <c r="K549" i="16"/>
  <c r="Q549" i="16" s="1"/>
  <c r="G76" i="16"/>
  <c r="O76" i="16"/>
  <c r="T76" i="16" s="1"/>
  <c r="N76" i="16"/>
  <c r="M76" i="16"/>
  <c r="J76" i="16"/>
  <c r="R76" i="16" s="1"/>
  <c r="I76" i="16"/>
  <c r="H76" i="16"/>
  <c r="L76" i="16"/>
  <c r="S76" i="16" s="1"/>
  <c r="G322" i="16"/>
  <c r="O322" i="16"/>
  <c r="T322" i="16" s="1"/>
  <c r="N322" i="16"/>
  <c r="J322" i="16"/>
  <c r="R322" i="16" s="1"/>
  <c r="M322" i="16"/>
  <c r="H322" i="16"/>
  <c r="P322" i="16" s="1"/>
  <c r="L322" i="16"/>
  <c r="S322" i="16" s="1"/>
  <c r="K322" i="16"/>
  <c r="Q322" i="16" s="1"/>
  <c r="G553" i="16"/>
  <c r="O553" i="16"/>
  <c r="T553" i="16" s="1"/>
  <c r="N553" i="16"/>
  <c r="M553" i="16"/>
  <c r="J553" i="16"/>
  <c r="R553" i="16" s="1"/>
  <c r="L553" i="16"/>
  <c r="S553" i="16" s="1"/>
  <c r="I553" i="16"/>
  <c r="H553" i="16"/>
  <c r="G260" i="16"/>
  <c r="O260" i="16"/>
  <c r="T260" i="16" s="1"/>
  <c r="N260" i="16"/>
  <c r="M260" i="16"/>
  <c r="J260" i="16"/>
  <c r="R260" i="16" s="1"/>
  <c r="H260" i="16"/>
  <c r="K260" i="16"/>
  <c r="Q260" i="16" s="1"/>
  <c r="G28" i="16"/>
  <c r="O28" i="16"/>
  <c r="T28" i="16" s="1"/>
  <c r="N28" i="16"/>
  <c r="M28" i="16"/>
  <c r="J28" i="16"/>
  <c r="R28" i="16" s="1"/>
  <c r="I28" i="16"/>
  <c r="H28" i="16"/>
  <c r="L28" i="16"/>
  <c r="S28" i="16" s="1"/>
  <c r="G14" i="16"/>
  <c r="N14" i="16"/>
  <c r="M14" i="16"/>
  <c r="J14" i="16"/>
  <c r="R14" i="16" s="1"/>
  <c r="H14" i="16"/>
  <c r="P14" i="16" s="1"/>
  <c r="O14" i="16"/>
  <c r="T14" i="16" s="1"/>
  <c r="L14" i="16"/>
  <c r="S14" i="16" s="1"/>
  <c r="K14" i="16"/>
  <c r="Q14" i="16" s="1"/>
  <c r="G519" i="16"/>
  <c r="O519" i="16"/>
  <c r="T519" i="16" s="1"/>
  <c r="N519" i="16"/>
  <c r="M519" i="16"/>
  <c r="J519" i="16"/>
  <c r="R519" i="16" s="1"/>
  <c r="L519" i="16"/>
  <c r="S519" i="16" s="1"/>
  <c r="I519" i="16"/>
  <c r="H519" i="16"/>
  <c r="G23" i="16"/>
  <c r="O23" i="16"/>
  <c r="T23" i="16" s="1"/>
  <c r="N23" i="16"/>
  <c r="M23" i="16"/>
  <c r="J23" i="16"/>
  <c r="R23" i="16" s="1"/>
  <c r="H23" i="16"/>
  <c r="K23" i="16"/>
  <c r="Q23" i="16" s="1"/>
  <c r="G376" i="16"/>
  <c r="O376" i="16"/>
  <c r="T376" i="16" s="1"/>
  <c r="N376" i="16"/>
  <c r="M376" i="16"/>
  <c r="J376" i="16"/>
  <c r="R376" i="16" s="1"/>
  <c r="I376" i="16"/>
  <c r="H376" i="16"/>
  <c r="L376" i="16"/>
  <c r="S376" i="16" s="1"/>
  <c r="G135" i="16"/>
  <c r="O135" i="16"/>
  <c r="T135" i="16" s="1"/>
  <c r="N135" i="16"/>
  <c r="J135" i="16"/>
  <c r="R135" i="16" s="1"/>
  <c r="H135" i="16"/>
  <c r="P135" i="16" s="1"/>
  <c r="M135" i="16"/>
  <c r="L135" i="16"/>
  <c r="S135" i="16" s="1"/>
  <c r="K135" i="16"/>
  <c r="Q135" i="16" s="1"/>
  <c r="G547" i="16"/>
  <c r="O547" i="16"/>
  <c r="T547" i="16" s="1"/>
  <c r="N547" i="16"/>
  <c r="L547" i="16"/>
  <c r="S547" i="16" s="1"/>
  <c r="J547" i="16"/>
  <c r="R547" i="16" s="1"/>
  <c r="M547" i="16"/>
  <c r="I547" i="16"/>
  <c r="H547" i="16"/>
  <c r="G60" i="16"/>
  <c r="O60" i="16"/>
  <c r="T60" i="16" s="1"/>
  <c r="N60" i="16"/>
  <c r="M60" i="16"/>
  <c r="L60" i="16"/>
  <c r="S60" i="16" s="1"/>
  <c r="J60" i="16"/>
  <c r="R60" i="16" s="1"/>
  <c r="H60" i="16"/>
  <c r="K60" i="16"/>
  <c r="Q60" i="16" s="1"/>
  <c r="G130" i="16"/>
  <c r="O130" i="16"/>
  <c r="T130" i="16" s="1"/>
  <c r="N130" i="16"/>
  <c r="M130" i="16"/>
  <c r="J130" i="16"/>
  <c r="R130" i="16" s="1"/>
  <c r="L130" i="16"/>
  <c r="S130" i="16" s="1"/>
  <c r="I130" i="16"/>
  <c r="H130" i="16"/>
  <c r="G190" i="16"/>
  <c r="N190" i="16"/>
  <c r="O190" i="16"/>
  <c r="T190" i="16" s="1"/>
  <c r="L190" i="16"/>
  <c r="S190" i="16" s="1"/>
  <c r="J190" i="16"/>
  <c r="R190" i="16" s="1"/>
  <c r="M190" i="16"/>
  <c r="H190" i="16"/>
  <c r="P190" i="16" s="1"/>
  <c r="K190" i="16"/>
  <c r="Q190" i="16" s="1"/>
  <c r="G104" i="16"/>
  <c r="O104" i="16"/>
  <c r="T104" i="16" s="1"/>
  <c r="N104" i="16"/>
  <c r="L104" i="16"/>
  <c r="S104" i="16" s="1"/>
  <c r="M104" i="16"/>
  <c r="J104" i="16"/>
  <c r="R104" i="16" s="1"/>
  <c r="I104" i="16"/>
  <c r="H104" i="16"/>
  <c r="G324" i="16"/>
  <c r="O324" i="16"/>
  <c r="T324" i="16" s="1"/>
  <c r="N324" i="16"/>
  <c r="L324" i="16"/>
  <c r="S324" i="16" s="1"/>
  <c r="M324" i="16"/>
  <c r="J324" i="16"/>
  <c r="R324" i="16" s="1"/>
  <c r="H324" i="16"/>
  <c r="K324" i="16"/>
  <c r="Q324" i="16" s="1"/>
  <c r="G33" i="16"/>
  <c r="O33" i="16"/>
  <c r="T33" i="16" s="1"/>
  <c r="N33" i="16"/>
  <c r="L33" i="16"/>
  <c r="S33" i="16" s="1"/>
  <c r="M33" i="16"/>
  <c r="J33" i="16"/>
  <c r="R33" i="16" s="1"/>
  <c r="I33" i="16"/>
  <c r="H33" i="16"/>
  <c r="G319" i="16"/>
  <c r="O319" i="16"/>
  <c r="T319" i="16" s="1"/>
  <c r="N319" i="16"/>
  <c r="L319" i="16"/>
  <c r="S319" i="16" s="1"/>
  <c r="J319" i="16"/>
  <c r="R319" i="16" s="1"/>
  <c r="H319" i="16"/>
  <c r="P319" i="16" s="1"/>
  <c r="K319" i="16"/>
  <c r="Q319" i="16" s="1"/>
  <c r="G509" i="16"/>
  <c r="O509" i="16"/>
  <c r="T509" i="16" s="1"/>
  <c r="N509" i="16"/>
  <c r="L509" i="16"/>
  <c r="S509" i="16" s="1"/>
  <c r="J509" i="16"/>
  <c r="R509" i="16" s="1"/>
  <c r="M509" i="16"/>
  <c r="I509" i="16"/>
  <c r="H509" i="16"/>
  <c r="G285" i="16"/>
  <c r="O285" i="16"/>
  <c r="T285" i="16" s="1"/>
  <c r="N285" i="16"/>
  <c r="L285" i="16"/>
  <c r="S285" i="16" s="1"/>
  <c r="M285" i="16"/>
  <c r="J285" i="16"/>
  <c r="R285" i="16" s="1"/>
  <c r="H285" i="16"/>
  <c r="K285" i="16"/>
  <c r="Q285" i="16" s="1"/>
  <c r="G406" i="16"/>
  <c r="O406" i="16"/>
  <c r="T406" i="16" s="1"/>
  <c r="N406" i="16"/>
  <c r="L406" i="16"/>
  <c r="S406" i="16" s="1"/>
  <c r="M406" i="16"/>
  <c r="J406" i="16"/>
  <c r="R406" i="16" s="1"/>
  <c r="I406" i="16"/>
  <c r="H406" i="16"/>
  <c r="G212" i="16"/>
  <c r="N212" i="16"/>
  <c r="L212" i="16"/>
  <c r="S212" i="16" s="1"/>
  <c r="O212" i="16"/>
  <c r="T212" i="16" s="1"/>
  <c r="J212" i="16"/>
  <c r="R212" i="16" s="1"/>
  <c r="H212" i="16"/>
  <c r="P212" i="16" s="1"/>
  <c r="K212" i="16"/>
  <c r="Q212" i="16" s="1"/>
  <c r="M212" i="16"/>
  <c r="G381" i="16"/>
  <c r="O381" i="16"/>
  <c r="T381" i="16" s="1"/>
  <c r="N381" i="16"/>
  <c r="L381" i="16"/>
  <c r="S381" i="16" s="1"/>
  <c r="M381" i="16"/>
  <c r="J381" i="16"/>
  <c r="R381" i="16" s="1"/>
  <c r="I381" i="16"/>
  <c r="H381" i="16"/>
  <c r="G386" i="16"/>
  <c r="O386" i="16"/>
  <c r="T386" i="16" s="1"/>
  <c r="N386" i="16"/>
  <c r="L386" i="16"/>
  <c r="S386" i="16" s="1"/>
  <c r="M386" i="16"/>
  <c r="J386" i="16"/>
  <c r="R386" i="16" s="1"/>
  <c r="H386" i="16"/>
  <c r="K386" i="16"/>
  <c r="Q386" i="16" s="1"/>
  <c r="G397" i="16"/>
  <c r="O397" i="16"/>
  <c r="T397" i="16" s="1"/>
  <c r="N397" i="16"/>
  <c r="L397" i="16"/>
  <c r="S397" i="16" s="1"/>
  <c r="M397" i="16"/>
  <c r="K397" i="16"/>
  <c r="Q397" i="16" s="1"/>
  <c r="J397" i="16"/>
  <c r="R397" i="16" s="1"/>
  <c r="I397" i="16"/>
  <c r="H397" i="16"/>
  <c r="G340" i="16"/>
  <c r="O340" i="16"/>
  <c r="T340" i="16" s="1"/>
  <c r="N340" i="16"/>
  <c r="L340" i="16"/>
  <c r="S340" i="16" s="1"/>
  <c r="J340" i="16"/>
  <c r="R340" i="16" s="1"/>
  <c r="M340" i="16"/>
  <c r="K340" i="16"/>
  <c r="Q340" i="16" s="1"/>
  <c r="I340" i="16"/>
  <c r="H340" i="16"/>
  <c r="G403" i="16"/>
  <c r="O403" i="16"/>
  <c r="T403" i="16" s="1"/>
  <c r="L403" i="16"/>
  <c r="S403" i="16" s="1"/>
  <c r="N403" i="16"/>
  <c r="M403" i="16"/>
  <c r="J403" i="16"/>
  <c r="R403" i="16" s="1"/>
  <c r="H403" i="16"/>
  <c r="G144" i="16"/>
  <c r="O144" i="16"/>
  <c r="T144" i="16" s="1"/>
  <c r="N144" i="16"/>
  <c r="L144" i="16"/>
  <c r="S144" i="16" s="1"/>
  <c r="M144" i="16"/>
  <c r="K144" i="16"/>
  <c r="Q144" i="16" s="1"/>
  <c r="J144" i="16"/>
  <c r="R144" i="16" s="1"/>
  <c r="I144" i="16"/>
  <c r="H144" i="16"/>
  <c r="G274" i="16"/>
  <c r="N274" i="16"/>
  <c r="L274" i="16"/>
  <c r="S274" i="16" s="1"/>
  <c r="O274" i="16"/>
  <c r="T274" i="16" s="1"/>
  <c r="J274" i="16"/>
  <c r="R274" i="16" s="1"/>
  <c r="M274" i="16"/>
  <c r="K274" i="16"/>
  <c r="Q274" i="16" s="1"/>
  <c r="H274" i="16"/>
  <c r="P274" i="16" s="1"/>
  <c r="G254" i="16"/>
  <c r="O254" i="16"/>
  <c r="T254" i="16" s="1"/>
  <c r="N254" i="16"/>
  <c r="L254" i="16"/>
  <c r="S254" i="16" s="1"/>
  <c r="M254" i="16"/>
  <c r="J254" i="16"/>
  <c r="R254" i="16" s="1"/>
  <c r="K254" i="16"/>
  <c r="Q254" i="16" s="1"/>
  <c r="I254" i="16"/>
  <c r="H254" i="16"/>
  <c r="G471" i="16"/>
  <c r="O471" i="16"/>
  <c r="T471" i="16" s="1"/>
  <c r="N471" i="16"/>
  <c r="L471" i="16"/>
  <c r="S471" i="16" s="1"/>
  <c r="M471" i="16"/>
  <c r="J471" i="16"/>
  <c r="R471" i="16" s="1"/>
  <c r="H471" i="16"/>
  <c r="K471" i="16"/>
  <c r="Q471" i="16" s="1"/>
  <c r="G441" i="16"/>
  <c r="O441" i="16"/>
  <c r="T441" i="16" s="1"/>
  <c r="N441" i="16"/>
  <c r="L441" i="16"/>
  <c r="S441" i="16" s="1"/>
  <c r="M441" i="16"/>
  <c r="K441" i="16"/>
  <c r="Q441" i="16" s="1"/>
  <c r="J441" i="16"/>
  <c r="R441" i="16" s="1"/>
  <c r="I441" i="16"/>
  <c r="H441" i="16"/>
  <c r="G438" i="16"/>
  <c r="N438" i="16"/>
  <c r="O438" i="16"/>
  <c r="T438" i="16" s="1"/>
  <c r="L438" i="16"/>
  <c r="S438" i="16" s="1"/>
  <c r="J438" i="16"/>
  <c r="R438" i="16" s="1"/>
  <c r="H438" i="16"/>
  <c r="P438" i="16" s="1"/>
  <c r="G501" i="16"/>
  <c r="O501" i="16"/>
  <c r="T501" i="16" s="1"/>
  <c r="N501" i="16"/>
  <c r="L501" i="16"/>
  <c r="S501" i="16" s="1"/>
  <c r="J501" i="16"/>
  <c r="R501" i="16" s="1"/>
  <c r="M501" i="16"/>
  <c r="K501" i="16"/>
  <c r="Q501" i="16" s="1"/>
  <c r="I501" i="16"/>
  <c r="H501" i="16"/>
  <c r="G160" i="16"/>
  <c r="N160" i="16"/>
  <c r="O160" i="16"/>
  <c r="T160" i="16" s="1"/>
  <c r="L160" i="16"/>
  <c r="S160" i="16" s="1"/>
  <c r="M160" i="16"/>
  <c r="J160" i="16"/>
  <c r="R160" i="16" s="1"/>
  <c r="H160" i="16"/>
  <c r="G433" i="16"/>
  <c r="O433" i="16"/>
  <c r="T433" i="16" s="1"/>
  <c r="N433" i="16"/>
  <c r="L433" i="16"/>
  <c r="S433" i="16" s="1"/>
  <c r="M433" i="16"/>
  <c r="K433" i="16"/>
  <c r="Q433" i="16" s="1"/>
  <c r="J433" i="16"/>
  <c r="R433" i="16" s="1"/>
  <c r="I433" i="16"/>
  <c r="H433" i="16"/>
  <c r="G401" i="16"/>
  <c r="N401" i="16"/>
  <c r="L401" i="16"/>
  <c r="S401" i="16" s="1"/>
  <c r="O401" i="16"/>
  <c r="T401" i="16" s="1"/>
  <c r="J401" i="16"/>
  <c r="R401" i="16" s="1"/>
  <c r="K401" i="16"/>
  <c r="Q401" i="16" s="1"/>
  <c r="H401" i="16"/>
  <c r="P401" i="16" s="1"/>
  <c r="M401" i="16"/>
  <c r="G112" i="16"/>
  <c r="O112" i="16"/>
  <c r="T112" i="16" s="1"/>
  <c r="N112" i="16"/>
  <c r="L112" i="16"/>
  <c r="S112" i="16" s="1"/>
  <c r="M112" i="16"/>
  <c r="J112" i="16"/>
  <c r="R112" i="16" s="1"/>
  <c r="K112" i="16"/>
  <c r="Q112" i="16" s="1"/>
  <c r="I112" i="16"/>
  <c r="H112" i="16"/>
  <c r="G43" i="16"/>
  <c r="O43" i="16"/>
  <c r="T43" i="16" s="1"/>
  <c r="N43" i="16"/>
  <c r="L43" i="16"/>
  <c r="S43" i="16" s="1"/>
  <c r="M43" i="16"/>
  <c r="J43" i="16"/>
  <c r="R43" i="16" s="1"/>
  <c r="H43" i="16"/>
  <c r="K43" i="16"/>
  <c r="Q43" i="16" s="1"/>
  <c r="G53" i="16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G226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G109" i="16"/>
  <c r="O109" i="16"/>
  <c r="T109" i="16" s="1"/>
  <c r="N109" i="16"/>
  <c r="L109" i="16"/>
  <c r="S109" i="16" s="1"/>
  <c r="K109" i="16"/>
  <c r="Q109" i="16" s="1"/>
  <c r="J109" i="16"/>
  <c r="R109" i="16" s="1"/>
  <c r="M109" i="16"/>
  <c r="I109" i="16"/>
  <c r="H109" i="16"/>
  <c r="G365" i="16"/>
  <c r="N365" i="16"/>
  <c r="O365" i="16"/>
  <c r="T365" i="16" s="1"/>
  <c r="L365" i="16"/>
  <c r="S365" i="16" s="1"/>
  <c r="K365" i="16"/>
  <c r="Q365" i="16" s="1"/>
  <c r="M365" i="16"/>
  <c r="J365" i="16"/>
  <c r="R365" i="16" s="1"/>
  <c r="H365" i="16"/>
  <c r="G468" i="16"/>
  <c r="N468" i="16"/>
  <c r="O468" i="16"/>
  <c r="T468" i="16" s="1"/>
  <c r="L468" i="16"/>
  <c r="S468" i="16" s="1"/>
  <c r="K468" i="16"/>
  <c r="Q468" i="16" s="1"/>
  <c r="J468" i="16"/>
  <c r="R468" i="16" s="1"/>
  <c r="M468" i="16"/>
  <c r="H468" i="16"/>
  <c r="P468" i="16" s="1"/>
  <c r="G554" i="16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G105" i="16"/>
  <c r="O105" i="16"/>
  <c r="T105" i="16" s="1"/>
  <c r="N105" i="16"/>
  <c r="L105" i="16"/>
  <c r="S105" i="16" s="1"/>
  <c r="K105" i="16"/>
  <c r="Q105" i="16" s="1"/>
  <c r="M105" i="16"/>
  <c r="J105" i="16"/>
  <c r="R105" i="16" s="1"/>
  <c r="H105" i="16"/>
  <c r="G490" i="16"/>
  <c r="O490" i="16"/>
  <c r="T490" i="16" s="1"/>
  <c r="N490" i="16"/>
  <c r="L490" i="16"/>
  <c r="S490" i="16" s="1"/>
  <c r="M490" i="16"/>
  <c r="K490" i="16"/>
  <c r="Q490" i="16" s="1"/>
  <c r="J490" i="16"/>
  <c r="R490" i="16" s="1"/>
  <c r="I490" i="16"/>
  <c r="H490" i="16"/>
  <c r="G299" i="16"/>
  <c r="N299" i="16"/>
  <c r="O299" i="16"/>
  <c r="T299" i="16" s="1"/>
  <c r="L299" i="16"/>
  <c r="S299" i="16" s="1"/>
  <c r="K299" i="16"/>
  <c r="Q299" i="16" s="1"/>
  <c r="J299" i="16"/>
  <c r="R299" i="16" s="1"/>
  <c r="H299" i="16"/>
  <c r="P299" i="16" s="1"/>
  <c r="G68" i="16"/>
  <c r="O68" i="16"/>
  <c r="T68" i="16" s="1"/>
  <c r="N68" i="16"/>
  <c r="L68" i="16"/>
  <c r="S68" i="16" s="1"/>
  <c r="K68" i="16"/>
  <c r="Q68" i="16" s="1"/>
  <c r="J68" i="16"/>
  <c r="R68" i="16" s="1"/>
  <c r="M68" i="16"/>
  <c r="I68" i="16"/>
  <c r="H68" i="16"/>
  <c r="G320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G279" i="16"/>
  <c r="O279" i="16"/>
  <c r="T279" i="16" s="1"/>
  <c r="N279" i="16"/>
  <c r="L279" i="16"/>
  <c r="S279" i="16" s="1"/>
  <c r="M279" i="16"/>
  <c r="K279" i="16"/>
  <c r="Q279" i="16" s="1"/>
  <c r="J279" i="16"/>
  <c r="R279" i="16" s="1"/>
  <c r="I279" i="16"/>
  <c r="H279" i="16"/>
  <c r="G336" i="16"/>
  <c r="N336" i="16"/>
  <c r="L336" i="16"/>
  <c r="S336" i="16" s="1"/>
  <c r="K336" i="16"/>
  <c r="Q336" i="16" s="1"/>
  <c r="J336" i="16"/>
  <c r="R336" i="16" s="1"/>
  <c r="O336" i="16"/>
  <c r="T336" i="16" s="1"/>
  <c r="H336" i="16"/>
  <c r="P336" i="16" s="1"/>
  <c r="M336" i="16"/>
  <c r="G173" i="16"/>
  <c r="O173" i="16"/>
  <c r="T173" i="16" s="1"/>
  <c r="N173" i="16"/>
  <c r="L173" i="16"/>
  <c r="S173" i="16" s="1"/>
  <c r="K173" i="16"/>
  <c r="Q173" i="16" s="1"/>
  <c r="M173" i="16"/>
  <c r="J173" i="16"/>
  <c r="R173" i="16" s="1"/>
  <c r="I173" i="16"/>
  <c r="H173" i="16"/>
  <c r="G262" i="16"/>
  <c r="O262" i="16"/>
  <c r="T262" i="16" s="1"/>
  <c r="N262" i="16"/>
  <c r="L262" i="16"/>
  <c r="S262" i="16" s="1"/>
  <c r="K262" i="16"/>
  <c r="Q262" i="16" s="1"/>
  <c r="M262" i="16"/>
  <c r="J262" i="16"/>
  <c r="R262" i="16" s="1"/>
  <c r="H262" i="16"/>
  <c r="G172" i="16"/>
  <c r="O172" i="16"/>
  <c r="T172" i="16" s="1"/>
  <c r="N172" i="16"/>
  <c r="L172" i="16"/>
  <c r="S172" i="16" s="1"/>
  <c r="M172" i="16"/>
  <c r="K172" i="16"/>
  <c r="Q172" i="16" s="1"/>
  <c r="J172" i="16"/>
  <c r="R172" i="16" s="1"/>
  <c r="I172" i="16"/>
  <c r="H172" i="16"/>
  <c r="G196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G308" i="16"/>
  <c r="O308" i="16"/>
  <c r="T308" i="16" s="1"/>
  <c r="N308" i="16"/>
  <c r="L308" i="16"/>
  <c r="S308" i="16" s="1"/>
  <c r="K308" i="16"/>
  <c r="Q308" i="16" s="1"/>
  <c r="J308" i="16"/>
  <c r="R308" i="16" s="1"/>
  <c r="M308" i="16"/>
  <c r="I308" i="16"/>
  <c r="H308" i="16"/>
  <c r="G369" i="16"/>
  <c r="N369" i="16"/>
  <c r="O369" i="16"/>
  <c r="T369" i="16" s="1"/>
  <c r="L369" i="16"/>
  <c r="S369" i="16" s="1"/>
  <c r="K369" i="16"/>
  <c r="Q369" i="16" s="1"/>
  <c r="M369" i="16"/>
  <c r="J369" i="16"/>
  <c r="R369" i="16" s="1"/>
  <c r="H369" i="16"/>
  <c r="G3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G391" i="16"/>
  <c r="N391" i="16"/>
  <c r="L391" i="16"/>
  <c r="S391" i="16" s="1"/>
  <c r="O391" i="16"/>
  <c r="T391" i="16" s="1"/>
  <c r="K391" i="16"/>
  <c r="Q391" i="16" s="1"/>
  <c r="J391" i="16"/>
  <c r="R391" i="16" s="1"/>
  <c r="M391" i="16"/>
  <c r="H391" i="16"/>
  <c r="P391" i="16" s="1"/>
  <c r="G36" i="16"/>
  <c r="O36" i="16"/>
  <c r="T36" i="16" s="1"/>
  <c r="N36" i="16"/>
  <c r="L36" i="16"/>
  <c r="S36" i="16" s="1"/>
  <c r="K36" i="16"/>
  <c r="Q36" i="16" s="1"/>
  <c r="M36" i="16"/>
  <c r="J36" i="16"/>
  <c r="R36" i="16" s="1"/>
  <c r="I36" i="16"/>
  <c r="H36" i="16"/>
  <c r="G4" i="16"/>
  <c r="O4" i="16"/>
  <c r="T4" i="16" s="1"/>
  <c r="N4" i="16"/>
  <c r="L4" i="16"/>
  <c r="S4" i="16" s="1"/>
  <c r="K4" i="16"/>
  <c r="Q4" i="16" s="1"/>
  <c r="M4" i="16"/>
  <c r="J4" i="16"/>
  <c r="R4" i="16" s="1"/>
  <c r="H4" i="16"/>
  <c r="G67" i="16"/>
  <c r="O67" i="16"/>
  <c r="T67" i="16" s="1"/>
  <c r="N67" i="16"/>
  <c r="L67" i="16"/>
  <c r="S67" i="16" s="1"/>
  <c r="M67" i="16"/>
  <c r="K67" i="16"/>
  <c r="Q67" i="16" s="1"/>
  <c r="J67" i="16"/>
  <c r="R67" i="16" s="1"/>
  <c r="H67" i="16"/>
  <c r="I67" i="16"/>
  <c r="G215" i="16"/>
  <c r="N215" i="16"/>
  <c r="O215" i="16"/>
  <c r="T215" i="16" s="1"/>
  <c r="L215" i="16"/>
  <c r="S215" i="16" s="1"/>
  <c r="K215" i="16"/>
  <c r="Q215" i="16" s="1"/>
  <c r="J215" i="16"/>
  <c r="R215" i="16" s="1"/>
  <c r="H215" i="16"/>
  <c r="P215" i="16" s="1"/>
  <c r="G447" i="16"/>
  <c r="O447" i="16"/>
  <c r="T447" i="16" s="1"/>
  <c r="N447" i="16"/>
  <c r="L447" i="16"/>
  <c r="S447" i="16" s="1"/>
  <c r="K447" i="16"/>
  <c r="Q447" i="16" s="1"/>
  <c r="J447" i="16"/>
  <c r="R447" i="16" s="1"/>
  <c r="M447" i="16"/>
  <c r="H447" i="16"/>
  <c r="I447" i="16"/>
  <c r="G434" i="16"/>
  <c r="N434" i="16"/>
  <c r="O434" i="16"/>
  <c r="T434" i="16" s="1"/>
  <c r="L434" i="16"/>
  <c r="S434" i="16" s="1"/>
  <c r="K434" i="16"/>
  <c r="Q434" i="16" s="1"/>
  <c r="M434" i="16"/>
  <c r="J434" i="16"/>
  <c r="R434" i="16" s="1"/>
  <c r="H434" i="16"/>
  <c r="G390" i="16"/>
  <c r="O390" i="16"/>
  <c r="T390" i="16" s="1"/>
  <c r="N390" i="16"/>
  <c r="L390" i="16"/>
  <c r="S390" i="16" s="1"/>
  <c r="M390" i="16"/>
  <c r="K390" i="16"/>
  <c r="Q390" i="16" s="1"/>
  <c r="J390" i="16"/>
  <c r="R390" i="16" s="1"/>
  <c r="H390" i="16"/>
  <c r="I390" i="16"/>
  <c r="G24" i="16"/>
  <c r="N24" i="16"/>
  <c r="L24" i="16"/>
  <c r="S24" i="16" s="1"/>
  <c r="K24" i="16"/>
  <c r="Q24" i="16" s="1"/>
  <c r="J24" i="16"/>
  <c r="R24" i="16" s="1"/>
  <c r="H24" i="16"/>
  <c r="P24" i="16" s="1"/>
  <c r="O24" i="16"/>
  <c r="T24" i="16" s="1"/>
  <c r="M24" i="16"/>
  <c r="G396" i="16"/>
  <c r="O396" i="16"/>
  <c r="T396" i="16" s="1"/>
  <c r="N396" i="16"/>
  <c r="L396" i="16"/>
  <c r="S396" i="16" s="1"/>
  <c r="K396" i="16"/>
  <c r="Q396" i="16" s="1"/>
  <c r="M396" i="16"/>
  <c r="J396" i="16"/>
  <c r="R396" i="16" s="1"/>
  <c r="H396" i="16"/>
  <c r="I396" i="16"/>
  <c r="G482" i="16"/>
  <c r="O482" i="16"/>
  <c r="T482" i="16" s="1"/>
  <c r="N482" i="16"/>
  <c r="L482" i="16"/>
  <c r="S482" i="16" s="1"/>
  <c r="K482" i="16"/>
  <c r="Q482" i="16" s="1"/>
  <c r="M482" i="16"/>
  <c r="J482" i="16"/>
  <c r="R482" i="16" s="1"/>
  <c r="H482" i="16"/>
  <c r="G326" i="16"/>
  <c r="O326" i="16"/>
  <c r="T326" i="16" s="1"/>
  <c r="N326" i="16"/>
  <c r="L326" i="16"/>
  <c r="S326" i="16" s="1"/>
  <c r="M326" i="16"/>
  <c r="K326" i="16"/>
  <c r="Q326" i="16" s="1"/>
  <c r="J326" i="16"/>
  <c r="R326" i="16" s="1"/>
  <c r="H326" i="16"/>
  <c r="I326" i="16"/>
  <c r="G269" i="16"/>
  <c r="N269" i="16"/>
  <c r="O269" i="16"/>
  <c r="T269" i="16" s="1"/>
  <c r="L269" i="16"/>
  <c r="S269" i="16" s="1"/>
  <c r="K269" i="16"/>
  <c r="Q269" i="16" s="1"/>
  <c r="J269" i="16"/>
  <c r="R269" i="16" s="1"/>
  <c r="H269" i="16"/>
  <c r="P269" i="16" s="1"/>
  <c r="M269" i="16"/>
  <c r="G149" i="16"/>
  <c r="O149" i="16"/>
  <c r="T149" i="16" s="1"/>
  <c r="N149" i="16"/>
  <c r="L149" i="16"/>
  <c r="S149" i="16" s="1"/>
  <c r="K149" i="16"/>
  <c r="Q149" i="16" s="1"/>
  <c r="J149" i="16"/>
  <c r="R149" i="16" s="1"/>
  <c r="M149" i="16"/>
  <c r="H149" i="16"/>
  <c r="I149" i="16"/>
  <c r="G72" i="16"/>
  <c r="N72" i="16"/>
  <c r="O72" i="16"/>
  <c r="T72" i="16" s="1"/>
  <c r="L72" i="16"/>
  <c r="S72" i="16" s="1"/>
  <c r="K72" i="16"/>
  <c r="Q72" i="16" s="1"/>
  <c r="M72" i="16"/>
  <c r="J72" i="16"/>
  <c r="R72" i="16" s="1"/>
  <c r="H72" i="16"/>
  <c r="G290" i="16"/>
  <c r="O290" i="16"/>
  <c r="T290" i="16" s="1"/>
  <c r="N290" i="16"/>
  <c r="L290" i="16"/>
  <c r="S290" i="16" s="1"/>
  <c r="M290" i="16"/>
  <c r="K290" i="16"/>
  <c r="Q290" i="16" s="1"/>
  <c r="J290" i="16"/>
  <c r="R290" i="16" s="1"/>
  <c r="H290" i="16"/>
  <c r="I290" i="16"/>
  <c r="G505" i="16"/>
  <c r="N505" i="16"/>
  <c r="O505" i="16"/>
  <c r="T505" i="16" s="1"/>
  <c r="L505" i="16"/>
  <c r="S505" i="16" s="1"/>
  <c r="K505" i="16"/>
  <c r="Q505" i="16" s="1"/>
  <c r="J505" i="16"/>
  <c r="R505" i="16" s="1"/>
  <c r="H505" i="16"/>
  <c r="P505" i="16" s="1"/>
  <c r="M505" i="16"/>
  <c r="G431" i="16"/>
  <c r="O431" i="16"/>
  <c r="T431" i="16" s="1"/>
  <c r="N431" i="16"/>
  <c r="L431" i="16"/>
  <c r="S431" i="16" s="1"/>
  <c r="K431" i="16"/>
  <c r="Q431" i="16" s="1"/>
  <c r="M431" i="16"/>
  <c r="J431" i="16"/>
  <c r="R431" i="16" s="1"/>
  <c r="H431" i="16"/>
  <c r="I431" i="16"/>
  <c r="H156" i="16"/>
  <c r="H92" i="16"/>
  <c r="K489" i="16"/>
  <c r="Q489" i="16" s="1"/>
  <c r="K76" i="16"/>
  <c r="Q76" i="16" s="1"/>
  <c r="K28" i="16"/>
  <c r="Q28" i="16" s="1"/>
  <c r="K376" i="16"/>
  <c r="Q376" i="16" s="1"/>
  <c r="K130" i="16"/>
  <c r="Q130" i="16" s="1"/>
  <c r="K33" i="16"/>
  <c r="Q33" i="16" s="1"/>
  <c r="K406" i="16"/>
  <c r="Q406" i="16" s="1"/>
  <c r="K160" i="16"/>
  <c r="Q160" i="16" s="1"/>
  <c r="L549" i="16"/>
  <c r="S549" i="16" s="1"/>
  <c r="M215" i="16"/>
  <c r="O384" i="16"/>
  <c r="T384" i="16" s="1"/>
  <c r="G393" i="16"/>
  <c r="G275" i="16"/>
  <c r="G562" i="16"/>
  <c r="I198" i="16"/>
  <c r="I312" i="16"/>
  <c r="U312" i="16" s="1"/>
  <c r="I549" i="16"/>
  <c r="I260" i="16"/>
  <c r="U260" i="16" s="1"/>
  <c r="I23" i="16"/>
  <c r="I60" i="16"/>
  <c r="I324" i="16"/>
  <c r="U324" i="16" s="1"/>
  <c r="I285" i="16"/>
  <c r="I386" i="16"/>
  <c r="I403" i="16"/>
  <c r="I471" i="16"/>
  <c r="I160" i="16"/>
  <c r="I43" i="16"/>
  <c r="I365" i="16"/>
  <c r="I105" i="16"/>
  <c r="I320" i="16"/>
  <c r="I262" i="16"/>
  <c r="U262" i="16" s="1"/>
  <c r="I369" i="16"/>
  <c r="I4" i="16"/>
  <c r="I434" i="16"/>
  <c r="I482" i="16"/>
  <c r="I72" i="16"/>
  <c r="U72" i="16" s="1"/>
  <c r="J255" i="16"/>
  <c r="R255" i="16" s="1"/>
  <c r="J276" i="16"/>
  <c r="R276" i="16" s="1"/>
  <c r="J453" i="16"/>
  <c r="R453" i="16" s="1"/>
  <c r="J368" i="16"/>
  <c r="R368" i="16" s="1"/>
  <c r="L260" i="16"/>
  <c r="S260" i="16" s="1"/>
  <c r="M236" i="16"/>
  <c r="M319" i="16"/>
  <c r="N393" i="16"/>
  <c r="G453" i="16"/>
  <c r="I88" i="16"/>
  <c r="K59" i="16"/>
  <c r="Q59" i="16" s="1"/>
  <c r="K256" i="16"/>
  <c r="Q256" i="16" s="1"/>
  <c r="K553" i="16"/>
  <c r="Q553" i="16" s="1"/>
  <c r="K519" i="16"/>
  <c r="Q519" i="16" s="1"/>
  <c r="K547" i="16"/>
  <c r="Q547" i="16" s="1"/>
  <c r="K104" i="16"/>
  <c r="Q104" i="16" s="1"/>
  <c r="K509" i="16"/>
  <c r="Q509" i="16" s="1"/>
  <c r="K381" i="16"/>
  <c r="Q381" i="16" s="1"/>
  <c r="K403" i="16"/>
  <c r="Q403" i="16" s="1"/>
  <c r="L23" i="16"/>
  <c r="S23" i="16" s="1"/>
  <c r="M59" i="16"/>
  <c r="M438" i="16"/>
  <c r="N217" i="16"/>
  <c r="O209" i="16"/>
  <c r="T209" i="16" s="1"/>
  <c r="M209" i="16"/>
  <c r="N209" i="16"/>
  <c r="L209" i="16"/>
  <c r="S209" i="16" s="1"/>
  <c r="K209" i="16"/>
  <c r="Q209" i="16" s="1"/>
  <c r="I209" i="16"/>
  <c r="J209" i="16"/>
  <c r="R209" i="16" s="1"/>
  <c r="H209" i="16"/>
  <c r="O461" i="16"/>
  <c r="T461" i="16" s="1"/>
  <c r="M461" i="16"/>
  <c r="L461" i="16"/>
  <c r="S461" i="16" s="1"/>
  <c r="K461" i="16"/>
  <c r="Q461" i="16" s="1"/>
  <c r="N461" i="16"/>
  <c r="I461" i="16"/>
  <c r="J461" i="16"/>
  <c r="R461" i="16" s="1"/>
  <c r="H461" i="16"/>
  <c r="O526" i="16"/>
  <c r="T526" i="16" s="1"/>
  <c r="M526" i="16"/>
  <c r="N526" i="16"/>
  <c r="L526" i="16"/>
  <c r="S526" i="16" s="1"/>
  <c r="K526" i="16"/>
  <c r="Q526" i="16" s="1"/>
  <c r="I526" i="16"/>
  <c r="J526" i="16"/>
  <c r="R526" i="16" s="1"/>
  <c r="H526" i="16"/>
  <c r="O483" i="16"/>
  <c r="T483" i="16" s="1"/>
  <c r="M483" i="16"/>
  <c r="L483" i="16"/>
  <c r="S483" i="16" s="1"/>
  <c r="N483" i="16"/>
  <c r="K483" i="16"/>
  <c r="Q483" i="16" s="1"/>
  <c r="I483" i="16"/>
  <c r="J483" i="16"/>
  <c r="R483" i="16" s="1"/>
  <c r="H483" i="16"/>
  <c r="O292" i="16"/>
  <c r="T292" i="16" s="1"/>
  <c r="M292" i="16"/>
  <c r="N292" i="16"/>
  <c r="L292" i="16"/>
  <c r="S292" i="16" s="1"/>
  <c r="K292" i="16"/>
  <c r="Q292" i="16" s="1"/>
  <c r="I292" i="16"/>
  <c r="J292" i="16"/>
  <c r="R292" i="16" s="1"/>
  <c r="H292" i="16"/>
  <c r="O432" i="16"/>
  <c r="T432" i="16" s="1"/>
  <c r="M432" i="16"/>
  <c r="L432" i="16"/>
  <c r="S432" i="16" s="1"/>
  <c r="K432" i="16"/>
  <c r="Q432" i="16" s="1"/>
  <c r="N432" i="16"/>
  <c r="I432" i="16"/>
  <c r="J432" i="16"/>
  <c r="R432" i="16" s="1"/>
  <c r="H432" i="16"/>
  <c r="O529" i="16"/>
  <c r="T529" i="16" s="1"/>
  <c r="M529" i="16"/>
  <c r="N529" i="16"/>
  <c r="L529" i="16"/>
  <c r="S529" i="16" s="1"/>
  <c r="K529" i="16"/>
  <c r="Q529" i="16" s="1"/>
  <c r="I529" i="16"/>
  <c r="J529" i="16"/>
  <c r="R529" i="16" s="1"/>
  <c r="G529" i="16"/>
  <c r="H529" i="16"/>
  <c r="O218" i="16"/>
  <c r="T218" i="16" s="1"/>
  <c r="M218" i="16"/>
  <c r="L218" i="16"/>
  <c r="S218" i="16" s="1"/>
  <c r="N218" i="16"/>
  <c r="K218" i="16"/>
  <c r="Q218" i="16" s="1"/>
  <c r="I218" i="16"/>
  <c r="J218" i="16"/>
  <c r="R218" i="16" s="1"/>
  <c r="H218" i="16"/>
  <c r="O464" i="16"/>
  <c r="T464" i="16" s="1"/>
  <c r="M464" i="16"/>
  <c r="N464" i="16"/>
  <c r="L464" i="16"/>
  <c r="S464" i="16" s="1"/>
  <c r="K464" i="16"/>
  <c r="Q464" i="16" s="1"/>
  <c r="I464" i="16"/>
  <c r="J464" i="16"/>
  <c r="R464" i="16" s="1"/>
  <c r="H464" i="16"/>
  <c r="O552" i="16"/>
  <c r="T552" i="16" s="1"/>
  <c r="M552" i="16"/>
  <c r="L552" i="16"/>
  <c r="S552" i="16" s="1"/>
  <c r="K552" i="16"/>
  <c r="Q552" i="16" s="1"/>
  <c r="N552" i="16"/>
  <c r="I552" i="16"/>
  <c r="J552" i="16"/>
  <c r="R552" i="16" s="1"/>
  <c r="H552" i="16"/>
  <c r="G552" i="16"/>
  <c r="O407" i="16"/>
  <c r="T407" i="16" s="1"/>
  <c r="M407" i="16"/>
  <c r="N407" i="16"/>
  <c r="L407" i="16"/>
  <c r="S407" i="16" s="1"/>
  <c r="K407" i="16"/>
  <c r="Q407" i="16" s="1"/>
  <c r="I407" i="16"/>
  <c r="J407" i="16"/>
  <c r="R407" i="16" s="1"/>
  <c r="G407" i="16"/>
  <c r="H407" i="16"/>
  <c r="O119" i="16"/>
  <c r="T119" i="16" s="1"/>
  <c r="M119" i="16"/>
  <c r="L119" i="16"/>
  <c r="S119" i="16" s="1"/>
  <c r="N119" i="16"/>
  <c r="K119" i="16"/>
  <c r="Q119" i="16" s="1"/>
  <c r="I119" i="16"/>
  <c r="J119" i="16"/>
  <c r="R119" i="16" s="1"/>
  <c r="H119" i="16"/>
  <c r="O116" i="16"/>
  <c r="T116" i="16" s="1"/>
  <c r="M116" i="16"/>
  <c r="N116" i="16"/>
  <c r="L116" i="16"/>
  <c r="S116" i="16" s="1"/>
  <c r="K116" i="16"/>
  <c r="Q116" i="16" s="1"/>
  <c r="I116" i="16"/>
  <c r="J116" i="16"/>
  <c r="R116" i="16" s="1"/>
  <c r="H116" i="16"/>
  <c r="O302" i="16"/>
  <c r="T302" i="16" s="1"/>
  <c r="M302" i="16"/>
  <c r="L302" i="16"/>
  <c r="S302" i="16" s="1"/>
  <c r="K302" i="16"/>
  <c r="Q302" i="16" s="1"/>
  <c r="N302" i="16"/>
  <c r="I302" i="16"/>
  <c r="J302" i="16"/>
  <c r="R302" i="16" s="1"/>
  <c r="H302" i="16"/>
  <c r="G302" i="16"/>
  <c r="O323" i="16"/>
  <c r="T323" i="16" s="1"/>
  <c r="M323" i="16"/>
  <c r="N323" i="16"/>
  <c r="L323" i="16"/>
  <c r="S323" i="16" s="1"/>
  <c r="K323" i="16"/>
  <c r="Q323" i="16" s="1"/>
  <c r="I323" i="16"/>
  <c r="J323" i="16"/>
  <c r="R323" i="16" s="1"/>
  <c r="G323" i="16"/>
  <c r="H323" i="16"/>
  <c r="O382" i="16"/>
  <c r="T382" i="16" s="1"/>
  <c r="M382" i="16"/>
  <c r="L382" i="16"/>
  <c r="S382" i="16" s="1"/>
  <c r="N382" i="16"/>
  <c r="K382" i="16"/>
  <c r="Q382" i="16" s="1"/>
  <c r="I382" i="16"/>
  <c r="J382" i="16"/>
  <c r="R382" i="16" s="1"/>
  <c r="H382" i="16"/>
  <c r="O41" i="16"/>
  <c r="T41" i="16" s="1"/>
  <c r="M41" i="16"/>
  <c r="N41" i="16"/>
  <c r="L41" i="16"/>
  <c r="S41" i="16" s="1"/>
  <c r="K41" i="16"/>
  <c r="Q41" i="16" s="1"/>
  <c r="I41" i="16"/>
  <c r="J41" i="16"/>
  <c r="R41" i="16" s="1"/>
  <c r="H41" i="16"/>
  <c r="O20" i="16"/>
  <c r="T20" i="16" s="1"/>
  <c r="M20" i="16"/>
  <c r="L20" i="16"/>
  <c r="S20" i="16" s="1"/>
  <c r="K20" i="16"/>
  <c r="Q20" i="16" s="1"/>
  <c r="N20" i="16"/>
  <c r="I20" i="16"/>
  <c r="J20" i="16"/>
  <c r="R20" i="16" s="1"/>
  <c r="H20" i="16"/>
  <c r="G20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G329" i="16"/>
  <c r="H329" i="16"/>
  <c r="O449" i="16"/>
  <c r="T449" i="16" s="1"/>
  <c r="M449" i="16"/>
  <c r="L449" i="16"/>
  <c r="S449" i="16" s="1"/>
  <c r="N449" i="16"/>
  <c r="K449" i="16"/>
  <c r="Q449" i="16" s="1"/>
  <c r="I449" i="16"/>
  <c r="J449" i="16"/>
  <c r="R449" i="16" s="1"/>
  <c r="H449" i="16"/>
  <c r="O399" i="16"/>
  <c r="T399" i="16" s="1"/>
  <c r="M399" i="16"/>
  <c r="N399" i="16"/>
  <c r="L399" i="16"/>
  <c r="S399" i="16" s="1"/>
  <c r="K399" i="16"/>
  <c r="Q399" i="16" s="1"/>
  <c r="I399" i="16"/>
  <c r="J399" i="16"/>
  <c r="R399" i="16" s="1"/>
  <c r="H399" i="16"/>
  <c r="G399" i="16"/>
  <c r="O480" i="16"/>
  <c r="T480" i="16" s="1"/>
  <c r="M480" i="16"/>
  <c r="L480" i="16"/>
  <c r="S480" i="16" s="1"/>
  <c r="K480" i="16"/>
  <c r="Q480" i="16" s="1"/>
  <c r="N480" i="16"/>
  <c r="I480" i="16"/>
  <c r="J480" i="16"/>
  <c r="R480" i="16" s="1"/>
  <c r="G480" i="16"/>
  <c r="H480" i="16"/>
  <c r="O16" i="16"/>
  <c r="T16" i="16" s="1"/>
  <c r="N16" i="16"/>
  <c r="M16" i="16"/>
  <c r="L16" i="16"/>
  <c r="S16" i="16" s="1"/>
  <c r="K16" i="16"/>
  <c r="Q16" i="16" s="1"/>
  <c r="I16" i="16"/>
  <c r="J16" i="16"/>
  <c r="R16" i="16" s="1"/>
  <c r="H16" i="16"/>
  <c r="O25" i="16"/>
  <c r="T25" i="16" s="1"/>
  <c r="N25" i="16"/>
  <c r="M25" i="16"/>
  <c r="L25" i="16"/>
  <c r="S25" i="16" s="1"/>
  <c r="K25" i="16"/>
  <c r="Q25" i="16" s="1"/>
  <c r="I25" i="16"/>
  <c r="J25" i="16"/>
  <c r="R25" i="16" s="1"/>
  <c r="H25" i="16"/>
  <c r="G25" i="16"/>
  <c r="O120" i="16"/>
  <c r="T120" i="16" s="1"/>
  <c r="N120" i="16"/>
  <c r="M120" i="16"/>
  <c r="L120" i="16"/>
  <c r="S120" i="16" s="1"/>
  <c r="K120" i="16"/>
  <c r="Q120" i="16" s="1"/>
  <c r="I120" i="16"/>
  <c r="J120" i="16"/>
  <c r="R120" i="16" s="1"/>
  <c r="H120" i="16"/>
  <c r="O125" i="16"/>
  <c r="T125" i="16" s="1"/>
  <c r="N125" i="16"/>
  <c r="M125" i="16"/>
  <c r="L125" i="16"/>
  <c r="S125" i="16" s="1"/>
  <c r="K125" i="16"/>
  <c r="Q125" i="16" s="1"/>
  <c r="I125" i="16"/>
  <c r="J125" i="16"/>
  <c r="R125" i="16" s="1"/>
  <c r="H125" i="16"/>
  <c r="O513" i="16"/>
  <c r="T513" i="16" s="1"/>
  <c r="N513" i="16"/>
  <c r="M513" i="16"/>
  <c r="L513" i="16"/>
  <c r="S513" i="16" s="1"/>
  <c r="K513" i="16"/>
  <c r="Q513" i="16" s="1"/>
  <c r="I513" i="16"/>
  <c r="J513" i="16"/>
  <c r="R513" i="16" s="1"/>
  <c r="G513" i="16"/>
  <c r="H513" i="16"/>
  <c r="O338" i="16"/>
  <c r="T338" i="16" s="1"/>
  <c r="N338" i="16"/>
  <c r="M338" i="16"/>
  <c r="L338" i="16"/>
  <c r="S338" i="16" s="1"/>
  <c r="K338" i="16"/>
  <c r="Q338" i="16" s="1"/>
  <c r="I338" i="16"/>
  <c r="J338" i="16"/>
  <c r="R338" i="16" s="1"/>
  <c r="H338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G81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G544" i="16"/>
  <c r="H544" i="16"/>
  <c r="O263" i="16"/>
  <c r="T263" i="16" s="1"/>
  <c r="N263" i="16"/>
  <c r="M263" i="16"/>
  <c r="L263" i="16"/>
  <c r="S263" i="16" s="1"/>
  <c r="K263" i="16"/>
  <c r="Q263" i="16" s="1"/>
  <c r="I263" i="16"/>
  <c r="J263" i="16"/>
  <c r="R263" i="16" s="1"/>
  <c r="H263" i="16"/>
  <c r="O259" i="16"/>
  <c r="T259" i="16" s="1"/>
  <c r="N259" i="16"/>
  <c r="M259" i="16"/>
  <c r="L259" i="16"/>
  <c r="S259" i="16" s="1"/>
  <c r="K259" i="16"/>
  <c r="Q259" i="16" s="1"/>
  <c r="I259" i="16"/>
  <c r="J259" i="16"/>
  <c r="R259" i="16" s="1"/>
  <c r="H259" i="16"/>
  <c r="G259" i="16"/>
  <c r="O44" i="16"/>
  <c r="T44" i="16" s="1"/>
  <c r="N44" i="16"/>
  <c r="M44" i="16"/>
  <c r="L44" i="16"/>
  <c r="S44" i="16" s="1"/>
  <c r="K44" i="16"/>
  <c r="Q44" i="16" s="1"/>
  <c r="I44" i="16"/>
  <c r="J44" i="16"/>
  <c r="R44" i="16" s="1"/>
  <c r="H44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H113" i="16"/>
  <c r="O395" i="16"/>
  <c r="T395" i="16" s="1"/>
  <c r="N395" i="16"/>
  <c r="M395" i="16"/>
  <c r="L395" i="16"/>
  <c r="S395" i="16" s="1"/>
  <c r="K395" i="16"/>
  <c r="Q395" i="16" s="1"/>
  <c r="I395" i="16"/>
  <c r="J395" i="16"/>
  <c r="R395" i="16" s="1"/>
  <c r="G395" i="16"/>
  <c r="H395" i="16"/>
  <c r="O383" i="16"/>
  <c r="T383" i="16" s="1"/>
  <c r="N383" i="16"/>
  <c r="M383" i="16"/>
  <c r="L383" i="16"/>
  <c r="S383" i="16" s="1"/>
  <c r="K383" i="16"/>
  <c r="Q383" i="16" s="1"/>
  <c r="I383" i="16"/>
  <c r="J383" i="16"/>
  <c r="R383" i="16" s="1"/>
  <c r="H383" i="16"/>
  <c r="O54" i="16"/>
  <c r="T54" i="16" s="1"/>
  <c r="N54" i="16"/>
  <c r="M54" i="16"/>
  <c r="L54" i="16"/>
  <c r="S54" i="16" s="1"/>
  <c r="K54" i="16"/>
  <c r="Q54" i="16" s="1"/>
  <c r="I54" i="16"/>
  <c r="J54" i="16"/>
  <c r="R54" i="16" s="1"/>
  <c r="H54" i="16"/>
  <c r="G54" i="16"/>
  <c r="O283" i="16"/>
  <c r="T283" i="16" s="1"/>
  <c r="N283" i="16"/>
  <c r="M283" i="16"/>
  <c r="L283" i="16"/>
  <c r="S283" i="16" s="1"/>
  <c r="K283" i="16"/>
  <c r="Q283" i="16" s="1"/>
  <c r="I283" i="16"/>
  <c r="J283" i="16"/>
  <c r="R283" i="16" s="1"/>
  <c r="G283" i="16"/>
  <c r="H283" i="16"/>
  <c r="O8" i="16"/>
  <c r="T8" i="16" s="1"/>
  <c r="N8" i="16"/>
  <c r="M8" i="16"/>
  <c r="L8" i="16"/>
  <c r="S8" i="16" s="1"/>
  <c r="K8" i="16"/>
  <c r="Q8" i="16" s="1"/>
  <c r="I8" i="16"/>
  <c r="J8" i="16"/>
  <c r="R8" i="16" s="1"/>
  <c r="H8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G91" i="16"/>
  <c r="O355" i="16"/>
  <c r="T355" i="16" s="1"/>
  <c r="N355" i="16"/>
  <c r="M355" i="16"/>
  <c r="L355" i="16"/>
  <c r="S355" i="16" s="1"/>
  <c r="K355" i="16"/>
  <c r="Q355" i="16" s="1"/>
  <c r="I355" i="16"/>
  <c r="J355" i="16"/>
  <c r="R355" i="16" s="1"/>
  <c r="O426" i="16"/>
  <c r="T426" i="16" s="1"/>
  <c r="N426" i="16"/>
  <c r="M426" i="16"/>
  <c r="L426" i="16"/>
  <c r="S426" i="16" s="1"/>
  <c r="K426" i="16"/>
  <c r="Q426" i="16" s="1"/>
  <c r="I426" i="16"/>
  <c r="J426" i="16"/>
  <c r="R426" i="16" s="1"/>
  <c r="H426" i="16"/>
  <c r="G426" i="16"/>
  <c r="O115" i="16"/>
  <c r="T115" i="16" s="1"/>
  <c r="N115" i="16"/>
  <c r="M115" i="16"/>
  <c r="L115" i="16"/>
  <c r="S115" i="16" s="1"/>
  <c r="K115" i="16"/>
  <c r="Q115" i="16" s="1"/>
  <c r="I115" i="16"/>
  <c r="J115" i="16"/>
  <c r="R115" i="16" s="1"/>
  <c r="O408" i="16"/>
  <c r="T408" i="16" s="1"/>
  <c r="N408" i="16"/>
  <c r="M408" i="16"/>
  <c r="L408" i="16"/>
  <c r="S408" i="16" s="1"/>
  <c r="K408" i="16"/>
  <c r="Q408" i="16" s="1"/>
  <c r="I408" i="16"/>
  <c r="J408" i="16"/>
  <c r="R408" i="16" s="1"/>
  <c r="H408" i="16"/>
  <c r="G408" i="16"/>
  <c r="O515" i="16"/>
  <c r="T515" i="16" s="1"/>
  <c r="N515" i="16"/>
  <c r="M515" i="16"/>
  <c r="L515" i="16"/>
  <c r="S515" i="16" s="1"/>
  <c r="K515" i="16"/>
  <c r="Q515" i="16" s="1"/>
  <c r="I515" i="16"/>
  <c r="J515" i="16"/>
  <c r="R515" i="16" s="1"/>
  <c r="H515" i="16"/>
  <c r="N317" i="16"/>
  <c r="O317" i="16"/>
  <c r="T317" i="16" s="1"/>
  <c r="M317" i="16"/>
  <c r="K317" i="16"/>
  <c r="Q317" i="16" s="1"/>
  <c r="L317" i="16"/>
  <c r="S317" i="16" s="1"/>
  <c r="I317" i="16"/>
  <c r="H317" i="16"/>
  <c r="N92" i="16"/>
  <c r="O92" i="16"/>
  <c r="T92" i="16" s="1"/>
  <c r="M92" i="16"/>
  <c r="K92" i="16"/>
  <c r="Q92" i="16" s="1"/>
  <c r="L92" i="16"/>
  <c r="S92" i="16" s="1"/>
  <c r="I92" i="16"/>
  <c r="J75" i="16"/>
  <c r="R75" i="16" s="1"/>
  <c r="J457" i="16"/>
  <c r="R457" i="16" s="1"/>
  <c r="J280" i="16"/>
  <c r="R280" i="16" s="1"/>
  <c r="J317" i="16"/>
  <c r="R317" i="16" s="1"/>
  <c r="O393" i="16"/>
  <c r="T393" i="16" s="1"/>
  <c r="M393" i="16"/>
  <c r="L393" i="16"/>
  <c r="S393" i="16" s="1"/>
  <c r="K393" i="16"/>
  <c r="Q393" i="16" s="1"/>
  <c r="I393" i="16"/>
  <c r="H393" i="16"/>
  <c r="O61" i="16"/>
  <c r="T61" i="16" s="1"/>
  <c r="M61" i="16"/>
  <c r="L61" i="16"/>
  <c r="S61" i="16" s="1"/>
  <c r="N61" i="16"/>
  <c r="K61" i="16"/>
  <c r="Q61" i="16" s="1"/>
  <c r="I61" i="16"/>
  <c r="H61" i="16"/>
  <c r="O275" i="16"/>
  <c r="T275" i="16" s="1"/>
  <c r="M275" i="16"/>
  <c r="L275" i="16"/>
  <c r="S275" i="16" s="1"/>
  <c r="K275" i="16"/>
  <c r="Q275" i="16" s="1"/>
  <c r="I275" i="16"/>
  <c r="H275" i="16"/>
  <c r="N275" i="16"/>
  <c r="O96" i="16"/>
  <c r="T96" i="16" s="1"/>
  <c r="M96" i="16"/>
  <c r="L96" i="16"/>
  <c r="S96" i="16" s="1"/>
  <c r="N96" i="16"/>
  <c r="K96" i="16"/>
  <c r="Q96" i="16" s="1"/>
  <c r="I96" i="16"/>
  <c r="H96" i="16"/>
  <c r="O562" i="16"/>
  <c r="T562" i="16" s="1"/>
  <c r="M562" i="16"/>
  <c r="L562" i="16"/>
  <c r="S562" i="16" s="1"/>
  <c r="K562" i="16"/>
  <c r="Q562" i="16" s="1"/>
  <c r="I562" i="16"/>
  <c r="N562" i="16"/>
  <c r="H562" i="16"/>
  <c r="O273" i="16"/>
  <c r="T273" i="16" s="1"/>
  <c r="M273" i="16"/>
  <c r="L273" i="16"/>
  <c r="S273" i="16" s="1"/>
  <c r="N273" i="16"/>
  <c r="K273" i="16"/>
  <c r="Q273" i="16" s="1"/>
  <c r="I273" i="16"/>
  <c r="H273" i="16"/>
  <c r="O472" i="16"/>
  <c r="T472" i="16" s="1"/>
  <c r="M472" i="16"/>
  <c r="L472" i="16"/>
  <c r="S472" i="16" s="1"/>
  <c r="K472" i="16"/>
  <c r="Q472" i="16" s="1"/>
  <c r="I472" i="16"/>
  <c r="N472" i="16"/>
  <c r="H472" i="16"/>
  <c r="G472" i="16"/>
  <c r="O213" i="16"/>
  <c r="T213" i="16" s="1"/>
  <c r="M213" i="16"/>
  <c r="L213" i="16"/>
  <c r="S213" i="16" s="1"/>
  <c r="N213" i="16"/>
  <c r="K213" i="16"/>
  <c r="Q213" i="16" s="1"/>
  <c r="I213" i="16"/>
  <c r="G213" i="16"/>
  <c r="H213" i="16"/>
  <c r="O217" i="16"/>
  <c r="T217" i="16" s="1"/>
  <c r="L217" i="16"/>
  <c r="S217" i="16" s="1"/>
  <c r="M217" i="16"/>
  <c r="K217" i="16"/>
  <c r="Q217" i="16" s="1"/>
  <c r="I217" i="16"/>
  <c r="H217" i="16"/>
  <c r="O466" i="16"/>
  <c r="T466" i="16" s="1"/>
  <c r="L466" i="16"/>
  <c r="S466" i="16" s="1"/>
  <c r="N466" i="16"/>
  <c r="M466" i="16"/>
  <c r="K466" i="16"/>
  <c r="Q466" i="16" s="1"/>
  <c r="I466" i="16"/>
  <c r="H466" i="16"/>
  <c r="O75" i="16"/>
  <c r="T75" i="16" s="1"/>
  <c r="L75" i="16"/>
  <c r="S75" i="16" s="1"/>
  <c r="K75" i="16"/>
  <c r="Q75" i="16" s="1"/>
  <c r="I75" i="16"/>
  <c r="H75" i="16"/>
  <c r="G75" i="16"/>
  <c r="N75" i="16"/>
  <c r="O528" i="16"/>
  <c r="T528" i="16" s="1"/>
  <c r="M528" i="16"/>
  <c r="L528" i="16"/>
  <c r="S528" i="16" s="1"/>
  <c r="N528" i="16"/>
  <c r="K528" i="16"/>
  <c r="Q528" i="16" s="1"/>
  <c r="I528" i="16"/>
  <c r="G528" i="16"/>
  <c r="H528" i="16"/>
  <c r="O205" i="16"/>
  <c r="T205" i="16" s="1"/>
  <c r="L205" i="16"/>
  <c r="S205" i="16" s="1"/>
  <c r="M205" i="16"/>
  <c r="K205" i="16"/>
  <c r="Q205" i="16" s="1"/>
  <c r="I205" i="16"/>
  <c r="N205" i="16"/>
  <c r="H205" i="16"/>
  <c r="O155" i="16"/>
  <c r="T155" i="16" s="1"/>
  <c r="M155" i="16"/>
  <c r="N155" i="16"/>
  <c r="L155" i="16"/>
  <c r="S155" i="16" s="1"/>
  <c r="K155" i="16"/>
  <c r="Q155" i="16" s="1"/>
  <c r="I155" i="16"/>
  <c r="H155" i="16"/>
  <c r="O457" i="16"/>
  <c r="T457" i="16" s="1"/>
  <c r="M457" i="16"/>
  <c r="K457" i="16"/>
  <c r="Q457" i="16" s="1"/>
  <c r="I457" i="16"/>
  <c r="N457" i="16"/>
  <c r="H457" i="16"/>
  <c r="G457" i="16"/>
  <c r="O451" i="16"/>
  <c r="T451" i="16" s="1"/>
  <c r="M451" i="16"/>
  <c r="N451" i="16"/>
  <c r="L451" i="16"/>
  <c r="S451" i="16" s="1"/>
  <c r="K451" i="16"/>
  <c r="Q451" i="16" s="1"/>
  <c r="I451" i="16"/>
  <c r="G451" i="16"/>
  <c r="H451" i="16"/>
  <c r="M280" i="16"/>
  <c r="O280" i="16"/>
  <c r="T280" i="16" s="1"/>
  <c r="K280" i="16"/>
  <c r="Q280" i="16" s="1"/>
  <c r="L280" i="16"/>
  <c r="S280" i="16" s="1"/>
  <c r="I280" i="16"/>
  <c r="H280" i="16"/>
  <c r="O211" i="16"/>
  <c r="T211" i="16" s="1"/>
  <c r="M211" i="16"/>
  <c r="N211" i="16"/>
  <c r="L211" i="16"/>
  <c r="S211" i="16" s="1"/>
  <c r="K211" i="16"/>
  <c r="Q211" i="16" s="1"/>
  <c r="I211" i="16"/>
  <c r="H211" i="16"/>
  <c r="O163" i="16"/>
  <c r="T163" i="16" s="1"/>
  <c r="M163" i="16"/>
  <c r="K163" i="16"/>
  <c r="Q163" i="16" s="1"/>
  <c r="L163" i="16"/>
  <c r="S163" i="16" s="1"/>
  <c r="I163" i="16"/>
  <c r="H163" i="16"/>
  <c r="G163" i="16"/>
  <c r="N163" i="16"/>
  <c r="M207" i="16"/>
  <c r="O207" i="16"/>
  <c r="T207" i="16" s="1"/>
  <c r="N207" i="16"/>
  <c r="L207" i="16"/>
  <c r="S207" i="16" s="1"/>
  <c r="K207" i="16"/>
  <c r="Q207" i="16" s="1"/>
  <c r="I207" i="16"/>
  <c r="G207" i="16"/>
  <c r="H207" i="16"/>
  <c r="M556" i="16"/>
  <c r="O556" i="16"/>
  <c r="T556" i="16" s="1"/>
  <c r="K556" i="16"/>
  <c r="Q556" i="16" s="1"/>
  <c r="L556" i="16"/>
  <c r="S556" i="16" s="1"/>
  <c r="I556" i="16"/>
  <c r="N556" i="16"/>
  <c r="H556" i="16"/>
  <c r="O437" i="16"/>
  <c r="T437" i="16" s="1"/>
  <c r="M437" i="16"/>
  <c r="N437" i="16"/>
  <c r="K437" i="16"/>
  <c r="Q437" i="16" s="1"/>
  <c r="L437" i="16"/>
  <c r="S437" i="16" s="1"/>
  <c r="I437" i="16"/>
  <c r="H437" i="16"/>
  <c r="G437" i="16"/>
  <c r="O475" i="16"/>
  <c r="T475" i="16" s="1"/>
  <c r="N475" i="16"/>
  <c r="M475" i="16"/>
  <c r="K475" i="16"/>
  <c r="Q475" i="16" s="1"/>
  <c r="L475" i="16"/>
  <c r="S475" i="16" s="1"/>
  <c r="I475" i="16"/>
  <c r="H475" i="16"/>
  <c r="N238" i="16"/>
  <c r="M238" i="16"/>
  <c r="K238" i="16"/>
  <c r="Q238" i="16" s="1"/>
  <c r="O238" i="16"/>
  <c r="T238" i="16" s="1"/>
  <c r="L238" i="16"/>
  <c r="S238" i="16" s="1"/>
  <c r="I238" i="16"/>
  <c r="G238" i="16"/>
  <c r="H238" i="16"/>
  <c r="O255" i="16"/>
  <c r="T255" i="16" s="1"/>
  <c r="N255" i="16"/>
  <c r="M255" i="16"/>
  <c r="K255" i="16"/>
  <c r="Q255" i="16" s="1"/>
  <c r="L255" i="16"/>
  <c r="S255" i="16" s="1"/>
  <c r="I255" i="16"/>
  <c r="H255" i="16"/>
  <c r="O230" i="16"/>
  <c r="T230" i="16" s="1"/>
  <c r="N230" i="16"/>
  <c r="M230" i="16"/>
  <c r="K230" i="16"/>
  <c r="Q230" i="16" s="1"/>
  <c r="L230" i="16"/>
  <c r="S230" i="16" s="1"/>
  <c r="I230" i="16"/>
  <c r="H230" i="16"/>
  <c r="G230" i="16"/>
  <c r="N165" i="16"/>
  <c r="M165" i="16"/>
  <c r="O165" i="16"/>
  <c r="T165" i="16" s="1"/>
  <c r="K165" i="16"/>
  <c r="Q165" i="16" s="1"/>
  <c r="L165" i="16"/>
  <c r="S165" i="16" s="1"/>
  <c r="I165" i="16"/>
  <c r="G165" i="16"/>
  <c r="H165" i="16"/>
  <c r="N181" i="16"/>
  <c r="M181" i="16"/>
  <c r="O181" i="16"/>
  <c r="T181" i="16" s="1"/>
  <c r="K181" i="16"/>
  <c r="Q181" i="16" s="1"/>
  <c r="L181" i="16"/>
  <c r="S181" i="16" s="1"/>
  <c r="I181" i="16"/>
  <c r="H181" i="16"/>
  <c r="O420" i="16"/>
  <c r="T420" i="16" s="1"/>
  <c r="N420" i="16"/>
  <c r="M420" i="16"/>
  <c r="K420" i="16"/>
  <c r="Q420" i="16" s="1"/>
  <c r="L420" i="16"/>
  <c r="S420" i="16" s="1"/>
  <c r="I420" i="16"/>
  <c r="H420" i="16"/>
  <c r="G420" i="16"/>
  <c r="O557" i="16"/>
  <c r="T557" i="16" s="1"/>
  <c r="N557" i="16"/>
  <c r="M557" i="16"/>
  <c r="K557" i="16"/>
  <c r="Q557" i="16" s="1"/>
  <c r="L557" i="16"/>
  <c r="S557" i="16" s="1"/>
  <c r="I557" i="16"/>
  <c r="H557" i="16"/>
  <c r="N175" i="16"/>
  <c r="O175" i="16"/>
  <c r="T175" i="16" s="1"/>
  <c r="M175" i="16"/>
  <c r="K175" i="16"/>
  <c r="Q175" i="16" s="1"/>
  <c r="L175" i="16"/>
  <c r="S175" i="16" s="1"/>
  <c r="I175" i="16"/>
  <c r="H175" i="16"/>
  <c r="N384" i="16"/>
  <c r="M384" i="16"/>
  <c r="K384" i="16"/>
  <c r="Q384" i="16" s="1"/>
  <c r="L384" i="16"/>
  <c r="S384" i="16" s="1"/>
  <c r="I384" i="16"/>
  <c r="G384" i="16"/>
  <c r="H384" i="16"/>
  <c r="O276" i="16"/>
  <c r="T276" i="16" s="1"/>
  <c r="N276" i="16"/>
  <c r="M276" i="16"/>
  <c r="K276" i="16"/>
  <c r="Q276" i="16" s="1"/>
  <c r="L276" i="16"/>
  <c r="S276" i="16" s="1"/>
  <c r="I276" i="16"/>
  <c r="H276" i="16"/>
  <c r="O537" i="16"/>
  <c r="T537" i="16" s="1"/>
  <c r="N537" i="16"/>
  <c r="M537" i="16"/>
  <c r="K537" i="16"/>
  <c r="Q537" i="16" s="1"/>
  <c r="L537" i="16"/>
  <c r="S537" i="16" s="1"/>
  <c r="I537" i="16"/>
  <c r="H537" i="16"/>
  <c r="G537" i="16"/>
  <c r="N48" i="16"/>
  <c r="M48" i="16"/>
  <c r="O48" i="16"/>
  <c r="T48" i="16" s="1"/>
  <c r="K48" i="16"/>
  <c r="Q48" i="16" s="1"/>
  <c r="L48" i="16"/>
  <c r="S48" i="16" s="1"/>
  <c r="I48" i="16"/>
  <c r="G48" i="16"/>
  <c r="H48" i="16"/>
  <c r="N210" i="16"/>
  <c r="M210" i="16"/>
  <c r="O210" i="16"/>
  <c r="T210" i="16" s="1"/>
  <c r="K210" i="16"/>
  <c r="Q210" i="16" s="1"/>
  <c r="L210" i="16"/>
  <c r="S210" i="16" s="1"/>
  <c r="I210" i="16"/>
  <c r="H210" i="16"/>
  <c r="O454" i="16"/>
  <c r="T454" i="16" s="1"/>
  <c r="N454" i="16"/>
  <c r="M454" i="16"/>
  <c r="K454" i="16"/>
  <c r="Q454" i="16" s="1"/>
  <c r="L454" i="16"/>
  <c r="S454" i="16" s="1"/>
  <c r="I454" i="16"/>
  <c r="H454" i="16"/>
  <c r="G454" i="16"/>
  <c r="O170" i="16"/>
  <c r="T170" i="16" s="1"/>
  <c r="N170" i="16"/>
  <c r="M170" i="16"/>
  <c r="K170" i="16"/>
  <c r="Q170" i="16" s="1"/>
  <c r="L170" i="16"/>
  <c r="S170" i="16" s="1"/>
  <c r="I170" i="16"/>
  <c r="H170" i="16"/>
  <c r="N222" i="16"/>
  <c r="O222" i="16"/>
  <c r="T222" i="16" s="1"/>
  <c r="M222" i="16"/>
  <c r="K222" i="16"/>
  <c r="Q222" i="16" s="1"/>
  <c r="L222" i="16"/>
  <c r="S222" i="16" s="1"/>
  <c r="I222" i="16"/>
  <c r="H222" i="16"/>
  <c r="N427" i="16"/>
  <c r="M427" i="16"/>
  <c r="O427" i="16"/>
  <c r="T427" i="16" s="1"/>
  <c r="K427" i="16"/>
  <c r="Q427" i="16" s="1"/>
  <c r="L427" i="16"/>
  <c r="S427" i="16" s="1"/>
  <c r="I427" i="16"/>
  <c r="G427" i="16"/>
  <c r="H427" i="16"/>
  <c r="O453" i="16"/>
  <c r="T453" i="16" s="1"/>
  <c r="N453" i="16"/>
  <c r="M453" i="16"/>
  <c r="K453" i="16"/>
  <c r="Q453" i="16" s="1"/>
  <c r="L453" i="16"/>
  <c r="S453" i="16" s="1"/>
  <c r="I453" i="16"/>
  <c r="U453" i="16" s="1"/>
  <c r="O422" i="16"/>
  <c r="T422" i="16" s="1"/>
  <c r="N422" i="16"/>
  <c r="M422" i="16"/>
  <c r="K422" i="16"/>
  <c r="Q422" i="16" s="1"/>
  <c r="L422" i="16"/>
  <c r="S422" i="16" s="1"/>
  <c r="I422" i="16"/>
  <c r="H422" i="16"/>
  <c r="G422" i="16"/>
  <c r="N156" i="16"/>
  <c r="M156" i="16"/>
  <c r="O156" i="16"/>
  <c r="T156" i="16" s="1"/>
  <c r="K156" i="16"/>
  <c r="Q156" i="16" s="1"/>
  <c r="L156" i="16"/>
  <c r="S156" i="16" s="1"/>
  <c r="I156" i="16"/>
  <c r="G156" i="16"/>
  <c r="N327" i="16"/>
  <c r="M327" i="16"/>
  <c r="O327" i="16"/>
  <c r="T327" i="16" s="1"/>
  <c r="K327" i="16"/>
  <c r="Q327" i="16" s="1"/>
  <c r="L327" i="16"/>
  <c r="S327" i="16" s="1"/>
  <c r="I327" i="16"/>
  <c r="H327" i="16"/>
  <c r="N368" i="16"/>
  <c r="O368" i="16"/>
  <c r="T368" i="16" s="1"/>
  <c r="M368" i="16"/>
  <c r="K368" i="16"/>
  <c r="Q368" i="16" s="1"/>
  <c r="L368" i="16"/>
  <c r="S368" i="16" s="1"/>
  <c r="I368" i="16"/>
  <c r="U368" i="16" s="1"/>
  <c r="G368" i="16"/>
  <c r="O151" i="16"/>
  <c r="T151" i="16" s="1"/>
  <c r="N151" i="16"/>
  <c r="M151" i="16"/>
  <c r="L151" i="16"/>
  <c r="S151" i="16" s="1"/>
  <c r="K151" i="16"/>
  <c r="Q151" i="16" s="1"/>
  <c r="I151" i="16"/>
  <c r="J151" i="16"/>
  <c r="R151" i="16" s="1"/>
  <c r="G151" i="16"/>
  <c r="H115" i="16"/>
  <c r="H151" i="16"/>
  <c r="G461" i="16"/>
  <c r="G483" i="16"/>
  <c r="G432" i="16"/>
  <c r="G218" i="16"/>
  <c r="G464" i="16"/>
  <c r="G119" i="16"/>
  <c r="G116" i="16"/>
  <c r="G382" i="16"/>
  <c r="G41" i="16"/>
  <c r="G449" i="16"/>
  <c r="G475" i="16"/>
  <c r="G338" i="16"/>
  <c r="G557" i="16"/>
  <c r="G175" i="16"/>
  <c r="G383" i="16"/>
  <c r="G170" i="16"/>
  <c r="G222" i="16"/>
  <c r="G115" i="16"/>
  <c r="G317" i="16"/>
  <c r="G92" i="16"/>
  <c r="O88" i="16"/>
  <c r="T88" i="16" s="1"/>
  <c r="N88" i="16"/>
  <c r="J88" i="16"/>
  <c r="R88" i="16" s="1"/>
  <c r="L88" i="16"/>
  <c r="S88" i="16" s="1"/>
  <c r="H88" i="16"/>
  <c r="M88" i="16"/>
  <c r="G88" i="16"/>
  <c r="O158" i="16"/>
  <c r="T158" i="16" s="1"/>
  <c r="N158" i="16"/>
  <c r="M158" i="16"/>
  <c r="J158" i="16"/>
  <c r="R158" i="16" s="1"/>
  <c r="I158" i="16"/>
  <c r="H158" i="16"/>
  <c r="K158" i="16"/>
  <c r="Q158" i="16" s="1"/>
  <c r="G158" i="16"/>
  <c r="O200" i="16"/>
  <c r="T200" i="16" s="1"/>
  <c r="N200" i="16"/>
  <c r="J200" i="16"/>
  <c r="R200" i="16" s="1"/>
  <c r="M200" i="16"/>
  <c r="H200" i="16"/>
  <c r="I200" i="16"/>
  <c r="G200" i="16"/>
  <c r="L200" i="16"/>
  <c r="S200" i="16" s="1"/>
  <c r="O295" i="16"/>
  <c r="T295" i="16" s="1"/>
  <c r="N295" i="16"/>
  <c r="M295" i="16"/>
  <c r="J295" i="16"/>
  <c r="R295" i="16" s="1"/>
  <c r="H295" i="16"/>
  <c r="P295" i="16" s="1"/>
  <c r="L295" i="16"/>
  <c r="S295" i="16" s="1"/>
  <c r="K295" i="16"/>
  <c r="Q295" i="16" s="1"/>
  <c r="G295" i="16"/>
  <c r="O236" i="16"/>
  <c r="T236" i="16" s="1"/>
  <c r="N236" i="16"/>
  <c r="J236" i="16"/>
  <c r="R236" i="16" s="1"/>
  <c r="L236" i="16"/>
  <c r="S236" i="16" s="1"/>
  <c r="I236" i="16"/>
  <c r="H236" i="16"/>
  <c r="G236" i="16"/>
  <c r="O301" i="16"/>
  <c r="T301" i="16" s="1"/>
  <c r="N301" i="16"/>
  <c r="J301" i="16"/>
  <c r="R301" i="16" s="1"/>
  <c r="I301" i="16"/>
  <c r="H301" i="16"/>
  <c r="G301" i="16"/>
  <c r="M301" i="16"/>
  <c r="L301" i="16"/>
  <c r="S301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G545" i="16"/>
  <c r="O198" i="16"/>
  <c r="T198" i="16" s="1"/>
  <c r="N198" i="16"/>
  <c r="M198" i="16"/>
  <c r="J198" i="16"/>
  <c r="R198" i="16" s="1"/>
  <c r="H198" i="16"/>
  <c r="K198" i="16"/>
  <c r="Q198" i="16" s="1"/>
  <c r="G198" i="16"/>
  <c r="O171" i="16"/>
  <c r="T171" i="16" s="1"/>
  <c r="N171" i="16"/>
  <c r="J171" i="16"/>
  <c r="R171" i="16" s="1"/>
  <c r="M171" i="16"/>
  <c r="I171" i="16"/>
  <c r="H171" i="16"/>
  <c r="G171" i="16"/>
  <c r="L171" i="16"/>
  <c r="S171" i="16" s="1"/>
  <c r="O337" i="16"/>
  <c r="T337" i="16" s="1"/>
  <c r="N337" i="16"/>
  <c r="M337" i="16"/>
  <c r="J337" i="16"/>
  <c r="R337" i="16" s="1"/>
  <c r="H337" i="16"/>
  <c r="P337" i="16" s="1"/>
  <c r="L337" i="16"/>
  <c r="S337" i="16" s="1"/>
  <c r="K337" i="16"/>
  <c r="Q337" i="16" s="1"/>
  <c r="G337" i="16"/>
  <c r="O563" i="16"/>
  <c r="T563" i="16" s="1"/>
  <c r="N563" i="16"/>
  <c r="M563" i="16"/>
  <c r="L563" i="16"/>
  <c r="S563" i="16" s="1"/>
  <c r="K563" i="16"/>
  <c r="Q563" i="16" s="1"/>
  <c r="N142" i="16"/>
  <c r="M142" i="16"/>
  <c r="O142" i="16"/>
  <c r="T142" i="16" s="1"/>
  <c r="L142" i="16"/>
  <c r="S142" i="16" s="1"/>
  <c r="K142" i="16"/>
  <c r="Q142" i="16" s="1"/>
  <c r="O183" i="16"/>
  <c r="T183" i="16" s="1"/>
  <c r="N183" i="16"/>
  <c r="M183" i="16"/>
  <c r="L183" i="16"/>
  <c r="S183" i="16" s="1"/>
  <c r="K183" i="16"/>
  <c r="Q183" i="16" s="1"/>
  <c r="O118" i="16"/>
  <c r="T118" i="16" s="1"/>
  <c r="N118" i="16"/>
  <c r="M118" i="16"/>
  <c r="L118" i="16"/>
  <c r="S118" i="16" s="1"/>
  <c r="K118" i="16"/>
  <c r="Q118" i="16" s="1"/>
  <c r="O82" i="16"/>
  <c r="T82" i="16" s="1"/>
  <c r="N82" i="16"/>
  <c r="M82" i="16"/>
  <c r="I82" i="16"/>
  <c r="L82" i="16"/>
  <c r="S82" i="16" s="1"/>
  <c r="K82" i="16"/>
  <c r="Q82" i="16" s="1"/>
  <c r="N89" i="16"/>
  <c r="M89" i="16"/>
  <c r="L89" i="16"/>
  <c r="S89" i="16" s="1"/>
  <c r="I89" i="16"/>
  <c r="K89" i="16"/>
  <c r="Q89" i="16" s="1"/>
  <c r="O436" i="16"/>
  <c r="T436" i="16" s="1"/>
  <c r="N436" i="16"/>
  <c r="M436" i="16"/>
  <c r="I436" i="16"/>
  <c r="L436" i="16"/>
  <c r="S436" i="16" s="1"/>
  <c r="K436" i="16"/>
  <c r="Q436" i="16" s="1"/>
  <c r="O398" i="16"/>
  <c r="T398" i="16" s="1"/>
  <c r="N398" i="16"/>
  <c r="M398" i="16"/>
  <c r="L398" i="16"/>
  <c r="S398" i="16" s="1"/>
  <c r="I398" i="16"/>
  <c r="U398" i="16" s="1"/>
  <c r="K398" i="16"/>
  <c r="Q398" i="16" s="1"/>
  <c r="O12" i="16"/>
  <c r="T12" i="16" s="1"/>
  <c r="N12" i="16"/>
  <c r="M12" i="16"/>
  <c r="I12" i="16"/>
  <c r="L12" i="16"/>
  <c r="S12" i="16" s="1"/>
  <c r="K12" i="16"/>
  <c r="Q12" i="16" s="1"/>
  <c r="N446" i="16"/>
  <c r="M446" i="16"/>
  <c r="O446" i="16"/>
  <c r="T446" i="16" s="1"/>
  <c r="L446" i="16"/>
  <c r="S446" i="16" s="1"/>
  <c r="I446" i="16"/>
  <c r="U446" i="16" s="1"/>
  <c r="K446" i="16"/>
  <c r="Q446" i="16" s="1"/>
  <c r="O51" i="16"/>
  <c r="T51" i="16" s="1"/>
  <c r="N51" i="16"/>
  <c r="M51" i="16"/>
  <c r="I51" i="16"/>
  <c r="L51" i="16"/>
  <c r="S51" i="16" s="1"/>
  <c r="K51" i="16"/>
  <c r="Q51" i="16" s="1"/>
  <c r="O140" i="16"/>
  <c r="T140" i="16" s="1"/>
  <c r="N140" i="16"/>
  <c r="M140" i="16"/>
  <c r="L140" i="16"/>
  <c r="S140" i="16" s="1"/>
  <c r="I140" i="16"/>
  <c r="U140" i="16" s="1"/>
  <c r="K140" i="16"/>
  <c r="Q140" i="16" s="1"/>
  <c r="O261" i="16"/>
  <c r="T261" i="16" s="1"/>
  <c r="N261" i="16"/>
  <c r="M261" i="16"/>
  <c r="I261" i="16"/>
  <c r="L261" i="16"/>
  <c r="S261" i="16" s="1"/>
  <c r="K261" i="16"/>
  <c r="Q261" i="16" s="1"/>
  <c r="O296" i="16"/>
  <c r="T296" i="16" s="1"/>
  <c r="N296" i="16"/>
  <c r="M296" i="16"/>
  <c r="L296" i="16"/>
  <c r="S296" i="16" s="1"/>
  <c r="I296" i="16"/>
  <c r="U296" i="16" s="1"/>
  <c r="K296" i="16"/>
  <c r="Q296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67" i="16"/>
  <c r="T367" i="16" s="1"/>
  <c r="M367" i="16"/>
  <c r="N367" i="16"/>
  <c r="I367" i="16"/>
  <c r="U367" i="16" s="1"/>
  <c r="L367" i="16"/>
  <c r="S367" i="16" s="1"/>
  <c r="K367" i="16"/>
  <c r="Q367" i="16" s="1"/>
  <c r="O272" i="16"/>
  <c r="T272" i="16" s="1"/>
  <c r="M272" i="16"/>
  <c r="N272" i="16"/>
  <c r="L272" i="16"/>
  <c r="S272" i="16" s="1"/>
  <c r="I272" i="16"/>
  <c r="U272" i="16" s="1"/>
  <c r="K272" i="16"/>
  <c r="Q272" i="16" s="1"/>
  <c r="O348" i="16"/>
  <c r="T348" i="16" s="1"/>
  <c r="M348" i="16"/>
  <c r="N348" i="16"/>
  <c r="I348" i="16"/>
  <c r="L348" i="16"/>
  <c r="S348" i="16" s="1"/>
  <c r="K348" i="16"/>
  <c r="Q348" i="16" s="1"/>
  <c r="O243" i="16"/>
  <c r="T243" i="16" s="1"/>
  <c r="M243" i="16"/>
  <c r="N243" i="16"/>
  <c r="L243" i="16"/>
  <c r="S243" i="16" s="1"/>
  <c r="I243" i="16"/>
  <c r="K243" i="16"/>
  <c r="Q243" i="16" s="1"/>
  <c r="O332" i="16"/>
  <c r="T332" i="16" s="1"/>
  <c r="M332" i="16"/>
  <c r="N332" i="16"/>
  <c r="I332" i="16"/>
  <c r="L332" i="16"/>
  <c r="S332" i="16" s="1"/>
  <c r="K332" i="16"/>
  <c r="Q332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6" i="16"/>
  <c r="T536" i="16" s="1"/>
  <c r="M536" i="16"/>
  <c r="N536" i="16"/>
  <c r="I536" i="16"/>
  <c r="L536" i="16"/>
  <c r="S536" i="16" s="1"/>
  <c r="K536" i="16"/>
  <c r="Q536" i="16" s="1"/>
  <c r="O13" i="16"/>
  <c r="T13" i="16" s="1"/>
  <c r="M13" i="16"/>
  <c r="N13" i="16"/>
  <c r="L13" i="16"/>
  <c r="S13" i="16" s="1"/>
  <c r="I13" i="16"/>
  <c r="K13" i="16"/>
  <c r="Q13" i="16" s="1"/>
  <c r="O531" i="16"/>
  <c r="T531" i="16" s="1"/>
  <c r="M531" i="16"/>
  <c r="N531" i="16"/>
  <c r="I531" i="16"/>
  <c r="L531" i="16"/>
  <c r="S531" i="16" s="1"/>
  <c r="K531" i="16"/>
  <c r="Q531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46" i="16"/>
  <c r="T346" i="16" s="1"/>
  <c r="M346" i="16"/>
  <c r="N346" i="16"/>
  <c r="I346" i="16"/>
  <c r="L346" i="16"/>
  <c r="S346" i="16" s="1"/>
  <c r="K346" i="16"/>
  <c r="Q346" i="16" s="1"/>
  <c r="O512" i="16"/>
  <c r="T512" i="16" s="1"/>
  <c r="M512" i="16"/>
  <c r="N512" i="16"/>
  <c r="L512" i="16"/>
  <c r="S512" i="16" s="1"/>
  <c r="I512" i="16"/>
  <c r="U512" i="16" s="1"/>
  <c r="K512" i="16"/>
  <c r="Q512" i="16" s="1"/>
  <c r="O58" i="16"/>
  <c r="T58" i="16" s="1"/>
  <c r="M58" i="16"/>
  <c r="N58" i="16"/>
  <c r="I58" i="16"/>
  <c r="U58" i="16" s="1"/>
  <c r="L58" i="16"/>
  <c r="S58" i="16" s="1"/>
  <c r="K58" i="16"/>
  <c r="Q58" i="16" s="1"/>
  <c r="O494" i="16"/>
  <c r="T494" i="16" s="1"/>
  <c r="M494" i="16"/>
  <c r="N494" i="16"/>
  <c r="I494" i="16"/>
  <c r="U494" i="16" s="1"/>
  <c r="K494" i="16"/>
  <c r="Q494" i="16" s="1"/>
  <c r="O307" i="16"/>
  <c r="T307" i="16" s="1"/>
  <c r="M307" i="16"/>
  <c r="N307" i="16"/>
  <c r="L307" i="16"/>
  <c r="S307" i="16" s="1"/>
  <c r="I307" i="16"/>
  <c r="K307" i="16"/>
  <c r="Q307" i="16" s="1"/>
  <c r="O542" i="16"/>
  <c r="T542" i="16" s="1"/>
  <c r="M542" i="16"/>
  <c r="N542" i="16"/>
  <c r="L542" i="16"/>
  <c r="S542" i="16" s="1"/>
  <c r="I542" i="16"/>
  <c r="K542" i="16"/>
  <c r="Q542" i="16" s="1"/>
  <c r="O141" i="16"/>
  <c r="T141" i="16" s="1"/>
  <c r="M141" i="16"/>
  <c r="N141" i="16"/>
  <c r="I141" i="16"/>
  <c r="K141" i="16"/>
  <c r="Q141" i="16" s="1"/>
  <c r="O56" i="16"/>
  <c r="T56" i="16" s="1"/>
  <c r="M56" i="16"/>
  <c r="N56" i="16"/>
  <c r="L56" i="16"/>
  <c r="S56" i="16" s="1"/>
  <c r="I56" i="16"/>
  <c r="U56" i="16" s="1"/>
  <c r="K56" i="16"/>
  <c r="Q56" i="16" s="1"/>
  <c r="O551" i="16"/>
  <c r="T551" i="16" s="1"/>
  <c r="M551" i="16"/>
  <c r="N551" i="16"/>
  <c r="I551" i="16"/>
  <c r="K551" i="16"/>
  <c r="Q551" i="16" s="1"/>
  <c r="O478" i="16"/>
  <c r="T478" i="16" s="1"/>
  <c r="M478" i="16"/>
  <c r="N478" i="16"/>
  <c r="L478" i="16"/>
  <c r="S478" i="16" s="1"/>
  <c r="I478" i="16"/>
  <c r="K478" i="16"/>
  <c r="Q478" i="16" s="1"/>
  <c r="O487" i="16"/>
  <c r="T487" i="16" s="1"/>
  <c r="M487" i="16"/>
  <c r="N487" i="16"/>
  <c r="L487" i="16"/>
  <c r="S487" i="16" s="1"/>
  <c r="I487" i="16"/>
  <c r="U487" i="16" s="1"/>
  <c r="K487" i="16"/>
  <c r="Q487" i="16" s="1"/>
  <c r="O55" i="16"/>
  <c r="T55" i="16" s="1"/>
  <c r="M55" i="16"/>
  <c r="N55" i="16"/>
  <c r="I55" i="16"/>
  <c r="K55" i="16"/>
  <c r="Q55" i="16" s="1"/>
  <c r="O29" i="16"/>
  <c r="T29" i="16" s="1"/>
  <c r="M29" i="16"/>
  <c r="N29" i="16"/>
  <c r="L29" i="16"/>
  <c r="S29" i="16" s="1"/>
  <c r="I29" i="16"/>
  <c r="K29" i="16"/>
  <c r="Q29" i="16" s="1"/>
  <c r="O85" i="16"/>
  <c r="T85" i="16" s="1"/>
  <c r="M85" i="16"/>
  <c r="N85" i="16"/>
  <c r="I85" i="16"/>
  <c r="K85" i="16"/>
  <c r="Q85" i="16" s="1"/>
  <c r="O315" i="16"/>
  <c r="T315" i="16" s="1"/>
  <c r="M315" i="16"/>
  <c r="N315" i="16"/>
  <c r="L315" i="16"/>
  <c r="S315" i="16" s="1"/>
  <c r="I315" i="16"/>
  <c r="U315" i="16" s="1"/>
  <c r="K315" i="16"/>
  <c r="Q315" i="16" s="1"/>
  <c r="O166" i="16"/>
  <c r="T166" i="16" s="1"/>
  <c r="M166" i="16"/>
  <c r="N166" i="16"/>
  <c r="I166" i="16"/>
  <c r="K166" i="16"/>
  <c r="Q166" i="16" s="1"/>
  <c r="O251" i="16"/>
  <c r="T251" i="16" s="1"/>
  <c r="M251" i="16"/>
  <c r="N251" i="16"/>
  <c r="L251" i="16"/>
  <c r="S251" i="16" s="1"/>
  <c r="I251" i="16"/>
  <c r="U251" i="16" s="1"/>
  <c r="O206" i="16"/>
  <c r="T206" i="16" s="1"/>
  <c r="M206" i="16"/>
  <c r="N206" i="16"/>
  <c r="K206" i="16"/>
  <c r="Q206" i="16" s="1"/>
  <c r="I206" i="16"/>
  <c r="O57" i="16"/>
  <c r="T57" i="16" s="1"/>
  <c r="M57" i="16"/>
  <c r="N57" i="16"/>
  <c r="L57" i="16"/>
  <c r="S57" i="16" s="1"/>
  <c r="I57" i="16"/>
  <c r="U57" i="16" s="1"/>
  <c r="O530" i="16"/>
  <c r="T530" i="16" s="1"/>
  <c r="N530" i="16"/>
  <c r="M530" i="16"/>
  <c r="I530" i="16"/>
  <c r="K530" i="16"/>
  <c r="Q530" i="16" s="1"/>
  <c r="O450" i="16"/>
  <c r="T450" i="16" s="1"/>
  <c r="M450" i="16"/>
  <c r="L450" i="16"/>
  <c r="S450" i="16" s="1"/>
  <c r="I450" i="16"/>
  <c r="O415" i="16"/>
  <c r="T415" i="16" s="1"/>
  <c r="M415" i="16"/>
  <c r="N415" i="16"/>
  <c r="K415" i="16"/>
  <c r="Q415" i="16" s="1"/>
  <c r="I415" i="16"/>
  <c r="O364" i="16"/>
  <c r="T364" i="16" s="1"/>
  <c r="M364" i="16"/>
  <c r="L364" i="16"/>
  <c r="S364" i="16" s="1"/>
  <c r="N364" i="16"/>
  <c r="I364" i="16"/>
  <c r="O362" i="16"/>
  <c r="T362" i="16" s="1"/>
  <c r="M362" i="16"/>
  <c r="N362" i="16"/>
  <c r="I362" i="16"/>
  <c r="K362" i="16"/>
  <c r="Q362" i="16" s="1"/>
  <c r="O129" i="16"/>
  <c r="T129" i="16" s="1"/>
  <c r="M129" i="16"/>
  <c r="N129" i="16"/>
  <c r="L129" i="16"/>
  <c r="S129" i="16" s="1"/>
  <c r="I129" i="16"/>
  <c r="O430" i="16"/>
  <c r="T430" i="16" s="1"/>
  <c r="M430" i="16"/>
  <c r="N430" i="16"/>
  <c r="K430" i="16"/>
  <c r="Q430" i="16" s="1"/>
  <c r="I430" i="16"/>
  <c r="O110" i="16"/>
  <c r="T110" i="16" s="1"/>
  <c r="M110" i="16"/>
  <c r="N110" i="16"/>
  <c r="L110" i="16"/>
  <c r="S110" i="16" s="1"/>
  <c r="I110" i="16"/>
  <c r="O375" i="16"/>
  <c r="T375" i="16" s="1"/>
  <c r="M375" i="16"/>
  <c r="N375" i="16"/>
  <c r="I375" i="16"/>
  <c r="U375" i="16" s="1"/>
  <c r="K375" i="16"/>
  <c r="Q375" i="16" s="1"/>
  <c r="O481" i="16"/>
  <c r="T481" i="16" s="1"/>
  <c r="M481" i="16"/>
  <c r="L481" i="16"/>
  <c r="S481" i="16" s="1"/>
  <c r="I481" i="16"/>
  <c r="O410" i="16"/>
  <c r="T410" i="16" s="1"/>
  <c r="M410" i="16"/>
  <c r="N410" i="16"/>
  <c r="K410" i="16"/>
  <c r="Q410" i="16" s="1"/>
  <c r="I410" i="16"/>
  <c r="O197" i="16"/>
  <c r="T197" i="16" s="1"/>
  <c r="M197" i="16"/>
  <c r="L197" i="16"/>
  <c r="S197" i="16" s="1"/>
  <c r="I197" i="16"/>
  <c r="U197" i="16" s="1"/>
  <c r="N197" i="16"/>
  <c r="O50" i="16"/>
  <c r="T50" i="16" s="1"/>
  <c r="M50" i="16"/>
  <c r="N50" i="16"/>
  <c r="I50" i="16"/>
  <c r="K50" i="16"/>
  <c r="Q50" i="16" s="1"/>
  <c r="O349" i="16"/>
  <c r="T349" i="16" s="1"/>
  <c r="M349" i="16"/>
  <c r="N349" i="16"/>
  <c r="L349" i="16"/>
  <c r="S349" i="16" s="1"/>
  <c r="I349" i="16"/>
  <c r="O267" i="16"/>
  <c r="T267" i="16" s="1"/>
  <c r="M267" i="16"/>
  <c r="N267" i="16"/>
  <c r="I267" i="16"/>
  <c r="U267" i="16" s="1"/>
  <c r="O195" i="16"/>
  <c r="T195" i="16" s="1"/>
  <c r="M195" i="16"/>
  <c r="N195" i="16"/>
  <c r="L195" i="16"/>
  <c r="S195" i="16" s="1"/>
  <c r="I195" i="16"/>
  <c r="O245" i="16"/>
  <c r="T245" i="16" s="1"/>
  <c r="M245" i="16"/>
  <c r="N245" i="16"/>
  <c r="I245" i="16"/>
  <c r="U245" i="16" s="1"/>
  <c r="O235" i="16"/>
  <c r="T235" i="16" s="1"/>
  <c r="M235" i="16"/>
  <c r="N235" i="16"/>
  <c r="I235" i="16"/>
  <c r="O93" i="16"/>
  <c r="T93" i="16" s="1"/>
  <c r="M93" i="16"/>
  <c r="L93" i="16"/>
  <c r="S93" i="16" s="1"/>
  <c r="N93" i="16"/>
  <c r="I93" i="16"/>
  <c r="U93" i="16" s="1"/>
  <c r="O462" i="16"/>
  <c r="T462" i="16" s="1"/>
  <c r="M462" i="16"/>
  <c r="N462" i="16"/>
  <c r="I462" i="16"/>
  <c r="O139" i="16"/>
  <c r="T139" i="16" s="1"/>
  <c r="M139" i="16"/>
  <c r="N139" i="16"/>
  <c r="L139" i="16"/>
  <c r="S139" i="16" s="1"/>
  <c r="I139" i="16"/>
  <c r="O86" i="16"/>
  <c r="T86" i="16" s="1"/>
  <c r="M86" i="16"/>
  <c r="N86" i="16"/>
  <c r="I86" i="16"/>
  <c r="O203" i="16"/>
  <c r="T203" i="16" s="1"/>
  <c r="M203" i="16"/>
  <c r="N203" i="16"/>
  <c r="L203" i="16"/>
  <c r="S203" i="16" s="1"/>
  <c r="I203" i="16"/>
  <c r="U203" i="16" s="1"/>
  <c r="O289" i="16"/>
  <c r="T289" i="16" s="1"/>
  <c r="M289" i="16"/>
  <c r="N289" i="16"/>
  <c r="I289" i="16"/>
  <c r="O204" i="16"/>
  <c r="T204" i="16" s="1"/>
  <c r="M204" i="16"/>
  <c r="L204" i="16"/>
  <c r="S204" i="16" s="1"/>
  <c r="I204" i="16"/>
  <c r="O497" i="16"/>
  <c r="T497" i="16" s="1"/>
  <c r="M497" i="16"/>
  <c r="N497" i="16"/>
  <c r="I497" i="16"/>
  <c r="U497" i="16" s="1"/>
  <c r="O347" i="16"/>
  <c r="T347" i="16" s="1"/>
  <c r="M347" i="16"/>
  <c r="L347" i="16"/>
  <c r="S347" i="16" s="1"/>
  <c r="I347" i="16"/>
  <c r="U347" i="16" s="1"/>
  <c r="N347" i="16"/>
  <c r="O510" i="16"/>
  <c r="T510" i="16" s="1"/>
  <c r="M510" i="16"/>
  <c r="N510" i="16"/>
  <c r="I510" i="16"/>
  <c r="U510" i="16" s="1"/>
  <c r="O477" i="16"/>
  <c r="T477" i="16" s="1"/>
  <c r="M477" i="16"/>
  <c r="N477" i="16"/>
  <c r="L477" i="16"/>
  <c r="S477" i="16" s="1"/>
  <c r="I477" i="16"/>
  <c r="U477" i="16" s="1"/>
  <c r="O229" i="16"/>
  <c r="T229" i="16" s="1"/>
  <c r="M229" i="16"/>
  <c r="N229" i="16"/>
  <c r="I229" i="16"/>
  <c r="U229" i="16" s="1"/>
  <c r="O400" i="16"/>
  <c r="T400" i="16" s="1"/>
  <c r="M400" i="16"/>
  <c r="N400" i="16"/>
  <c r="L400" i="16"/>
  <c r="S400" i="16" s="1"/>
  <c r="I400" i="16"/>
  <c r="O234" i="16"/>
  <c r="T234" i="16" s="1"/>
  <c r="M234" i="16"/>
  <c r="N234" i="16"/>
  <c r="I234" i="16"/>
  <c r="O84" i="16"/>
  <c r="T84" i="16" s="1"/>
  <c r="M84" i="16"/>
  <c r="L84" i="16"/>
  <c r="S84" i="16" s="1"/>
  <c r="I84" i="16"/>
  <c r="O22" i="16"/>
  <c r="T22" i="16" s="1"/>
  <c r="M22" i="16"/>
  <c r="N22" i="16"/>
  <c r="I22" i="16"/>
  <c r="O219" i="16"/>
  <c r="T219" i="16" s="1"/>
  <c r="M219" i="16"/>
  <c r="L219" i="16"/>
  <c r="S219" i="16" s="1"/>
  <c r="N219" i="16"/>
  <c r="I219" i="16"/>
  <c r="U219" i="16" s="1"/>
  <c r="O208" i="16"/>
  <c r="T208" i="16" s="1"/>
  <c r="M208" i="16"/>
  <c r="N208" i="16"/>
  <c r="I208" i="16"/>
  <c r="U208" i="16" s="1"/>
  <c r="O199" i="16"/>
  <c r="T199" i="16" s="1"/>
  <c r="M199" i="16"/>
  <c r="N199" i="16"/>
  <c r="L199" i="16"/>
  <c r="S199" i="16" s="1"/>
  <c r="I199" i="16"/>
  <c r="O456" i="16"/>
  <c r="T456" i="16" s="1"/>
  <c r="M456" i="16"/>
  <c r="N456" i="16"/>
  <c r="I456" i="16"/>
  <c r="O287" i="16"/>
  <c r="T287" i="16" s="1"/>
  <c r="M287" i="16"/>
  <c r="N287" i="16"/>
  <c r="L287" i="16"/>
  <c r="S287" i="16" s="1"/>
  <c r="I287" i="16"/>
  <c r="U287" i="16" s="1"/>
  <c r="O506" i="16"/>
  <c r="T506" i="16" s="1"/>
  <c r="M506" i="16"/>
  <c r="N506" i="16"/>
  <c r="I506" i="16"/>
  <c r="O343" i="16"/>
  <c r="T343" i="16" s="1"/>
  <c r="M343" i="16"/>
  <c r="L343" i="16"/>
  <c r="S343" i="16" s="1"/>
  <c r="I343" i="16"/>
  <c r="O107" i="16"/>
  <c r="T107" i="16" s="1"/>
  <c r="N107" i="16"/>
  <c r="M107" i="16"/>
  <c r="I107" i="16"/>
  <c r="O334" i="16"/>
  <c r="T334" i="16" s="1"/>
  <c r="N334" i="16"/>
  <c r="M334" i="16"/>
  <c r="L334" i="16"/>
  <c r="S334" i="16" s="1"/>
  <c r="I334" i="16"/>
  <c r="U334" i="16" s="1"/>
  <c r="O174" i="16"/>
  <c r="T174" i="16" s="1"/>
  <c r="N174" i="16"/>
  <c r="M174" i="16"/>
  <c r="I174" i="16"/>
  <c r="U174" i="16" s="1"/>
  <c r="O335" i="16"/>
  <c r="T335" i="16" s="1"/>
  <c r="N335" i="16"/>
  <c r="M335" i="16"/>
  <c r="L335" i="16"/>
  <c r="S335" i="16" s="1"/>
  <c r="I335" i="16"/>
  <c r="O121" i="16"/>
  <c r="T121" i="16" s="1"/>
  <c r="N121" i="16"/>
  <c r="M121" i="16"/>
  <c r="I121" i="16"/>
  <c r="O291" i="16"/>
  <c r="T291" i="16" s="1"/>
  <c r="N291" i="16"/>
  <c r="M291" i="16"/>
  <c r="L291" i="16"/>
  <c r="S291" i="16" s="1"/>
  <c r="I291" i="16"/>
  <c r="U291" i="16" s="1"/>
  <c r="O372" i="16"/>
  <c r="T372" i="16" s="1"/>
  <c r="N372" i="16"/>
  <c r="M372" i="16"/>
  <c r="I372" i="16"/>
  <c r="U372" i="16" s="1"/>
  <c r="O97" i="16"/>
  <c r="T97" i="16" s="1"/>
  <c r="N97" i="16"/>
  <c r="M97" i="16"/>
  <c r="L97" i="16"/>
  <c r="S97" i="16" s="1"/>
  <c r="I97" i="16"/>
  <c r="O459" i="16"/>
  <c r="T459" i="16" s="1"/>
  <c r="N459" i="16"/>
  <c r="M459" i="16"/>
  <c r="I459" i="16"/>
  <c r="O496" i="16"/>
  <c r="T496" i="16" s="1"/>
  <c r="N496" i="16"/>
  <c r="M496" i="16"/>
  <c r="L496" i="16"/>
  <c r="S496" i="16" s="1"/>
  <c r="I496" i="16"/>
  <c r="U496" i="16" s="1"/>
  <c r="H456" i="16"/>
  <c r="H107" i="16"/>
  <c r="H121" i="16"/>
  <c r="H459" i="16"/>
  <c r="I563" i="16"/>
  <c r="U563" i="16" s="1"/>
  <c r="I63" i="16"/>
  <c r="U63" i="16" s="1"/>
  <c r="I250" i="16"/>
  <c r="J142" i="16"/>
  <c r="R142" i="16" s="1"/>
  <c r="J118" i="16"/>
  <c r="R118" i="16" s="1"/>
  <c r="J89" i="16"/>
  <c r="R89" i="16" s="1"/>
  <c r="J398" i="16"/>
  <c r="R398" i="16" s="1"/>
  <c r="J446" i="16"/>
  <c r="R446" i="16" s="1"/>
  <c r="J140" i="16"/>
  <c r="R140" i="16" s="1"/>
  <c r="J296" i="16"/>
  <c r="R296" i="16" s="1"/>
  <c r="J162" i="16"/>
  <c r="R162" i="16" s="1"/>
  <c r="J272" i="16"/>
  <c r="R272" i="16" s="1"/>
  <c r="J243" i="16"/>
  <c r="R243" i="16" s="1"/>
  <c r="J169" i="16"/>
  <c r="R169" i="16" s="1"/>
  <c r="J13" i="16"/>
  <c r="R13" i="16" s="1"/>
  <c r="J178" i="16"/>
  <c r="R178" i="16" s="1"/>
  <c r="J512" i="16"/>
  <c r="R512" i="16" s="1"/>
  <c r="J494" i="16"/>
  <c r="R494" i="16" s="1"/>
  <c r="J542" i="16"/>
  <c r="R542" i="16" s="1"/>
  <c r="J56" i="16"/>
  <c r="R56" i="16" s="1"/>
  <c r="J478" i="16"/>
  <c r="R478" i="16" s="1"/>
  <c r="J487" i="16"/>
  <c r="R487" i="16" s="1"/>
  <c r="J29" i="16"/>
  <c r="R29" i="16" s="1"/>
  <c r="J315" i="16"/>
  <c r="R315" i="16" s="1"/>
  <c r="J251" i="16"/>
  <c r="R251" i="16" s="1"/>
  <c r="J57" i="16"/>
  <c r="R57" i="16" s="1"/>
  <c r="J450" i="16"/>
  <c r="R450" i="16" s="1"/>
  <c r="J364" i="16"/>
  <c r="R364" i="16" s="1"/>
  <c r="J129" i="16"/>
  <c r="R129" i="16" s="1"/>
  <c r="J110" i="16"/>
  <c r="R110" i="16" s="1"/>
  <c r="J481" i="16"/>
  <c r="R481" i="16" s="1"/>
  <c r="J197" i="16"/>
  <c r="R197" i="16" s="1"/>
  <c r="J349" i="16"/>
  <c r="R349" i="16" s="1"/>
  <c r="J195" i="16"/>
  <c r="R195" i="16" s="1"/>
  <c r="J93" i="16"/>
  <c r="R93" i="16" s="1"/>
  <c r="J139" i="16"/>
  <c r="R139" i="16" s="1"/>
  <c r="J203" i="16"/>
  <c r="R203" i="16" s="1"/>
  <c r="J204" i="16"/>
  <c r="R204" i="16" s="1"/>
  <c r="J347" i="16"/>
  <c r="R347" i="16" s="1"/>
  <c r="J477" i="16"/>
  <c r="R477" i="16" s="1"/>
  <c r="J400" i="16"/>
  <c r="R400" i="16" s="1"/>
  <c r="J84" i="16"/>
  <c r="R84" i="16" s="1"/>
  <c r="J219" i="16"/>
  <c r="R219" i="16" s="1"/>
  <c r="J199" i="16"/>
  <c r="R199" i="16" s="1"/>
  <c r="J287" i="16"/>
  <c r="R287" i="16" s="1"/>
  <c r="J343" i="16"/>
  <c r="R343" i="16" s="1"/>
  <c r="J334" i="16"/>
  <c r="R334" i="16" s="1"/>
  <c r="J335" i="16"/>
  <c r="R335" i="16" s="1"/>
  <c r="J291" i="16"/>
  <c r="R291" i="16" s="1"/>
  <c r="J97" i="16"/>
  <c r="R97" i="16" s="1"/>
  <c r="J496" i="16"/>
  <c r="R496" i="16" s="1"/>
  <c r="K450" i="16"/>
  <c r="Q450" i="16" s="1"/>
  <c r="K481" i="16"/>
  <c r="Q481" i="16" s="1"/>
  <c r="K195" i="16"/>
  <c r="Q195" i="16" s="1"/>
  <c r="K93" i="16"/>
  <c r="Q93" i="16" s="1"/>
  <c r="K203" i="16"/>
  <c r="Q203" i="16" s="1"/>
  <c r="K347" i="16"/>
  <c r="Q347" i="16" s="1"/>
  <c r="K400" i="16"/>
  <c r="Q400" i="16" s="1"/>
  <c r="K219" i="16"/>
  <c r="Q219" i="16" s="1"/>
  <c r="K287" i="16"/>
  <c r="Q287" i="16" s="1"/>
  <c r="K334" i="16"/>
  <c r="Q334" i="16" s="1"/>
  <c r="K291" i="16"/>
  <c r="Q291" i="16" s="1"/>
  <c r="K496" i="16"/>
  <c r="Q496" i="16" s="1"/>
  <c r="L551" i="16"/>
  <c r="S551" i="16" s="1"/>
  <c r="L166" i="16"/>
  <c r="S166" i="16" s="1"/>
  <c r="L362" i="16"/>
  <c r="S362" i="16" s="1"/>
  <c r="L50" i="16"/>
  <c r="S50" i="16" s="1"/>
  <c r="L462" i="16"/>
  <c r="S462" i="16" s="1"/>
  <c r="L510" i="16"/>
  <c r="S510" i="16" s="1"/>
  <c r="L208" i="16"/>
  <c r="S208" i="16" s="1"/>
  <c r="L174" i="16"/>
  <c r="S174" i="16" s="1"/>
  <c r="N204" i="16"/>
  <c r="O252" i="16"/>
  <c r="T252" i="16" s="1"/>
  <c r="N252" i="16"/>
  <c r="M252" i="16"/>
  <c r="L252" i="16"/>
  <c r="S252" i="16" s="1"/>
  <c r="J252" i="16"/>
  <c r="R252" i="16" s="1"/>
  <c r="O99" i="16"/>
  <c r="T99" i="16" s="1"/>
  <c r="N99" i="16"/>
  <c r="L99" i="16"/>
  <c r="S99" i="16" s="1"/>
  <c r="M99" i="16"/>
  <c r="J99" i="16"/>
  <c r="R99" i="16" s="1"/>
  <c r="O168" i="16"/>
  <c r="T168" i="16" s="1"/>
  <c r="N168" i="16"/>
  <c r="M168" i="16"/>
  <c r="L168" i="16"/>
  <c r="S168" i="16" s="1"/>
  <c r="J168" i="16"/>
  <c r="R168" i="16" s="1"/>
  <c r="O404" i="16"/>
  <c r="T404" i="16" s="1"/>
  <c r="N404" i="16"/>
  <c r="L404" i="16"/>
  <c r="S404" i="16" s="1"/>
  <c r="M404" i="16"/>
  <c r="J404" i="16"/>
  <c r="R404" i="16" s="1"/>
  <c r="O152" i="16"/>
  <c r="T152" i="16" s="1"/>
  <c r="N152" i="16"/>
  <c r="M152" i="16"/>
  <c r="L152" i="16"/>
  <c r="S152" i="16" s="1"/>
  <c r="J152" i="16"/>
  <c r="R152" i="16" s="1"/>
  <c r="O231" i="16"/>
  <c r="T231" i="16" s="1"/>
  <c r="N231" i="16"/>
  <c r="L231" i="16"/>
  <c r="S231" i="16" s="1"/>
  <c r="M231" i="16"/>
  <c r="J231" i="16"/>
  <c r="R231" i="16" s="1"/>
  <c r="O486" i="16"/>
  <c r="T486" i="16" s="1"/>
  <c r="N486" i="16"/>
  <c r="L486" i="16"/>
  <c r="S486" i="16" s="1"/>
  <c r="M486" i="16"/>
  <c r="J486" i="16"/>
  <c r="R486" i="16" s="1"/>
  <c r="O416" i="16"/>
  <c r="T416" i="16" s="1"/>
  <c r="N416" i="16"/>
  <c r="M416" i="16"/>
  <c r="L416" i="16"/>
  <c r="S416" i="16" s="1"/>
  <c r="J416" i="16"/>
  <c r="R416" i="16" s="1"/>
  <c r="O132" i="16"/>
  <c r="T132" i="16" s="1"/>
  <c r="N132" i="16"/>
  <c r="L132" i="16"/>
  <c r="S132" i="16" s="1"/>
  <c r="M132" i="16"/>
  <c r="J132" i="16"/>
  <c r="R132" i="16" s="1"/>
  <c r="O325" i="16"/>
  <c r="T325" i="16" s="1"/>
  <c r="N325" i="16"/>
  <c r="M325" i="16"/>
  <c r="L325" i="16"/>
  <c r="S325" i="16" s="1"/>
  <c r="J325" i="16"/>
  <c r="R325" i="16" s="1"/>
  <c r="O38" i="16"/>
  <c r="T38" i="16" s="1"/>
  <c r="N38" i="16"/>
  <c r="L38" i="16"/>
  <c r="S38" i="16" s="1"/>
  <c r="M38" i="16"/>
  <c r="J38" i="16"/>
  <c r="R38" i="16" s="1"/>
  <c r="O228" i="16"/>
  <c r="T228" i="16" s="1"/>
  <c r="N228" i="16"/>
  <c r="M228" i="16"/>
  <c r="L228" i="16"/>
  <c r="S228" i="16" s="1"/>
  <c r="J228" i="16"/>
  <c r="R228" i="16" s="1"/>
  <c r="G69" i="16"/>
  <c r="N69" i="16"/>
  <c r="O69" i="16"/>
  <c r="T69" i="16" s="1"/>
  <c r="L69" i="16"/>
  <c r="S69" i="16" s="1"/>
  <c r="M69" i="16"/>
  <c r="J69" i="16"/>
  <c r="R69" i="16" s="1"/>
  <c r="O146" i="16"/>
  <c r="T146" i="16" s="1"/>
  <c r="N146" i="16"/>
  <c r="M146" i="16"/>
  <c r="L146" i="16"/>
  <c r="S146" i="16" s="1"/>
  <c r="J146" i="16"/>
  <c r="R146" i="16" s="1"/>
  <c r="G114" i="16"/>
  <c r="O114" i="16"/>
  <c r="T114" i="16" s="1"/>
  <c r="N114" i="16"/>
  <c r="L114" i="16"/>
  <c r="S114" i="16" s="1"/>
  <c r="M114" i="16"/>
  <c r="J114" i="16"/>
  <c r="R114" i="16" s="1"/>
  <c r="O26" i="16"/>
  <c r="T26" i="16" s="1"/>
  <c r="N26" i="16"/>
  <c r="M26" i="16"/>
  <c r="L26" i="16"/>
  <c r="S26" i="16" s="1"/>
  <c r="J26" i="16"/>
  <c r="R26" i="16" s="1"/>
  <c r="G201" i="16"/>
  <c r="O201" i="16"/>
  <c r="T201" i="16" s="1"/>
  <c r="N201" i="16"/>
  <c r="L201" i="16"/>
  <c r="S201" i="16" s="1"/>
  <c r="J201" i="16"/>
  <c r="R201" i="16" s="1"/>
  <c r="O370" i="16"/>
  <c r="T370" i="16" s="1"/>
  <c r="N370" i="16"/>
  <c r="M370" i="16"/>
  <c r="L370" i="16"/>
  <c r="S370" i="16" s="1"/>
  <c r="J370" i="16"/>
  <c r="R370" i="16" s="1"/>
  <c r="G102" i="16"/>
  <c r="N102" i="16"/>
  <c r="O102" i="16"/>
  <c r="T102" i="16" s="1"/>
  <c r="M102" i="16"/>
  <c r="L102" i="16"/>
  <c r="S102" i="16" s="1"/>
  <c r="J102" i="16"/>
  <c r="R102" i="16" s="1"/>
  <c r="O473" i="16"/>
  <c r="T473" i="16" s="1"/>
  <c r="N473" i="16"/>
  <c r="M473" i="16"/>
  <c r="L473" i="16"/>
  <c r="S473" i="16" s="1"/>
  <c r="J473" i="16"/>
  <c r="R473" i="16" s="1"/>
  <c r="G247" i="16"/>
  <c r="N247" i="16"/>
  <c r="O247" i="16"/>
  <c r="T247" i="16" s="1"/>
  <c r="M247" i="16"/>
  <c r="L247" i="16"/>
  <c r="S247" i="16" s="1"/>
  <c r="J247" i="16"/>
  <c r="R247" i="16" s="1"/>
  <c r="O288" i="16"/>
  <c r="T288" i="16" s="1"/>
  <c r="N288" i="16"/>
  <c r="M288" i="16"/>
  <c r="L288" i="16"/>
  <c r="S288" i="16" s="1"/>
  <c r="J288" i="16"/>
  <c r="R288" i="16" s="1"/>
  <c r="G133" i="16"/>
  <c r="O133" i="16"/>
  <c r="T133" i="16" s="1"/>
  <c r="N133" i="16"/>
  <c r="L133" i="16"/>
  <c r="S133" i="16" s="1"/>
  <c r="M133" i="16"/>
  <c r="J133" i="16"/>
  <c r="R133" i="16" s="1"/>
  <c r="O460" i="16"/>
  <c r="T460" i="16" s="1"/>
  <c r="N460" i="16"/>
  <c r="M460" i="16"/>
  <c r="L460" i="16"/>
  <c r="S460" i="16" s="1"/>
  <c r="J460" i="16"/>
  <c r="R460" i="16" s="1"/>
  <c r="G242" i="16"/>
  <c r="O242" i="16"/>
  <c r="T242" i="16" s="1"/>
  <c r="N242" i="16"/>
  <c r="M242" i="16"/>
  <c r="L242" i="16"/>
  <c r="S242" i="16" s="1"/>
  <c r="J242" i="16"/>
  <c r="R242" i="16" s="1"/>
  <c r="O138" i="16"/>
  <c r="T138" i="16" s="1"/>
  <c r="N138" i="16"/>
  <c r="M138" i="16"/>
  <c r="L138" i="16"/>
  <c r="S138" i="16" s="1"/>
  <c r="J138" i="16"/>
  <c r="R138" i="16" s="1"/>
  <c r="G523" i="16"/>
  <c r="N523" i="16"/>
  <c r="M523" i="16"/>
  <c r="L523" i="16"/>
  <c r="S523" i="16" s="1"/>
  <c r="O523" i="16"/>
  <c r="T523" i="16" s="1"/>
  <c r="J523" i="16"/>
  <c r="R523" i="16" s="1"/>
  <c r="O507" i="16"/>
  <c r="T507" i="16" s="1"/>
  <c r="N507" i="16"/>
  <c r="M507" i="16"/>
  <c r="L507" i="16"/>
  <c r="S507" i="16" s="1"/>
  <c r="J507" i="16"/>
  <c r="R507" i="16" s="1"/>
  <c r="G500" i="16"/>
  <c r="O500" i="16"/>
  <c r="T500" i="16" s="1"/>
  <c r="N500" i="16"/>
  <c r="M500" i="16"/>
  <c r="L500" i="16"/>
  <c r="S500" i="16" s="1"/>
  <c r="J500" i="16"/>
  <c r="R500" i="16" s="1"/>
  <c r="O265" i="16"/>
  <c r="T265" i="16" s="1"/>
  <c r="N265" i="16"/>
  <c r="M265" i="16"/>
  <c r="L265" i="16"/>
  <c r="S265" i="16" s="1"/>
  <c r="J265" i="16"/>
  <c r="R265" i="16" s="1"/>
  <c r="O558" i="16"/>
  <c r="T558" i="16" s="1"/>
  <c r="N558" i="16"/>
  <c r="M558" i="16"/>
  <c r="L558" i="16"/>
  <c r="S558" i="16" s="1"/>
  <c r="J558" i="16"/>
  <c r="R558" i="16" s="1"/>
  <c r="G385" i="16"/>
  <c r="N385" i="16"/>
  <c r="O385" i="16"/>
  <c r="T385" i="16" s="1"/>
  <c r="M385" i="16"/>
  <c r="L385" i="16"/>
  <c r="S385" i="16" s="1"/>
  <c r="J385" i="16"/>
  <c r="R385" i="16" s="1"/>
  <c r="O377" i="16"/>
  <c r="T377" i="16" s="1"/>
  <c r="N377" i="16"/>
  <c r="M377" i="16"/>
  <c r="L377" i="16"/>
  <c r="S377" i="16" s="1"/>
  <c r="J377" i="16"/>
  <c r="R377" i="16" s="1"/>
  <c r="G281" i="16"/>
  <c r="N281" i="16"/>
  <c r="M281" i="16"/>
  <c r="O281" i="16"/>
  <c r="T281" i="16" s="1"/>
  <c r="L281" i="16"/>
  <c r="S281" i="16" s="1"/>
  <c r="J281" i="16"/>
  <c r="R281" i="16" s="1"/>
  <c r="O463" i="16"/>
  <c r="T463" i="16" s="1"/>
  <c r="N463" i="16"/>
  <c r="M463" i="16"/>
  <c r="L463" i="16"/>
  <c r="S463" i="16" s="1"/>
  <c r="J463" i="16"/>
  <c r="R463" i="16" s="1"/>
  <c r="G143" i="16"/>
  <c r="O143" i="16"/>
  <c r="T143" i="16" s="1"/>
  <c r="N143" i="16"/>
  <c r="M143" i="16"/>
  <c r="L143" i="16"/>
  <c r="S143" i="16" s="1"/>
  <c r="J143" i="16"/>
  <c r="R143" i="16" s="1"/>
  <c r="O136" i="16"/>
  <c r="T136" i="16" s="1"/>
  <c r="N136" i="16"/>
  <c r="M136" i="16"/>
  <c r="L136" i="16"/>
  <c r="S136" i="16" s="1"/>
  <c r="J136" i="16"/>
  <c r="R136" i="16" s="1"/>
  <c r="O187" i="16"/>
  <c r="T187" i="16" s="1"/>
  <c r="N187" i="16"/>
  <c r="M187" i="16"/>
  <c r="L187" i="16"/>
  <c r="S187" i="16" s="1"/>
  <c r="J187" i="16"/>
  <c r="R187" i="16" s="1"/>
  <c r="O271" i="16"/>
  <c r="T271" i="16" s="1"/>
  <c r="N271" i="16"/>
  <c r="M271" i="16"/>
  <c r="L271" i="16"/>
  <c r="S271" i="16" s="1"/>
  <c r="J271" i="16"/>
  <c r="R271" i="16" s="1"/>
  <c r="G428" i="16"/>
  <c r="O428" i="16"/>
  <c r="T428" i="16" s="1"/>
  <c r="N428" i="16"/>
  <c r="M428" i="16"/>
  <c r="L428" i="16"/>
  <c r="S428" i="16" s="1"/>
  <c r="K428" i="16"/>
  <c r="Q428" i="16" s="1"/>
  <c r="J428" i="16"/>
  <c r="R428" i="16" s="1"/>
  <c r="O63" i="16"/>
  <c r="T63" i="16" s="1"/>
  <c r="N63" i="16"/>
  <c r="M63" i="16"/>
  <c r="L63" i="16"/>
  <c r="S63" i="16" s="1"/>
  <c r="J63" i="16"/>
  <c r="R63" i="16" s="1"/>
  <c r="N491" i="16"/>
  <c r="M491" i="16"/>
  <c r="L491" i="16"/>
  <c r="S491" i="16" s="1"/>
  <c r="K491" i="16"/>
  <c r="Q491" i="16" s="1"/>
  <c r="J491" i="16"/>
  <c r="R491" i="16" s="1"/>
  <c r="O21" i="16"/>
  <c r="T21" i="16" s="1"/>
  <c r="N21" i="16"/>
  <c r="M21" i="16"/>
  <c r="L21" i="16"/>
  <c r="S21" i="16" s="1"/>
  <c r="J21" i="16"/>
  <c r="R21" i="16" s="1"/>
  <c r="G331" i="16"/>
  <c r="O331" i="16"/>
  <c r="T331" i="16" s="1"/>
  <c r="N331" i="16"/>
  <c r="M331" i="16"/>
  <c r="L331" i="16"/>
  <c r="S331" i="16" s="1"/>
  <c r="K331" i="16"/>
  <c r="Q331" i="16" s="1"/>
  <c r="J331" i="16"/>
  <c r="R331" i="16" s="1"/>
  <c r="O357" i="16"/>
  <c r="T357" i="16" s="1"/>
  <c r="N357" i="16"/>
  <c r="M357" i="16"/>
  <c r="L357" i="16"/>
  <c r="S357" i="16" s="1"/>
  <c r="J357" i="16"/>
  <c r="R357" i="16" s="1"/>
  <c r="O359" i="16"/>
  <c r="T359" i="16" s="1"/>
  <c r="N359" i="16"/>
  <c r="M359" i="16"/>
  <c r="L359" i="16"/>
  <c r="S359" i="16" s="1"/>
  <c r="J359" i="16"/>
  <c r="R359" i="16" s="1"/>
  <c r="G49" i="16"/>
  <c r="O49" i="16"/>
  <c r="T49" i="16" s="1"/>
  <c r="N49" i="16"/>
  <c r="M49" i="16"/>
  <c r="L49" i="16"/>
  <c r="S49" i="16" s="1"/>
  <c r="K49" i="16"/>
  <c r="Q49" i="16" s="1"/>
  <c r="J49" i="16"/>
  <c r="R49" i="16" s="1"/>
  <c r="O250" i="16"/>
  <c r="T250" i="16" s="1"/>
  <c r="N250" i="16"/>
  <c r="M250" i="16"/>
  <c r="L250" i="16"/>
  <c r="S250" i="16" s="1"/>
  <c r="J250" i="16"/>
  <c r="R250" i="16" s="1"/>
  <c r="N214" i="16"/>
  <c r="O214" i="16"/>
  <c r="T214" i="16" s="1"/>
  <c r="M214" i="16"/>
  <c r="L214" i="16"/>
  <c r="S214" i="16" s="1"/>
  <c r="K214" i="16"/>
  <c r="Q214" i="16" s="1"/>
  <c r="J214" i="16"/>
  <c r="R214" i="16" s="1"/>
  <c r="G7" i="16"/>
  <c r="O7" i="16"/>
  <c r="T7" i="16" s="1"/>
  <c r="N7" i="16"/>
  <c r="M7" i="16"/>
  <c r="L7" i="16"/>
  <c r="S7" i="16" s="1"/>
  <c r="K7" i="16"/>
  <c r="Q7" i="16" s="1"/>
  <c r="J7" i="16"/>
  <c r="R7" i="16" s="1"/>
  <c r="O321" i="16"/>
  <c r="T321" i="16" s="1"/>
  <c r="N321" i="16"/>
  <c r="M321" i="16"/>
  <c r="L321" i="16"/>
  <c r="S321" i="16" s="1"/>
  <c r="J321" i="16"/>
  <c r="R321" i="16" s="1"/>
  <c r="O443" i="16"/>
  <c r="T443" i="16" s="1"/>
  <c r="N443" i="16"/>
  <c r="M443" i="16"/>
  <c r="L443" i="16"/>
  <c r="S443" i="16" s="1"/>
  <c r="K443" i="16"/>
  <c r="Q443" i="16" s="1"/>
  <c r="J443" i="16"/>
  <c r="R443" i="16" s="1"/>
  <c r="O239" i="16"/>
  <c r="T239" i="16" s="1"/>
  <c r="N239" i="16"/>
  <c r="M239" i="16"/>
  <c r="L239" i="16"/>
  <c r="S239" i="16" s="1"/>
  <c r="J239" i="16"/>
  <c r="R239" i="16" s="1"/>
  <c r="G106" i="16"/>
  <c r="O106" i="16"/>
  <c r="T106" i="16" s="1"/>
  <c r="N106" i="16"/>
  <c r="M106" i="16"/>
  <c r="L106" i="16"/>
  <c r="S106" i="16" s="1"/>
  <c r="K106" i="16"/>
  <c r="Q106" i="16" s="1"/>
  <c r="J106" i="16"/>
  <c r="R106" i="16" s="1"/>
  <c r="O392" i="16"/>
  <c r="T392" i="16" s="1"/>
  <c r="N392" i="16"/>
  <c r="M392" i="16"/>
  <c r="L392" i="16"/>
  <c r="S392" i="16" s="1"/>
  <c r="K392" i="16"/>
  <c r="Q392" i="16" s="1"/>
  <c r="J392" i="16"/>
  <c r="R392" i="16" s="1"/>
  <c r="N493" i="16"/>
  <c r="M493" i="16"/>
  <c r="L493" i="16"/>
  <c r="S493" i="16" s="1"/>
  <c r="O493" i="16"/>
  <c r="T493" i="16" s="1"/>
  <c r="K493" i="16"/>
  <c r="Q493" i="16" s="1"/>
  <c r="J493" i="16"/>
  <c r="R493" i="16" s="1"/>
  <c r="O521" i="16"/>
  <c r="T521" i="16" s="1"/>
  <c r="N521" i="16"/>
  <c r="M521" i="16"/>
  <c r="L521" i="16"/>
  <c r="S521" i="16" s="1"/>
  <c r="K521" i="16"/>
  <c r="Q521" i="16" s="1"/>
  <c r="J521" i="16"/>
  <c r="R521" i="16" s="1"/>
  <c r="G74" i="16"/>
  <c r="O74" i="16"/>
  <c r="T74" i="16" s="1"/>
  <c r="N74" i="16"/>
  <c r="M74" i="16"/>
  <c r="L74" i="16"/>
  <c r="S74" i="16" s="1"/>
  <c r="K74" i="16"/>
  <c r="Q74" i="16" s="1"/>
  <c r="J74" i="16"/>
  <c r="R74" i="16" s="1"/>
  <c r="O444" i="16"/>
  <c r="T444" i="16" s="1"/>
  <c r="N444" i="16"/>
  <c r="M444" i="16"/>
  <c r="L444" i="16"/>
  <c r="S444" i="16" s="1"/>
  <c r="K444" i="16"/>
  <c r="Q444" i="16" s="1"/>
  <c r="J444" i="16"/>
  <c r="R444" i="16" s="1"/>
  <c r="O354" i="16"/>
  <c r="T354" i="16" s="1"/>
  <c r="N354" i="16"/>
  <c r="M354" i="16"/>
  <c r="L354" i="16"/>
  <c r="S354" i="16" s="1"/>
  <c r="K354" i="16"/>
  <c r="Q354" i="16" s="1"/>
  <c r="J354" i="16"/>
  <c r="R354" i="16" s="1"/>
  <c r="O194" i="16"/>
  <c r="T194" i="16" s="1"/>
  <c r="N194" i="16"/>
  <c r="M194" i="16"/>
  <c r="L194" i="16"/>
  <c r="S194" i="16" s="1"/>
  <c r="K194" i="16"/>
  <c r="Q194" i="16" s="1"/>
  <c r="J194" i="16"/>
  <c r="R194" i="16" s="1"/>
  <c r="G328" i="16"/>
  <c r="O328" i="16"/>
  <c r="T328" i="16" s="1"/>
  <c r="N328" i="16"/>
  <c r="M328" i="16"/>
  <c r="L328" i="16"/>
  <c r="S328" i="16" s="1"/>
  <c r="K328" i="16"/>
  <c r="Q328" i="16" s="1"/>
  <c r="J328" i="16"/>
  <c r="R328" i="16" s="1"/>
  <c r="O131" i="16"/>
  <c r="T131" i="16" s="1"/>
  <c r="N131" i="16"/>
  <c r="M131" i="16"/>
  <c r="L131" i="16"/>
  <c r="S131" i="16" s="1"/>
  <c r="K131" i="16"/>
  <c r="Q131" i="16" s="1"/>
  <c r="J131" i="16"/>
  <c r="R131" i="16" s="1"/>
  <c r="N429" i="16"/>
  <c r="M429" i="16"/>
  <c r="O429" i="16"/>
  <c r="T429" i="16" s="1"/>
  <c r="L429" i="16"/>
  <c r="S429" i="16" s="1"/>
  <c r="K429" i="16"/>
  <c r="Q429" i="16" s="1"/>
  <c r="J429" i="16"/>
  <c r="R429" i="16" s="1"/>
  <c r="O504" i="16"/>
  <c r="T504" i="16" s="1"/>
  <c r="N504" i="16"/>
  <c r="M504" i="16"/>
  <c r="L504" i="16"/>
  <c r="S504" i="16" s="1"/>
  <c r="K504" i="16"/>
  <c r="Q504" i="16" s="1"/>
  <c r="J504" i="16"/>
  <c r="R504" i="16" s="1"/>
  <c r="O360" i="16"/>
  <c r="T360" i="16" s="1"/>
  <c r="N360" i="16"/>
  <c r="M360" i="16"/>
  <c r="L360" i="16"/>
  <c r="S360" i="16" s="1"/>
  <c r="K360" i="16"/>
  <c r="Q360" i="16" s="1"/>
  <c r="J360" i="16"/>
  <c r="R360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G539" i="16"/>
  <c r="O539" i="16"/>
  <c r="T539" i="16" s="1"/>
  <c r="N539" i="16"/>
  <c r="M539" i="16"/>
  <c r="L539" i="16"/>
  <c r="S539" i="16" s="1"/>
  <c r="K539" i="16"/>
  <c r="Q539" i="16" s="1"/>
  <c r="J539" i="16"/>
  <c r="R539" i="16" s="1"/>
  <c r="O387" i="16"/>
  <c r="T387" i="16" s="1"/>
  <c r="N387" i="16"/>
  <c r="M387" i="16"/>
  <c r="L387" i="16"/>
  <c r="S387" i="16" s="1"/>
  <c r="K387" i="16"/>
  <c r="Q387" i="16" s="1"/>
  <c r="J387" i="16"/>
  <c r="R387" i="16" s="1"/>
  <c r="N409" i="16"/>
  <c r="M409" i="16"/>
  <c r="L409" i="16"/>
  <c r="S409" i="16" s="1"/>
  <c r="O409" i="16"/>
  <c r="T409" i="16" s="1"/>
  <c r="K409" i="16"/>
  <c r="Q409" i="16" s="1"/>
  <c r="J409" i="16"/>
  <c r="R409" i="16" s="1"/>
  <c r="O520" i="16"/>
  <c r="T520" i="16" s="1"/>
  <c r="N520" i="16"/>
  <c r="M520" i="16"/>
  <c r="L520" i="16"/>
  <c r="S520" i="16" s="1"/>
  <c r="K520" i="16"/>
  <c r="Q520" i="16" s="1"/>
  <c r="J520" i="16"/>
  <c r="R520" i="16" s="1"/>
  <c r="G176" i="16"/>
  <c r="O176" i="16"/>
  <c r="T176" i="16" s="1"/>
  <c r="N176" i="16"/>
  <c r="M176" i="16"/>
  <c r="L176" i="16"/>
  <c r="S176" i="16" s="1"/>
  <c r="K176" i="16"/>
  <c r="Q176" i="16" s="1"/>
  <c r="J176" i="16"/>
  <c r="R17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503" i="16"/>
  <c r="T503" i="16" s="1"/>
  <c r="N503" i="16"/>
  <c r="M503" i="16"/>
  <c r="L503" i="16"/>
  <c r="S503" i="16" s="1"/>
  <c r="K503" i="16"/>
  <c r="Q503" i="16" s="1"/>
  <c r="J503" i="16"/>
  <c r="R503" i="16" s="1"/>
  <c r="O145" i="16"/>
  <c r="T145" i="16" s="1"/>
  <c r="N145" i="16"/>
  <c r="M145" i="16"/>
  <c r="L145" i="16"/>
  <c r="S145" i="16" s="1"/>
  <c r="K145" i="16"/>
  <c r="Q145" i="16" s="1"/>
  <c r="J145" i="16"/>
  <c r="R145" i="16" s="1"/>
  <c r="G541" i="16"/>
  <c r="O541" i="16"/>
  <c r="T541" i="16" s="1"/>
  <c r="N541" i="16"/>
  <c r="M541" i="16"/>
  <c r="L541" i="16"/>
  <c r="S541" i="16" s="1"/>
  <c r="K541" i="16"/>
  <c r="Q541" i="16" s="1"/>
  <c r="J541" i="16"/>
  <c r="R541" i="16" s="1"/>
  <c r="O341" i="16"/>
  <c r="T341" i="16" s="1"/>
  <c r="N341" i="16"/>
  <c r="M341" i="16"/>
  <c r="L341" i="16"/>
  <c r="S341" i="16" s="1"/>
  <c r="K341" i="16"/>
  <c r="Q341" i="16" s="1"/>
  <c r="J341" i="16"/>
  <c r="R341" i="16" s="1"/>
  <c r="N284" i="16"/>
  <c r="O284" i="16"/>
  <c r="T284" i="16" s="1"/>
  <c r="M284" i="16"/>
  <c r="L284" i="16"/>
  <c r="S284" i="16" s="1"/>
  <c r="K284" i="16"/>
  <c r="Q284" i="16" s="1"/>
  <c r="J284" i="16"/>
  <c r="R284" i="16" s="1"/>
  <c r="O294" i="16"/>
  <c r="T294" i="16" s="1"/>
  <c r="N294" i="16"/>
  <c r="M294" i="16"/>
  <c r="L294" i="16"/>
  <c r="S294" i="16" s="1"/>
  <c r="K294" i="16"/>
  <c r="Q294" i="16" s="1"/>
  <c r="J294" i="16"/>
  <c r="R294" i="16" s="1"/>
  <c r="G128" i="16"/>
  <c r="O128" i="16"/>
  <c r="T128" i="16" s="1"/>
  <c r="N128" i="16"/>
  <c r="M128" i="16"/>
  <c r="L128" i="16"/>
  <c r="S128" i="16" s="1"/>
  <c r="K128" i="16"/>
  <c r="Q128" i="16" s="1"/>
  <c r="J128" i="16"/>
  <c r="R128" i="16" s="1"/>
  <c r="O469" i="16"/>
  <c r="T469" i="16" s="1"/>
  <c r="N469" i="16"/>
  <c r="M469" i="16"/>
  <c r="L469" i="16"/>
  <c r="S469" i="16" s="1"/>
  <c r="K469" i="16"/>
  <c r="Q469" i="16" s="1"/>
  <c r="J469" i="16"/>
  <c r="R469" i="16" s="1"/>
  <c r="O32" i="16"/>
  <c r="T32" i="16" s="1"/>
  <c r="N32" i="16"/>
  <c r="M32" i="16"/>
  <c r="L32" i="16"/>
  <c r="S32" i="16" s="1"/>
  <c r="K32" i="16"/>
  <c r="Q32" i="16" s="1"/>
  <c r="J32" i="16"/>
  <c r="R32" i="16" s="1"/>
  <c r="O522" i="16"/>
  <c r="T522" i="16" s="1"/>
  <c r="M522" i="16"/>
  <c r="L522" i="16"/>
  <c r="S522" i="16" s="1"/>
  <c r="K522" i="16"/>
  <c r="Q522" i="16" s="1"/>
  <c r="N522" i="16"/>
  <c r="J522" i="16"/>
  <c r="R522" i="16" s="1"/>
  <c r="G154" i="16"/>
  <c r="N154" i="16"/>
  <c r="O154" i="16"/>
  <c r="T154" i="16" s="1"/>
  <c r="M154" i="16"/>
  <c r="L154" i="16"/>
  <c r="S154" i="16" s="1"/>
  <c r="K154" i="16"/>
  <c r="Q154" i="16" s="1"/>
  <c r="J154" i="16"/>
  <c r="R154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30" i="16"/>
  <c r="M30" i="16"/>
  <c r="L30" i="16"/>
  <c r="S30" i="16" s="1"/>
  <c r="O30" i="16"/>
  <c r="T30" i="16" s="1"/>
  <c r="K30" i="16"/>
  <c r="Q30" i="16" s="1"/>
  <c r="J30" i="16"/>
  <c r="R30" i="16" s="1"/>
  <c r="O508" i="16"/>
  <c r="T508" i="16" s="1"/>
  <c r="M508" i="16"/>
  <c r="L508" i="16"/>
  <c r="S508" i="16" s="1"/>
  <c r="N508" i="16"/>
  <c r="K508" i="16"/>
  <c r="Q508" i="16" s="1"/>
  <c r="J508" i="16"/>
  <c r="R508" i="16" s="1"/>
  <c r="G19" i="16"/>
  <c r="O19" i="16"/>
  <c r="T19" i="16" s="1"/>
  <c r="N19" i="16"/>
  <c r="M19" i="16"/>
  <c r="L19" i="16"/>
  <c r="S19" i="16" s="1"/>
  <c r="K19" i="16"/>
  <c r="Q19" i="16" s="1"/>
  <c r="J19" i="16"/>
  <c r="R19" i="16" s="1"/>
  <c r="O412" i="16"/>
  <c r="T412" i="16" s="1"/>
  <c r="N412" i="16"/>
  <c r="M412" i="16"/>
  <c r="L412" i="16"/>
  <c r="S412" i="16" s="1"/>
  <c r="K412" i="16"/>
  <c r="Q412" i="16" s="1"/>
  <c r="J412" i="16"/>
  <c r="R412" i="16" s="1"/>
  <c r="G496" i="16"/>
  <c r="H199" i="16"/>
  <c r="H341" i="16"/>
  <c r="P341" i="16" s="1"/>
  <c r="H343" i="16"/>
  <c r="H469" i="16"/>
  <c r="H335" i="16"/>
  <c r="H543" i="16"/>
  <c r="H97" i="16"/>
  <c r="H412" i="16"/>
  <c r="I252" i="16"/>
  <c r="I118" i="16"/>
  <c r="K252" i="16"/>
  <c r="Q252" i="16" s="1"/>
  <c r="K168" i="16"/>
  <c r="Q168" i="16" s="1"/>
  <c r="K152" i="16"/>
  <c r="Q152" i="16" s="1"/>
  <c r="K416" i="16"/>
  <c r="Q416" i="16" s="1"/>
  <c r="K325" i="16"/>
  <c r="Q325" i="16" s="1"/>
  <c r="K228" i="16"/>
  <c r="Q228" i="16" s="1"/>
  <c r="K146" i="16"/>
  <c r="Q146" i="16" s="1"/>
  <c r="K26" i="16"/>
  <c r="Q26" i="16" s="1"/>
  <c r="K370" i="16"/>
  <c r="Q370" i="16" s="1"/>
  <c r="K473" i="16"/>
  <c r="Q473" i="16" s="1"/>
  <c r="K288" i="16"/>
  <c r="Q288" i="16" s="1"/>
  <c r="K460" i="16"/>
  <c r="Q460" i="16" s="1"/>
  <c r="K138" i="16"/>
  <c r="Q138" i="16" s="1"/>
  <c r="K507" i="16"/>
  <c r="Q507" i="16" s="1"/>
  <c r="K265" i="16"/>
  <c r="Q265" i="16" s="1"/>
  <c r="K558" i="16"/>
  <c r="Q558" i="16" s="1"/>
  <c r="K377" i="16"/>
  <c r="Q377" i="16" s="1"/>
  <c r="K463" i="16"/>
  <c r="Q463" i="16" s="1"/>
  <c r="K136" i="16"/>
  <c r="Q136" i="16" s="1"/>
  <c r="K271" i="16"/>
  <c r="Q271" i="16" s="1"/>
  <c r="K57" i="16"/>
  <c r="Q57" i="16" s="1"/>
  <c r="K359" i="16"/>
  <c r="Q359" i="16" s="1"/>
  <c r="K110" i="16"/>
  <c r="Q110" i="16" s="1"/>
  <c r="K239" i="16"/>
  <c r="Q239" i="16" s="1"/>
  <c r="K245" i="16"/>
  <c r="Q245" i="16" s="1"/>
  <c r="K462" i="16"/>
  <c r="Q462" i="16" s="1"/>
  <c r="K289" i="16"/>
  <c r="Q289" i="16" s="1"/>
  <c r="K510" i="16"/>
  <c r="Q510" i="16" s="1"/>
  <c r="K234" i="16"/>
  <c r="Q234" i="16" s="1"/>
  <c r="K208" i="16"/>
  <c r="Q208" i="16" s="1"/>
  <c r="K506" i="16"/>
  <c r="Q506" i="16" s="1"/>
  <c r="K174" i="16"/>
  <c r="Q174" i="16" s="1"/>
  <c r="K372" i="16"/>
  <c r="Q372" i="16" s="1"/>
  <c r="L494" i="16"/>
  <c r="S494" i="16" s="1"/>
  <c r="L206" i="16"/>
  <c r="S206" i="16" s="1"/>
  <c r="L430" i="16"/>
  <c r="S430" i="16" s="1"/>
  <c r="L267" i="16"/>
  <c r="S267" i="16" s="1"/>
  <c r="L86" i="16"/>
  <c r="S86" i="16" s="1"/>
  <c r="L229" i="16"/>
  <c r="S229" i="16" s="1"/>
  <c r="L456" i="16"/>
  <c r="S456" i="16" s="1"/>
  <c r="L121" i="16"/>
  <c r="S121" i="16" s="1"/>
  <c r="N450" i="16"/>
  <c r="N84" i="16"/>
  <c r="O491" i="16"/>
  <c r="T491" i="16" s="1"/>
  <c r="U506" i="16" l="1"/>
  <c r="U415" i="16"/>
  <c r="U243" i="16"/>
  <c r="V243" i="16" s="1"/>
  <c r="U89" i="16"/>
  <c r="V89" i="16" s="1"/>
  <c r="U285" i="16"/>
  <c r="U201" i="16"/>
  <c r="U252" i="16"/>
  <c r="U250" i="16"/>
  <c r="V250" i="16" s="1"/>
  <c r="U462" i="16"/>
  <c r="U50" i="16"/>
  <c r="V50" i="16" s="1"/>
  <c r="U55" i="16"/>
  <c r="U156" i="16"/>
  <c r="V156" i="16" s="1"/>
  <c r="U92" i="16"/>
  <c r="U20" i="16"/>
  <c r="V20" i="16" s="1"/>
  <c r="U41" i="16"/>
  <c r="U382" i="16"/>
  <c r="V382" i="16" s="1"/>
  <c r="U434" i="16"/>
  <c r="U160" i="16"/>
  <c r="V160" i="16" s="1"/>
  <c r="U136" i="16"/>
  <c r="U129" i="16"/>
  <c r="V129" i="16" s="1"/>
  <c r="U85" i="16"/>
  <c r="U542" i="16"/>
  <c r="V542" i="16" s="1"/>
  <c r="U471" i="16"/>
  <c r="U549" i="16"/>
  <c r="V549" i="16" s="1"/>
  <c r="U4" i="16"/>
  <c r="V4" i="16" s="1"/>
  <c r="U97" i="16"/>
  <c r="V97" i="16" s="1"/>
  <c r="U343" i="16"/>
  <c r="U556" i="16"/>
  <c r="V556" i="16" s="1"/>
  <c r="U451" i="16"/>
  <c r="V451" i="16" s="1"/>
  <c r="U562" i="16"/>
  <c r="V562" i="16" s="1"/>
  <c r="U408" i="16"/>
  <c r="V408" i="16" s="1"/>
  <c r="U426" i="16"/>
  <c r="V426" i="16" s="1"/>
  <c r="U91" i="16"/>
  <c r="U8" i="16"/>
  <c r="V8" i="16" s="1"/>
  <c r="U259" i="16"/>
  <c r="V259" i="16" s="1"/>
  <c r="U263" i="16"/>
  <c r="V263" i="16" s="1"/>
  <c r="U25" i="16"/>
  <c r="V25" i="16" s="1"/>
  <c r="U16" i="16"/>
  <c r="V16" i="16" s="1"/>
  <c r="U552" i="16"/>
  <c r="V552" i="16" s="1"/>
  <c r="U464" i="16"/>
  <c r="V464" i="16" s="1"/>
  <c r="U218" i="16"/>
  <c r="V218" i="16" s="1"/>
  <c r="U142" i="16"/>
  <c r="V142" i="16" s="1"/>
  <c r="U238" i="16"/>
  <c r="V238" i="16" s="1"/>
  <c r="U457" i="16"/>
  <c r="V457" i="16" s="1"/>
  <c r="U528" i="16"/>
  <c r="V528" i="16" s="1"/>
  <c r="U213" i="16"/>
  <c r="V213" i="16" s="1"/>
  <c r="U432" i="16"/>
  <c r="V432" i="16" s="1"/>
  <c r="U292" i="16"/>
  <c r="V292" i="16" s="1"/>
  <c r="U483" i="16"/>
  <c r="V483" i="16" s="1"/>
  <c r="U526" i="16"/>
  <c r="V526" i="16" s="1"/>
  <c r="U461" i="16"/>
  <c r="U209" i="16"/>
  <c r="V209" i="16" s="1"/>
  <c r="U128" i="16"/>
  <c r="V128" i="16" s="1"/>
  <c r="U289" i="16"/>
  <c r="V289" i="16" s="1"/>
  <c r="U349" i="16"/>
  <c r="V349" i="16" s="1"/>
  <c r="U530" i="16"/>
  <c r="V530" i="16" s="1"/>
  <c r="U403" i="16"/>
  <c r="V403" i="16" s="1"/>
  <c r="U166" i="16"/>
  <c r="V166" i="16" s="1"/>
  <c r="U29" i="16"/>
  <c r="V29" i="16" s="1"/>
  <c r="U82" i="16"/>
  <c r="V82" i="16" s="1"/>
  <c r="U143" i="16"/>
  <c r="V143" i="16" s="1"/>
  <c r="U14" i="16"/>
  <c r="V14" i="16" s="1"/>
  <c r="U319" i="16"/>
  <c r="V319" i="16" s="1"/>
  <c r="U118" i="16"/>
  <c r="V118" i="16" s="1"/>
  <c r="U22" i="16"/>
  <c r="V22" i="16" s="1"/>
  <c r="U84" i="16"/>
  <c r="V84" i="16" s="1"/>
  <c r="U234" i="16"/>
  <c r="V234" i="16" s="1"/>
  <c r="U400" i="16"/>
  <c r="V400" i="16" s="1"/>
  <c r="U86" i="16"/>
  <c r="V86" i="16" s="1"/>
  <c r="U110" i="16"/>
  <c r="V110" i="16" s="1"/>
  <c r="U362" i="16"/>
  <c r="U364" i="16"/>
  <c r="V364" i="16" s="1"/>
  <c r="U206" i="16"/>
  <c r="V206" i="16" s="1"/>
  <c r="U478" i="16"/>
  <c r="V478" i="16" s="1"/>
  <c r="U346" i="16"/>
  <c r="V346" i="16" s="1"/>
  <c r="U531" i="16"/>
  <c r="V531" i="16" s="1"/>
  <c r="U536" i="16"/>
  <c r="V536" i="16" s="1"/>
  <c r="U332" i="16"/>
  <c r="V332" i="16" s="1"/>
  <c r="U51" i="16"/>
  <c r="V51" i="16" s="1"/>
  <c r="U12" i="16"/>
  <c r="V12" i="16" s="1"/>
  <c r="U436" i="16"/>
  <c r="V436" i="16" s="1"/>
  <c r="U236" i="16"/>
  <c r="V236" i="16" s="1"/>
  <c r="U158" i="16"/>
  <c r="V158" i="16" s="1"/>
  <c r="U210" i="16"/>
  <c r="V210" i="16" s="1"/>
  <c r="U537" i="16"/>
  <c r="V537" i="16" s="1"/>
  <c r="U557" i="16"/>
  <c r="V557" i="16" s="1"/>
  <c r="U420" i="16"/>
  <c r="V420" i="16" s="1"/>
  <c r="U466" i="16"/>
  <c r="V466" i="16" s="1"/>
  <c r="U393" i="16"/>
  <c r="V393" i="16" s="1"/>
  <c r="U317" i="16"/>
  <c r="V317" i="16" s="1"/>
  <c r="U395" i="16"/>
  <c r="V395" i="16" s="1"/>
  <c r="U513" i="16"/>
  <c r="V513" i="16" s="1"/>
  <c r="U329" i="16"/>
  <c r="V329" i="16" s="1"/>
  <c r="U407" i="16"/>
  <c r="V407" i="16" s="1"/>
  <c r="U482" i="16"/>
  <c r="V482" i="16" s="1"/>
  <c r="U43" i="16"/>
  <c r="V43" i="16" s="1"/>
  <c r="U386" i="16"/>
  <c r="V386" i="16" s="1"/>
  <c r="U326" i="16"/>
  <c r="V326" i="16" s="1"/>
  <c r="U172" i="16"/>
  <c r="V172" i="16" s="1"/>
  <c r="U554" i="16"/>
  <c r="V554" i="16" s="1"/>
  <c r="U433" i="16"/>
  <c r="V433" i="16" s="1"/>
  <c r="U501" i="16"/>
  <c r="V501" i="16" s="1"/>
  <c r="U254" i="16"/>
  <c r="V254" i="16" s="1"/>
  <c r="U553" i="16"/>
  <c r="V553" i="16" s="1"/>
  <c r="U133" i="16"/>
  <c r="V133" i="16" s="1"/>
  <c r="U508" i="16"/>
  <c r="V508" i="16" s="1"/>
  <c r="U522" i="16"/>
  <c r="V522" i="16" s="1"/>
  <c r="U284" i="16"/>
  <c r="V284" i="16" s="1"/>
  <c r="U503" i="16"/>
  <c r="U35" i="16"/>
  <c r="V35" i="16" s="1"/>
  <c r="U429" i="16"/>
  <c r="V429" i="16" s="1"/>
  <c r="U444" i="16"/>
  <c r="V444" i="16" s="1"/>
  <c r="U443" i="16"/>
  <c r="V443" i="16" s="1"/>
  <c r="U359" i="16"/>
  <c r="V359" i="16" s="1"/>
  <c r="U271" i="16"/>
  <c r="V271" i="16" s="1"/>
  <c r="U523" i="16"/>
  <c r="V523" i="16" s="1"/>
  <c r="U146" i="16"/>
  <c r="V146" i="16" s="1"/>
  <c r="U231" i="16"/>
  <c r="V231" i="16" s="1"/>
  <c r="U505" i="16"/>
  <c r="V505" i="16" s="1"/>
  <c r="U438" i="16"/>
  <c r="V438" i="16" s="1"/>
  <c r="U456" i="16"/>
  <c r="V456" i="16" s="1"/>
  <c r="U199" i="16"/>
  <c r="V199" i="16" s="1"/>
  <c r="U235" i="16"/>
  <c r="V235" i="16" s="1"/>
  <c r="U195" i="16"/>
  <c r="V195" i="16" s="1"/>
  <c r="U410" i="16"/>
  <c r="V410" i="16" s="1"/>
  <c r="U450" i="16"/>
  <c r="V450" i="16" s="1"/>
  <c r="U551" i="16"/>
  <c r="V551" i="16" s="1"/>
  <c r="U171" i="16"/>
  <c r="V171" i="16" s="1"/>
  <c r="U301" i="16"/>
  <c r="V301" i="16" s="1"/>
  <c r="U327" i="16"/>
  <c r="V327" i="16" s="1"/>
  <c r="U222" i="16"/>
  <c r="V222" i="16" s="1"/>
  <c r="U255" i="16"/>
  <c r="V255" i="16" s="1"/>
  <c r="U280" i="16"/>
  <c r="V280" i="16" s="1"/>
  <c r="U283" i="16"/>
  <c r="V283" i="16" s="1"/>
  <c r="U544" i="16"/>
  <c r="V544" i="16" s="1"/>
  <c r="U480" i="16"/>
  <c r="V480" i="16" s="1"/>
  <c r="U323" i="16"/>
  <c r="V323" i="16" s="1"/>
  <c r="U529" i="16"/>
  <c r="V529" i="16" s="1"/>
  <c r="U105" i="16"/>
  <c r="V105" i="16" s="1"/>
  <c r="U290" i="16"/>
  <c r="V290" i="16" s="1"/>
  <c r="U390" i="16"/>
  <c r="V390" i="16" s="1"/>
  <c r="U3" i="16"/>
  <c r="V3" i="16" s="1"/>
  <c r="U279" i="16"/>
  <c r="V279" i="16" s="1"/>
  <c r="U53" i="16"/>
  <c r="V53" i="16" s="1"/>
  <c r="U397" i="16"/>
  <c r="V397" i="16" s="1"/>
  <c r="U33" i="16"/>
  <c r="V33" i="16" s="1"/>
  <c r="U104" i="16"/>
  <c r="V104" i="16" s="1"/>
  <c r="U130" i="16"/>
  <c r="V130" i="16" s="1"/>
  <c r="U547" i="16"/>
  <c r="U28" i="16"/>
  <c r="V28" i="16" s="1"/>
  <c r="U59" i="16"/>
  <c r="V59" i="16" s="1"/>
  <c r="U187" i="16"/>
  <c r="V187" i="16" s="1"/>
  <c r="U486" i="16"/>
  <c r="V486" i="16" s="1"/>
  <c r="U541" i="16"/>
  <c r="V541" i="16" s="1"/>
  <c r="U145" i="16"/>
  <c r="V145" i="16" s="1"/>
  <c r="U538" i="16"/>
  <c r="V538" i="16" s="1"/>
  <c r="U354" i="16"/>
  <c r="V354" i="16" s="1"/>
  <c r="U239" i="16"/>
  <c r="V239" i="16" s="1"/>
  <c r="U214" i="16"/>
  <c r="U21" i="16"/>
  <c r="V21" i="16" s="1"/>
  <c r="U558" i="16"/>
  <c r="V558" i="16" s="1"/>
  <c r="U507" i="16"/>
  <c r="V507" i="16" s="1"/>
  <c r="U370" i="16"/>
  <c r="V370" i="16" s="1"/>
  <c r="U38" i="16"/>
  <c r="V38" i="16" s="1"/>
  <c r="U416" i="16"/>
  <c r="V416" i="16" s="1"/>
  <c r="U299" i="16"/>
  <c r="V299" i="16" s="1"/>
  <c r="U412" i="16"/>
  <c r="V412" i="16" s="1"/>
  <c r="U469" i="16"/>
  <c r="V469" i="16" s="1"/>
  <c r="U26" i="16"/>
  <c r="V26" i="16" s="1"/>
  <c r="U337" i="16"/>
  <c r="V337" i="16" s="1"/>
  <c r="U152" i="16"/>
  <c r="V152" i="16" s="1"/>
  <c r="U121" i="16"/>
  <c r="V121" i="16" s="1"/>
  <c r="U335" i="16"/>
  <c r="V335" i="16" s="1"/>
  <c r="U204" i="16"/>
  <c r="V204" i="16" s="1"/>
  <c r="U481" i="16"/>
  <c r="V481" i="16" s="1"/>
  <c r="U200" i="16"/>
  <c r="V200" i="16" s="1"/>
  <c r="U427" i="16"/>
  <c r="V427" i="16" s="1"/>
  <c r="U276" i="16"/>
  <c r="V276" i="16" s="1"/>
  <c r="U384" i="16"/>
  <c r="V384" i="16" s="1"/>
  <c r="U181" i="16"/>
  <c r="V181" i="16" s="1"/>
  <c r="U165" i="16"/>
  <c r="V165" i="16" s="1"/>
  <c r="U230" i="16"/>
  <c r="U211" i="16"/>
  <c r="V211" i="16" s="1"/>
  <c r="U155" i="16"/>
  <c r="V155" i="16" s="1"/>
  <c r="U205" i="16"/>
  <c r="V205" i="16" s="1"/>
  <c r="U75" i="16"/>
  <c r="V75" i="16" s="1"/>
  <c r="U217" i="16"/>
  <c r="V217" i="16" s="1"/>
  <c r="U472" i="16"/>
  <c r="V472" i="16" s="1"/>
  <c r="U96" i="16"/>
  <c r="V96" i="16" s="1"/>
  <c r="U275" i="16"/>
  <c r="V275" i="16" s="1"/>
  <c r="U54" i="16"/>
  <c r="V54" i="16" s="1"/>
  <c r="U383" i="16"/>
  <c r="V383" i="16" s="1"/>
  <c r="U81" i="16"/>
  <c r="V81" i="16" s="1"/>
  <c r="U338" i="16"/>
  <c r="V338" i="16" s="1"/>
  <c r="U399" i="16"/>
  <c r="V399" i="16" s="1"/>
  <c r="U449" i="16"/>
  <c r="V449" i="16" s="1"/>
  <c r="U302" i="16"/>
  <c r="V302" i="16" s="1"/>
  <c r="U116" i="16"/>
  <c r="V116" i="16" s="1"/>
  <c r="U119" i="16"/>
  <c r="V119" i="16" s="1"/>
  <c r="U369" i="16"/>
  <c r="V369" i="16" s="1"/>
  <c r="U365" i="16"/>
  <c r="V365" i="16" s="1"/>
  <c r="U60" i="16"/>
  <c r="V60" i="16" s="1"/>
  <c r="U149" i="16"/>
  <c r="V149" i="16" s="1"/>
  <c r="U447" i="16"/>
  <c r="V447" i="16" s="1"/>
  <c r="U67" i="16"/>
  <c r="V67" i="16" s="1"/>
  <c r="U308" i="16"/>
  <c r="V308" i="16" s="1"/>
  <c r="U68" i="16"/>
  <c r="V68" i="16" s="1"/>
  <c r="U490" i="16"/>
  <c r="V490" i="16" s="1"/>
  <c r="U112" i="16"/>
  <c r="V112" i="16" s="1"/>
  <c r="U441" i="16"/>
  <c r="V441" i="16" s="1"/>
  <c r="U381" i="16"/>
  <c r="V381" i="16" s="1"/>
  <c r="U406" i="16"/>
  <c r="V406" i="16" s="1"/>
  <c r="U509" i="16"/>
  <c r="V509" i="16" s="1"/>
  <c r="U376" i="16"/>
  <c r="V376" i="16" s="1"/>
  <c r="U256" i="16"/>
  <c r="V256" i="16" s="1"/>
  <c r="U409" i="16"/>
  <c r="V409" i="16" s="1"/>
  <c r="U351" i="16"/>
  <c r="V351" i="16" s="1"/>
  <c r="U504" i="16"/>
  <c r="V504" i="16" s="1"/>
  <c r="U194" i="16"/>
  <c r="V194" i="16" s="1"/>
  <c r="U521" i="16"/>
  <c r="V521" i="16" s="1"/>
  <c r="U392" i="16"/>
  <c r="V392" i="16" s="1"/>
  <c r="U357" i="16"/>
  <c r="V357" i="16" s="1"/>
  <c r="U463" i="16"/>
  <c r="V463" i="16" s="1"/>
  <c r="U460" i="16"/>
  <c r="V460" i="16" s="1"/>
  <c r="U102" i="16"/>
  <c r="V102" i="16" s="1"/>
  <c r="U168" i="16"/>
  <c r="V168" i="16" s="1"/>
  <c r="U385" i="16"/>
  <c r="U24" i="16"/>
  <c r="V24" i="16" s="1"/>
  <c r="U74" i="16"/>
  <c r="V74" i="16" s="1"/>
  <c r="U322" i="16"/>
  <c r="V322" i="16" s="1"/>
  <c r="U183" i="16"/>
  <c r="V183" i="16" s="1"/>
  <c r="U294" i="16"/>
  <c r="V294" i="16" s="1"/>
  <c r="U468" i="16"/>
  <c r="V468" i="16" s="1"/>
  <c r="U269" i="16"/>
  <c r="V269" i="16" s="1"/>
  <c r="U176" i="16"/>
  <c r="V176" i="16" s="1"/>
  <c r="U49" i="16"/>
  <c r="V49" i="16" s="1"/>
  <c r="U391" i="16"/>
  <c r="V391" i="16" s="1"/>
  <c r="U331" i="16"/>
  <c r="V331" i="16" s="1"/>
  <c r="U404" i="16"/>
  <c r="V404" i="16" s="1"/>
  <c r="U139" i="16"/>
  <c r="V139" i="16" s="1"/>
  <c r="U307" i="16"/>
  <c r="V307" i="16" s="1"/>
  <c r="U348" i="16"/>
  <c r="V348" i="16" s="1"/>
  <c r="U261" i="16"/>
  <c r="V261" i="16" s="1"/>
  <c r="U151" i="16"/>
  <c r="V151" i="16" s="1"/>
  <c r="U48" i="16"/>
  <c r="V48" i="16" s="1"/>
  <c r="U207" i="16"/>
  <c r="V207" i="16" s="1"/>
  <c r="U515" i="16"/>
  <c r="V515" i="16" s="1"/>
  <c r="U115" i="16"/>
  <c r="V115" i="16" s="1"/>
  <c r="U355" i="16"/>
  <c r="V355" i="16" s="1"/>
  <c r="U113" i="16"/>
  <c r="V113" i="16" s="1"/>
  <c r="U44" i="16"/>
  <c r="V44" i="16" s="1"/>
  <c r="U125" i="16"/>
  <c r="V125" i="16" s="1"/>
  <c r="U120" i="16"/>
  <c r="V120" i="16" s="1"/>
  <c r="U23" i="16"/>
  <c r="V23" i="16" s="1"/>
  <c r="U198" i="16"/>
  <c r="V198" i="16" s="1"/>
  <c r="U543" i="16"/>
  <c r="V543" i="16" s="1"/>
  <c r="U265" i="16"/>
  <c r="V265" i="16" s="1"/>
  <c r="U242" i="16"/>
  <c r="V242" i="16" s="1"/>
  <c r="U247" i="16"/>
  <c r="V247" i="16" s="1"/>
  <c r="U132" i="16"/>
  <c r="V132" i="16" s="1"/>
  <c r="U215" i="16"/>
  <c r="V215" i="16" s="1"/>
  <c r="U226" i="16"/>
  <c r="V226" i="16" s="1"/>
  <c r="U212" i="16"/>
  <c r="V212" i="16" s="1"/>
  <c r="U518" i="16"/>
  <c r="V518" i="16" s="1"/>
  <c r="U341" i="16"/>
  <c r="V341" i="16" s="1"/>
  <c r="U106" i="16"/>
  <c r="V106" i="16" s="1"/>
  <c r="U114" i="16"/>
  <c r="V114" i="16" s="1"/>
  <c r="U539" i="16"/>
  <c r="V539" i="16" s="1"/>
  <c r="U274" i="16"/>
  <c r="V274" i="16" s="1"/>
  <c r="U295" i="16"/>
  <c r="V295" i="16" s="1"/>
  <c r="U428" i="16"/>
  <c r="V428" i="16" s="1"/>
  <c r="U19" i="16"/>
  <c r="V19" i="16" s="1"/>
  <c r="U196" i="16"/>
  <c r="V196" i="16" s="1"/>
  <c r="U545" i="16"/>
  <c r="V545" i="16" s="1"/>
  <c r="U459" i="16"/>
  <c r="V459" i="16" s="1"/>
  <c r="U107" i="16"/>
  <c r="V107" i="16" s="1"/>
  <c r="U430" i="16"/>
  <c r="V430" i="16" s="1"/>
  <c r="U141" i="16"/>
  <c r="V141" i="16" s="1"/>
  <c r="U13" i="16"/>
  <c r="V13" i="16" s="1"/>
  <c r="U162" i="16"/>
  <c r="V162" i="16" s="1"/>
  <c r="U422" i="16"/>
  <c r="V422" i="16" s="1"/>
  <c r="U170" i="16"/>
  <c r="V170" i="16" s="1"/>
  <c r="U454" i="16"/>
  <c r="V454" i="16" s="1"/>
  <c r="U175" i="16"/>
  <c r="V175" i="16" s="1"/>
  <c r="U475" i="16"/>
  <c r="V475" i="16" s="1"/>
  <c r="U437" i="16"/>
  <c r="V437" i="16" s="1"/>
  <c r="U163" i="16"/>
  <c r="V163" i="16" s="1"/>
  <c r="U273" i="16"/>
  <c r="V273" i="16" s="1"/>
  <c r="U61" i="16"/>
  <c r="V61" i="16" s="1"/>
  <c r="U88" i="16"/>
  <c r="V88" i="16" s="1"/>
  <c r="U320" i="16"/>
  <c r="V320" i="16" s="1"/>
  <c r="U431" i="16"/>
  <c r="V431" i="16" s="1"/>
  <c r="U396" i="16"/>
  <c r="V396" i="16" s="1"/>
  <c r="U36" i="16"/>
  <c r="V36" i="16" s="1"/>
  <c r="U173" i="16"/>
  <c r="V173" i="16" s="1"/>
  <c r="U109" i="16"/>
  <c r="V109" i="16" s="1"/>
  <c r="U144" i="16"/>
  <c r="V144" i="16" s="1"/>
  <c r="U340" i="16"/>
  <c r="V340" i="16" s="1"/>
  <c r="U519" i="16"/>
  <c r="V519" i="16" s="1"/>
  <c r="U76" i="16"/>
  <c r="V76" i="16" s="1"/>
  <c r="U489" i="16"/>
  <c r="V489" i="16" s="1"/>
  <c r="U30" i="16"/>
  <c r="V30" i="16" s="1"/>
  <c r="U154" i="16"/>
  <c r="V154" i="16" s="1"/>
  <c r="U520" i="16"/>
  <c r="V520" i="16" s="1"/>
  <c r="U387" i="16"/>
  <c r="V387" i="16" s="1"/>
  <c r="U360" i="16"/>
  <c r="V360" i="16" s="1"/>
  <c r="U131" i="16"/>
  <c r="V131" i="16" s="1"/>
  <c r="U493" i="16"/>
  <c r="V493" i="16" s="1"/>
  <c r="U281" i="16"/>
  <c r="V281" i="16" s="1"/>
  <c r="U288" i="16"/>
  <c r="V288" i="16" s="1"/>
  <c r="U325" i="16"/>
  <c r="V325" i="16" s="1"/>
  <c r="U99" i="16"/>
  <c r="V99" i="16" s="1"/>
  <c r="U401" i="16"/>
  <c r="V401" i="16" s="1"/>
  <c r="U500" i="16"/>
  <c r="V500" i="16" s="1"/>
  <c r="U135" i="16"/>
  <c r="V135" i="16" s="1"/>
  <c r="U190" i="16"/>
  <c r="V190" i="16" s="1"/>
  <c r="U336" i="16"/>
  <c r="V336" i="16" s="1"/>
  <c r="V230" i="16"/>
  <c r="V203" i="16"/>
  <c r="V252" i="16"/>
  <c r="V63" i="16"/>
  <c r="V372" i="16"/>
  <c r="V92" i="16"/>
  <c r="V91" i="16"/>
  <c r="V434" i="16"/>
  <c r="V461" i="16"/>
  <c r="V471" i="16"/>
  <c r="V503" i="16"/>
  <c r="V547" i="16"/>
  <c r="V214" i="16"/>
  <c r="V41" i="16"/>
  <c r="V324" i="16"/>
  <c r="V462" i="16"/>
  <c r="V55" i="16"/>
  <c r="V85" i="16"/>
  <c r="V446" i="16"/>
  <c r="V72" i="16"/>
  <c r="V136" i="16"/>
  <c r="V385" i="16"/>
  <c r="V375" i="16"/>
  <c r="V201" i="16"/>
  <c r="V69" i="16"/>
  <c r="V197" i="16"/>
  <c r="V245" i="16"/>
  <c r="V291" i="16"/>
  <c r="V174" i="16"/>
  <c r="V219" i="16"/>
  <c r="V267" i="16"/>
  <c r="V57" i="16"/>
  <c r="V506" i="16"/>
  <c r="V58" i="16"/>
  <c r="V560" i="16"/>
  <c r="V347" i="16"/>
  <c r="V367" i="16"/>
  <c r="V415" i="16"/>
  <c r="V563" i="16"/>
  <c r="V260" i="16"/>
  <c r="V287" i="16"/>
  <c r="V512" i="16"/>
  <c r="V262" i="16"/>
  <c r="V229" i="16"/>
  <c r="V251" i="16"/>
  <c r="P7" i="16"/>
  <c r="V477" i="16"/>
  <c r="V312" i="16"/>
  <c r="V362" i="16"/>
  <c r="V343" i="16"/>
  <c r="V7" i="16"/>
  <c r="V140" i="16"/>
  <c r="V328" i="16"/>
  <c r="V334" i="16"/>
  <c r="P328" i="16"/>
  <c r="V497" i="16"/>
  <c r="V285" i="16"/>
  <c r="P219" i="16"/>
  <c r="P542" i="16"/>
  <c r="P369" i="16"/>
  <c r="P403" i="16"/>
  <c r="P60" i="16"/>
  <c r="P32" i="16"/>
  <c r="V32" i="16"/>
  <c r="P321" i="16"/>
  <c r="V321" i="16"/>
  <c r="P377" i="16"/>
  <c r="V377" i="16"/>
  <c r="P496" i="16"/>
  <c r="V496" i="16"/>
  <c r="P315" i="16"/>
  <c r="V315" i="16"/>
  <c r="P56" i="16"/>
  <c r="V56" i="16"/>
  <c r="P368" i="16"/>
  <c r="V368" i="16"/>
  <c r="P453" i="16"/>
  <c r="V453" i="16"/>
  <c r="P92" i="16"/>
  <c r="P386" i="16"/>
  <c r="P491" i="16"/>
  <c r="V491" i="16"/>
  <c r="P138" i="16"/>
  <c r="V138" i="16"/>
  <c r="P473" i="16"/>
  <c r="V473" i="16"/>
  <c r="P267" i="16"/>
  <c r="P229" i="16"/>
  <c r="P477" i="16"/>
  <c r="P93" i="16"/>
  <c r="V93" i="16"/>
  <c r="P251" i="16"/>
  <c r="P478" i="16"/>
  <c r="P307" i="16"/>
  <c r="P348" i="16"/>
  <c r="P261" i="16"/>
  <c r="P208" i="16"/>
  <c r="V208" i="16"/>
  <c r="P494" i="16"/>
  <c r="V494" i="16"/>
  <c r="P510" i="16"/>
  <c r="V510" i="16"/>
  <c r="P487" i="16"/>
  <c r="V487" i="16"/>
  <c r="P178" i="16"/>
  <c r="V178" i="16"/>
  <c r="P169" i="16"/>
  <c r="V169" i="16"/>
  <c r="P272" i="16"/>
  <c r="V272" i="16"/>
  <c r="P296" i="16"/>
  <c r="V296" i="16"/>
  <c r="P398" i="16"/>
  <c r="V398" i="16"/>
  <c r="P471" i="16"/>
  <c r="P228" i="16"/>
  <c r="V228" i="16"/>
  <c r="P243" i="16"/>
  <c r="P89" i="16"/>
  <c r="P22" i="16"/>
  <c r="P234" i="16"/>
  <c r="P86" i="16"/>
  <c r="P364" i="16"/>
  <c r="P206" i="16"/>
  <c r="P412" i="16"/>
  <c r="P469" i="16"/>
  <c r="P195" i="16"/>
  <c r="P410" i="16"/>
  <c r="P141" i="16"/>
  <c r="P13" i="16"/>
  <c r="P162" i="16"/>
  <c r="P118" i="16"/>
  <c r="P174" i="16"/>
  <c r="P334" i="16"/>
  <c r="P139" i="16"/>
  <c r="P362" i="16"/>
  <c r="P201" i="16"/>
  <c r="P347" i="16"/>
  <c r="P57" i="16"/>
  <c r="P133" i="16"/>
  <c r="P69" i="16"/>
  <c r="P284" i="16"/>
  <c r="P35" i="16"/>
  <c r="P504" i="16"/>
  <c r="P194" i="16"/>
  <c r="P460" i="16"/>
  <c r="P370" i="16"/>
  <c r="P154" i="16"/>
  <c r="P359" i="16"/>
  <c r="P21" i="16"/>
  <c r="P558" i="16"/>
  <c r="P523" i="16"/>
  <c r="P409" i="16"/>
  <c r="P541" i="16"/>
  <c r="P146" i="16"/>
  <c r="P129" i="16"/>
  <c r="P85" i="16"/>
  <c r="P140" i="16"/>
  <c r="P446" i="16"/>
  <c r="P156" i="16"/>
  <c r="P4" i="16"/>
  <c r="P289" i="16"/>
  <c r="P349" i="16"/>
  <c r="P530" i="16"/>
  <c r="P166" i="16"/>
  <c r="P29" i="16"/>
  <c r="P372" i="16"/>
  <c r="P549" i="16"/>
  <c r="P543" i="16"/>
  <c r="P84" i="16"/>
  <c r="P400" i="16"/>
  <c r="P110" i="16"/>
  <c r="P262" i="16"/>
  <c r="P43" i="16"/>
  <c r="P149" i="16"/>
  <c r="P447" i="16"/>
  <c r="P67" i="16"/>
  <c r="P187" i="16"/>
  <c r="P507" i="16"/>
  <c r="P288" i="16"/>
  <c r="P247" i="16"/>
  <c r="P462" i="16"/>
  <c r="P50" i="16"/>
  <c r="P55" i="16"/>
  <c r="P531" i="16"/>
  <c r="P536" i="16"/>
  <c r="P30" i="16"/>
  <c r="P145" i="16"/>
  <c r="P520" i="16"/>
  <c r="P521" i="16"/>
  <c r="P239" i="16"/>
  <c r="P271" i="16"/>
  <c r="P242" i="16"/>
  <c r="P102" i="16"/>
  <c r="P38" i="16"/>
  <c r="P416" i="16"/>
  <c r="P497" i="16"/>
  <c r="P203" i="16"/>
  <c r="P538" i="16"/>
  <c r="P131" i="16"/>
  <c r="P375" i="16"/>
  <c r="P82" i="16"/>
  <c r="P385" i="16"/>
  <c r="P503" i="16"/>
  <c r="P493" i="16"/>
  <c r="P158" i="16"/>
  <c r="P276" i="16"/>
  <c r="P181" i="16"/>
  <c r="P230" i="16"/>
  <c r="P393" i="16"/>
  <c r="P88" i="16"/>
  <c r="P23" i="16"/>
  <c r="P68" i="16"/>
  <c r="P490" i="16"/>
  <c r="P53" i="16"/>
  <c r="P381" i="16"/>
  <c r="P406" i="16"/>
  <c r="P376" i="16"/>
  <c r="P256" i="16"/>
  <c r="P354" i="16"/>
  <c r="P443" i="16"/>
  <c r="P252" i="16"/>
  <c r="P250" i="16"/>
  <c r="P506" i="16"/>
  <c r="P287" i="16"/>
  <c r="P415" i="16"/>
  <c r="P58" i="16"/>
  <c r="P367" i="16"/>
  <c r="P560" i="16"/>
  <c r="P436" i="16"/>
  <c r="P48" i="16"/>
  <c r="P556" i="16"/>
  <c r="P451" i="16"/>
  <c r="P562" i="16"/>
  <c r="P432" i="16"/>
  <c r="P292" i="16"/>
  <c r="P483" i="16"/>
  <c r="P526" i="16"/>
  <c r="P461" i="16"/>
  <c r="P209" i="16"/>
  <c r="P320" i="16"/>
  <c r="P486" i="16"/>
  <c r="P387" i="16"/>
  <c r="P357" i="16"/>
  <c r="P136" i="16"/>
  <c r="P281" i="16"/>
  <c r="P132" i="16"/>
  <c r="P236" i="16"/>
  <c r="P466" i="16"/>
  <c r="P308" i="16"/>
  <c r="P509" i="16"/>
  <c r="P231" i="16"/>
  <c r="P168" i="16"/>
  <c r="P63" i="16"/>
  <c r="P291" i="16"/>
  <c r="P456" i="16"/>
  <c r="P199" i="16"/>
  <c r="P235" i="16"/>
  <c r="P245" i="16"/>
  <c r="P197" i="16"/>
  <c r="P450" i="16"/>
  <c r="P512" i="16"/>
  <c r="P422" i="16"/>
  <c r="P170" i="16"/>
  <c r="P454" i="16"/>
  <c r="P175" i="16"/>
  <c r="P280" i="16"/>
  <c r="P457" i="16"/>
  <c r="P528" i="16"/>
  <c r="P213" i="16"/>
  <c r="P54" i="16"/>
  <c r="P383" i="16"/>
  <c r="P81" i="16"/>
  <c r="P338" i="16"/>
  <c r="P399" i="16"/>
  <c r="P449" i="16"/>
  <c r="P302" i="16"/>
  <c r="P116" i="16"/>
  <c r="P119" i="16"/>
  <c r="P105" i="16"/>
  <c r="P324" i="16"/>
  <c r="P431" i="16"/>
  <c r="P396" i="16"/>
  <c r="P36" i="16"/>
  <c r="P173" i="16"/>
  <c r="P433" i="16"/>
  <c r="P501" i="16"/>
  <c r="P254" i="16"/>
  <c r="P519" i="16"/>
  <c r="P76" i="16"/>
  <c r="P489" i="16"/>
  <c r="P143" i="16"/>
  <c r="P508" i="16"/>
  <c r="P522" i="16"/>
  <c r="P351" i="16"/>
  <c r="P360" i="16"/>
  <c r="P429" i="16"/>
  <c r="P444" i="16"/>
  <c r="P392" i="16"/>
  <c r="P214" i="16"/>
  <c r="P463" i="16"/>
  <c r="P265" i="16"/>
  <c r="P26" i="16"/>
  <c r="P325" i="16"/>
  <c r="P99" i="16"/>
  <c r="P459" i="16"/>
  <c r="P97" i="16"/>
  <c r="P107" i="16"/>
  <c r="P343" i="16"/>
  <c r="P430" i="16"/>
  <c r="P346" i="16"/>
  <c r="P332" i="16"/>
  <c r="P51" i="16"/>
  <c r="P12" i="16"/>
  <c r="P151" i="16"/>
  <c r="P210" i="16"/>
  <c r="P537" i="16"/>
  <c r="P557" i="16"/>
  <c r="P420" i="16"/>
  <c r="P475" i="16"/>
  <c r="P437" i="16"/>
  <c r="P163" i="16"/>
  <c r="P273" i="16"/>
  <c r="P61" i="16"/>
  <c r="P283" i="16"/>
  <c r="P544" i="16"/>
  <c r="P480" i="16"/>
  <c r="P323" i="16"/>
  <c r="P529" i="16"/>
  <c r="P434" i="16"/>
  <c r="P160" i="16"/>
  <c r="P285" i="16"/>
  <c r="P260" i="16"/>
  <c r="P326" i="16"/>
  <c r="P172" i="16"/>
  <c r="P554" i="16"/>
  <c r="P112" i="16"/>
  <c r="P441" i="16"/>
  <c r="P553" i="16"/>
  <c r="P563" i="16"/>
  <c r="P121" i="16"/>
  <c r="P335" i="16"/>
  <c r="P204" i="16"/>
  <c r="P481" i="16"/>
  <c r="P551" i="16"/>
  <c r="P171" i="16"/>
  <c r="P301" i="16"/>
  <c r="P200" i="16"/>
  <c r="P327" i="16"/>
  <c r="P222" i="16"/>
  <c r="P255" i="16"/>
  <c r="P238" i="16"/>
  <c r="P211" i="16"/>
  <c r="P155" i="16"/>
  <c r="P205" i="16"/>
  <c r="P75" i="16"/>
  <c r="P217" i="16"/>
  <c r="P472" i="16"/>
  <c r="P96" i="16"/>
  <c r="P275" i="16"/>
  <c r="P317" i="16"/>
  <c r="P515" i="16"/>
  <c r="P115" i="16"/>
  <c r="P355" i="16"/>
  <c r="P395" i="16"/>
  <c r="P113" i="16"/>
  <c r="P44" i="16"/>
  <c r="P513" i="16"/>
  <c r="P125" i="16"/>
  <c r="P120" i="16"/>
  <c r="P329" i="16"/>
  <c r="P407" i="16"/>
  <c r="P72" i="16"/>
  <c r="P365" i="16"/>
  <c r="P312" i="16"/>
  <c r="P290" i="16"/>
  <c r="P390" i="16"/>
  <c r="P3" i="16"/>
  <c r="P279" i="16"/>
  <c r="P109" i="16"/>
  <c r="P144" i="16"/>
  <c r="P340" i="16"/>
  <c r="P397" i="16"/>
  <c r="P33" i="16"/>
  <c r="P104" i="16"/>
  <c r="P130" i="16"/>
  <c r="P547" i="16"/>
  <c r="P28" i="16"/>
  <c r="P59" i="16"/>
  <c r="P427" i="16"/>
  <c r="P384" i="16"/>
  <c r="P165" i="16"/>
  <c r="P207" i="16"/>
  <c r="P408" i="16"/>
  <c r="P426" i="16"/>
  <c r="P91" i="16"/>
  <c r="P8" i="16"/>
  <c r="P259" i="16"/>
  <c r="P263" i="16"/>
  <c r="P25" i="16"/>
  <c r="P16" i="16"/>
  <c r="P20" i="16"/>
  <c r="P41" i="16"/>
  <c r="P382" i="16"/>
  <c r="P552" i="16"/>
  <c r="P464" i="16"/>
  <c r="P218" i="16"/>
  <c r="P482" i="16"/>
  <c r="P198" i="16"/>
  <c r="P142" i="16"/>
  <c r="D1135" i="15"/>
  <c r="C1135" i="15"/>
  <c r="D1134" i="15"/>
  <c r="B266" i="16" s="1"/>
  <c r="C1134" i="15"/>
  <c r="C266" i="16" s="1"/>
  <c r="D1133" i="15"/>
  <c r="B45" i="16" s="1"/>
  <c r="C1133" i="15"/>
  <c r="C45" i="16" s="1"/>
  <c r="D1132" i="15"/>
  <c r="C1132" i="15"/>
  <c r="D1131" i="15"/>
  <c r="B71" i="16" s="1"/>
  <c r="C1131" i="15"/>
  <c r="C71" i="16" s="1"/>
  <c r="D1130" i="15"/>
  <c r="C1130" i="15"/>
  <c r="D1129" i="15"/>
  <c r="C1129" i="15"/>
  <c r="D1128" i="15"/>
  <c r="B134" i="16" s="1"/>
  <c r="C1128" i="15"/>
  <c r="C134" i="16" s="1"/>
  <c r="D1127" i="15"/>
  <c r="B559" i="16" s="1"/>
  <c r="C1127" i="15"/>
  <c r="C559" i="16" s="1"/>
  <c r="D1126" i="15"/>
  <c r="B300" i="16" s="1"/>
  <c r="C1126" i="15"/>
  <c r="C300" i="16" s="1"/>
  <c r="D1125" i="15"/>
  <c r="B232" i="16" s="1"/>
  <c r="C1125" i="15"/>
  <c r="C232" i="16" s="1"/>
  <c r="D1124" i="15"/>
  <c r="B192" i="16" s="1"/>
  <c r="C1124" i="15"/>
  <c r="C192" i="16" s="1"/>
  <c r="D1123" i="15"/>
  <c r="C1123" i="15"/>
  <c r="D1122" i="15"/>
  <c r="B188" i="16" s="1"/>
  <c r="C1122" i="15"/>
  <c r="C188" i="16" s="1"/>
  <c r="D1121" i="15"/>
  <c r="C1121" i="15"/>
  <c r="D1120" i="15"/>
  <c r="C1120" i="15"/>
  <c r="D1119" i="15"/>
  <c r="B27" i="16" s="1"/>
  <c r="C1119" i="15"/>
  <c r="C27" i="16" s="1"/>
  <c r="D1118" i="15"/>
  <c r="B411" i="16" s="1"/>
  <c r="C1118" i="15"/>
  <c r="C411" i="16" s="1"/>
  <c r="D1117" i="15"/>
  <c r="C1117" i="15"/>
  <c r="D1116" i="15"/>
  <c r="C1116" i="15"/>
  <c r="D1115" i="15"/>
  <c r="C1115" i="15"/>
  <c r="D1114" i="15"/>
  <c r="B361" i="16" s="1"/>
  <c r="C1114" i="15"/>
  <c r="C361" i="16" s="1"/>
  <c r="D1113" i="15"/>
  <c r="B316" i="16" s="1"/>
  <c r="C1113" i="15"/>
  <c r="C316" i="16" s="1"/>
  <c r="D1112" i="15"/>
  <c r="C1112" i="15"/>
  <c r="D1111" i="15"/>
  <c r="C1111" i="15"/>
  <c r="D1110" i="15"/>
  <c r="C1110" i="15"/>
  <c r="D1109" i="15"/>
  <c r="B318" i="16" s="1"/>
  <c r="C1109" i="15"/>
  <c r="C318" i="16" s="1"/>
  <c r="D1108" i="15"/>
  <c r="B137" i="16" s="1"/>
  <c r="C1108" i="15"/>
  <c r="C137" i="16" s="1"/>
  <c r="D1107" i="15"/>
  <c r="C1107" i="15"/>
  <c r="D1106" i="15"/>
  <c r="C1106" i="15"/>
  <c r="D1105" i="15"/>
  <c r="B366" i="16" s="1"/>
  <c r="C1105" i="15"/>
  <c r="C366" i="16" s="1"/>
  <c r="D1104" i="15"/>
  <c r="B70" i="16" s="1"/>
  <c r="C1104" i="15"/>
  <c r="C70" i="16" s="1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B123" i="16" s="1"/>
  <c r="C1097" i="15"/>
  <c r="C123" i="16" s="1"/>
  <c r="D1096" i="15"/>
  <c r="B425" i="16" s="1"/>
  <c r="C1096" i="15"/>
  <c r="C425" i="16" s="1"/>
  <c r="D1095" i="15"/>
  <c r="B421" i="16" s="1"/>
  <c r="C1095" i="15"/>
  <c r="C421" i="16" s="1"/>
  <c r="D1094" i="15"/>
  <c r="C1094" i="15"/>
  <c r="D1093" i="15"/>
  <c r="B77" i="16" s="1"/>
  <c r="C1093" i="15"/>
  <c r="C77" i="16" s="1"/>
  <c r="D1092" i="15"/>
  <c r="B223" i="16" s="1"/>
  <c r="C1092" i="15"/>
  <c r="C223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33" i="16" s="1"/>
  <c r="C1085" i="15"/>
  <c r="C233" i="16" s="1"/>
  <c r="D1084" i="15"/>
  <c r="B64" i="16" s="1"/>
  <c r="C1084" i="15"/>
  <c r="C64" i="16" s="1"/>
  <c r="D1083" i="15"/>
  <c r="C1083" i="15"/>
  <c r="D1082" i="15"/>
  <c r="C1082" i="15"/>
  <c r="D1081" i="15"/>
  <c r="C1081" i="15"/>
  <c r="D1080" i="15"/>
  <c r="C1080" i="15"/>
  <c r="D1079" i="15"/>
  <c r="B15" i="16" s="1"/>
  <c r="C1079" i="15"/>
  <c r="C15" i="16" s="1"/>
  <c r="D1078" i="15"/>
  <c r="C1078" i="15"/>
  <c r="D1077" i="15"/>
  <c r="C1077" i="15"/>
  <c r="D1076" i="15"/>
  <c r="C1076" i="15"/>
  <c r="D1075" i="15"/>
  <c r="B524" i="16" s="1"/>
  <c r="C1075" i="15"/>
  <c r="C524" i="16" s="1"/>
  <c r="D1074" i="15"/>
  <c r="B455" i="16" s="1"/>
  <c r="C1074" i="15"/>
  <c r="C455" i="16" s="1"/>
  <c r="D1073" i="15"/>
  <c r="C1073" i="15"/>
  <c r="D1072" i="15"/>
  <c r="C1072" i="15"/>
  <c r="D1071" i="15"/>
  <c r="C1071" i="15"/>
  <c r="D1070" i="15"/>
  <c r="B65" i="16" s="1"/>
  <c r="C1070" i="15"/>
  <c r="C65" i="16" s="1"/>
  <c r="D1069" i="15"/>
  <c r="B148" i="16" s="1"/>
  <c r="C1069" i="15"/>
  <c r="C148" i="16" s="1"/>
  <c r="D1068" i="15"/>
  <c r="C1068" i="15"/>
  <c r="D1067" i="15"/>
  <c r="C1067" i="15"/>
  <c r="D1066" i="15"/>
  <c r="C1066" i="15"/>
  <c r="D1065" i="15"/>
  <c r="B147" i="16" s="1"/>
  <c r="C1065" i="15"/>
  <c r="C147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424" i="16" s="1"/>
  <c r="C1058" i="15"/>
  <c r="C424" i="16" s="1"/>
  <c r="D1057" i="15"/>
  <c r="B533" i="16" s="1"/>
  <c r="C1057" i="15"/>
  <c r="C533" i="16" s="1"/>
  <c r="D1056" i="15"/>
  <c r="C1056" i="15"/>
  <c r="D1055" i="15"/>
  <c r="B258" i="16" s="1"/>
  <c r="C1055" i="15"/>
  <c r="C258" i="16" s="1"/>
  <c r="D1054" i="15"/>
  <c r="C1054" i="15"/>
  <c r="D1053" i="15"/>
  <c r="B356" i="16" s="1"/>
  <c r="C1053" i="15"/>
  <c r="C356" i="16" s="1"/>
  <c r="D1052" i="15"/>
  <c r="B122" i="16" s="1"/>
  <c r="C1052" i="15"/>
  <c r="C122" i="16" s="1"/>
  <c r="D1051" i="15"/>
  <c r="B445" i="16" s="1"/>
  <c r="C1051" i="15"/>
  <c r="C445" i="16" s="1"/>
  <c r="D1050" i="15"/>
  <c r="B9" i="16" s="1"/>
  <c r="C1050" i="15"/>
  <c r="C9" i="16" s="1"/>
  <c r="D1049" i="15"/>
  <c r="B37" i="16" s="1"/>
  <c r="C1049" i="15"/>
  <c r="C37" i="16" s="1"/>
  <c r="D1048" i="15"/>
  <c r="B108" i="16" s="1"/>
  <c r="C1048" i="15"/>
  <c r="C108" i="16" s="1"/>
  <c r="D1047" i="15"/>
  <c r="C1047" i="15"/>
  <c r="D1046" i="15"/>
  <c r="B371" i="16" s="1"/>
  <c r="C1046" i="15"/>
  <c r="C371" i="16" s="1"/>
  <c r="D1045" i="15"/>
  <c r="C1045" i="15"/>
  <c r="D1044" i="15"/>
  <c r="B42" i="16" s="1"/>
  <c r="C1044" i="15"/>
  <c r="C42" i="16" s="1"/>
  <c r="D1043" i="15"/>
  <c r="B94" i="16" s="1"/>
  <c r="C1043" i="15"/>
  <c r="C94" i="16" s="1"/>
  <c r="D1042" i="15"/>
  <c r="B2" i="16" s="1"/>
  <c r="C1042" i="15"/>
  <c r="C2" i="16" s="1"/>
  <c r="D1041" i="15"/>
  <c r="B467" i="16" s="1"/>
  <c r="C1041" i="15"/>
  <c r="C467" i="16" s="1"/>
  <c r="D1040" i="15"/>
  <c r="B474" i="16" s="1"/>
  <c r="C1040" i="15"/>
  <c r="C474" i="16" s="1"/>
  <c r="D1039" i="15"/>
  <c r="B311" i="16" s="1"/>
  <c r="C1039" i="15"/>
  <c r="C311" i="16" s="1"/>
  <c r="D1038" i="15"/>
  <c r="B304" i="16" s="1"/>
  <c r="C1038" i="15"/>
  <c r="C304" i="16" s="1"/>
  <c r="D1037" i="15"/>
  <c r="B306" i="16" s="1"/>
  <c r="C1037" i="15"/>
  <c r="C306" i="16" s="1"/>
  <c r="D1036" i="15"/>
  <c r="C1036" i="15"/>
  <c r="D1035" i="15"/>
  <c r="C1035" i="15"/>
  <c r="D1034" i="15"/>
  <c r="C1034" i="15"/>
  <c r="D1033" i="15"/>
  <c r="C1033" i="15"/>
  <c r="D1032" i="15"/>
  <c r="B484" i="16" s="1"/>
  <c r="C1032" i="15"/>
  <c r="C484" i="16" s="1"/>
  <c r="D1031" i="15"/>
  <c r="C1031" i="15"/>
  <c r="D1030" i="15"/>
  <c r="B268" i="16" s="1"/>
  <c r="C1030" i="15"/>
  <c r="C268" i="16" s="1"/>
  <c r="D1029" i="15"/>
  <c r="B374" i="16" s="1"/>
  <c r="C1029" i="15"/>
  <c r="C374" i="16" s="1"/>
  <c r="D1028" i="15"/>
  <c r="C1028" i="15"/>
  <c r="D1027" i="15"/>
  <c r="C1027" i="15"/>
  <c r="D1026" i="15"/>
  <c r="B394" i="16" s="1"/>
  <c r="C1026" i="15"/>
  <c r="C394" i="16" s="1"/>
  <c r="D1025" i="15"/>
  <c r="C1025" i="15"/>
  <c r="D1024" i="15"/>
  <c r="B224" i="16" s="1"/>
  <c r="C1024" i="15"/>
  <c r="C224" i="16" s="1"/>
  <c r="D1023" i="15"/>
  <c r="B62" i="16" s="1"/>
  <c r="C1023" i="15"/>
  <c r="C62" i="16" s="1"/>
  <c r="D1022" i="15"/>
  <c r="C1022" i="15"/>
  <c r="D1021" i="15"/>
  <c r="B305" i="16" s="1"/>
  <c r="C1021" i="15"/>
  <c r="C305" i="16" s="1"/>
  <c r="D1020" i="15"/>
  <c r="C1020" i="15"/>
  <c r="D1019" i="15"/>
  <c r="B534" i="16" s="1"/>
  <c r="C1019" i="15"/>
  <c r="C534" i="16" s="1"/>
  <c r="D1018" i="15"/>
  <c r="C1018" i="15"/>
  <c r="D1017" i="15"/>
  <c r="C1017" i="15"/>
  <c r="D1016" i="15"/>
  <c r="C1016" i="15"/>
  <c r="D1015" i="15"/>
  <c r="C1015" i="15"/>
  <c r="D1014" i="15"/>
  <c r="B333" i="16" s="1"/>
  <c r="C1014" i="15"/>
  <c r="C333" i="16" s="1"/>
  <c r="D1013" i="15"/>
  <c r="B100" i="16" s="1"/>
  <c r="C1013" i="15"/>
  <c r="C100" i="16" s="1"/>
  <c r="D1012" i="15"/>
  <c r="C1012" i="15"/>
  <c r="D1011" i="15"/>
  <c r="B535" i="16" s="1"/>
  <c r="C1011" i="15"/>
  <c r="C535" i="16" s="1"/>
  <c r="D1010" i="15"/>
  <c r="C1010" i="15"/>
  <c r="D1009" i="15"/>
  <c r="B221" i="16" s="1"/>
  <c r="C1009" i="15"/>
  <c r="C221" i="16" s="1"/>
  <c r="D1008" i="15"/>
  <c r="B90" i="16" s="1"/>
  <c r="C1008" i="15"/>
  <c r="C90" i="16" s="1"/>
  <c r="D1007" i="15"/>
  <c r="C1007" i="15"/>
  <c r="D1006" i="15"/>
  <c r="B216" i="16" s="1"/>
  <c r="C1006" i="15"/>
  <c r="C216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49" i="16" s="1"/>
  <c r="C996" i="15"/>
  <c r="C249" i="16" s="1"/>
  <c r="D995" i="15"/>
  <c r="B277" i="16" s="1"/>
  <c r="C995" i="15"/>
  <c r="C277" i="16" s="1"/>
  <c r="D994" i="15"/>
  <c r="C994" i="15"/>
  <c r="D993" i="15"/>
  <c r="B6" i="16" s="1"/>
  <c r="C993" i="15"/>
  <c r="C6" i="16" s="1"/>
  <c r="D992" i="15"/>
  <c r="C992" i="15"/>
  <c r="D991" i="15"/>
  <c r="B414" i="16" s="1"/>
  <c r="C991" i="15"/>
  <c r="C414" i="16" s="1"/>
  <c r="D990" i="15"/>
  <c r="B177" i="16" s="1"/>
  <c r="C990" i="15"/>
  <c r="C177" i="16" s="1"/>
  <c r="D989" i="15"/>
  <c r="B227" i="16" s="1"/>
  <c r="C989" i="15"/>
  <c r="C227" i="16" s="1"/>
  <c r="D988" i="15"/>
  <c r="C988" i="15"/>
  <c r="D987" i="15"/>
  <c r="C987" i="15"/>
  <c r="D986" i="15"/>
  <c r="B157" i="16" s="1"/>
  <c r="C986" i="15"/>
  <c r="C157" i="16" s="1"/>
  <c r="D985" i="15"/>
  <c r="C985" i="15"/>
  <c r="D984" i="15"/>
  <c r="B248" i="16" s="1"/>
  <c r="C984" i="15"/>
  <c r="C248" i="16" s="1"/>
  <c r="D983" i="15"/>
  <c r="B448" i="16" s="1"/>
  <c r="C983" i="15"/>
  <c r="C448" i="16" s="1"/>
  <c r="D982" i="15"/>
  <c r="B314" i="16" s="1"/>
  <c r="C982" i="15"/>
  <c r="C314" i="16" s="1"/>
  <c r="D981" i="15"/>
  <c r="B435" i="16" s="1"/>
  <c r="C981" i="15"/>
  <c r="C435" i="16" s="1"/>
  <c r="D980" i="15"/>
  <c r="B180" i="16" s="1"/>
  <c r="C980" i="15"/>
  <c r="C180" i="16" s="1"/>
  <c r="D979" i="15"/>
  <c r="C979" i="15"/>
  <c r="D978" i="15"/>
  <c r="B298" i="16" s="1"/>
  <c r="C978" i="15"/>
  <c r="C298" i="16" s="1"/>
  <c r="D977" i="15"/>
  <c r="C977" i="15"/>
  <c r="D976" i="15"/>
  <c r="B220" i="16" s="1"/>
  <c r="C976" i="15"/>
  <c r="C220" i="16" s="1"/>
  <c r="D975" i="15"/>
  <c r="C975" i="15"/>
  <c r="D974" i="15"/>
  <c r="B353" i="16" s="1"/>
  <c r="C974" i="15"/>
  <c r="C353" i="16" s="1"/>
  <c r="D973" i="15"/>
  <c r="C973" i="15"/>
  <c r="D972" i="15"/>
  <c r="C972" i="15"/>
  <c r="D971" i="15"/>
  <c r="B479" i="16" s="1"/>
  <c r="C971" i="15"/>
  <c r="C479" i="16" s="1"/>
  <c r="D970" i="15"/>
  <c r="C970" i="15"/>
  <c r="D969" i="15"/>
  <c r="B124" i="16" s="1"/>
  <c r="C969" i="15"/>
  <c r="C124" i="16" s="1"/>
  <c r="D968" i="15"/>
  <c r="B532" i="16" s="1"/>
  <c r="C968" i="15"/>
  <c r="C532" i="16" s="1"/>
  <c r="D967" i="15"/>
  <c r="B282" i="16" s="1"/>
  <c r="C967" i="15"/>
  <c r="C282" i="16" s="1"/>
  <c r="D966" i="15"/>
  <c r="C966" i="15"/>
  <c r="D965" i="15"/>
  <c r="C965" i="15"/>
  <c r="D964" i="15"/>
  <c r="B164" i="16" s="1"/>
  <c r="C964" i="15"/>
  <c r="C164" i="16" s="1"/>
  <c r="D963" i="15"/>
  <c r="B95" i="16" s="1"/>
  <c r="C963" i="15"/>
  <c r="C95" i="16" s="1"/>
  <c r="D962" i="15"/>
  <c r="B117" i="16" s="1"/>
  <c r="C962" i="15"/>
  <c r="C117" i="16" s="1"/>
  <c r="D961" i="15"/>
  <c r="C961" i="15"/>
  <c r="D960" i="15"/>
  <c r="B244" i="16" s="1"/>
  <c r="C960" i="15"/>
  <c r="C244" i="16" s="1"/>
  <c r="D959" i="15"/>
  <c r="C959" i="15"/>
  <c r="D958" i="15"/>
  <c r="B440" i="16" s="1"/>
  <c r="C958" i="15"/>
  <c r="C440" i="16" s="1"/>
  <c r="D957" i="15"/>
  <c r="B240" i="16" s="1"/>
  <c r="C957" i="15"/>
  <c r="C240" i="16" s="1"/>
  <c r="D956" i="15"/>
  <c r="C956" i="15"/>
  <c r="D955" i="15"/>
  <c r="C955" i="15"/>
  <c r="D954" i="15"/>
  <c r="B546" i="16" s="1"/>
  <c r="C954" i="15"/>
  <c r="C546" i="16" s="1"/>
  <c r="D953" i="15"/>
  <c r="B561" i="16" s="1"/>
  <c r="C953" i="15"/>
  <c r="C561" i="16" s="1"/>
  <c r="D952" i="15"/>
  <c r="B186" i="16" s="1"/>
  <c r="C952" i="15"/>
  <c r="C186" i="16" s="1"/>
  <c r="D951" i="15"/>
  <c r="C951" i="15"/>
  <c r="D950" i="15"/>
  <c r="B465" i="16" s="1"/>
  <c r="C950" i="15"/>
  <c r="C465" i="16" s="1"/>
  <c r="D949" i="15"/>
  <c r="C949" i="15"/>
  <c r="D948" i="15"/>
  <c r="B363" i="16" s="1"/>
  <c r="C948" i="15"/>
  <c r="C363" i="16" s="1"/>
  <c r="D947" i="15"/>
  <c r="C947" i="15"/>
  <c r="D946" i="15"/>
  <c r="C946" i="15"/>
  <c r="D945" i="15"/>
  <c r="C945" i="15"/>
  <c r="D944" i="15"/>
  <c r="B39" i="16" s="1"/>
  <c r="C944" i="15"/>
  <c r="C39" i="16" s="1"/>
  <c r="D943" i="15"/>
  <c r="B378" i="16" s="1"/>
  <c r="C943" i="15"/>
  <c r="C378" i="16" s="1"/>
  <c r="D942" i="15"/>
  <c r="B52" i="16" s="1"/>
  <c r="C942" i="15"/>
  <c r="C52" i="16" s="1"/>
  <c r="D941" i="15"/>
  <c r="B303" i="16" s="1"/>
  <c r="C941" i="15"/>
  <c r="C303" i="16" s="1"/>
  <c r="D940" i="15"/>
  <c r="B310" i="16" s="1"/>
  <c r="C940" i="15"/>
  <c r="C310" i="16" s="1"/>
  <c r="D939" i="15"/>
  <c r="C939" i="15"/>
  <c r="D938" i="15"/>
  <c r="C938" i="15"/>
  <c r="D937" i="15"/>
  <c r="C937" i="15"/>
  <c r="D936" i="15"/>
  <c r="C936" i="15"/>
  <c r="D935" i="15"/>
  <c r="B179" i="16" s="1"/>
  <c r="C935" i="15"/>
  <c r="C179" i="16" s="1"/>
  <c r="D934" i="15"/>
  <c r="C934" i="15"/>
  <c r="D933" i="15"/>
  <c r="C933" i="15"/>
  <c r="D932" i="15"/>
  <c r="C932" i="15"/>
  <c r="D931" i="15"/>
  <c r="C931" i="15"/>
  <c r="D930" i="15"/>
  <c r="B358" i="16" s="1"/>
  <c r="C930" i="15"/>
  <c r="C358" i="16" s="1"/>
  <c r="D929" i="15"/>
  <c r="B47" i="16" s="1"/>
  <c r="C929" i="15"/>
  <c r="C47" i="16" s="1"/>
  <c r="D928" i="15"/>
  <c r="C928" i="15"/>
  <c r="D927" i="15"/>
  <c r="C927" i="15"/>
  <c r="D926" i="15"/>
  <c r="B161" i="16" s="1"/>
  <c r="C926" i="15"/>
  <c r="C161" i="16" s="1"/>
  <c r="D925" i="15"/>
  <c r="B153" i="16" s="1"/>
  <c r="C925" i="15"/>
  <c r="C153" i="16" s="1"/>
  <c r="D924" i="15"/>
  <c r="B342" i="16" s="1"/>
  <c r="C924" i="15"/>
  <c r="C342" i="16" s="1"/>
  <c r="D923" i="15"/>
  <c r="C923" i="15"/>
  <c r="D922" i="15"/>
  <c r="C922" i="15"/>
  <c r="D921" i="15"/>
  <c r="B257" i="16" s="1"/>
  <c r="C921" i="15"/>
  <c r="C257" i="16" s="1"/>
  <c r="D920" i="15"/>
  <c r="B182" i="16" s="1"/>
  <c r="C920" i="15"/>
  <c r="C182" i="16" s="1"/>
  <c r="D919" i="15"/>
  <c r="C919" i="15"/>
  <c r="D918" i="15"/>
  <c r="C918" i="15"/>
  <c r="D917" i="15"/>
  <c r="B31" i="16" s="1"/>
  <c r="C917" i="15"/>
  <c r="C31" i="16" s="1"/>
  <c r="D916" i="15"/>
  <c r="B388" i="16" s="1"/>
  <c r="C916" i="15"/>
  <c r="C388" i="16" s="1"/>
  <c r="D915" i="15"/>
  <c r="C915" i="15"/>
  <c r="D914" i="15"/>
  <c r="C914" i="15"/>
  <c r="D913" i="15"/>
  <c r="C913" i="15"/>
  <c r="D912" i="15"/>
  <c r="C912" i="15"/>
  <c r="D911" i="15"/>
  <c r="B452" i="16" s="1"/>
  <c r="C911" i="15"/>
  <c r="C452" i="16" s="1"/>
  <c r="D910" i="15"/>
  <c r="C910" i="15"/>
  <c r="D909" i="15"/>
  <c r="B73" i="16" s="1"/>
  <c r="C909" i="15"/>
  <c r="C73" i="16" s="1"/>
  <c r="D908" i="15"/>
  <c r="C908" i="15"/>
  <c r="D907" i="15"/>
  <c r="C907" i="15"/>
  <c r="D906" i="15"/>
  <c r="C906" i="15"/>
  <c r="D905" i="15"/>
  <c r="C905" i="15"/>
  <c r="D904" i="15"/>
  <c r="B373" i="16" s="1"/>
  <c r="C904" i="15"/>
  <c r="C373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52" i="16" s="1"/>
  <c r="C898" i="15"/>
  <c r="C352" i="16" s="1"/>
  <c r="D897" i="15"/>
  <c r="C897" i="15"/>
  <c r="D896" i="15"/>
  <c r="B517" i="16" s="1"/>
  <c r="C896" i="15"/>
  <c r="C517" i="16" s="1"/>
  <c r="D895" i="15"/>
  <c r="B413" i="16" s="1"/>
  <c r="C895" i="15"/>
  <c r="C413" i="16" s="1"/>
  <c r="D894" i="15"/>
  <c r="C894" i="15"/>
  <c r="D893" i="15"/>
  <c r="B313" i="16" s="1"/>
  <c r="C893" i="15"/>
  <c r="C313" i="16" s="1"/>
  <c r="D892" i="15"/>
  <c r="C892" i="15"/>
  <c r="D891" i="15"/>
  <c r="B389" i="16" s="1"/>
  <c r="C891" i="15"/>
  <c r="C389" i="16" s="1"/>
  <c r="D890" i="15"/>
  <c r="B18" i="16" s="1"/>
  <c r="C890" i="15"/>
  <c r="C18" i="16" s="1"/>
  <c r="D889" i="15"/>
  <c r="C889" i="15"/>
  <c r="D888" i="15"/>
  <c r="B511" i="16" s="1"/>
  <c r="C888" i="15"/>
  <c r="C511" i="16" s="1"/>
  <c r="D887" i="15"/>
  <c r="B78" i="16" s="1"/>
  <c r="C887" i="15"/>
  <c r="C78" i="16" s="1"/>
  <c r="D886" i="15"/>
  <c r="C886" i="15"/>
  <c r="D885" i="15"/>
  <c r="C885" i="15"/>
  <c r="D884" i="15"/>
  <c r="C884" i="15"/>
  <c r="D883" i="15"/>
  <c r="C883" i="15"/>
  <c r="D882" i="15"/>
  <c r="C882" i="15"/>
  <c r="D881" i="15"/>
  <c r="B126" i="16" s="1"/>
  <c r="C881" i="15"/>
  <c r="C126" i="16" s="1"/>
  <c r="D880" i="15"/>
  <c r="B17" i="16" s="1"/>
  <c r="C880" i="15"/>
  <c r="C17" i="16" s="1"/>
  <c r="D879" i="15"/>
  <c r="B87" i="16" s="1"/>
  <c r="C879" i="15"/>
  <c r="C87" i="16" s="1"/>
  <c r="D878" i="15"/>
  <c r="C878" i="15"/>
  <c r="D877" i="15"/>
  <c r="B405" i="16" s="1"/>
  <c r="C877" i="15"/>
  <c r="C405" i="16" s="1"/>
  <c r="D876" i="15"/>
  <c r="B350" i="16" s="1"/>
  <c r="C876" i="15"/>
  <c r="C350" i="16" s="1"/>
  <c r="D875" i="15"/>
  <c r="C875" i="15"/>
  <c r="D874" i="15"/>
  <c r="B103" i="16" s="1"/>
  <c r="C874" i="15"/>
  <c r="C103" i="16" s="1"/>
  <c r="D873" i="15"/>
  <c r="B293" i="16" s="1"/>
  <c r="C873" i="15"/>
  <c r="C293" i="16" s="1"/>
  <c r="D872" i="15"/>
  <c r="C872" i="15"/>
  <c r="D871" i="15"/>
  <c r="B191" i="16" s="1"/>
  <c r="C871" i="15"/>
  <c r="C191" i="16" s="1"/>
  <c r="D870" i="15"/>
  <c r="C870" i="15"/>
  <c r="D869" i="15"/>
  <c r="B189" i="16" s="1"/>
  <c r="C869" i="15"/>
  <c r="C189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79" i="16" s="1"/>
  <c r="C862" i="15"/>
  <c r="C79" i="16" s="1"/>
  <c r="D861" i="15"/>
  <c r="B127" i="16" s="1"/>
  <c r="C861" i="15"/>
  <c r="C127" i="16" s="1"/>
  <c r="D860" i="15"/>
  <c r="B548" i="16" s="1"/>
  <c r="C860" i="15"/>
  <c r="C548" i="16" s="1"/>
  <c r="D859" i="15"/>
  <c r="B502" i="16" s="1"/>
  <c r="C859" i="15"/>
  <c r="C502" i="16" s="1"/>
  <c r="D858" i="15"/>
  <c r="C858" i="15"/>
  <c r="D857" i="15"/>
  <c r="B339" i="16" s="1"/>
  <c r="C857" i="15"/>
  <c r="C339" i="16" s="1"/>
  <c r="D856" i="15"/>
  <c r="B193" i="16" s="1"/>
  <c r="C856" i="15"/>
  <c r="C193" i="16" s="1"/>
  <c r="D855" i="15"/>
  <c r="C855" i="15"/>
  <c r="D854" i="15"/>
  <c r="B485" i="16" s="1"/>
  <c r="C854" i="15"/>
  <c r="C485" i="16" s="1"/>
  <c r="D853" i="15"/>
  <c r="B5" i="16" s="1"/>
  <c r="C853" i="15"/>
  <c r="C5" i="16" s="1"/>
  <c r="D852" i="15"/>
  <c r="C852" i="15"/>
  <c r="D851" i="15"/>
  <c r="B237" i="16" s="1"/>
  <c r="C851" i="15"/>
  <c r="C237" i="16" s="1"/>
  <c r="D850" i="15"/>
  <c r="B540" i="16" s="1"/>
  <c r="C850" i="15"/>
  <c r="C540" i="16" s="1"/>
  <c r="D849" i="15"/>
  <c r="B555" i="16" s="1"/>
  <c r="C849" i="15"/>
  <c r="C555" i="16" s="1"/>
  <c r="D848" i="15"/>
  <c r="C848" i="15"/>
  <c r="D847" i="15"/>
  <c r="B442" i="16" s="1"/>
  <c r="C847" i="15"/>
  <c r="C442" i="16" s="1"/>
  <c r="D846" i="15"/>
  <c r="B80" i="16" s="1"/>
  <c r="C846" i="15"/>
  <c r="C80" i="16" s="1"/>
  <c r="D845" i="15"/>
  <c r="B10" i="16" s="1"/>
  <c r="C845" i="15"/>
  <c r="C10" i="16" s="1"/>
  <c r="D844" i="15"/>
  <c r="C844" i="15"/>
  <c r="D843" i="15"/>
  <c r="C843" i="15"/>
  <c r="D842" i="15"/>
  <c r="C842" i="15"/>
  <c r="D841" i="15"/>
  <c r="B495" i="16" s="1"/>
  <c r="C841" i="15"/>
  <c r="C495" i="16" s="1"/>
  <c r="D840" i="15"/>
  <c r="B286" i="16" s="1"/>
  <c r="C840" i="15"/>
  <c r="C286" i="16" s="1"/>
  <c r="D839" i="15"/>
  <c r="B225" i="16" s="1"/>
  <c r="C839" i="15"/>
  <c r="C225" i="16" s="1"/>
  <c r="D838" i="15"/>
  <c r="C838" i="15"/>
  <c r="D837" i="15"/>
  <c r="B309" i="16" s="1"/>
  <c r="C837" i="15"/>
  <c r="C309" i="16" s="1"/>
  <c r="D836" i="15"/>
  <c r="B402" i="16" s="1"/>
  <c r="C836" i="15"/>
  <c r="C402" i="16" s="1"/>
  <c r="D835" i="15"/>
  <c r="B111" i="16" s="1"/>
  <c r="C835" i="15"/>
  <c r="C111" i="16" s="1"/>
  <c r="D834" i="15"/>
  <c r="B150" i="16" s="1"/>
  <c r="C834" i="15"/>
  <c r="C150" i="16" s="1"/>
  <c r="D833" i="15"/>
  <c r="B499" i="16" s="1"/>
  <c r="C833" i="15"/>
  <c r="C499" i="16" s="1"/>
  <c r="D832" i="15"/>
  <c r="B34" i="16" s="1"/>
  <c r="C832" i="15"/>
  <c r="C34" i="16" s="1"/>
  <c r="D831" i="15"/>
  <c r="C831" i="15"/>
  <c r="D830" i="15"/>
  <c r="C830" i="15"/>
  <c r="D829" i="15"/>
  <c r="C829" i="15"/>
  <c r="D828" i="15"/>
  <c r="C828" i="15"/>
  <c r="D827" i="15"/>
  <c r="B516" i="16" s="1"/>
  <c r="C827" i="15"/>
  <c r="C516" i="16" s="1"/>
  <c r="D826" i="15"/>
  <c r="C826" i="15"/>
  <c r="D825" i="15"/>
  <c r="C825" i="15"/>
  <c r="D824" i="15"/>
  <c r="B101" i="16" s="1"/>
  <c r="C824" i="15"/>
  <c r="C101" i="16" s="1"/>
  <c r="D823" i="15"/>
  <c r="C823" i="15"/>
  <c r="D822" i="15"/>
  <c r="C822" i="15"/>
  <c r="D821" i="15"/>
  <c r="C821" i="15"/>
  <c r="D820" i="15"/>
  <c r="C820" i="15"/>
  <c r="D819" i="15"/>
  <c r="B417" i="16" s="1"/>
  <c r="C819" i="15"/>
  <c r="C417" i="16" s="1"/>
  <c r="D818" i="15"/>
  <c r="C818" i="15"/>
  <c r="D817" i="15"/>
  <c r="C817" i="15"/>
  <c r="D816" i="15"/>
  <c r="C816" i="15"/>
  <c r="D815" i="15"/>
  <c r="C815" i="15"/>
  <c r="D814" i="15"/>
  <c r="C814" i="15"/>
  <c r="D813" i="15"/>
  <c r="B185" i="16" s="1"/>
  <c r="C813" i="15"/>
  <c r="C185" i="16" s="1"/>
  <c r="D812" i="15"/>
  <c r="B246" i="16" s="1"/>
  <c r="C812" i="15"/>
  <c r="C246" i="16" s="1"/>
  <c r="D811" i="15"/>
  <c r="B98" i="16" s="1"/>
  <c r="C811" i="15"/>
  <c r="C98" i="16" s="1"/>
  <c r="D810" i="15"/>
  <c r="B525" i="16" s="1"/>
  <c r="C810" i="15"/>
  <c r="C525" i="16" s="1"/>
  <c r="D809" i="15"/>
  <c r="B167" i="16" s="1"/>
  <c r="C809" i="15"/>
  <c r="C167" i="16" s="1"/>
  <c r="D808" i="15"/>
  <c r="B297" i="16" s="1"/>
  <c r="C808" i="15"/>
  <c r="C297" i="16" s="1"/>
  <c r="D807" i="15"/>
  <c r="C807" i="15"/>
  <c r="D806" i="15"/>
  <c r="B476" i="16" s="1"/>
  <c r="C806" i="15"/>
  <c r="C476" i="16" s="1"/>
  <c r="D805" i="15"/>
  <c r="B550" i="16" s="1"/>
  <c r="C805" i="15"/>
  <c r="C550" i="16" s="1"/>
  <c r="D804" i="15"/>
  <c r="B11" i="16" s="1"/>
  <c r="C804" i="15"/>
  <c r="C11" i="16" s="1"/>
  <c r="D803" i="15"/>
  <c r="C803" i="15"/>
  <c r="D802" i="15"/>
  <c r="B488" i="16" s="1"/>
  <c r="C802" i="15"/>
  <c r="C488" i="16" s="1"/>
  <c r="D801" i="15"/>
  <c r="C801" i="15"/>
  <c r="D800" i="15"/>
  <c r="C800" i="15"/>
  <c r="D799" i="15"/>
  <c r="B492" i="16" s="1"/>
  <c r="C799" i="15"/>
  <c r="C492" i="16" s="1"/>
  <c r="D798" i="15"/>
  <c r="B270" i="16" s="1"/>
  <c r="C798" i="15"/>
  <c r="C270" i="16" s="1"/>
  <c r="D797" i="15"/>
  <c r="C797" i="15"/>
  <c r="D796" i="15"/>
  <c r="C796" i="15"/>
  <c r="D795" i="15"/>
  <c r="C795" i="15"/>
  <c r="D794" i="15"/>
  <c r="B418" i="16" s="1"/>
  <c r="C794" i="15"/>
  <c r="C418" i="16" s="1"/>
  <c r="D793" i="15"/>
  <c r="C793" i="15"/>
  <c r="D792" i="15"/>
  <c r="B184" i="16" s="1"/>
  <c r="C792" i="15"/>
  <c r="C184" i="16" s="1"/>
  <c r="D791" i="15"/>
  <c r="C791" i="15"/>
  <c r="D790" i="15"/>
  <c r="B253" i="16" s="1"/>
  <c r="C790" i="15"/>
  <c r="C253" i="16" s="1"/>
  <c r="D789" i="15"/>
  <c r="C789" i="15"/>
  <c r="D788" i="15"/>
  <c r="B423" i="16" s="1"/>
  <c r="C788" i="15"/>
  <c r="C423" i="16" s="1"/>
  <c r="D787" i="15"/>
  <c r="C787" i="15"/>
  <c r="D786" i="15"/>
  <c r="B46" i="16" s="1"/>
  <c r="C786" i="15"/>
  <c r="C46" i="16" s="1"/>
  <c r="D785" i="15"/>
  <c r="B159" i="16" s="1"/>
  <c r="C785" i="15"/>
  <c r="C159" i="16" s="1"/>
  <c r="D784" i="15"/>
  <c r="C784" i="15"/>
  <c r="D783" i="15"/>
  <c r="B514" i="16" s="1"/>
  <c r="C783" i="15"/>
  <c r="C514" i="16" s="1"/>
  <c r="D782" i="15"/>
  <c r="C782" i="15"/>
  <c r="D781" i="15"/>
  <c r="C781" i="15"/>
  <c r="D780" i="15"/>
  <c r="C780" i="15"/>
  <c r="D779" i="15"/>
  <c r="B83" i="16" s="1"/>
  <c r="C779" i="15"/>
  <c r="C83" i="16" s="1"/>
  <c r="D778" i="15"/>
  <c r="B498" i="16" s="1"/>
  <c r="C778" i="15"/>
  <c r="C498" i="16" s="1"/>
  <c r="D777" i="15"/>
  <c r="B419" i="16" s="1"/>
  <c r="C777" i="15"/>
  <c r="C419" i="16" s="1"/>
  <c r="D776" i="15"/>
  <c r="C776" i="15"/>
  <c r="D775" i="15"/>
  <c r="B379" i="16" s="1"/>
  <c r="C775" i="15"/>
  <c r="C379" i="16" s="1"/>
  <c r="D774" i="15"/>
  <c r="B278" i="16" s="1"/>
  <c r="C774" i="15"/>
  <c r="C278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330" i="16" s="1"/>
  <c r="C767" i="15"/>
  <c r="C330" i="16" s="1"/>
  <c r="D766" i="15"/>
  <c r="C766" i="15"/>
  <c r="D765" i="15"/>
  <c r="B202" i="16" s="1"/>
  <c r="C765" i="15"/>
  <c r="C202" i="16" s="1"/>
  <c r="D764" i="15"/>
  <c r="C764" i="15"/>
  <c r="D763" i="15"/>
  <c r="C763" i="15"/>
  <c r="D762" i="15"/>
  <c r="C762" i="15"/>
  <c r="D761" i="15"/>
  <c r="C761" i="15"/>
  <c r="D760" i="15"/>
  <c r="B458" i="16" s="1"/>
  <c r="C760" i="15"/>
  <c r="C458" i="16" s="1"/>
  <c r="D759" i="15"/>
  <c r="B470" i="16" s="1"/>
  <c r="C759" i="15"/>
  <c r="C470" i="16" s="1"/>
  <c r="D758" i="15"/>
  <c r="C758" i="15"/>
  <c r="D757" i="15"/>
  <c r="B345" i="16" s="1"/>
  <c r="C757" i="15"/>
  <c r="C345" i="16" s="1"/>
  <c r="D756" i="15"/>
  <c r="B380" i="16" s="1"/>
  <c r="C756" i="15"/>
  <c r="C380" i="16" s="1"/>
  <c r="D755" i="15"/>
  <c r="C755" i="15"/>
  <c r="D754" i="15"/>
  <c r="C754" i="15"/>
  <c r="D753" i="15"/>
  <c r="B344" i="16" s="1"/>
  <c r="C753" i="15"/>
  <c r="C344" i="16" s="1"/>
  <c r="D752" i="15"/>
  <c r="C752" i="15"/>
  <c r="D751" i="15"/>
  <c r="C751" i="15"/>
  <c r="D750" i="15"/>
  <c r="B241" i="16" s="1"/>
  <c r="C750" i="15"/>
  <c r="C241" i="16" s="1"/>
  <c r="D749" i="15"/>
  <c r="B527" i="16" s="1"/>
  <c r="C749" i="15"/>
  <c r="C527" i="16" s="1"/>
  <c r="D748" i="15"/>
  <c r="B264" i="16" s="1"/>
  <c r="C748" i="15"/>
  <c r="C264" i="16" s="1"/>
  <c r="D747" i="15"/>
  <c r="B439" i="16" s="1"/>
  <c r="C747" i="15"/>
  <c r="C439" i="16" s="1"/>
  <c r="D746" i="15"/>
  <c r="C746" i="15"/>
  <c r="D745" i="15"/>
  <c r="C745" i="15"/>
  <c r="D744" i="15"/>
  <c r="B66" i="16" s="1"/>
  <c r="C744" i="15"/>
  <c r="C66" i="16" s="1"/>
  <c r="D743" i="15"/>
  <c r="C743" i="15"/>
  <c r="D742" i="15"/>
  <c r="B563" i="16" s="1"/>
  <c r="C742" i="15"/>
  <c r="C563" i="16" s="1"/>
  <c r="D741" i="15"/>
  <c r="B252" i="16" s="1"/>
  <c r="C741" i="15"/>
  <c r="C252" i="16" s="1"/>
  <c r="D740" i="15"/>
  <c r="C740" i="15"/>
  <c r="D739" i="15"/>
  <c r="C739" i="15"/>
  <c r="D738" i="15"/>
  <c r="B88" i="16" s="1"/>
  <c r="C738" i="15"/>
  <c r="C88" i="16" s="1"/>
  <c r="D737" i="15"/>
  <c r="B142" i="16" s="1"/>
  <c r="C737" i="15"/>
  <c r="C142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209" i="16" s="1"/>
  <c r="C732" i="15"/>
  <c r="C209" i="16" s="1"/>
  <c r="D731" i="15"/>
  <c r="C731" i="15"/>
  <c r="D730" i="15"/>
  <c r="C730" i="15"/>
  <c r="D729" i="15"/>
  <c r="B158" i="16" s="1"/>
  <c r="C729" i="15"/>
  <c r="C158" i="16" s="1"/>
  <c r="D728" i="15"/>
  <c r="C728" i="15"/>
  <c r="D727" i="15"/>
  <c r="B183" i="16" s="1"/>
  <c r="C727" i="15"/>
  <c r="C183" i="16" s="1"/>
  <c r="D726" i="15"/>
  <c r="C726" i="15"/>
  <c r="D725" i="15"/>
  <c r="B168" i="16" s="1"/>
  <c r="C725" i="15"/>
  <c r="C168" i="16" s="1"/>
  <c r="D724" i="15"/>
  <c r="B393" i="16" s="1"/>
  <c r="C724" i="15"/>
  <c r="C393" i="16" s="1"/>
  <c r="D723" i="15"/>
  <c r="B200" i="16" s="1"/>
  <c r="C723" i="15"/>
  <c r="C200" i="16" s="1"/>
  <c r="D722" i="15"/>
  <c r="B118" i="16" s="1"/>
  <c r="C722" i="15"/>
  <c r="C118" i="16" s="1"/>
  <c r="D721" i="15"/>
  <c r="C721" i="15"/>
  <c r="D720" i="15"/>
  <c r="B404" i="16" s="1"/>
  <c r="C720" i="15"/>
  <c r="C404" i="16" s="1"/>
  <c r="D719" i="15"/>
  <c r="B461" i="16" s="1"/>
  <c r="C719" i="15"/>
  <c r="C461" i="16" s="1"/>
  <c r="D718" i="15"/>
  <c r="C718" i="15"/>
  <c r="D717" i="15"/>
  <c r="B295" i="16" s="1"/>
  <c r="C717" i="15"/>
  <c r="C295" i="16" s="1"/>
  <c r="D716" i="15"/>
  <c r="B82" i="16" s="1"/>
  <c r="C716" i="15"/>
  <c r="C82" i="16" s="1"/>
  <c r="D715" i="15"/>
  <c r="B152" i="16" s="1"/>
  <c r="C715" i="15"/>
  <c r="C152" i="16" s="1"/>
  <c r="D714" i="15"/>
  <c r="B61" i="16" s="1"/>
  <c r="C714" i="15"/>
  <c r="C61" i="16" s="1"/>
  <c r="D713" i="15"/>
  <c r="B236" i="16" s="1"/>
  <c r="C713" i="15"/>
  <c r="C236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231" i="16" s="1"/>
  <c r="C701" i="15"/>
  <c r="C231" i="16" s="1"/>
  <c r="D700" i="15"/>
  <c r="B526" i="16" s="1"/>
  <c r="C700" i="15"/>
  <c r="C526" i="16" s="1"/>
  <c r="D699" i="15"/>
  <c r="C699" i="15"/>
  <c r="D698" i="15"/>
  <c r="B436" i="16" s="1"/>
  <c r="C698" i="15"/>
  <c r="C436" i="16" s="1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B275" i="16" s="1"/>
  <c r="C691" i="15"/>
  <c r="C275" i="16" s="1"/>
  <c r="D690" i="15"/>
  <c r="B301" i="16" s="1"/>
  <c r="C690" i="15"/>
  <c r="C301" i="16" s="1"/>
  <c r="D689" i="15"/>
  <c r="C689" i="15"/>
  <c r="D688" i="15"/>
  <c r="B398" i="16" s="1"/>
  <c r="C688" i="15"/>
  <c r="C398" i="16" s="1"/>
  <c r="D687" i="15"/>
  <c r="B486" i="16" s="1"/>
  <c r="C687" i="15"/>
  <c r="C486" i="16" s="1"/>
  <c r="D686" i="15"/>
  <c r="C686" i="15"/>
  <c r="D685" i="15"/>
  <c r="B483" i="16" s="1"/>
  <c r="C685" i="15"/>
  <c r="C483" i="16" s="1"/>
  <c r="D684" i="15"/>
  <c r="C684" i="15"/>
  <c r="D683" i="15"/>
  <c r="B545" i="16" s="1"/>
  <c r="C683" i="15"/>
  <c r="C545" i="16" s="1"/>
  <c r="D682" i="15"/>
  <c r="B12" i="16" s="1"/>
  <c r="C682" i="15"/>
  <c r="C12" i="16" s="1"/>
  <c r="D681" i="15"/>
  <c r="B416" i="16" s="1"/>
  <c r="C681" i="15"/>
  <c r="C416" i="16" s="1"/>
  <c r="D680" i="15"/>
  <c r="C680" i="15"/>
  <c r="D679" i="15"/>
  <c r="C679" i="15"/>
  <c r="D678" i="15"/>
  <c r="C678" i="15"/>
  <c r="D677" i="15"/>
  <c r="B96" i="16" s="1"/>
  <c r="C677" i="15"/>
  <c r="C96" i="16" s="1"/>
  <c r="D676" i="15"/>
  <c r="C676" i="15"/>
  <c r="D675" i="15"/>
  <c r="C675" i="15"/>
  <c r="D674" i="15"/>
  <c r="B446" i="16" s="1"/>
  <c r="C674" i="15"/>
  <c r="C446" i="16" s="1"/>
  <c r="D673" i="15"/>
  <c r="B132" i="16" s="1"/>
  <c r="C673" i="15"/>
  <c r="C132" i="16" s="1"/>
  <c r="D672" i="15"/>
  <c r="B292" i="16" s="1"/>
  <c r="C672" i="15"/>
  <c r="C292" i="16" s="1"/>
  <c r="D671" i="15"/>
  <c r="B198" i="16" s="1"/>
  <c r="C671" i="15"/>
  <c r="C198" i="16" s="1"/>
  <c r="D670" i="15"/>
  <c r="B51" i="16" s="1"/>
  <c r="C670" i="15"/>
  <c r="C51" i="16" s="1"/>
  <c r="D669" i="15"/>
  <c r="C669" i="15"/>
  <c r="D668" i="15"/>
  <c r="C668" i="15"/>
  <c r="D667" i="15"/>
  <c r="C667" i="15"/>
  <c r="D666" i="15"/>
  <c r="B325" i="16" s="1"/>
  <c r="C666" i="15"/>
  <c r="C325" i="16" s="1"/>
  <c r="D665" i="15"/>
  <c r="B562" i="16" s="1"/>
  <c r="C665" i="15"/>
  <c r="C562" i="16" s="1"/>
  <c r="D664" i="15"/>
  <c r="B171" i="16" s="1"/>
  <c r="C664" i="15"/>
  <c r="C171" i="16" s="1"/>
  <c r="D663" i="15"/>
  <c r="C663" i="15"/>
  <c r="D662" i="15"/>
  <c r="C662" i="15"/>
  <c r="D661" i="15"/>
  <c r="B140" i="16" s="1"/>
  <c r="C661" i="15"/>
  <c r="C140" i="16" s="1"/>
  <c r="D660" i="15"/>
  <c r="B38" i="16" s="1"/>
  <c r="C660" i="15"/>
  <c r="C38" i="16" s="1"/>
  <c r="D659" i="15"/>
  <c r="B432" i="16" s="1"/>
  <c r="C659" i="15"/>
  <c r="C432" i="16" s="1"/>
  <c r="D658" i="15"/>
  <c r="B337" i="16" s="1"/>
  <c r="C658" i="15"/>
  <c r="C337" i="16" s="1"/>
  <c r="D657" i="15"/>
  <c r="B261" i="16" s="1"/>
  <c r="C657" i="15"/>
  <c r="C261" i="16" s="1"/>
  <c r="D656" i="15"/>
  <c r="B228" i="16" s="1"/>
  <c r="C656" i="15"/>
  <c r="C228" i="16" s="1"/>
  <c r="D655" i="15"/>
  <c r="B273" i="16" s="1"/>
  <c r="C655" i="15"/>
  <c r="C273" i="16" s="1"/>
  <c r="D654" i="15"/>
  <c r="C654" i="15"/>
  <c r="D653" i="15"/>
  <c r="C653" i="15"/>
  <c r="D652" i="15"/>
  <c r="B59" i="16" s="1"/>
  <c r="C652" i="15"/>
  <c r="C59" i="16" s="1"/>
  <c r="D651" i="15"/>
  <c r="C651" i="15"/>
  <c r="D650" i="15"/>
  <c r="B296" i="16" s="1"/>
  <c r="C650" i="15"/>
  <c r="C296" i="16" s="1"/>
  <c r="D649" i="15"/>
  <c r="C649" i="15"/>
  <c r="D648" i="15"/>
  <c r="C648" i="15"/>
  <c r="D647" i="15"/>
  <c r="C647" i="15"/>
  <c r="D646" i="15"/>
  <c r="C646" i="15"/>
  <c r="D645" i="15"/>
  <c r="B69" i="16" s="1"/>
  <c r="C645" i="15"/>
  <c r="C69" i="16" s="1"/>
  <c r="D644" i="15"/>
  <c r="B529" i="16" s="1"/>
  <c r="C644" i="15"/>
  <c r="C529" i="16" s="1"/>
  <c r="D643" i="15"/>
  <c r="C643" i="15"/>
  <c r="D642" i="15"/>
  <c r="B312" i="16" s="1"/>
  <c r="C642" i="15"/>
  <c r="C312" i="16" s="1"/>
  <c r="D641" i="15"/>
  <c r="C641" i="15"/>
  <c r="D640" i="15"/>
  <c r="C640" i="15"/>
  <c r="D639" i="15"/>
  <c r="B560" i="16" s="1"/>
  <c r="C639" i="15"/>
  <c r="C560" i="16" s="1"/>
  <c r="D638" i="15"/>
  <c r="C638" i="15"/>
  <c r="D637" i="15"/>
  <c r="C637" i="15"/>
  <c r="D636" i="15"/>
  <c r="B146" i="16" s="1"/>
  <c r="C636" i="15"/>
  <c r="C146" i="16" s="1"/>
  <c r="D635" i="15"/>
  <c r="C635" i="15"/>
  <c r="D634" i="15"/>
  <c r="C634" i="15"/>
  <c r="D633" i="15"/>
  <c r="C633" i="15"/>
  <c r="D632" i="15"/>
  <c r="B472" i="16" s="1"/>
  <c r="C632" i="15"/>
  <c r="C472" i="16" s="1"/>
  <c r="D631" i="15"/>
  <c r="B489" i="16" s="1"/>
  <c r="C631" i="15"/>
  <c r="C489" i="16" s="1"/>
  <c r="D630" i="15"/>
  <c r="C630" i="15"/>
  <c r="D629" i="15"/>
  <c r="C629" i="15"/>
  <c r="D628" i="15"/>
  <c r="B162" i="16" s="1"/>
  <c r="C628" i="15"/>
  <c r="C162" i="16" s="1"/>
  <c r="D627" i="15"/>
  <c r="B114" i="16" s="1"/>
  <c r="C627" i="15"/>
  <c r="C114" i="16" s="1"/>
  <c r="D626" i="15"/>
  <c r="B218" i="16" s="1"/>
  <c r="C626" i="15"/>
  <c r="C218" i="16" s="1"/>
  <c r="D625" i="15"/>
  <c r="C625" i="15"/>
  <c r="D624" i="15"/>
  <c r="C624" i="15"/>
  <c r="D623" i="15"/>
  <c r="C623" i="15"/>
  <c r="D622" i="15"/>
  <c r="B518" i="16" s="1"/>
  <c r="C622" i="15"/>
  <c r="C518" i="16" s="1"/>
  <c r="D621" i="15"/>
  <c r="C621" i="15"/>
  <c r="D620" i="15"/>
  <c r="B367" i="16" s="1"/>
  <c r="C620" i="15"/>
  <c r="C367" i="16" s="1"/>
  <c r="D619" i="15"/>
  <c r="C619" i="15"/>
  <c r="D618" i="15"/>
  <c r="B26" i="16" s="1"/>
  <c r="C618" i="15"/>
  <c r="C26" i="16" s="1"/>
  <c r="D617" i="15"/>
  <c r="B213" i="16" s="1"/>
  <c r="C617" i="15"/>
  <c r="C213" i="16" s="1"/>
  <c r="D616" i="15"/>
  <c r="B256" i="16" s="1"/>
  <c r="C616" i="15"/>
  <c r="C256" i="16" s="1"/>
  <c r="D615" i="15"/>
  <c r="C615" i="15"/>
  <c r="D614" i="15"/>
  <c r="C614" i="15"/>
  <c r="D613" i="15"/>
  <c r="C613" i="15"/>
  <c r="D612" i="15"/>
  <c r="C612" i="15"/>
  <c r="D611" i="15"/>
  <c r="B272" i="16" s="1"/>
  <c r="C611" i="15"/>
  <c r="C272" i="16" s="1"/>
  <c r="D610" i="15"/>
  <c r="C610" i="15"/>
  <c r="D609" i="15"/>
  <c r="C609" i="15"/>
  <c r="D608" i="15"/>
  <c r="C608" i="15"/>
  <c r="D607" i="15"/>
  <c r="B201" i="16" s="1"/>
  <c r="C607" i="15"/>
  <c r="C201" i="16" s="1"/>
  <c r="D606" i="15"/>
  <c r="C606" i="15"/>
  <c r="D605" i="15"/>
  <c r="C605" i="15"/>
  <c r="D604" i="15"/>
  <c r="C604" i="15"/>
  <c r="D603" i="15"/>
  <c r="B464" i="16" s="1"/>
  <c r="C603" i="15"/>
  <c r="C464" i="16" s="1"/>
  <c r="D602" i="15"/>
  <c r="B549" i="16" s="1"/>
  <c r="C602" i="15"/>
  <c r="C549" i="16" s="1"/>
  <c r="D601" i="15"/>
  <c r="C601" i="15"/>
  <c r="D600" i="15"/>
  <c r="C600" i="15"/>
  <c r="D599" i="15"/>
  <c r="C599" i="15"/>
  <c r="D598" i="15"/>
  <c r="B348" i="16" s="1"/>
  <c r="C598" i="15"/>
  <c r="C348" i="16" s="1"/>
  <c r="D597" i="15"/>
  <c r="B370" i="16" s="1"/>
  <c r="C597" i="15"/>
  <c r="C370" i="16" s="1"/>
  <c r="D596" i="15"/>
  <c r="C596" i="15"/>
  <c r="D595" i="15"/>
  <c r="B217" i="16" s="1"/>
  <c r="C595" i="15"/>
  <c r="C217" i="16" s="1"/>
  <c r="D594" i="15"/>
  <c r="C594" i="15"/>
  <c r="D593" i="15"/>
  <c r="C593" i="15"/>
  <c r="D592" i="15"/>
  <c r="C592" i="15"/>
  <c r="D591" i="15"/>
  <c r="C591" i="15"/>
  <c r="D590" i="15"/>
  <c r="B76" i="16" s="1"/>
  <c r="C590" i="15"/>
  <c r="C76" i="16" s="1"/>
  <c r="D589" i="15"/>
  <c r="B243" i="16" s="1"/>
  <c r="C589" i="15"/>
  <c r="C243" i="16" s="1"/>
  <c r="D588" i="15"/>
  <c r="C588" i="15"/>
  <c r="D587" i="15"/>
  <c r="B102" i="16" s="1"/>
  <c r="C587" i="15"/>
  <c r="C102" i="16" s="1"/>
  <c r="D586" i="15"/>
  <c r="C586" i="15"/>
  <c r="D585" i="15"/>
  <c r="B552" i="16" s="1"/>
  <c r="C585" i="15"/>
  <c r="C552" i="16" s="1"/>
  <c r="D584" i="15"/>
  <c r="B322" i="16" s="1"/>
  <c r="C584" i="15"/>
  <c r="C322" i="16" s="1"/>
  <c r="D583" i="15"/>
  <c r="B332" i="16" s="1"/>
  <c r="C583" i="15"/>
  <c r="C332" i="16" s="1"/>
  <c r="D582" i="15"/>
  <c r="B473" i="16" s="1"/>
  <c r="C582" i="15"/>
  <c r="C473" i="16" s="1"/>
  <c r="D581" i="15"/>
  <c r="B466" i="16" s="1"/>
  <c r="C581" i="15"/>
  <c r="C466" i="16" s="1"/>
  <c r="D580" i="15"/>
  <c r="B553" i="16" s="1"/>
  <c r="C580" i="15"/>
  <c r="C553" i="16" s="1"/>
  <c r="D579" i="15"/>
  <c r="C579" i="15"/>
  <c r="D578" i="15"/>
  <c r="C578" i="15"/>
  <c r="D577" i="15"/>
  <c r="C577" i="15"/>
  <c r="D576" i="15"/>
  <c r="B169" i="16" s="1"/>
  <c r="C576" i="15"/>
  <c r="C169" i="16" s="1"/>
  <c r="D575" i="15"/>
  <c r="B247" i="16" s="1"/>
  <c r="C575" i="15"/>
  <c r="C247" i="16" s="1"/>
  <c r="D574" i="15"/>
  <c r="B407" i="16" s="1"/>
  <c r="C574" i="15"/>
  <c r="C407" i="16" s="1"/>
  <c r="D573" i="15"/>
  <c r="B260" i="16" s="1"/>
  <c r="C573" i="15"/>
  <c r="C260" i="16" s="1"/>
  <c r="D572" i="15"/>
  <c r="B536" i="16" s="1"/>
  <c r="C572" i="15"/>
  <c r="C536" i="16" s="1"/>
  <c r="D571" i="15"/>
  <c r="B288" i="16" s="1"/>
  <c r="C571" i="15"/>
  <c r="C288" i="16" s="1"/>
  <c r="D570" i="15"/>
  <c r="C570" i="15"/>
  <c r="D569" i="15"/>
  <c r="C569" i="15"/>
  <c r="D568" i="15"/>
  <c r="B75" i="16" s="1"/>
  <c r="C568" i="15"/>
  <c r="C75" i="16" s="1"/>
  <c r="D567" i="15"/>
  <c r="C567" i="15"/>
  <c r="D566" i="15"/>
  <c r="C566" i="15"/>
  <c r="D565" i="15"/>
  <c r="C565" i="15"/>
  <c r="D564" i="15"/>
  <c r="B28" i="16" s="1"/>
  <c r="C564" i="15"/>
  <c r="C28" i="16" s="1"/>
  <c r="D563" i="15"/>
  <c r="C563" i="15"/>
  <c r="D562" i="15"/>
  <c r="B13" i="16" s="1"/>
  <c r="C562" i="15"/>
  <c r="C13" i="16" s="1"/>
  <c r="D561" i="15"/>
  <c r="C561" i="15"/>
  <c r="D560" i="15"/>
  <c r="C560" i="15"/>
  <c r="D559" i="15"/>
  <c r="C559" i="15"/>
  <c r="D558" i="15"/>
  <c r="C558" i="15"/>
  <c r="D557" i="15"/>
  <c r="B133" i="16" s="1"/>
  <c r="C557" i="15"/>
  <c r="C133" i="16" s="1"/>
  <c r="D556" i="15"/>
  <c r="C556" i="15"/>
  <c r="D555" i="15"/>
  <c r="C555" i="15"/>
  <c r="D554" i="15"/>
  <c r="B119" i="16" s="1"/>
  <c r="C554" i="15"/>
  <c r="C119" i="16" s="1"/>
  <c r="D553" i="15"/>
  <c r="B14" i="16" s="1"/>
  <c r="C553" i="15"/>
  <c r="C14" i="16" s="1"/>
  <c r="D552" i="15"/>
  <c r="C552" i="15"/>
  <c r="D551" i="15"/>
  <c r="C551" i="15"/>
  <c r="D550" i="15"/>
  <c r="C550" i="15"/>
  <c r="D549" i="15"/>
  <c r="B531" i="16" s="1"/>
  <c r="C549" i="15"/>
  <c r="C531" i="16" s="1"/>
  <c r="D548" i="15"/>
  <c r="C548" i="15"/>
  <c r="D547" i="15"/>
  <c r="C547" i="15"/>
  <c r="D546" i="15"/>
  <c r="B528" i="16" s="1"/>
  <c r="C546" i="15"/>
  <c r="C528" i="16" s="1"/>
  <c r="D545" i="15"/>
  <c r="B519" i="16" s="1"/>
  <c r="C545" i="15"/>
  <c r="C519" i="16" s="1"/>
  <c r="D544" i="15"/>
  <c r="C544" i="15"/>
  <c r="D543" i="15"/>
  <c r="B178" i="16" s="1"/>
  <c r="C543" i="15"/>
  <c r="C178" i="16" s="1"/>
  <c r="D542" i="15"/>
  <c r="C542" i="15"/>
  <c r="D541" i="15"/>
  <c r="C541" i="15"/>
  <c r="D540" i="15"/>
  <c r="B116" i="16" s="1"/>
  <c r="C540" i="15"/>
  <c r="C116" i="16" s="1"/>
  <c r="D539" i="15"/>
  <c r="B23" i="16" s="1"/>
  <c r="C539" i="15"/>
  <c r="C23" i="16" s="1"/>
  <c r="D538" i="15"/>
  <c r="C538" i="15"/>
  <c r="D537" i="15"/>
  <c r="B346" i="16" s="1"/>
  <c r="C537" i="15"/>
  <c r="C346" i="16" s="1"/>
  <c r="D536" i="15"/>
  <c r="B460" i="16" s="1"/>
  <c r="C536" i="15"/>
  <c r="C460" i="16" s="1"/>
  <c r="D535" i="15"/>
  <c r="B205" i="16" s="1"/>
  <c r="C535" i="15"/>
  <c r="C205" i="16" s="1"/>
  <c r="D534" i="15"/>
  <c r="C534" i="15"/>
  <c r="D533" i="15"/>
  <c r="C533" i="15"/>
  <c r="D532" i="15"/>
  <c r="B376" i="16" s="1"/>
  <c r="C532" i="15"/>
  <c r="C376" i="16" s="1"/>
  <c r="D531" i="15"/>
  <c r="B512" i="16" s="1"/>
  <c r="C531" i="15"/>
  <c r="C512" i="16" s="1"/>
  <c r="D530" i="15"/>
  <c r="B242" i="16" s="1"/>
  <c r="C530" i="15"/>
  <c r="C242" i="16" s="1"/>
  <c r="D529" i="15"/>
  <c r="C529" i="15"/>
  <c r="D528" i="15"/>
  <c r="B302" i="16" s="1"/>
  <c r="C528" i="15"/>
  <c r="C302" i="16" s="1"/>
  <c r="D527" i="15"/>
  <c r="B135" i="16" s="1"/>
  <c r="C527" i="15"/>
  <c r="C135" i="16" s="1"/>
  <c r="D526" i="15"/>
  <c r="C526" i="15"/>
  <c r="D525" i="15"/>
  <c r="B58" i="16" s="1"/>
  <c r="C525" i="15"/>
  <c r="C58" i="16" s="1"/>
  <c r="D524" i="15"/>
  <c r="C524" i="15"/>
  <c r="D523" i="15"/>
  <c r="C523" i="15"/>
  <c r="D522" i="15"/>
  <c r="B138" i="16" s="1"/>
  <c r="C522" i="15"/>
  <c r="C138" i="16" s="1"/>
  <c r="D521" i="15"/>
  <c r="B155" i="16" s="1"/>
  <c r="C521" i="15"/>
  <c r="C155" i="16" s="1"/>
  <c r="D520" i="15"/>
  <c r="C520" i="15"/>
  <c r="D519" i="15"/>
  <c r="C519" i="15"/>
  <c r="D518" i="15"/>
  <c r="B547" i="16" s="1"/>
  <c r="C518" i="15"/>
  <c r="C547" i="16" s="1"/>
  <c r="D517" i="15"/>
  <c r="B494" i="16" s="1"/>
  <c r="C517" i="15"/>
  <c r="C494" i="16" s="1"/>
  <c r="D516" i="15"/>
  <c r="B523" i="16" s="1"/>
  <c r="C516" i="15"/>
  <c r="C523" i="16" s="1"/>
  <c r="D515" i="15"/>
  <c r="C515" i="15"/>
  <c r="D514" i="15"/>
  <c r="B323" i="16" s="1"/>
  <c r="C514" i="15"/>
  <c r="C323" i="16" s="1"/>
  <c r="D513" i="15"/>
  <c r="B60" i="16" s="1"/>
  <c r="C513" i="15"/>
  <c r="C60" i="16" s="1"/>
  <c r="D512" i="15"/>
  <c r="B307" i="16" s="1"/>
  <c r="C512" i="15"/>
  <c r="C307" i="16" s="1"/>
  <c r="D511" i="15"/>
  <c r="C511" i="15"/>
  <c r="D510" i="15"/>
  <c r="C510" i="15"/>
  <c r="D509" i="15"/>
  <c r="B507" i="16" s="1"/>
  <c r="C509" i="15"/>
  <c r="C507" i="16" s="1"/>
  <c r="D508" i="15"/>
  <c r="B457" i="16" s="1"/>
  <c r="C508" i="15"/>
  <c r="C457" i="16" s="1"/>
  <c r="D507" i="15"/>
  <c r="B130" i="16" s="1"/>
  <c r="C507" i="15"/>
  <c r="C130" i="16" s="1"/>
  <c r="D506" i="15"/>
  <c r="B542" i="16" s="1"/>
  <c r="C506" i="15"/>
  <c r="C542" i="16" s="1"/>
  <c r="D505" i="15"/>
  <c r="B500" i="16" s="1"/>
  <c r="C505" i="15"/>
  <c r="C500" i="16" s="1"/>
  <c r="D504" i="15"/>
  <c r="C504" i="15"/>
  <c r="D503" i="15"/>
  <c r="B382" i="16" s="1"/>
  <c r="C503" i="15"/>
  <c r="C382" i="16" s="1"/>
  <c r="D502" i="15"/>
  <c r="B190" i="16" s="1"/>
  <c r="C502" i="15"/>
  <c r="C190" i="16" s="1"/>
  <c r="D501" i="15"/>
  <c r="C501" i="15"/>
  <c r="D500" i="15"/>
  <c r="C500" i="15"/>
  <c r="D499" i="15"/>
  <c r="B141" i="16" s="1"/>
  <c r="C499" i="15"/>
  <c r="C141" i="16" s="1"/>
  <c r="D498" i="15"/>
  <c r="B265" i="16" s="1"/>
  <c r="C498" i="15"/>
  <c r="C265" i="16" s="1"/>
  <c r="D497" i="15"/>
  <c r="C497" i="15"/>
  <c r="D496" i="15"/>
  <c r="C496" i="15"/>
  <c r="D495" i="15"/>
  <c r="C495" i="15"/>
  <c r="D494" i="15"/>
  <c r="B451" i="16" s="1"/>
  <c r="C494" i="15"/>
  <c r="C451" i="16" s="1"/>
  <c r="D493" i="15"/>
  <c r="C493" i="15"/>
  <c r="D492" i="15"/>
  <c r="C492" i="15"/>
  <c r="D491" i="15"/>
  <c r="C491" i="15"/>
  <c r="D490" i="15"/>
  <c r="C490" i="15"/>
  <c r="D489" i="15"/>
  <c r="C489" i="15"/>
  <c r="D488" i="15"/>
  <c r="B104" i="16" s="1"/>
  <c r="C488" i="15"/>
  <c r="C104" i="16" s="1"/>
  <c r="D487" i="15"/>
  <c r="B56" i="16" s="1"/>
  <c r="C487" i="15"/>
  <c r="C56" i="16" s="1"/>
  <c r="D486" i="15"/>
  <c r="C486" i="15"/>
  <c r="D485" i="15"/>
  <c r="C485" i="15"/>
  <c r="D484" i="15"/>
  <c r="C484" i="15"/>
  <c r="D483" i="15"/>
  <c r="B41" i="16" s="1"/>
  <c r="C483" i="15"/>
  <c r="C41" i="16" s="1"/>
  <c r="D482" i="15"/>
  <c r="C482" i="15"/>
  <c r="D481" i="15"/>
  <c r="C481" i="15"/>
  <c r="D480" i="15"/>
  <c r="B324" i="16" s="1"/>
  <c r="C480" i="15"/>
  <c r="C324" i="16" s="1"/>
  <c r="D479" i="15"/>
  <c r="B551" i="16" s="1"/>
  <c r="C479" i="15"/>
  <c r="C551" i="16" s="1"/>
  <c r="D478" i="15"/>
  <c r="C478" i="15"/>
  <c r="D477" i="15"/>
  <c r="B558" i="16" s="1"/>
  <c r="C477" i="15"/>
  <c r="C558" i="16" s="1"/>
  <c r="D476" i="15"/>
  <c r="B280" i="16" s="1"/>
  <c r="C476" i="15"/>
  <c r="C280" i="16" s="1"/>
  <c r="D475" i="15"/>
  <c r="C475" i="15"/>
  <c r="D474" i="15"/>
  <c r="B33" i="16" s="1"/>
  <c r="C474" i="15"/>
  <c r="C33" i="16" s="1"/>
  <c r="D473" i="15"/>
  <c r="B478" i="16" s="1"/>
  <c r="C473" i="15"/>
  <c r="C478" i="16" s="1"/>
  <c r="D472" i="15"/>
  <c r="B385" i="16" s="1"/>
  <c r="C472" i="15"/>
  <c r="C385" i="16" s="1"/>
  <c r="D471" i="15"/>
  <c r="B20" i="16" s="1"/>
  <c r="C471" i="15"/>
  <c r="C20" i="16" s="1"/>
  <c r="D470" i="15"/>
  <c r="B319" i="16" s="1"/>
  <c r="C470" i="15"/>
  <c r="C319" i="16" s="1"/>
  <c r="D469" i="15"/>
  <c r="C469" i="15"/>
  <c r="D468" i="15"/>
  <c r="C468" i="15"/>
  <c r="D467" i="15"/>
  <c r="B377" i="16" s="1"/>
  <c r="C467" i="15"/>
  <c r="C377" i="16" s="1"/>
  <c r="D466" i="15"/>
  <c r="B211" i="16" s="1"/>
  <c r="C466" i="15"/>
  <c r="C211" i="16" s="1"/>
  <c r="D465" i="15"/>
  <c r="B509" i="16" s="1"/>
  <c r="C465" i="15"/>
  <c r="C509" i="16" s="1"/>
  <c r="D464" i="15"/>
  <c r="B487" i="16" s="1"/>
  <c r="C464" i="15"/>
  <c r="C487" i="16" s="1"/>
  <c r="D463" i="15"/>
  <c r="C463" i="15"/>
  <c r="D462" i="15"/>
  <c r="C462" i="15"/>
  <c r="D461" i="15"/>
  <c r="C461" i="15"/>
  <c r="D460" i="15"/>
  <c r="C460" i="15"/>
  <c r="D459" i="15"/>
  <c r="B281" i="16" s="1"/>
  <c r="C459" i="15"/>
  <c r="C281" i="16" s="1"/>
  <c r="D458" i="15"/>
  <c r="C458" i="15"/>
  <c r="D457" i="15"/>
  <c r="B329" i="16" s="1"/>
  <c r="C457" i="15"/>
  <c r="C329" i="16" s="1"/>
  <c r="D456" i="15"/>
  <c r="C456" i="15"/>
  <c r="D455" i="15"/>
  <c r="B285" i="16" s="1"/>
  <c r="C455" i="15"/>
  <c r="C285" i="16" s="1"/>
  <c r="D454" i="15"/>
  <c r="B55" i="16" s="1"/>
  <c r="C454" i="15"/>
  <c r="C55" i="16" s="1"/>
  <c r="D453" i="15"/>
  <c r="C453" i="15"/>
  <c r="D452" i="15"/>
  <c r="B463" i="16" s="1"/>
  <c r="C452" i="15"/>
  <c r="C463" i="16" s="1"/>
  <c r="D451" i="15"/>
  <c r="C451" i="15"/>
  <c r="D450" i="15"/>
  <c r="C450" i="15"/>
  <c r="D449" i="15"/>
  <c r="B163" i="16" s="1"/>
  <c r="C449" i="15"/>
  <c r="C163" i="16" s="1"/>
  <c r="D448" i="15"/>
  <c r="C448" i="15"/>
  <c r="D447" i="15"/>
  <c r="B406" i="16" s="1"/>
  <c r="C447" i="15"/>
  <c r="C406" i="16" s="1"/>
  <c r="D446" i="15"/>
  <c r="C446" i="15"/>
  <c r="D445" i="15"/>
  <c r="B29" i="16" s="1"/>
  <c r="C445" i="15"/>
  <c r="C29" i="16" s="1"/>
  <c r="D444" i="15"/>
  <c r="C444" i="15"/>
  <c r="D443" i="15"/>
  <c r="B143" i="16" s="1"/>
  <c r="C443" i="15"/>
  <c r="C143" i="16" s="1"/>
  <c r="D442" i="15"/>
  <c r="C442" i="15"/>
  <c r="D441" i="15"/>
  <c r="C441" i="15"/>
  <c r="D440" i="15"/>
  <c r="C440" i="15"/>
  <c r="D439" i="15"/>
  <c r="C439" i="15"/>
  <c r="D438" i="15"/>
  <c r="B449" i="16" s="1"/>
  <c r="C438" i="15"/>
  <c r="C449" i="16" s="1"/>
  <c r="D437" i="15"/>
  <c r="B212" i="16" s="1"/>
  <c r="C437" i="15"/>
  <c r="C212" i="16" s="1"/>
  <c r="D436" i="15"/>
  <c r="C436" i="15"/>
  <c r="D435" i="15"/>
  <c r="C435" i="15"/>
  <c r="D434" i="15"/>
  <c r="B85" i="16" s="1"/>
  <c r="C434" i="15"/>
  <c r="C85" i="16" s="1"/>
  <c r="D433" i="15"/>
  <c r="B136" i="16" s="1"/>
  <c r="C433" i="15"/>
  <c r="C136" i="16" s="1"/>
  <c r="D432" i="15"/>
  <c r="C432" i="15"/>
  <c r="D431" i="15"/>
  <c r="C431" i="15"/>
  <c r="D430" i="15"/>
  <c r="B207" i="16" s="1"/>
  <c r="C430" i="15"/>
  <c r="C207" i="16" s="1"/>
  <c r="D429" i="15"/>
  <c r="B381" i="16" s="1"/>
  <c r="C429" i="15"/>
  <c r="C381" i="16" s="1"/>
  <c r="D428" i="15"/>
  <c r="C428" i="15"/>
  <c r="D427" i="15"/>
  <c r="B315" i="16" s="1"/>
  <c r="C427" i="15"/>
  <c r="C315" i="16" s="1"/>
  <c r="D426" i="15"/>
  <c r="B187" i="16" s="1"/>
  <c r="C426" i="15"/>
  <c r="C187" i="16" s="1"/>
  <c r="D425" i="15"/>
  <c r="B399" i="16" s="1"/>
  <c r="C425" i="15"/>
  <c r="C399" i="16" s="1"/>
  <c r="D424" i="15"/>
  <c r="B386" i="16" s="1"/>
  <c r="C424" i="15"/>
  <c r="C386" i="16" s="1"/>
  <c r="D423" i="15"/>
  <c r="B166" i="16" s="1"/>
  <c r="C423" i="15"/>
  <c r="C166" i="16" s="1"/>
  <c r="D422" i="15"/>
  <c r="B271" i="16" s="1"/>
  <c r="C422" i="15"/>
  <c r="C271" i="16" s="1"/>
  <c r="D421" i="15"/>
  <c r="C421" i="15"/>
  <c r="D420" i="15"/>
  <c r="C420" i="15"/>
  <c r="D419" i="15"/>
  <c r="C419" i="15"/>
  <c r="D418" i="15"/>
  <c r="B556" i="16" s="1"/>
  <c r="C418" i="15"/>
  <c r="C556" i="16" s="1"/>
  <c r="D417" i="15"/>
  <c r="C417" i="15"/>
  <c r="D416" i="15"/>
  <c r="C416" i="15"/>
  <c r="D415" i="15"/>
  <c r="C415" i="15"/>
  <c r="D414" i="15"/>
  <c r="C414" i="15"/>
  <c r="D413" i="15"/>
  <c r="B397" i="16" s="1"/>
  <c r="C413" i="15"/>
  <c r="C397" i="16" s="1"/>
  <c r="D412" i="15"/>
  <c r="C412" i="15"/>
  <c r="D411" i="15"/>
  <c r="C411" i="15"/>
  <c r="D410" i="15"/>
  <c r="B251" i="16" s="1"/>
  <c r="C410" i="15"/>
  <c r="C251" i="16" s="1"/>
  <c r="D409" i="15"/>
  <c r="B428" i="16" s="1"/>
  <c r="C409" i="15"/>
  <c r="C428" i="16" s="1"/>
  <c r="D408" i="15"/>
  <c r="B480" i="16" s="1"/>
  <c r="C408" i="15"/>
  <c r="C480" i="16" s="1"/>
  <c r="D407" i="15"/>
  <c r="C407" i="15"/>
  <c r="D406" i="15"/>
  <c r="B206" i="16" s="1"/>
  <c r="C406" i="15"/>
  <c r="C206" i="16" s="1"/>
  <c r="D405" i="15"/>
  <c r="B63" i="16" s="1"/>
  <c r="C405" i="15"/>
  <c r="C63" i="16" s="1"/>
  <c r="D404" i="15"/>
  <c r="B437" i="16" s="1"/>
  <c r="C404" i="15"/>
  <c r="C437" i="16" s="1"/>
  <c r="D403" i="15"/>
  <c r="C403" i="15"/>
  <c r="D402" i="15"/>
  <c r="C402" i="15"/>
  <c r="D401" i="15"/>
  <c r="B340" i="16" s="1"/>
  <c r="C401" i="15"/>
  <c r="C340" i="16" s="1"/>
  <c r="D400" i="15"/>
  <c r="B57" i="16" s="1"/>
  <c r="C400" i="15"/>
  <c r="C57" i="16" s="1"/>
  <c r="D399" i="15"/>
  <c r="C399" i="15"/>
  <c r="D398" i="15"/>
  <c r="C398" i="15"/>
  <c r="D397" i="15"/>
  <c r="B491" i="16" s="1"/>
  <c r="C397" i="15"/>
  <c r="C491" i="16" s="1"/>
  <c r="D396" i="15"/>
  <c r="C396" i="15"/>
  <c r="D395" i="15"/>
  <c r="B16" i="16" s="1"/>
  <c r="C395" i="15"/>
  <c r="C16" i="16" s="1"/>
  <c r="D394" i="15"/>
  <c r="B403" i="16" s="1"/>
  <c r="C394" i="15"/>
  <c r="C403" i="16" s="1"/>
  <c r="D393" i="15"/>
  <c r="B530" i="16" s="1"/>
  <c r="C393" i="15"/>
  <c r="C530" i="16" s="1"/>
  <c r="D392" i="15"/>
  <c r="B21" i="16" s="1"/>
  <c r="C392" i="15"/>
  <c r="C21" i="16" s="1"/>
  <c r="D391" i="15"/>
  <c r="B475" i="16" s="1"/>
  <c r="C391" i="15"/>
  <c r="C475" i="16" s="1"/>
  <c r="D390" i="15"/>
  <c r="B144" i="16" s="1"/>
  <c r="C390" i="15"/>
  <c r="C144" i="16" s="1"/>
  <c r="D389" i="15"/>
  <c r="B450" i="16" s="1"/>
  <c r="C389" i="15"/>
  <c r="C450" i="16" s="1"/>
  <c r="D388" i="15"/>
  <c r="B331" i="16" s="1"/>
  <c r="C388" i="15"/>
  <c r="C331" i="16" s="1"/>
  <c r="D387" i="15"/>
  <c r="B25" i="16" s="1"/>
  <c r="C387" i="15"/>
  <c r="C25" i="16" s="1"/>
  <c r="D386" i="15"/>
  <c r="C386" i="15"/>
  <c r="D385" i="15"/>
  <c r="B274" i="16" s="1"/>
  <c r="C385" i="15"/>
  <c r="C274" i="16" s="1"/>
  <c r="D384" i="15"/>
  <c r="B415" i="16" s="1"/>
  <c r="C384" i="15"/>
  <c r="C415" i="16" s="1"/>
  <c r="D383" i="15"/>
  <c r="C383" i="15"/>
  <c r="D382" i="15"/>
  <c r="B357" i="16" s="1"/>
  <c r="C382" i="15"/>
  <c r="C357" i="16" s="1"/>
  <c r="D381" i="15"/>
  <c r="C381" i="15"/>
  <c r="D380" i="15"/>
  <c r="B254" i="16" s="1"/>
  <c r="C380" i="15"/>
  <c r="C254" i="16" s="1"/>
  <c r="D379" i="15"/>
  <c r="C379" i="15"/>
  <c r="D378" i="15"/>
  <c r="B364" i="16" s="1"/>
  <c r="C378" i="15"/>
  <c r="C364" i="16" s="1"/>
  <c r="D377" i="15"/>
  <c r="C377" i="15"/>
  <c r="D376" i="15"/>
  <c r="C376" i="15"/>
  <c r="D375" i="15"/>
  <c r="C375" i="15"/>
  <c r="D374" i="15"/>
  <c r="C374" i="15"/>
  <c r="D373" i="15"/>
  <c r="C373" i="15"/>
  <c r="D372" i="15"/>
  <c r="B120" i="16" s="1"/>
  <c r="C372" i="15"/>
  <c r="C120" i="16" s="1"/>
  <c r="D371" i="15"/>
  <c r="C371" i="15"/>
  <c r="D370" i="15"/>
  <c r="C370" i="15"/>
  <c r="D369" i="15"/>
  <c r="C369" i="15"/>
  <c r="D368" i="15"/>
  <c r="C368" i="15"/>
  <c r="D367" i="15"/>
  <c r="B471" i="16" s="1"/>
  <c r="C367" i="15"/>
  <c r="C471" i="16" s="1"/>
  <c r="D366" i="15"/>
  <c r="B362" i="16" s="1"/>
  <c r="C366" i="15"/>
  <c r="C362" i="16" s="1"/>
  <c r="D365" i="15"/>
  <c r="B359" i="16" s="1"/>
  <c r="C365" i="15"/>
  <c r="C359" i="16" s="1"/>
  <c r="D364" i="15"/>
  <c r="C364" i="15"/>
  <c r="D363" i="15"/>
  <c r="C363" i="15"/>
  <c r="D362" i="15"/>
  <c r="B238" i="16" s="1"/>
  <c r="C362" i="15"/>
  <c r="C238" i="16" s="1"/>
  <c r="D361" i="15"/>
  <c r="C361" i="15"/>
  <c r="D360" i="15"/>
  <c r="B441" i="16" s="1"/>
  <c r="C360" i="15"/>
  <c r="C441" i="16" s="1"/>
  <c r="D359" i="15"/>
  <c r="C359" i="15"/>
  <c r="D358" i="15"/>
  <c r="C358" i="15"/>
  <c r="D357" i="15"/>
  <c r="B129" i="16" s="1"/>
  <c r="C357" i="15"/>
  <c r="C129" i="16" s="1"/>
  <c r="D356" i="15"/>
  <c r="C356" i="15"/>
  <c r="D355" i="15"/>
  <c r="B49" i="16" s="1"/>
  <c r="C355" i="15"/>
  <c r="C49" i="16" s="1"/>
  <c r="D354" i="15"/>
  <c r="B125" i="16" s="1"/>
  <c r="C354" i="15"/>
  <c r="C125" i="16" s="1"/>
  <c r="D353" i="15"/>
  <c r="C353" i="15"/>
  <c r="D352" i="15"/>
  <c r="B438" i="16" s="1"/>
  <c r="C352" i="15"/>
  <c r="C438" i="16" s="1"/>
  <c r="D351" i="15"/>
  <c r="B430" i="16" s="1"/>
  <c r="C351" i="15"/>
  <c r="C430" i="16" s="1"/>
  <c r="D350" i="15"/>
  <c r="B250" i="16" s="1"/>
  <c r="C350" i="15"/>
  <c r="C250" i="16" s="1"/>
  <c r="D349" i="15"/>
  <c r="B255" i="16" s="1"/>
  <c r="C349" i="15"/>
  <c r="C255" i="16" s="1"/>
  <c r="D348" i="15"/>
  <c r="C348" i="15"/>
  <c r="D347" i="15"/>
  <c r="C347" i="15"/>
  <c r="D346" i="15"/>
  <c r="B501" i="16" s="1"/>
  <c r="C346" i="15"/>
  <c r="C501" i="16" s="1"/>
  <c r="D345" i="15"/>
  <c r="B110" i="16" s="1"/>
  <c r="C345" i="15"/>
  <c r="C110" i="16" s="1"/>
  <c r="D344" i="15"/>
  <c r="B214" i="16" s="1"/>
  <c r="C344" i="15"/>
  <c r="C214" i="16" s="1"/>
  <c r="D343" i="15"/>
  <c r="B513" i="16" s="1"/>
  <c r="C343" i="15"/>
  <c r="C513" i="16" s="1"/>
  <c r="D342" i="15"/>
  <c r="C342" i="15"/>
  <c r="D341" i="15"/>
  <c r="C341" i="15"/>
  <c r="D340" i="15"/>
  <c r="B160" i="16" s="1"/>
  <c r="C340" i="15"/>
  <c r="C160" i="16" s="1"/>
  <c r="D339" i="15"/>
  <c r="B375" i="16" s="1"/>
  <c r="C339" i="15"/>
  <c r="C375" i="16" s="1"/>
  <c r="D338" i="15"/>
  <c r="C338" i="15"/>
  <c r="D337" i="15"/>
  <c r="B230" i="16" s="1"/>
  <c r="C337" i="15"/>
  <c r="C230" i="16" s="1"/>
  <c r="D336" i="15"/>
  <c r="B433" i="16" s="1"/>
  <c r="C336" i="15"/>
  <c r="C433" i="16" s="1"/>
  <c r="D335" i="15"/>
  <c r="C335" i="15"/>
  <c r="D334" i="15"/>
  <c r="C334" i="15"/>
  <c r="D333" i="15"/>
  <c r="B481" i="16" s="1"/>
  <c r="C333" i="15"/>
  <c r="C481" i="16" s="1"/>
  <c r="D332" i="15"/>
  <c r="C332" i="15"/>
  <c r="D331" i="15"/>
  <c r="C331" i="15"/>
  <c r="D330" i="15"/>
  <c r="C330" i="15"/>
  <c r="D329" i="15"/>
  <c r="B7" i="16" s="1"/>
  <c r="C329" i="15"/>
  <c r="C7" i="16" s="1"/>
  <c r="D328" i="15"/>
  <c r="C328" i="15"/>
  <c r="D327" i="15"/>
  <c r="C327" i="15"/>
  <c r="D326" i="15"/>
  <c r="C326" i="15"/>
  <c r="D325" i="15"/>
  <c r="C325" i="15"/>
  <c r="D324" i="15"/>
  <c r="B338" i="16" s="1"/>
  <c r="C324" i="15"/>
  <c r="C338" i="16" s="1"/>
  <c r="D323" i="15"/>
  <c r="B401" i="16" s="1"/>
  <c r="C323" i="15"/>
  <c r="C401" i="16" s="1"/>
  <c r="D322" i="15"/>
  <c r="C322" i="15"/>
  <c r="D321" i="15"/>
  <c r="C321" i="15"/>
  <c r="D320" i="15"/>
  <c r="B410" i="16" s="1"/>
  <c r="C320" i="15"/>
  <c r="C410" i="16" s="1"/>
  <c r="D319" i="15"/>
  <c r="B321" i="16" s="1"/>
  <c r="C319" i="15"/>
  <c r="C321" i="16" s="1"/>
  <c r="D318" i="15"/>
  <c r="B165" i="16" s="1"/>
  <c r="C318" i="15"/>
  <c r="C165" i="16" s="1"/>
  <c r="D317" i="15"/>
  <c r="C317" i="15"/>
  <c r="D316" i="15"/>
  <c r="B112" i="16" s="1"/>
  <c r="C316" i="15"/>
  <c r="C112" i="16" s="1"/>
  <c r="D315" i="15"/>
  <c r="B197" i="16" s="1"/>
  <c r="C315" i="15"/>
  <c r="C197" i="16" s="1"/>
  <c r="D314" i="15"/>
  <c r="B443" i="16" s="1"/>
  <c r="C314" i="15"/>
  <c r="C443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3" i="16" s="1"/>
  <c r="C309" i="15"/>
  <c r="C43" i="16" s="1"/>
  <c r="D308" i="15"/>
  <c r="C308" i="15"/>
  <c r="D307" i="15"/>
  <c r="B50" i="16" s="1"/>
  <c r="C307" i="15"/>
  <c r="C50" i="16" s="1"/>
  <c r="D306" i="15"/>
  <c r="B239" i="16" s="1"/>
  <c r="C306" i="15"/>
  <c r="C239" i="16" s="1"/>
  <c r="D305" i="15"/>
  <c r="B181" i="16" s="1"/>
  <c r="C305" i="15"/>
  <c r="C181" i="16" s="1"/>
  <c r="D304" i="15"/>
  <c r="C304" i="15"/>
  <c r="D303" i="15"/>
  <c r="C303" i="15"/>
  <c r="D302" i="15"/>
  <c r="B53" i="16" s="1"/>
  <c r="C302" i="15"/>
  <c r="C53" i="16" s="1"/>
  <c r="D301" i="15"/>
  <c r="C301" i="15"/>
  <c r="D300" i="15"/>
  <c r="B349" i="16" s="1"/>
  <c r="C300" i="15"/>
  <c r="C349" i="16" s="1"/>
  <c r="D299" i="15"/>
  <c r="C299" i="15"/>
  <c r="D298" i="15"/>
  <c r="C298" i="15"/>
  <c r="D297" i="15"/>
  <c r="B106" i="16" s="1"/>
  <c r="C297" i="15"/>
  <c r="C106" i="16" s="1"/>
  <c r="D296" i="15"/>
  <c r="B544" i="16" s="1"/>
  <c r="C296" i="15"/>
  <c r="C544" i="16" s="1"/>
  <c r="D295" i="15"/>
  <c r="C295" i="15"/>
  <c r="D294" i="15"/>
  <c r="C294" i="15"/>
  <c r="D293" i="15"/>
  <c r="B226" i="16" s="1"/>
  <c r="C293" i="15"/>
  <c r="C226" i="16" s="1"/>
  <c r="D292" i="15"/>
  <c r="B267" i="16" s="1"/>
  <c r="C292" i="15"/>
  <c r="C267" i="16" s="1"/>
  <c r="D291" i="15"/>
  <c r="C291" i="15"/>
  <c r="D290" i="15"/>
  <c r="B392" i="16" s="1"/>
  <c r="C290" i="15"/>
  <c r="C392" i="16" s="1"/>
  <c r="D289" i="15"/>
  <c r="C289" i="15"/>
  <c r="D288" i="15"/>
  <c r="B420" i="16" s="1"/>
  <c r="C288" i="15"/>
  <c r="C420" i="16" s="1"/>
  <c r="D287" i="15"/>
  <c r="C287" i="15"/>
  <c r="D286" i="15"/>
  <c r="B109" i="16" s="1"/>
  <c r="C286" i="15"/>
  <c r="C109" i="16" s="1"/>
  <c r="D285" i="15"/>
  <c r="C285" i="15"/>
  <c r="D284" i="15"/>
  <c r="C284" i="15"/>
  <c r="D283" i="15"/>
  <c r="C283" i="15"/>
  <c r="D282" i="15"/>
  <c r="B195" i="16" s="1"/>
  <c r="C282" i="15"/>
  <c r="C195" i="16" s="1"/>
  <c r="D281" i="15"/>
  <c r="B493" i="16" s="1"/>
  <c r="C281" i="15"/>
  <c r="C493" i="16" s="1"/>
  <c r="D280" i="15"/>
  <c r="B263" i="16" s="1"/>
  <c r="C280" i="15"/>
  <c r="C263" i="16" s="1"/>
  <c r="D279" i="15"/>
  <c r="B365" i="16" s="1"/>
  <c r="C279" i="15"/>
  <c r="C365" i="16" s="1"/>
  <c r="D278" i="15"/>
  <c r="B245" i="16" s="1"/>
  <c r="C278" i="15"/>
  <c r="C245" i="16" s="1"/>
  <c r="D277" i="15"/>
  <c r="C277" i="15"/>
  <c r="D276" i="15"/>
  <c r="C276" i="15"/>
  <c r="D275" i="15"/>
  <c r="C275" i="15"/>
  <c r="D274" i="15"/>
  <c r="B521" i="16" s="1"/>
  <c r="C274" i="15"/>
  <c r="C521" i="16" s="1"/>
  <c r="D273" i="15"/>
  <c r="B557" i="16" s="1"/>
  <c r="C273" i="15"/>
  <c r="C557" i="16" s="1"/>
  <c r="D272" i="15"/>
  <c r="C272" i="15"/>
  <c r="D271" i="15"/>
  <c r="C271" i="15"/>
  <c r="D270" i="15"/>
  <c r="C270" i="15"/>
  <c r="D269" i="15"/>
  <c r="C269" i="15"/>
  <c r="D268" i="15"/>
  <c r="B74" i="16" s="1"/>
  <c r="C268" i="15"/>
  <c r="C74" i="16" s="1"/>
  <c r="D267" i="15"/>
  <c r="B259" i="16" s="1"/>
  <c r="C267" i="15"/>
  <c r="C259" i="16" s="1"/>
  <c r="D266" i="15"/>
  <c r="B468" i="16" s="1"/>
  <c r="C266" i="15"/>
  <c r="C468" i="16" s="1"/>
  <c r="D265" i="15"/>
  <c r="B235" i="16" s="1"/>
  <c r="C265" i="15"/>
  <c r="C235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444" i="16" s="1"/>
  <c r="C258" i="15"/>
  <c r="C444" i="16" s="1"/>
  <c r="D257" i="15"/>
  <c r="B175" i="16" s="1"/>
  <c r="C257" i="15"/>
  <c r="C175" i="16" s="1"/>
  <c r="D256" i="15"/>
  <c r="C256" i="15"/>
  <c r="D255" i="15"/>
  <c r="C255" i="15"/>
  <c r="D254" i="15"/>
  <c r="B554" i="16" s="1"/>
  <c r="C254" i="15"/>
  <c r="C554" i="16" s="1"/>
  <c r="D253" i="15"/>
  <c r="B93" i="16" s="1"/>
  <c r="C253" i="15"/>
  <c r="C93" i="16" s="1"/>
  <c r="D252" i="15"/>
  <c r="C252" i="15"/>
  <c r="D251" i="15"/>
  <c r="B354" i="16" s="1"/>
  <c r="C251" i="15"/>
  <c r="C354" i="16" s="1"/>
  <c r="D250" i="15"/>
  <c r="B44" i="16" s="1"/>
  <c r="C250" i="15"/>
  <c r="C44" i="16" s="1"/>
  <c r="D249" i="15"/>
  <c r="B105" i="16" s="1"/>
  <c r="C249" i="15"/>
  <c r="C105" i="16" s="1"/>
  <c r="D248" i="15"/>
  <c r="C248" i="15"/>
  <c r="D247" i="15"/>
  <c r="B462" i="16" s="1"/>
  <c r="C247" i="15"/>
  <c r="C462" i="16" s="1"/>
  <c r="D246" i="15"/>
  <c r="B194" i="16" s="1"/>
  <c r="C246" i="15"/>
  <c r="C194" i="16" s="1"/>
  <c r="D245" i="15"/>
  <c r="B384" i="16" s="1"/>
  <c r="C245" i="15"/>
  <c r="C384" i="16" s="1"/>
  <c r="D244" i="15"/>
  <c r="B490" i="16" s="1"/>
  <c r="C244" i="15"/>
  <c r="C490" i="16" s="1"/>
  <c r="D243" i="15"/>
  <c r="C243" i="15"/>
  <c r="D242" i="15"/>
  <c r="C242" i="15"/>
  <c r="D241" i="15"/>
  <c r="B139" i="16" s="1"/>
  <c r="C241" i="15"/>
  <c r="C139" i="16" s="1"/>
  <c r="D240" i="15"/>
  <c r="B328" i="16" s="1"/>
  <c r="C240" i="15"/>
  <c r="C328" i="16" s="1"/>
  <c r="D239" i="15"/>
  <c r="C239" i="15"/>
  <c r="D238" i="15"/>
  <c r="B113" i="16" s="1"/>
  <c r="C238" i="15"/>
  <c r="C113" i="16" s="1"/>
  <c r="D237" i="15"/>
  <c r="B299" i="16" s="1"/>
  <c r="C237" i="15"/>
  <c r="C299" i="16" s="1"/>
  <c r="D236" i="15"/>
  <c r="C236" i="15"/>
  <c r="D235" i="15"/>
  <c r="C235" i="15"/>
  <c r="D234" i="15"/>
  <c r="B86" i="16" s="1"/>
  <c r="C234" i="15"/>
  <c r="C86" i="16" s="1"/>
  <c r="D233" i="15"/>
  <c r="C233" i="15"/>
  <c r="D232" i="15"/>
  <c r="B131" i="16" s="1"/>
  <c r="C232" i="15"/>
  <c r="C131" i="16" s="1"/>
  <c r="D231" i="15"/>
  <c r="B276" i="16" s="1"/>
  <c r="C231" i="15"/>
  <c r="C276" i="16" s="1"/>
  <c r="D230" i="15"/>
  <c r="C230" i="15"/>
  <c r="D229" i="15"/>
  <c r="B68" i="16" s="1"/>
  <c r="C229" i="15"/>
  <c r="C68" i="16" s="1"/>
  <c r="D228" i="15"/>
  <c r="B203" i="16" s="1"/>
  <c r="C228" i="15"/>
  <c r="C203" i="16" s="1"/>
  <c r="D227" i="15"/>
  <c r="B429" i="16" s="1"/>
  <c r="C227" i="15"/>
  <c r="C429" i="16" s="1"/>
  <c r="D226" i="15"/>
  <c r="B395" i="16" s="1"/>
  <c r="C226" i="15"/>
  <c r="C395" i="16" s="1"/>
  <c r="D225" i="15"/>
  <c r="B320" i="16" s="1"/>
  <c r="C225" i="15"/>
  <c r="C320" i="16" s="1"/>
  <c r="D224" i="15"/>
  <c r="C224" i="15"/>
  <c r="D223" i="15"/>
  <c r="C223" i="15"/>
  <c r="D222" i="15"/>
  <c r="B289" i="16" s="1"/>
  <c r="C222" i="15"/>
  <c r="C289" i="16" s="1"/>
  <c r="D221" i="15"/>
  <c r="C221" i="15"/>
  <c r="D220" i="15"/>
  <c r="B504" i="16" s="1"/>
  <c r="C220" i="15"/>
  <c r="C504" i="16" s="1"/>
  <c r="D219" i="15"/>
  <c r="C219" i="15"/>
  <c r="D218" i="15"/>
  <c r="C218" i="15"/>
  <c r="D217" i="15"/>
  <c r="B537" i="16" s="1"/>
  <c r="C217" i="15"/>
  <c r="C537" i="16" s="1"/>
  <c r="D216" i="15"/>
  <c r="B279" i="16" s="1"/>
  <c r="C216" i="15"/>
  <c r="C279" i="16" s="1"/>
  <c r="D215" i="15"/>
  <c r="B204" i="16" s="1"/>
  <c r="C215" i="15"/>
  <c r="C204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383" i="16" s="1"/>
  <c r="C208" i="15"/>
  <c r="C383" i="16" s="1"/>
  <c r="D207" i="15"/>
  <c r="C207" i="15"/>
  <c r="D206" i="15"/>
  <c r="C206" i="15"/>
  <c r="D205" i="15"/>
  <c r="C205" i="15"/>
  <c r="D204" i="15"/>
  <c r="C204" i="15"/>
  <c r="D203" i="15"/>
  <c r="B336" i="16" s="1"/>
  <c r="C203" i="15"/>
  <c r="C336" i="16" s="1"/>
  <c r="D202" i="15"/>
  <c r="C202" i="15"/>
  <c r="D201" i="15"/>
  <c r="B497" i="16" s="1"/>
  <c r="C201" i="15"/>
  <c r="C497" i="16" s="1"/>
  <c r="D200" i="15"/>
  <c r="C200" i="15"/>
  <c r="D199" i="15"/>
  <c r="B360" i="16" s="1"/>
  <c r="C199" i="15"/>
  <c r="C360" i="16" s="1"/>
  <c r="D198" i="15"/>
  <c r="C198" i="15"/>
  <c r="D197" i="15"/>
  <c r="C197" i="15"/>
  <c r="D196" i="15"/>
  <c r="B48" i="16" s="1"/>
  <c r="C196" i="15"/>
  <c r="C48" i="16" s="1"/>
  <c r="D195" i="15"/>
  <c r="C195" i="15"/>
  <c r="D194" i="15"/>
  <c r="B173" i="16" s="1"/>
  <c r="C194" i="15"/>
  <c r="C173" i="16" s="1"/>
  <c r="D193" i="15"/>
  <c r="C193" i="15"/>
  <c r="D192" i="15"/>
  <c r="C192" i="15"/>
  <c r="D191" i="15"/>
  <c r="B347" i="16" s="1"/>
  <c r="C191" i="15"/>
  <c r="C347" i="16" s="1"/>
  <c r="D190" i="15"/>
  <c r="C190" i="15"/>
  <c r="D189" i="15"/>
  <c r="C189" i="15"/>
  <c r="D188" i="15"/>
  <c r="C188" i="15"/>
  <c r="D187" i="15"/>
  <c r="B538" i="16" s="1"/>
  <c r="C187" i="15"/>
  <c r="C538" i="16" s="1"/>
  <c r="D186" i="15"/>
  <c r="C186" i="15"/>
  <c r="D185" i="15"/>
  <c r="B54" i="16" s="1"/>
  <c r="C185" i="15"/>
  <c r="C54" i="16" s="1"/>
  <c r="D184" i="15"/>
  <c r="B262" i="16" s="1"/>
  <c r="C184" i="15"/>
  <c r="C262" i="16" s="1"/>
  <c r="D183" i="15"/>
  <c r="C183" i="15"/>
  <c r="D182" i="15"/>
  <c r="B510" i="16" s="1"/>
  <c r="C182" i="15"/>
  <c r="C510" i="16" s="1"/>
  <c r="D181" i="15"/>
  <c r="C181" i="15"/>
  <c r="D180" i="15"/>
  <c r="B35" i="16" s="1"/>
  <c r="C180" i="15"/>
  <c r="C35" i="16" s="1"/>
  <c r="D179" i="15"/>
  <c r="B210" i="16" s="1"/>
  <c r="C179" i="15"/>
  <c r="C210" i="16" s="1"/>
  <c r="D178" i="15"/>
  <c r="B172" i="16" s="1"/>
  <c r="C178" i="15"/>
  <c r="C172" i="16" s="1"/>
  <c r="D177" i="15"/>
  <c r="B477" i="16" s="1"/>
  <c r="C177" i="15"/>
  <c r="C477" i="16" s="1"/>
  <c r="D176" i="15"/>
  <c r="B539" i="16" s="1"/>
  <c r="C176" i="15"/>
  <c r="C539" i="16" s="1"/>
  <c r="D175" i="15"/>
  <c r="C175" i="15"/>
  <c r="D174" i="15"/>
  <c r="B283" i="16" s="1"/>
  <c r="C174" i="15"/>
  <c r="C283" i="16" s="1"/>
  <c r="D173" i="15"/>
  <c r="C173" i="15"/>
  <c r="D172" i="15"/>
  <c r="B196" i="16" s="1"/>
  <c r="C172" i="15"/>
  <c r="C196" i="16" s="1"/>
  <c r="D171" i="15"/>
  <c r="C171" i="15"/>
  <c r="D170" i="15"/>
  <c r="B229" i="16" s="1"/>
  <c r="C170" i="15"/>
  <c r="C229" i="16" s="1"/>
  <c r="D169" i="15"/>
  <c r="C169" i="15"/>
  <c r="D168" i="15"/>
  <c r="B387" i="16" s="1"/>
  <c r="C168" i="15"/>
  <c r="C387" i="16" s="1"/>
  <c r="D167" i="15"/>
  <c r="C167" i="15"/>
  <c r="D166" i="15"/>
  <c r="B454" i="16" s="1"/>
  <c r="C166" i="15"/>
  <c r="C454" i="16" s="1"/>
  <c r="D165" i="15"/>
  <c r="B308" i="16" s="1"/>
  <c r="C165" i="15"/>
  <c r="C308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00" i="16" s="1"/>
  <c r="C157" i="15"/>
  <c r="C400" i="16" s="1"/>
  <c r="D156" i="15"/>
  <c r="C156" i="15"/>
  <c r="D155" i="15"/>
  <c r="C155" i="15"/>
  <c r="D154" i="15"/>
  <c r="B409" i="16" s="1"/>
  <c r="C154" i="15"/>
  <c r="C409" i="16" s="1"/>
  <c r="D153" i="15"/>
  <c r="B8" i="16" s="1"/>
  <c r="C153" i="15"/>
  <c r="C8" i="16" s="1"/>
  <c r="D152" i="15"/>
  <c r="C152" i="15"/>
  <c r="D151" i="15"/>
  <c r="B369" i="16" s="1"/>
  <c r="C151" i="15"/>
  <c r="C369" i="16" s="1"/>
  <c r="D150" i="15"/>
  <c r="B234" i="16" s="1"/>
  <c r="C150" i="15"/>
  <c r="C234" i="16" s="1"/>
  <c r="D149" i="15"/>
  <c r="B520" i="16" s="1"/>
  <c r="C149" i="15"/>
  <c r="C520" i="16" s="1"/>
  <c r="D148" i="15"/>
  <c r="C148" i="15"/>
  <c r="D147" i="15"/>
  <c r="B170" i="16" s="1"/>
  <c r="C147" i="15"/>
  <c r="C170" i="16" s="1"/>
  <c r="D146" i="15"/>
  <c r="C146" i="15"/>
  <c r="D145" i="15"/>
  <c r="B3" i="16" s="1"/>
  <c r="C145" i="15"/>
  <c r="C3" i="16" s="1"/>
  <c r="D144" i="15"/>
  <c r="B84" i="16" s="1"/>
  <c r="C144" i="15"/>
  <c r="C84" i="16" s="1"/>
  <c r="D143" i="15"/>
  <c r="B176" i="16" s="1"/>
  <c r="C143" i="15"/>
  <c r="C176" i="16" s="1"/>
  <c r="D142" i="15"/>
  <c r="B91" i="16" s="1"/>
  <c r="C142" i="15"/>
  <c r="C91" i="16" s="1"/>
  <c r="D141" i="15"/>
  <c r="B391" i="16" s="1"/>
  <c r="C141" i="15"/>
  <c r="C391" i="16" s="1"/>
  <c r="D140" i="15"/>
  <c r="C140" i="15"/>
  <c r="D139" i="15"/>
  <c r="B22" i="16" s="1"/>
  <c r="C139" i="15"/>
  <c r="C22" i="16" s="1"/>
  <c r="D138" i="15"/>
  <c r="B351" i="16" s="1"/>
  <c r="C138" i="15"/>
  <c r="C351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222" i="16" s="1"/>
  <c r="C129" i="15"/>
  <c r="C222" i="16" s="1"/>
  <c r="D128" i="15"/>
  <c r="C128" i="15"/>
  <c r="D127" i="15"/>
  <c r="B36" i="16" s="1"/>
  <c r="C127" i="15"/>
  <c r="C36" i="16" s="1"/>
  <c r="D126" i="15"/>
  <c r="C126" i="15"/>
  <c r="D125" i="15"/>
  <c r="B219" i="16" s="1"/>
  <c r="C125" i="15"/>
  <c r="C219" i="16" s="1"/>
  <c r="D124" i="15"/>
  <c r="C124" i="15"/>
  <c r="D123" i="15"/>
  <c r="B503" i="16" s="1"/>
  <c r="C123" i="15"/>
  <c r="C503" i="16" s="1"/>
  <c r="D122" i="15"/>
  <c r="C122" i="15"/>
  <c r="D121" i="15"/>
  <c r="C121" i="15"/>
  <c r="D120" i="15"/>
  <c r="C120" i="15"/>
  <c r="D119" i="15"/>
  <c r="C119" i="15"/>
  <c r="D118" i="15"/>
  <c r="B4" i="16" s="1"/>
  <c r="C118" i="15"/>
  <c r="C4" i="16" s="1"/>
  <c r="D117" i="15"/>
  <c r="B208" i="16" s="1"/>
  <c r="C117" i="15"/>
  <c r="C208" i="16" s="1"/>
  <c r="D116" i="15"/>
  <c r="B145" i="16" s="1"/>
  <c r="C116" i="15"/>
  <c r="C145" i="16" s="1"/>
  <c r="D115" i="15"/>
  <c r="B427" i="16" s="1"/>
  <c r="C115" i="15"/>
  <c r="C427" i="16" s="1"/>
  <c r="D114" i="15"/>
  <c r="C114" i="15"/>
  <c r="D113" i="15"/>
  <c r="C113" i="15"/>
  <c r="D112" i="15"/>
  <c r="C112" i="15"/>
  <c r="D111" i="15"/>
  <c r="C111" i="15"/>
  <c r="D110" i="15"/>
  <c r="B67" i="16" s="1"/>
  <c r="C110" i="15"/>
  <c r="C67" i="16" s="1"/>
  <c r="D109" i="15"/>
  <c r="B199" i="16" s="1"/>
  <c r="C109" i="15"/>
  <c r="C199" i="16" s="1"/>
  <c r="D108" i="15"/>
  <c r="B541" i="16" s="1"/>
  <c r="C108" i="15"/>
  <c r="C541" i="16" s="1"/>
  <c r="D107" i="15"/>
  <c r="B355" i="16" s="1"/>
  <c r="C107" i="15"/>
  <c r="C355" i="16" s="1"/>
  <c r="D106" i="15"/>
  <c r="B215" i="16" s="1"/>
  <c r="C106" i="15"/>
  <c r="C215" i="16" s="1"/>
  <c r="D105" i="15"/>
  <c r="B456" i="16" s="1"/>
  <c r="C105" i="15"/>
  <c r="C456" i="16" s="1"/>
  <c r="D104" i="15"/>
  <c r="C104" i="15"/>
  <c r="D103" i="15"/>
  <c r="B341" i="16" s="1"/>
  <c r="C103" i="15"/>
  <c r="C341" i="16" s="1"/>
  <c r="D102" i="15"/>
  <c r="B453" i="16" s="1"/>
  <c r="C102" i="15"/>
  <c r="C453" i="16" s="1"/>
  <c r="D101" i="15"/>
  <c r="C101" i="15"/>
  <c r="D100" i="15"/>
  <c r="C100" i="15"/>
  <c r="D99" i="15"/>
  <c r="B447" i="16" s="1"/>
  <c r="C99" i="15"/>
  <c r="C447" i="16" s="1"/>
  <c r="D98" i="15"/>
  <c r="B287" i="16" s="1"/>
  <c r="C98" i="15"/>
  <c r="C287" i="16" s="1"/>
  <c r="D97" i="15"/>
  <c r="B284" i="16" s="1"/>
  <c r="C97" i="15"/>
  <c r="C284" i="16" s="1"/>
  <c r="D96" i="15"/>
  <c r="C96" i="15"/>
  <c r="D95" i="15"/>
  <c r="C95" i="15"/>
  <c r="D94" i="15"/>
  <c r="B426" i="16" s="1"/>
  <c r="C94" i="15"/>
  <c r="C426" i="16" s="1"/>
  <c r="D93" i="15"/>
  <c r="B434" i="16" s="1"/>
  <c r="C93" i="15"/>
  <c r="C434" i="16" s="1"/>
  <c r="D92" i="15"/>
  <c r="C92" i="15"/>
  <c r="D91" i="15"/>
  <c r="B506" i="16" s="1"/>
  <c r="C91" i="15"/>
  <c r="C506" i="16" s="1"/>
  <c r="D90" i="15"/>
  <c r="B294" i="16" s="1"/>
  <c r="C90" i="15"/>
  <c r="C294" i="16" s="1"/>
  <c r="D89" i="15"/>
  <c r="B422" i="16" s="1"/>
  <c r="C89" i="15"/>
  <c r="C422" i="16" s="1"/>
  <c r="D88" i="15"/>
  <c r="C88" i="15"/>
  <c r="D87" i="15"/>
  <c r="C87" i="15"/>
  <c r="D86" i="15"/>
  <c r="B390" i="16" s="1"/>
  <c r="C86" i="15"/>
  <c r="C390" i="16" s="1"/>
  <c r="D85" i="15"/>
  <c r="B343" i="16" s="1"/>
  <c r="C85" i="15"/>
  <c r="C343" i="16" s="1"/>
  <c r="D84" i="15"/>
  <c r="B128" i="16" s="1"/>
  <c r="C84" i="15"/>
  <c r="C128" i="16" s="1"/>
  <c r="D83" i="15"/>
  <c r="C83" i="15"/>
  <c r="D82" i="15"/>
  <c r="B115" i="16" s="1"/>
  <c r="C82" i="15"/>
  <c r="C115" i="16" s="1"/>
  <c r="D81" i="15"/>
  <c r="B24" i="16" s="1"/>
  <c r="C81" i="15"/>
  <c r="C24" i="16" s="1"/>
  <c r="D80" i="15"/>
  <c r="B107" i="16" s="1"/>
  <c r="C80" i="15"/>
  <c r="C107" i="16" s="1"/>
  <c r="D79" i="15"/>
  <c r="C79" i="15"/>
  <c r="D78" i="15"/>
  <c r="B469" i="16" s="1"/>
  <c r="C78" i="15"/>
  <c r="C469" i="16" s="1"/>
  <c r="D77" i="15"/>
  <c r="C77" i="15"/>
  <c r="D76" i="15"/>
  <c r="C76" i="15"/>
  <c r="D75" i="15"/>
  <c r="C75" i="15"/>
  <c r="D74" i="15"/>
  <c r="C74" i="15"/>
  <c r="D73" i="15"/>
  <c r="C73" i="15"/>
  <c r="D72" i="15"/>
  <c r="B156" i="16" s="1"/>
  <c r="C72" i="15"/>
  <c r="C156" i="16" s="1"/>
  <c r="D71" i="15"/>
  <c r="C71" i="15"/>
  <c r="D70" i="15"/>
  <c r="C70" i="15"/>
  <c r="D69" i="15"/>
  <c r="C69" i="15"/>
  <c r="D68" i="15"/>
  <c r="C68" i="15"/>
  <c r="D67" i="15"/>
  <c r="B396" i="16" s="1"/>
  <c r="C67" i="15"/>
  <c r="C396" i="16" s="1"/>
  <c r="D66" i="15"/>
  <c r="B334" i="16" s="1"/>
  <c r="C66" i="15"/>
  <c r="C334" i="16" s="1"/>
  <c r="D65" i="15"/>
  <c r="B32" i="16" s="1"/>
  <c r="C65" i="15"/>
  <c r="C32" i="16" s="1"/>
  <c r="D64" i="15"/>
  <c r="C64" i="15"/>
  <c r="D63" i="15"/>
  <c r="C63" i="15"/>
  <c r="D62" i="15"/>
  <c r="C62" i="15"/>
  <c r="D61" i="15"/>
  <c r="C61" i="15"/>
  <c r="D60" i="15"/>
  <c r="B408" i="16" s="1"/>
  <c r="C60" i="15"/>
  <c r="C408" i="16" s="1"/>
  <c r="D59" i="15"/>
  <c r="B482" i="16" s="1"/>
  <c r="C59" i="15"/>
  <c r="C482" i="16" s="1"/>
  <c r="D58" i="15"/>
  <c r="C58" i="15"/>
  <c r="D57" i="15"/>
  <c r="B174" i="16" s="1"/>
  <c r="C57" i="15"/>
  <c r="C174" i="16" s="1"/>
  <c r="D56" i="15"/>
  <c r="B522" i="16" s="1"/>
  <c r="C56" i="15"/>
  <c r="C522" i="16" s="1"/>
  <c r="D55" i="15"/>
  <c r="B327" i="16" s="1"/>
  <c r="C55" i="15"/>
  <c r="C327" i="16" s="1"/>
  <c r="D54" i="15"/>
  <c r="C54" i="15"/>
  <c r="D53" i="15"/>
  <c r="B326" i="16" s="1"/>
  <c r="C53" i="15"/>
  <c r="C326" i="16" s="1"/>
  <c r="D52" i="15"/>
  <c r="C52" i="15"/>
  <c r="D51" i="15"/>
  <c r="C51" i="15"/>
  <c r="D50" i="15"/>
  <c r="C50" i="15"/>
  <c r="D49" i="15"/>
  <c r="B335" i="16" s="1"/>
  <c r="C49" i="15"/>
  <c r="C335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69" i="16" s="1"/>
  <c r="C41" i="15"/>
  <c r="C269" i="16" s="1"/>
  <c r="D40" i="15"/>
  <c r="C40" i="15"/>
  <c r="D39" i="15"/>
  <c r="B121" i="16" s="1"/>
  <c r="C39" i="15"/>
  <c r="C121" i="16" s="1"/>
  <c r="D38" i="15"/>
  <c r="B543" i="16" s="1"/>
  <c r="C38" i="15"/>
  <c r="C543" i="16" s="1"/>
  <c r="D37" i="15"/>
  <c r="C37" i="15"/>
  <c r="D36" i="15"/>
  <c r="C36" i="15"/>
  <c r="D35" i="15"/>
  <c r="C35" i="15"/>
  <c r="D34" i="15"/>
  <c r="C34" i="15"/>
  <c r="D33" i="15"/>
  <c r="C33" i="15"/>
  <c r="D32" i="15"/>
  <c r="B368" i="16" s="1"/>
  <c r="C32" i="15"/>
  <c r="C368" i="16" s="1"/>
  <c r="D31" i="15"/>
  <c r="B149" i="16" s="1"/>
  <c r="C31" i="15"/>
  <c r="C149" i="16" s="1"/>
  <c r="D30" i="15"/>
  <c r="B291" i="16" s="1"/>
  <c r="C30" i="15"/>
  <c r="C291" i="16" s="1"/>
  <c r="D29" i="15"/>
  <c r="C29" i="15"/>
  <c r="D28" i="15"/>
  <c r="B30" i="16" s="1"/>
  <c r="C28" i="15"/>
  <c r="C30" i="16" s="1"/>
  <c r="D27" i="15"/>
  <c r="B515" i="16" s="1"/>
  <c r="C27" i="15"/>
  <c r="C515" i="16" s="1"/>
  <c r="D26" i="15"/>
  <c r="B72" i="16" s="1"/>
  <c r="C26" i="15"/>
  <c r="C72" i="16" s="1"/>
  <c r="D25" i="15"/>
  <c r="B372" i="16" s="1"/>
  <c r="C25" i="15"/>
  <c r="C372" i="16" s="1"/>
  <c r="D24" i="15"/>
  <c r="B508" i="16" s="1"/>
  <c r="C24" i="15"/>
  <c r="C508" i="16" s="1"/>
  <c r="D23" i="15"/>
  <c r="B317" i="16" s="1"/>
  <c r="C23" i="15"/>
  <c r="C317" i="16" s="1"/>
  <c r="D22" i="15"/>
  <c r="C22" i="15"/>
  <c r="D21" i="15"/>
  <c r="C21" i="15"/>
  <c r="D20" i="15"/>
  <c r="B290" i="16" s="1"/>
  <c r="C20" i="15"/>
  <c r="C290" i="16" s="1"/>
  <c r="D19" i="15"/>
  <c r="B97" i="16" s="1"/>
  <c r="C19" i="15"/>
  <c r="C97" i="16" s="1"/>
  <c r="D18" i="15"/>
  <c r="C18" i="15"/>
  <c r="D17" i="15"/>
  <c r="B19" i="16" s="1"/>
  <c r="C17" i="15"/>
  <c r="C19" i="16" s="1"/>
  <c r="D16" i="15"/>
  <c r="B151" i="16" s="1"/>
  <c r="C16" i="15"/>
  <c r="C151" i="16" s="1"/>
  <c r="D15" i="15"/>
  <c r="B505" i="16" s="1"/>
  <c r="C15" i="15"/>
  <c r="C505" i="16" s="1"/>
  <c r="D14" i="15"/>
  <c r="C14" i="15"/>
  <c r="D13" i="15"/>
  <c r="C13" i="15"/>
  <c r="D12" i="15"/>
  <c r="C12" i="15"/>
  <c r="D11" i="15"/>
  <c r="C11" i="15"/>
  <c r="D10" i="15"/>
  <c r="B459" i="16" s="1"/>
  <c r="C10" i="15"/>
  <c r="C459" i="16" s="1"/>
  <c r="D9" i="15"/>
  <c r="B412" i="16" s="1"/>
  <c r="C9" i="15"/>
  <c r="C412" i="16" s="1"/>
  <c r="D8" i="15"/>
  <c r="B92" i="16" s="1"/>
  <c r="C8" i="15"/>
  <c r="C92" i="16" s="1"/>
  <c r="D7" i="15"/>
  <c r="C7" i="15"/>
  <c r="D6" i="15"/>
  <c r="C6" i="15"/>
  <c r="D5" i="15"/>
  <c r="B431" i="16" s="1"/>
  <c r="C5" i="15"/>
  <c r="C431" i="16" s="1"/>
  <c r="D4" i="15"/>
  <c r="B496" i="16" s="1"/>
  <c r="C4" i="15"/>
  <c r="C496" i="16" s="1"/>
  <c r="D3" i="15"/>
  <c r="C3" i="15"/>
  <c r="D2" i="15"/>
  <c r="C2" i="15"/>
</calcChain>
</file>

<file path=xl/sharedStrings.xml><?xml version="1.0" encoding="utf-8"?>
<sst xmlns="http://schemas.openxmlformats.org/spreadsheetml/2006/main" count="30950" uniqueCount="20895">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</sst>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0" borderId="0" xfId="0"/>
    <xf numFmtId="0" fontId="0" fillId="3" borderId="4" xfId="0" applyFont="1" applyFill="1" applyBorder="1"/>
  </cellXfs>
  <cellStyles count="4">
    <cellStyle name="Comma" xfId="2" builtinId="3"/>
    <cellStyle name="Comma 2" xfId="3"/>
    <cellStyle name="Normal" xfId="0" builtinId="0"/>
    <cellStyle name="Normal 2" xfId="1"/>
  </cellStyles>
  <dxfs count="7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77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76" dataDxfId="74" headerRowBorderDxfId="75" tableBorderDxfId="73" totalsRowBorderDxfId="72">
  <autoFilter ref="A10:G11"/>
  <tableColumns count="7">
    <tableColumn id="1" name="POS" dataDxfId="71"/>
    <tableColumn id="2" name="W" dataDxfId="70"/>
    <tableColumn id="3" name="SV" dataDxfId="69"/>
    <tableColumn id="4" name="SO" dataDxfId="68"/>
    <tableColumn id="5" name="ERA" dataDxfId="67"/>
    <tableColumn id="6" name="WHIP" dataDxfId="66"/>
    <tableColumn id="7" name="TOTAL" dataDxfId="65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563" totalsRowShown="0" headerRowDxfId="64" dataDxfId="63" tableBorderDxfId="62">
  <autoFilter ref="A1:V563"/>
  <sortState ref="A2:V563">
    <sortCondition descending="1" ref="V1:V563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R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Row],[IDFRANGRAPHS]],STEAMER_H[],COLUMN(STEAMER_H[PA]),FALSE)</calculatedColumnFormula>
    </tableColumn>
    <tableColumn id="8" name="AB" dataDxfId="54">
      <calculatedColumnFormula>VLOOKUP(MYRANKS_H[[#This Row],[IDFRANGRAPHS]],STEAMER_H[],COLUMN(STEAMER_H[AB]),FALSE)</calculatedColumnFormula>
    </tableColumn>
    <tableColumn id="9" name="H" dataDxfId="53">
      <calculatedColumnFormula>VLOOKUP(MYRANKS_H[[#This Row],[IDFRANGRAPHS]],STEAMER_H[],COLUMN(STEAMER_H[H]),FALSE)</calculatedColumnFormula>
    </tableColumn>
    <tableColumn id="10" name="HR" dataDxfId="52">
      <calculatedColumnFormula>VLOOKUP(MYRANKS_H[[#This Row],[IDFRANGRAPHS]],STEAMER_H[],COLUMN(STEAMER_H[HR]),FALSE)</calculatedColumnFormula>
    </tableColumn>
    <tableColumn id="11" name="R" dataDxfId="51">
      <calculatedColumnFormula>VLOOKUP(MYRANKS_H[[#This Row],[IDFRANGRAPHS]],STEAMER_H[],COLUMN(STEAMER_H[R]),FALSE)</calculatedColumnFormula>
    </tableColumn>
    <tableColumn id="12" name="RBI" dataDxfId="50">
      <calculatedColumnFormula>VLOOKUP(MYRANKS_H[[#This Row],[IDFRANGRAPHS]],STEAMER_H[],COLUMN(STEAMER_H[RBI]),FALSE)</calculatedColumnFormula>
    </tableColumn>
    <tableColumn id="13" name="BB" dataDxfId="49">
      <calculatedColumnFormula>VLOOKUP(MYRANKS_H[[#This Row],[IDFRANGRAPHS]],STEAMER_H[],COLUMN(STEAMER_H[BB]),FALSE)</calculatedColumnFormula>
    </tableColumn>
    <tableColumn id="14" name="SO" dataDxfId="48">
      <calculatedColumnFormula>VLOOKUP(MYRANKS_H[[#This Row],[IDFRANGRAPHS]],STEAMER_H[],COLUMN(STEAMER_H[SO]),FALSE)</calculatedColumnFormula>
    </tableColumn>
    <tableColumn id="15" name="SB" dataDxfId="47">
      <calculatedColumnFormula>VLOOKUP(MYRANKS_H[[#This Row],[IDFRANGRAPHS]],STEAMER_H[],COLUMN(STEAMER_H[SB]),FALSE)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Row],[R]]/24.6-VLOOKUP(MYRANKS_H[[#This Row],[POS]],ReplacementLevel_H[],COLUMN(ReplacementLevel_H[R]),FALSE)</calculatedColumnFormula>
    </tableColumn>
    <tableColumn id="18" name="HRSGP" dataDxfId="44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3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2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1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Row],[W]]/3.03-VLOOKUP(MYRANKS_P[[#This Row],[POS]],ReplacementLevel_P[],COLUMN(ReplacementLevel_P[W]),FALSE)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16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5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D14" sqref="D14"/>
    </sheetView>
  </sheetViews>
  <sheetFormatPr defaultRowHeight="15" x14ac:dyDescent="0.25"/>
  <sheetData>
    <row r="1" spans="1:7" x14ac:dyDescent="0.25">
      <c r="A1" t="s">
        <v>16891</v>
      </c>
      <c r="B1" t="s">
        <v>1323</v>
      </c>
      <c r="C1" t="s">
        <v>1324</v>
      </c>
      <c r="D1" t="s">
        <v>1322</v>
      </c>
      <c r="E1" t="s">
        <v>1318</v>
      </c>
      <c r="F1" t="s">
        <v>1316</v>
      </c>
      <c r="G1" t="s">
        <v>20894</v>
      </c>
    </row>
    <row r="2" spans="1:7" x14ac:dyDescent="0.25">
      <c r="A2" t="s">
        <v>16994</v>
      </c>
      <c r="B2" s="30">
        <v>1.39</v>
      </c>
      <c r="C2" s="30">
        <v>0.87</v>
      </c>
      <c r="D2" s="30">
        <v>1.41</v>
      </c>
      <c r="E2" s="30">
        <v>0.13</v>
      </c>
      <c r="F2" s="30">
        <v>-0.35</v>
      </c>
      <c r="G2">
        <f>SUM(ReplacementLevel_H[[#This Row],[R]:[AVG]])</f>
        <v>3.4499999999999997</v>
      </c>
    </row>
    <row r="3" spans="1:7" x14ac:dyDescent="0.25">
      <c r="A3" t="s">
        <v>16944</v>
      </c>
      <c r="B3" s="30">
        <v>2.37</v>
      </c>
      <c r="C3" s="30">
        <v>1.54</v>
      </c>
      <c r="D3" s="30">
        <v>2.46</v>
      </c>
      <c r="E3" s="30">
        <v>0.26</v>
      </c>
      <c r="F3" s="30">
        <v>-0.24</v>
      </c>
      <c r="G3">
        <f>SUM(ReplacementLevel_H[[#This Row],[R]:[AVG]])</f>
        <v>6.39</v>
      </c>
    </row>
    <row r="4" spans="1:7" x14ac:dyDescent="0.25">
      <c r="A4" t="s">
        <v>1326</v>
      </c>
      <c r="B4" s="30">
        <v>2.27</v>
      </c>
      <c r="C4" s="30">
        <v>0.94</v>
      </c>
      <c r="D4" s="30">
        <v>2.1</v>
      </c>
      <c r="E4" s="30">
        <v>0.62</v>
      </c>
      <c r="F4" s="30">
        <v>0.16</v>
      </c>
      <c r="G4">
        <f>SUM(ReplacementLevel_H[[#This Row],[R]:[AVG]])</f>
        <v>6.0900000000000007</v>
      </c>
    </row>
    <row r="5" spans="1:7" x14ac:dyDescent="0.25">
      <c r="A5" t="s">
        <v>17007</v>
      </c>
      <c r="B5" s="30">
        <v>2.08</v>
      </c>
      <c r="C5" s="30">
        <v>0.9</v>
      </c>
      <c r="D5" s="30">
        <v>1.94</v>
      </c>
      <c r="E5" s="30">
        <v>1.47</v>
      </c>
      <c r="F5" s="30">
        <v>-0.13</v>
      </c>
      <c r="G5">
        <f>SUM(ReplacementLevel_H[[#This Row],[R]:[AVG]])</f>
        <v>6.26</v>
      </c>
    </row>
    <row r="6" spans="1:7" x14ac:dyDescent="0.25">
      <c r="A6" t="s">
        <v>1325</v>
      </c>
      <c r="B6" s="30">
        <v>2.19</v>
      </c>
      <c r="C6" s="30">
        <v>1.56</v>
      </c>
      <c r="D6" s="30">
        <v>2.35</v>
      </c>
      <c r="E6" s="30">
        <v>0.45</v>
      </c>
      <c r="F6" s="30">
        <v>-0.19</v>
      </c>
      <c r="G6">
        <f>SUM(ReplacementLevel_H[[#This Row],[R]:[AVG]])</f>
        <v>6.3599999999999994</v>
      </c>
    </row>
    <row r="7" spans="1:7" x14ac:dyDescent="0.25">
      <c r="A7" t="s">
        <v>16916</v>
      </c>
      <c r="B7" s="30">
        <v>2.37</v>
      </c>
      <c r="C7" s="30">
        <v>1.1000000000000001</v>
      </c>
      <c r="D7" s="30">
        <v>2.04</v>
      </c>
      <c r="E7" s="30">
        <v>1.34</v>
      </c>
      <c r="F7" s="30">
        <v>-0.08</v>
      </c>
      <c r="G7">
        <f>SUM(ReplacementLevel_H[[#This Row],[R]:[AVG]])</f>
        <v>6.77</v>
      </c>
    </row>
    <row r="8" spans="1:7" x14ac:dyDescent="0.25">
      <c r="A8" t="s">
        <v>18409</v>
      </c>
      <c r="B8" s="30">
        <v>2.37</v>
      </c>
      <c r="C8" s="30">
        <v>1.54</v>
      </c>
      <c r="D8" s="30">
        <v>2.46</v>
      </c>
      <c r="E8" s="30">
        <v>0.26</v>
      </c>
      <c r="F8" s="30">
        <v>-0.24</v>
      </c>
      <c r="G8">
        <f>SUM(ReplacementLevel_H[[#This Row],[R]:[AVG]])</f>
        <v>6.39</v>
      </c>
    </row>
    <row r="10" spans="1:7" x14ac:dyDescent="0.25">
      <c r="A10" s="28" t="s">
        <v>16891</v>
      </c>
      <c r="B10" s="28" t="s">
        <v>1332</v>
      </c>
      <c r="C10" s="28" t="s">
        <v>1336</v>
      </c>
      <c r="D10" s="28" t="s">
        <v>1320</v>
      </c>
      <c r="E10" s="28" t="s">
        <v>1334</v>
      </c>
      <c r="F10" s="28" t="s">
        <v>1339</v>
      </c>
      <c r="G10" s="28" t="s">
        <v>20894</v>
      </c>
    </row>
    <row r="11" spans="1:7" x14ac:dyDescent="0.25">
      <c r="A11" s="29" t="s">
        <v>16905</v>
      </c>
      <c r="B11" s="31">
        <v>3.23</v>
      </c>
      <c r="C11" s="31">
        <v>0</v>
      </c>
      <c r="D11" s="31">
        <v>2.68</v>
      </c>
      <c r="E11" s="31">
        <v>-0.85</v>
      </c>
      <c r="F11" s="31">
        <v>-0.88</v>
      </c>
      <c r="G11" s="29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Z563"/>
  <sheetViews>
    <sheetView tabSelected="1" zoomScale="80" zoomScaleNormal="80" workbookViewId="0">
      <pane xSplit="5" ySplit="1" topLeftCell="I2" activePane="bottomRight" state="frozen"/>
      <selection pane="topRight" activeCell="F1" sqref="F1"/>
      <selection pane="bottomLeft" activeCell="A2" sqref="A2"/>
      <selection pane="bottomRight" activeCell="L23" sqref="L23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20878</v>
      </c>
      <c r="B1" s="6" t="s">
        <v>20879</v>
      </c>
      <c r="C1" s="6" t="s">
        <v>20880</v>
      </c>
      <c r="D1" s="6" t="s">
        <v>16890</v>
      </c>
      <c r="E1" s="6" t="s">
        <v>16891</v>
      </c>
      <c r="F1" s="6" t="s">
        <v>20881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3" t="s">
        <v>1316</v>
      </c>
      <c r="Q1" s="25" t="s">
        <v>20883</v>
      </c>
      <c r="R1" s="25" t="s">
        <v>20884</v>
      </c>
      <c r="S1" s="25" t="s">
        <v>20885</v>
      </c>
      <c r="T1" s="25" t="s">
        <v>20886</v>
      </c>
      <c r="U1" s="25" t="s">
        <v>20887</v>
      </c>
      <c r="V1" s="25" t="s">
        <v>20893</v>
      </c>
    </row>
    <row r="2" spans="1:22" x14ac:dyDescent="0.25">
      <c r="A2" s="8" t="s">
        <v>20540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Row],[R]]/24.6-VLOOKUP(MYRANKS_H[[#This Row],[POS]],ReplacementLevel_H[],COLUMN(ReplacementLevel_H[R]),FALSE)</f>
        <v>2.2641463414634142</v>
      </c>
      <c r="R2" s="26">
        <f>MYRANKS_H[[#This Row],[HR]]/10.4-VLOOKUP(MYRANKS_H[[#This Row],[POS]],ReplacementLevel_H[],COLUMN(ReplacementLevel_H[HR]),FALSE)</f>
        <v>1.4</v>
      </c>
      <c r="S2" s="26">
        <f>MYRANKS_H[[#This Row],[RBI]]/24.6-VLOOKUP(MYRANKS_H[[#This Row],[POS]],ReplacementLevel_H[],COLUMN(ReplacementLevel_H[RBI]),FALSE)</f>
        <v>1.3339837398373979</v>
      </c>
      <c r="T2" s="26">
        <f>MYRANKS_H[[#This Row],[SB]]/9.4-VLOOKUP(MYRANKS_H[[#This Row],[POS]],ReplacementLevel_H[],COLUMN(ReplacementLevel_H[SB]),FALSE)</f>
        <v>3.1280851063829784</v>
      </c>
      <c r="U2" s="26">
        <f>((MYRANKS_H[[#This Row],[H]]+1768)/(MYRANKS_H[[#This Row],[AB]]+6617)-0.267)/0.0024-VLOOKUP(MYRANKS_H[[#This Row],[POS]],ReplacementLevel_H[],COLUMN(ReplacementLevel_H[AVG]),FALSE)</f>
        <v>1.2309581721024418</v>
      </c>
      <c r="V2" s="26">
        <f>MYRANKS_H[[#This Row],[RSGP]]+MYRANKS_H[[#This Row],[HRSGP]]+MYRANKS_H[[#This Row],[RBISGP]]+MYRANKS_H[[#This Row],[SBSGP]]+MYRANKS_H[[#This Row],[AVGSGP]]</f>
        <v>9.3571733597862323</v>
      </c>
    </row>
    <row r="3" spans="1:22" x14ac:dyDescent="0.25">
      <c r="A3" s="7" t="s">
        <v>17443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Row],[IDFRANGRAPHS]],STEAMER_H[],COLUMN(STEAMER_H[PA]),FALSE)</f>
        <v>672</v>
      </c>
      <c r="H3" s="12">
        <f>VLOOKUP(MYRANKS_H[[#This Row],[IDFRANGRAPHS]],STEAMER_H[],COLUMN(STEAMER_H[AB]),FALSE)</f>
        <v>580</v>
      </c>
      <c r="I3" s="12">
        <f>VLOOKUP(MYRANKS_H[[#This Row],[IDFRANGRAPHS]],STEAMER_H[],COLUMN(STEAMER_H[H]),FALSE)</f>
        <v>186</v>
      </c>
      <c r="J3" s="12">
        <f>VLOOKUP(MYRANKS_H[[#This Row],[IDFRANGRAPHS]],STEAMER_H[],COLUMN(STEAMER_H[HR]),FALSE)</f>
        <v>35</v>
      </c>
      <c r="K3" s="12">
        <f>VLOOKUP(MYRANKS_H[[#This Row],[IDFRANGRAPHS]],STEAMER_H[],COLUMN(STEAMER_H[R]),FALSE)</f>
        <v>105</v>
      </c>
      <c r="L3" s="12">
        <f>VLOOKUP(MYRANKS_H[[#This Row],[IDFRANGRAPHS]],STEAMER_H[],COLUMN(STEAMER_H[RBI]),FALSE)</f>
        <v>116</v>
      </c>
      <c r="M3" s="12">
        <f>VLOOKUP(MYRANKS_H[[#This Row],[IDFRANGRAPHS]],STEAMER_H[],COLUMN(STEAMER_H[BB]),FALSE)</f>
        <v>82</v>
      </c>
      <c r="N3" s="12">
        <f>VLOOKUP(MYRANKS_H[[#This Row],[IDFRANGRAPHS]],STEAMER_H[],COLUMN(STEAMER_H[SO]),FALSE)</f>
        <v>94</v>
      </c>
      <c r="O3" s="12">
        <f>VLOOKUP(MYRANKS_H[[#This Row],[IDFRANGRAPHS]],STEAMER_H[],COLUMN(STEAMER_H[SB]),FALSE)</f>
        <v>3</v>
      </c>
      <c r="P3" s="14">
        <f>MYRANKS_H[[#This Row],[H]]/MYRANKS_H[[#This Row],[AB]]</f>
        <v>0.32068965517241377</v>
      </c>
      <c r="Q3" s="26">
        <f>MYRANKS_H[[#This Row],[R]]/24.6-VLOOKUP(MYRANKS_H[[#This Row],[POS]],ReplacementLevel_H[],COLUMN(ReplacementLevel_H[R]),FALSE)</f>
        <v>2.0782926829268287</v>
      </c>
      <c r="R3" s="26">
        <f>MYRANKS_H[[#This Row],[HR]]/10.4-VLOOKUP(MYRANKS_H[[#This Row],[POS]],ReplacementLevel_H[],COLUMN(ReplacementLevel_H[HR]),FALSE)</f>
        <v>1.8053846153846154</v>
      </c>
      <c r="S3" s="26">
        <f>MYRANKS_H[[#This Row],[RBI]]/24.6-VLOOKUP(MYRANKS_H[[#This Row],[POS]],ReplacementLevel_H[],COLUMN(ReplacementLevel_H[RBI]),FALSE)</f>
        <v>2.3654471544715441</v>
      </c>
      <c r="T3" s="26">
        <f>MYRANKS_H[[#This Row],[SB]]/9.4-VLOOKUP(MYRANKS_H[[#This Row],[POS]],ReplacementLevel_H[],COLUMN(ReplacementLevel_H[SB]),FALSE)</f>
        <v>-0.13085106382978728</v>
      </c>
      <c r="U3" s="26">
        <f>((MYRANKS_H[[#This Row],[H]]+1768)/(MYRANKS_H[[#This Row],[AB]]+6617)-0.267)/0.0024-VLOOKUP(MYRANKS_H[[#This Row],[POS]],ReplacementLevel_H[],COLUMN(ReplacementLevel_H[AVG]),FALSE)</f>
        <v>2.0658394701495997</v>
      </c>
      <c r="V3" s="26">
        <f>MYRANKS_H[[#This Row],[RSGP]]+MYRANKS_H[[#This Row],[HRSGP]]+MYRANKS_H[[#This Row],[RBISGP]]+MYRANKS_H[[#This Row],[SBSGP]]+MYRANKS_H[[#This Row],[AVGSGP]]</f>
        <v>8.1841128591028003</v>
      </c>
    </row>
    <row r="4" spans="1:22" ht="15" customHeight="1" x14ac:dyDescent="0.25">
      <c r="A4" s="7" t="s">
        <v>17347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Row],[IDFRANGRAPHS]],STEAMER_H[],COLUMN(STEAMER_H[PA]),FALSE)</f>
        <v>671</v>
      </c>
      <c r="H4" s="12">
        <f>VLOOKUP(MYRANKS_H[[#This Row],[IDFRANGRAPHS]],STEAMER_H[],COLUMN(STEAMER_H[AB]),FALSE)</f>
        <v>595</v>
      </c>
      <c r="I4" s="12">
        <f>VLOOKUP(MYRANKS_H[[#This Row],[IDFRANGRAPHS]],STEAMER_H[],COLUMN(STEAMER_H[H]),FALSE)</f>
        <v>179</v>
      </c>
      <c r="J4" s="12">
        <f>VLOOKUP(MYRANKS_H[[#This Row],[IDFRANGRAPHS]],STEAMER_H[],COLUMN(STEAMER_H[HR]),FALSE)</f>
        <v>33</v>
      </c>
      <c r="K4" s="12">
        <f>VLOOKUP(MYRANKS_H[[#This Row],[IDFRANGRAPHS]],STEAMER_H[],COLUMN(STEAMER_H[R]),FALSE)</f>
        <v>98</v>
      </c>
      <c r="L4" s="12">
        <f>VLOOKUP(MYRANKS_H[[#This Row],[IDFRANGRAPHS]],STEAMER_H[],COLUMN(STEAMER_H[RBI]),FALSE)</f>
        <v>104</v>
      </c>
      <c r="M4" s="12">
        <f>VLOOKUP(MYRANKS_H[[#This Row],[IDFRANGRAPHS]],STEAMER_H[],COLUMN(STEAMER_H[BB]),FALSE)</f>
        <v>63</v>
      </c>
      <c r="N4" s="12">
        <f>VLOOKUP(MYRANKS_H[[#This Row],[IDFRANGRAPHS]],STEAMER_H[],COLUMN(STEAMER_H[SO]),FALSE)</f>
        <v>116</v>
      </c>
      <c r="O4" s="12">
        <f>VLOOKUP(MYRANKS_H[[#This Row],[IDFRANGRAPHS]],STEAMER_H[],COLUMN(STEAMER_H[SB]),FALSE)</f>
        <v>19</v>
      </c>
      <c r="P4" s="14">
        <f>MYRANKS_H[[#This Row],[H]]/MYRANKS_H[[#This Row],[AB]]</f>
        <v>0.30084033613445377</v>
      </c>
      <c r="Q4" s="26">
        <f>MYRANKS_H[[#This Row],[R]]/24.6-VLOOKUP(MYRANKS_H[[#This Row],[POS]],ReplacementLevel_H[],COLUMN(ReplacementLevel_H[R]),FALSE)</f>
        <v>1.6137398373983736</v>
      </c>
      <c r="R4" s="26">
        <f>MYRANKS_H[[#This Row],[HR]]/10.4-VLOOKUP(MYRANKS_H[[#This Row],[POS]],ReplacementLevel_H[],COLUMN(ReplacementLevel_H[HR]),FALSE)</f>
        <v>2.0730769230769228</v>
      </c>
      <c r="S4" s="26">
        <f>MYRANKS_H[[#This Row],[RBI]]/24.6-VLOOKUP(MYRANKS_H[[#This Row],[POS]],ReplacementLevel_H[],COLUMN(ReplacementLevel_H[RBI]),FALSE)</f>
        <v>2.1876422764227641</v>
      </c>
      <c r="T4" s="26">
        <f>MYRANKS_H[[#This Row],[SB]]/9.4-VLOOKUP(MYRANKS_H[[#This Row],[POS]],ReplacementLevel_H[],COLUMN(ReplacementLevel_H[SB]),FALSE)</f>
        <v>0.68127659574468091</v>
      </c>
      <c r="U4" s="26">
        <f>((MYRANKS_H[[#This Row],[H]]+1768)/(MYRANKS_H[[#This Row],[AB]]+6617)-0.267)/0.0024-VLOOKUP(MYRANKS_H[[#This Row],[POS]],ReplacementLevel_H[],COLUMN(ReplacementLevel_H[AVG]),FALSE)</f>
        <v>1.3161342207431923</v>
      </c>
      <c r="V4" s="26">
        <f>MYRANKS_H[[#This Row],[RSGP]]+MYRANKS_H[[#This Row],[HRSGP]]+MYRANKS_H[[#This Row],[RBISGP]]+MYRANKS_H[[#This Row],[SBSGP]]+MYRANKS_H[[#This Row],[AVGSGP]]</f>
        <v>7.8718698533859337</v>
      </c>
    </row>
    <row r="5" spans="1:22" ht="15" customHeight="1" x14ac:dyDescent="0.25">
      <c r="A5" s="8" t="s">
        <v>19889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Row],[R]]/24.6-VLOOKUP(MYRANKS_H[[#This Row],[POS]],ReplacementLevel_H[],COLUMN(ReplacementLevel_H[R]),FALSE)</f>
        <v>1.6137398373983736</v>
      </c>
      <c r="R5" s="26">
        <f>MYRANKS_H[[#This Row],[HR]]/10.4-VLOOKUP(MYRANKS_H[[#This Row],[POS]],ReplacementLevel_H[],COLUMN(ReplacementLevel_H[HR]),FALSE)</f>
        <v>1.9215384615384612</v>
      </c>
      <c r="S5" s="26">
        <f>MYRANKS_H[[#This Row],[RBI]]/24.6-VLOOKUP(MYRANKS_H[[#This Row],[POS]],ReplacementLevel_H[],COLUMN(ReplacementLevel_H[RBI]),FALSE)</f>
        <v>1.9708943089430893</v>
      </c>
      <c r="T5" s="26">
        <f>MYRANKS_H[[#This Row],[SB]]/9.4-VLOOKUP(MYRANKS_H[[#This Row],[POS]],ReplacementLevel_H[],COLUMN(ReplacementLevel_H[SB]),FALSE)</f>
        <v>0.48468085106382974</v>
      </c>
      <c r="U5" s="26">
        <f>((MYRANKS_H[[#This Row],[H]]+1768)/(MYRANKS_H[[#This Row],[AB]]+6617)-0.267)/0.0024-VLOOKUP(MYRANKS_H[[#This Row],[POS]],ReplacementLevel_H[],COLUMN(ReplacementLevel_H[AVG]),FALSE)</f>
        <v>1.3879781116675858</v>
      </c>
      <c r="V5" s="26">
        <f>MYRANKS_H[[#This Row],[RSGP]]+MYRANKS_H[[#This Row],[HRSGP]]+MYRANKS_H[[#This Row],[RBISGP]]+MYRANKS_H[[#This Row],[SBSGP]]+MYRANKS_H[[#This Row],[AVGSGP]]</f>
        <v>7.3788315706113394</v>
      </c>
    </row>
    <row r="6" spans="1:22" x14ac:dyDescent="0.25">
      <c r="A6" s="8" t="s">
        <v>20375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Row],[R]]/24.6-VLOOKUP(MYRANKS_H[[#This Row],[POS]],ReplacementLevel_H[],COLUMN(ReplacementLevel_H[R]),FALSE)</f>
        <v>1.2478861788617883</v>
      </c>
      <c r="R6" s="26">
        <f>MYRANKS_H[[#This Row],[HR]]/10.4-VLOOKUP(MYRANKS_H[[#This Row],[POS]],ReplacementLevel_H[],COLUMN(ReplacementLevel_H[HR]),FALSE)</f>
        <v>2.9384615384615382</v>
      </c>
      <c r="S6" s="26">
        <f>MYRANKS_H[[#This Row],[RBI]]/24.6-VLOOKUP(MYRANKS_H[[#This Row],[POS]],ReplacementLevel_H[],COLUMN(ReplacementLevel_H[RBI]),FALSE)</f>
        <v>2.3095934959349593</v>
      </c>
      <c r="T6" s="26">
        <f>MYRANKS_H[[#This Row],[SB]]/9.4-VLOOKUP(MYRANKS_H[[#This Row],[POS]],ReplacementLevel_H[],COLUMN(ReplacementLevel_H[SB]),FALSE)</f>
        <v>-0.91446808510638311</v>
      </c>
      <c r="U6" s="26">
        <f>((MYRANKS_H[[#This Row],[H]]+1768)/(MYRANKS_H[[#This Row],[AB]]+6617)-0.267)/0.0024-VLOOKUP(MYRANKS_H[[#This Row],[POS]],ReplacementLevel_H[],COLUMN(ReplacementLevel_H[AVG]),FALSE)</f>
        <v>0.3643397633025639</v>
      </c>
      <c r="V6" s="26">
        <f>MYRANKS_H[[#This Row],[RSGP]]+MYRANKS_H[[#This Row],[HRSGP]]+MYRANKS_H[[#This Row],[RBISGP]]+MYRANKS_H[[#This Row],[SBSGP]]+MYRANKS_H[[#This Row],[AVGSGP]]</f>
        <v>5.9458128914544659</v>
      </c>
    </row>
    <row r="7" spans="1:22" x14ac:dyDescent="0.25">
      <c r="A7" s="7" t="s">
        <v>18086</v>
      </c>
      <c r="B7" s="8" t="str">
        <f>VLOOKUP(MYRANKS_H[[#This Row],[PLAYERID]],PLAYERIDMAP[],COLUMN(PLAYERIDMAP[LASTNAME]),FALSE)</f>
        <v>Fielder</v>
      </c>
      <c r="C7" s="11" t="str">
        <f>VLOOKUP(MYRANKS_H[[#This Row],[PLAYERID]],PLAYERIDMAP[],COLUMN(PLAYERIDMAP[FIRSTNAME]),FALSE)</f>
        <v xml:space="preserve">Prince </v>
      </c>
      <c r="D7" s="11" t="str">
        <f>VLOOKUP(MYRANKS_H[[#This Row],[PLAYERID]],PLAYERIDMAP[],COLUMN(PLAYERIDMAP[TEAM]),FALSE)</f>
        <v>DET</v>
      </c>
      <c r="E7" s="11" t="str">
        <f>VLOOKUP(MYRANKS_H[[#This Row],[PLAYERID]],PLAYERIDMAP[],COLUMN(PLAYERIDMAP[POS]),FALSE)</f>
        <v>1B</v>
      </c>
      <c r="F7" s="11">
        <f>VLOOKUP(MYRANKS_H[[#This Row],[PLAYERID]],PLAYERIDMAP[],COLUMN(PLAYERIDMAP[IDFANGRAPHS]),FALSE)</f>
        <v>4613</v>
      </c>
      <c r="G7" s="12">
        <f>VLOOKUP(MYRANKS_H[[#This Row],[IDFRANGRAPHS]],STEAMER_H[],COLUMN(STEAMER_H[PA]),FALSE)</f>
        <v>649</v>
      </c>
      <c r="H7" s="12">
        <f>VLOOKUP(MYRANKS_H[[#This Row],[IDFRANGRAPHS]],STEAMER_H[],COLUMN(STEAMER_H[AB]),FALSE)</f>
        <v>539</v>
      </c>
      <c r="I7" s="12">
        <f>VLOOKUP(MYRANKS_H[[#This Row],[IDFRANGRAPHS]],STEAMER_H[],COLUMN(STEAMER_H[H]),FALSE)</f>
        <v>157</v>
      </c>
      <c r="J7" s="12">
        <f>VLOOKUP(MYRANKS_H[[#This Row],[IDFRANGRAPHS]],STEAMER_H[],COLUMN(STEAMER_H[HR]),FALSE)</f>
        <v>31</v>
      </c>
      <c r="K7" s="12">
        <f>VLOOKUP(MYRANKS_H[[#This Row],[IDFRANGRAPHS]],STEAMER_H[],COLUMN(STEAMER_H[R]),FALSE)</f>
        <v>97</v>
      </c>
      <c r="L7" s="12">
        <f>VLOOKUP(MYRANKS_H[[#This Row],[IDFRANGRAPHS]],STEAMER_H[],COLUMN(STEAMER_H[RBI]),FALSE)</f>
        <v>103</v>
      </c>
      <c r="M7" s="12">
        <f>VLOOKUP(MYRANKS_H[[#This Row],[IDFRANGRAPHS]],STEAMER_H[],COLUMN(STEAMER_H[BB]),FALSE)</f>
        <v>93</v>
      </c>
      <c r="N7" s="12">
        <f>VLOOKUP(MYRANKS_H[[#This Row],[IDFRANGRAPHS]],STEAMER_H[],COLUMN(STEAMER_H[SO]),FALSE)</f>
        <v>92</v>
      </c>
      <c r="O7" s="12">
        <f>VLOOKUP(MYRANKS_H[[#This Row],[IDFRANGRAPHS]],STEAMER_H[],COLUMN(STEAMER_H[SB]),FALSE)</f>
        <v>1</v>
      </c>
      <c r="P7" s="14">
        <f>MYRANKS_H[[#This Row],[H]]/MYRANKS_H[[#This Row],[AB]]</f>
        <v>0.29128014842300559</v>
      </c>
      <c r="Q7" s="26">
        <f>MYRANKS_H[[#This Row],[R]]/24.6-VLOOKUP(MYRANKS_H[[#This Row],[POS]],ReplacementLevel_H[],COLUMN(ReplacementLevel_H[R]),FALSE)</f>
        <v>1.5730894308943086</v>
      </c>
      <c r="R7" s="26">
        <f>MYRANKS_H[[#This Row],[HR]]/10.4-VLOOKUP(MYRANKS_H[[#This Row],[POS]],ReplacementLevel_H[],COLUMN(ReplacementLevel_H[HR]),FALSE)</f>
        <v>1.4407692307692308</v>
      </c>
      <c r="S7" s="26">
        <f>MYRANKS_H[[#This Row],[RBI]]/24.6-VLOOKUP(MYRANKS_H[[#This Row],[POS]],ReplacementLevel_H[],COLUMN(ReplacementLevel_H[RBI]),FALSE)</f>
        <v>1.7269918699186988</v>
      </c>
      <c r="T7" s="26">
        <f>MYRANKS_H[[#This Row],[SB]]/9.4-VLOOKUP(MYRANKS_H[[#This Row],[POS]],ReplacementLevel_H[],COLUMN(ReplacementLevel_H[SB]),FALSE)</f>
        <v>-0.15361702127659577</v>
      </c>
      <c r="U7" s="26">
        <f>((MYRANKS_H[[#This Row],[H]]+1768)/(MYRANKS_H[[#This Row],[AB]]+6617)-0.267)/0.0024-VLOOKUP(MYRANKS_H[[#This Row],[POS]],ReplacementLevel_H[],COLUMN(ReplacementLevel_H[AVG]),FALSE)</f>
        <v>1.0754294764300236</v>
      </c>
      <c r="V7" s="26">
        <f>MYRANKS_H[[#This Row],[RSGP]]+MYRANKS_H[[#This Row],[HRSGP]]+MYRANKS_H[[#This Row],[RBISGP]]+MYRANKS_H[[#This Row],[SBSGP]]+MYRANKS_H[[#This Row],[AVGSGP]]</f>
        <v>5.6626629867356648</v>
      </c>
    </row>
    <row r="8" spans="1:22" ht="15" customHeight="1" x14ac:dyDescent="0.25">
      <c r="A8" s="7" t="s">
        <v>17471</v>
      </c>
      <c r="B8" s="8" t="str">
        <f>VLOOKUP(MYRANKS_H[[#This Row],[PLAYERID]],PLAYERIDMAP[],COLUMN(PLAYERIDMAP[LASTNAME]),FALSE)</f>
        <v>Cano</v>
      </c>
      <c r="C8" s="11" t="str">
        <f>VLOOKUP(MYRANKS_H[[#This Row],[PLAYERID]],PLAYERIDMAP[],COLUMN(PLAYERIDMAP[FIRSTNAME]),FALSE)</f>
        <v xml:space="preserve">Robinson </v>
      </c>
      <c r="D8" s="11" t="str">
        <f>VLOOKUP(MYRANKS_H[[#This Row],[PLAYERID]],PLAYERIDMAP[],COLUMN(PLAYERIDMAP[TEAM]),FALSE)</f>
        <v>NYY</v>
      </c>
      <c r="E8" s="11" t="str">
        <f>VLOOKUP(MYRANKS_H[[#This Row],[PLAYERID]],PLAYERIDMAP[],COLUMN(PLAYERIDMAP[POS]),FALSE)</f>
        <v>2B</v>
      </c>
      <c r="F8" s="11">
        <f>VLOOKUP(MYRANKS_H[[#This Row],[PLAYERID]],PLAYERIDMAP[],COLUMN(PLAYERIDMAP[IDFANGRAPHS]),FALSE)</f>
        <v>3269</v>
      </c>
      <c r="G8" s="12">
        <f>VLOOKUP(MYRANKS_H[[#This Row],[IDFRANGRAPHS]],STEAMER_H[],COLUMN(STEAMER_H[PA]),FALSE)</f>
        <v>670</v>
      </c>
      <c r="H8" s="12">
        <f>VLOOKUP(MYRANKS_H[[#This Row],[IDFRANGRAPHS]],STEAMER_H[],COLUMN(STEAMER_H[AB]),FALSE)</f>
        <v>605</v>
      </c>
      <c r="I8" s="12">
        <f>VLOOKUP(MYRANKS_H[[#This Row],[IDFRANGRAPHS]],STEAMER_H[],COLUMN(STEAMER_H[H]),FALSE)</f>
        <v>177</v>
      </c>
      <c r="J8" s="12">
        <f>VLOOKUP(MYRANKS_H[[#This Row],[IDFRANGRAPHS]],STEAMER_H[],COLUMN(STEAMER_H[HR]),FALSE)</f>
        <v>25</v>
      </c>
      <c r="K8" s="12">
        <f>VLOOKUP(MYRANKS_H[[#This Row],[IDFRANGRAPHS]],STEAMER_H[],COLUMN(STEAMER_H[R]),FALSE)</f>
        <v>88</v>
      </c>
      <c r="L8" s="12">
        <f>VLOOKUP(MYRANKS_H[[#This Row],[IDFRANGRAPHS]],STEAMER_H[],COLUMN(STEAMER_H[RBI]),FALSE)</f>
        <v>98</v>
      </c>
      <c r="M8" s="12">
        <f>VLOOKUP(MYRANKS_H[[#This Row],[IDFRANGRAPHS]],STEAMER_H[],COLUMN(STEAMER_H[BB]),FALSE)</f>
        <v>51</v>
      </c>
      <c r="N8" s="12">
        <f>VLOOKUP(MYRANKS_H[[#This Row],[IDFRANGRAPHS]],STEAMER_H[],COLUMN(STEAMER_H[SO]),FALSE)</f>
        <v>90</v>
      </c>
      <c r="O8" s="12">
        <f>VLOOKUP(MYRANKS_H[[#This Row],[IDFRANGRAPHS]],STEAMER_H[],COLUMN(STEAMER_H[SB]),FALSE)</f>
        <v>3</v>
      </c>
      <c r="P8" s="14">
        <f>MYRANKS_H[[#This Row],[H]]/MYRANKS_H[[#This Row],[AB]]</f>
        <v>0.29256198347107437</v>
      </c>
      <c r="Q8" s="26">
        <f>MYRANKS_H[[#This Row],[R]]/24.6-VLOOKUP(MYRANKS_H[[#This Row],[POS]],ReplacementLevel_H[],COLUMN(ReplacementLevel_H[R]),FALSE)</f>
        <v>1.3072357723577235</v>
      </c>
      <c r="R8" s="26">
        <f>MYRANKS_H[[#This Row],[HR]]/10.4-VLOOKUP(MYRANKS_H[[#This Row],[POS]],ReplacementLevel_H[],COLUMN(ReplacementLevel_H[HR]),FALSE)</f>
        <v>1.4638461538461538</v>
      </c>
      <c r="S8" s="26">
        <f>MYRANKS_H[[#This Row],[RBI]]/24.6-VLOOKUP(MYRANKS_H[[#This Row],[POS]],ReplacementLevel_H[],COLUMN(ReplacementLevel_H[RBI]),FALSE)</f>
        <v>1.8837398373983736</v>
      </c>
      <c r="T8" s="26">
        <f>MYRANKS_H[[#This Row],[SB]]/9.4-VLOOKUP(MYRANKS_H[[#This Row],[POS]],ReplacementLevel_H[],COLUMN(ReplacementLevel_H[SB]),FALSE)</f>
        <v>-0.30085106382978727</v>
      </c>
      <c r="U8" s="26">
        <f>((MYRANKS_H[[#This Row],[H]]+1768)/(MYRANKS_H[[#This Row],[AB]]+6617)-0.267)/0.0024-VLOOKUP(MYRANKS_H[[#This Row],[POS]],ReplacementLevel_H[],COLUMN(ReplacementLevel_H[AVG]),FALSE)</f>
        <v>0.80499123049940502</v>
      </c>
      <c r="V8" s="26">
        <f>MYRANKS_H[[#This Row],[RSGP]]+MYRANKS_H[[#This Row],[HRSGP]]+MYRANKS_H[[#This Row],[RBISGP]]+MYRANKS_H[[#This Row],[SBSGP]]+MYRANKS_H[[#This Row],[AVGSGP]]</f>
        <v>5.1589619302718681</v>
      </c>
    </row>
    <row r="9" spans="1:22" ht="15" customHeight="1" x14ac:dyDescent="0.25">
      <c r="A9" s="8" t="s">
        <v>20570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Row],[IDFRANGRAPHS]],STEAMER_H[],COLUMN(STEAMER_H[PA]),FALSE)</f>
        <v>659</v>
      </c>
      <c r="H9" s="12">
        <f>VLOOKUP(MYRANKS_H[[#This Row],[IDFRANGRAPHS]],STEAMER_H[],COLUMN(STEAMER_H[AB]),FALSE)</f>
        <v>576</v>
      </c>
      <c r="I9" s="12">
        <f>VLOOKUP(MYRANKS_H[[#This Row],[IDFRANGRAPHS]],STEAMER_H[],COLUMN(STEAMER_H[H]),FALSE)</f>
        <v>165</v>
      </c>
      <c r="J9" s="12">
        <f>VLOOKUP(MYRANKS_H[[#This Row],[IDFRANGRAPHS]],STEAMER_H[],COLUMN(STEAMER_H[HR]),FALSE)</f>
        <v>28</v>
      </c>
      <c r="K9" s="12">
        <f>VLOOKUP(MYRANKS_H[[#This Row],[IDFRANGRAPHS]],STEAMER_H[],COLUMN(STEAMER_H[R]),FALSE)</f>
        <v>92</v>
      </c>
      <c r="L9" s="12">
        <f>VLOOKUP(MYRANKS_H[[#This Row],[IDFRANGRAPHS]],STEAMER_H[],COLUMN(STEAMER_H[RBI]),FALSE)</f>
        <v>96</v>
      </c>
      <c r="M9" s="12">
        <f>VLOOKUP(MYRANKS_H[[#This Row],[IDFRANGRAPHS]],STEAMER_H[],COLUMN(STEAMER_H[BB]),FALSE)</f>
        <v>69</v>
      </c>
      <c r="N9" s="12">
        <f>VLOOKUP(MYRANKS_H[[#This Row],[IDFRANGRAPHS]],STEAMER_H[],COLUMN(STEAMER_H[SO]),FALSE)</f>
        <v>127</v>
      </c>
      <c r="O9" s="12">
        <f>VLOOKUP(MYRANKS_H[[#This Row],[IDFRANGRAPHS]],STEAMER_H[],COLUMN(STEAMER_H[SB]),FALSE)</f>
        <v>12</v>
      </c>
      <c r="P9" s="14">
        <f>MYRANKS_H[[#This Row],[H]]/MYRANKS_H[[#This Row],[AB]]</f>
        <v>0.28645833333333331</v>
      </c>
      <c r="Q9" s="26">
        <f>MYRANKS_H[[#This Row],[R]]/24.6-VLOOKUP(MYRANKS_H[[#This Row],[POS]],ReplacementLevel_H[],COLUMN(ReplacementLevel_H[R]),FALSE)</f>
        <v>1.3698373983739836</v>
      </c>
      <c r="R9" s="26">
        <f>MYRANKS_H[[#This Row],[HR]]/10.4-VLOOKUP(MYRANKS_H[[#This Row],[POS]],ReplacementLevel_H[],COLUMN(ReplacementLevel_H[HR]),FALSE)</f>
        <v>1.592307692307692</v>
      </c>
      <c r="S9" s="26">
        <f>MYRANKS_H[[#This Row],[RBI]]/24.6-VLOOKUP(MYRANKS_H[[#This Row],[POS]],ReplacementLevel_H[],COLUMN(ReplacementLevel_H[RBI]),FALSE)</f>
        <v>1.8624390243902438</v>
      </c>
      <c r="T9" s="26">
        <f>MYRANKS_H[[#This Row],[SB]]/9.4-VLOOKUP(MYRANKS_H[[#This Row],[POS]],ReplacementLevel_H[],COLUMN(ReplacementLevel_H[SB]),FALSE)</f>
        <v>-6.3404255319149172E-2</v>
      </c>
      <c r="U9" s="26">
        <f>((MYRANKS_H[[#This Row],[H]]+1768)/(MYRANKS_H[[#This Row],[AB]]+6617)-0.267)/0.0024-VLOOKUP(MYRANKS_H[[#This Row],[POS]],ReplacementLevel_H[],COLUMN(ReplacementLevel_H[AVG]),FALSE)</f>
        <v>0.80228787246860866</v>
      </c>
      <c r="V9" s="26">
        <f>MYRANKS_H[[#This Row],[RSGP]]+MYRANKS_H[[#This Row],[HRSGP]]+MYRANKS_H[[#This Row],[RBISGP]]+MYRANKS_H[[#This Row],[SBSGP]]+MYRANKS_H[[#This Row],[AVGSGP]]</f>
        <v>5.5634677322213797</v>
      </c>
    </row>
    <row r="10" spans="1:22" ht="15" customHeight="1" x14ac:dyDescent="0.25">
      <c r="A10" s="8" t="s">
        <v>19864</v>
      </c>
      <c r="B10" s="15" t="str">
        <f>VLOOKUP(MYRANKS_H[[#This Row],[PLAYERID]],PLAYERIDMAP[],COLUMN(PLAYERIDMAP[LASTNAME]),FALSE)</f>
        <v>Posey</v>
      </c>
      <c r="C10" s="12" t="str">
        <f>VLOOKUP(MYRANKS_H[[#This Row],[PLAYERID]],PLAYERIDMAP[],COLUMN(PLAYERIDMAP[FIRSTNAME]),FALSE)</f>
        <v xml:space="preserve">Buster </v>
      </c>
      <c r="D10" s="12" t="str">
        <f>VLOOKUP(MYRANKS_H[[#This Row],[PLAYERID]],PLAYERIDMAP[],COLUMN(PLAYERIDMAP[TEAM]),FALSE)</f>
        <v>SF</v>
      </c>
      <c r="E10" s="12" t="str">
        <f>VLOOKUP(MYRANKS_H[[#This Row],[PLAYERID]],PLAYERIDMAP[],COLUMN(PLAYERIDMAP[POS]),FALSE)</f>
        <v>C</v>
      </c>
      <c r="F10" s="12">
        <f>VLOOKUP(MYRANKS_H[[#This Row],[PLAYERID]],PLAYERIDMAP[],COLUMN(PLAYERIDMAP[IDFANGRAPHS]),FALSE)</f>
        <v>9166</v>
      </c>
      <c r="G10" s="12">
        <f>VLOOKUP(MYRANKS_H[[#This Row],[IDFRANGRAPHS]],STEAMER_H[],COLUMN(STEAMER_H[PA]),FALSE)</f>
        <v>538</v>
      </c>
      <c r="H10" s="12">
        <f>VLOOKUP(MYRANKS_H[[#This Row],[IDFRANGRAPHS]],STEAMER_H[],COLUMN(STEAMER_H[AB]),FALSE)</f>
        <v>473</v>
      </c>
      <c r="I10" s="12">
        <f>VLOOKUP(MYRANKS_H[[#This Row],[IDFRANGRAPHS]],STEAMER_H[],COLUMN(STEAMER_H[H]),FALSE)</f>
        <v>145</v>
      </c>
      <c r="J10" s="12">
        <f>VLOOKUP(MYRANKS_H[[#This Row],[IDFRANGRAPHS]],STEAMER_H[],COLUMN(STEAMER_H[HR]),FALSE)</f>
        <v>19</v>
      </c>
      <c r="K10" s="12">
        <f>VLOOKUP(MYRANKS_H[[#This Row],[IDFRANGRAPHS]],STEAMER_H[],COLUMN(STEAMER_H[R]),FALSE)</f>
        <v>73</v>
      </c>
      <c r="L10" s="12">
        <f>VLOOKUP(MYRANKS_H[[#This Row],[IDFRANGRAPHS]],STEAMER_H[],COLUMN(STEAMER_H[RBI]),FALSE)</f>
        <v>78</v>
      </c>
      <c r="M10" s="12">
        <f>VLOOKUP(MYRANKS_H[[#This Row],[IDFRANGRAPHS]],STEAMER_H[],COLUMN(STEAMER_H[BB]),FALSE)</f>
        <v>55</v>
      </c>
      <c r="N10" s="12">
        <f>VLOOKUP(MYRANKS_H[[#This Row],[IDFRANGRAPHS]],STEAMER_H[],COLUMN(STEAMER_H[SO]),FALSE)</f>
        <v>80</v>
      </c>
      <c r="O10" s="12">
        <f>VLOOKUP(MYRANKS_H[[#This Row],[IDFRANGRAPHS]],STEAMER_H[],COLUMN(STEAMER_H[SB]),FALSE)</f>
        <v>2</v>
      </c>
      <c r="P10" s="14">
        <f>MYRANKS_H[[#This Row],[H]]/MYRANKS_H[[#This Row],[AB]]</f>
        <v>0.30655391120507397</v>
      </c>
      <c r="Q10" s="26">
        <f>MYRANKS_H[[#This Row],[R]]/24.6-VLOOKUP(MYRANKS_H[[#This Row],[POS]],ReplacementLevel_H[],COLUMN(ReplacementLevel_H[R]),FALSE)</f>
        <v>1.5774796747967479</v>
      </c>
      <c r="R10" s="26">
        <f>MYRANKS_H[[#This Row],[HR]]/10.4-VLOOKUP(MYRANKS_H[[#This Row],[POS]],ReplacementLevel_H[],COLUMN(ReplacementLevel_H[HR]),FALSE)</f>
        <v>0.95692307692307688</v>
      </c>
      <c r="S10" s="26">
        <f>MYRANKS_H[[#This Row],[RBI]]/24.6-VLOOKUP(MYRANKS_H[[#This Row],[POS]],ReplacementLevel_H[],COLUMN(ReplacementLevel_H[RBI]),FALSE)</f>
        <v>1.760731707317073</v>
      </c>
      <c r="T10" s="26">
        <f>MYRANKS_H[[#This Row],[SB]]/9.4-VLOOKUP(MYRANKS_H[[#This Row],[POS]],ReplacementLevel_H[],COLUMN(ReplacementLevel_H[SB]),FALSE)</f>
        <v>8.2765957446808508E-2</v>
      </c>
      <c r="U10" s="26">
        <f>((MYRANKS_H[[#This Row],[H]]+1768)/(MYRANKS_H[[#This Row],[AB]]+6617)-0.267)/0.0024-VLOOKUP(MYRANKS_H[[#This Row],[POS]],ReplacementLevel_H[],COLUMN(ReplacementLevel_H[AVG]),FALSE)</f>
        <v>1.5236013164080862</v>
      </c>
      <c r="V10" s="26">
        <f>MYRANKS_H[[#This Row],[RSGP]]+MYRANKS_H[[#This Row],[HRSGP]]+MYRANKS_H[[#This Row],[RBISGP]]+MYRANKS_H[[#This Row],[SBSGP]]+MYRANKS_H[[#This Row],[AVGSGP]]</f>
        <v>5.9015017328917914</v>
      </c>
    </row>
    <row r="11" spans="1:22" x14ac:dyDescent="0.25">
      <c r="A11" s="8" t="s">
        <v>19725</v>
      </c>
      <c r="B11" s="15" t="str">
        <f>VLOOKUP(MYRANKS_H[[#This Row],[PLAYERID]],PLAYERIDMAP[],COLUMN(PLAYERIDMAP[LASTNAME]),FALSE)</f>
        <v>Pedroia</v>
      </c>
      <c r="C11" s="12" t="str">
        <f>VLOOKUP(MYRANKS_H[[#This Row],[PLAYERID]],PLAYERIDMAP[],COLUMN(PLAYERIDMAP[FIRSTNAME]),FALSE)</f>
        <v xml:space="preserve">Dustin </v>
      </c>
      <c r="D11" s="12" t="str">
        <f>VLOOKUP(MYRANKS_H[[#This Row],[PLAYERID]],PLAYERIDMAP[],COLUMN(PLAYERIDMAP[TEAM]),FALSE)</f>
        <v>BOS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8370</v>
      </c>
      <c r="G11" s="12">
        <f>VLOOKUP(MYRANKS_H[[#This Row],[IDFRANGRAPHS]],STEAMER_H[],COLUMN(STEAMER_H[PA]),FALSE)</f>
        <v>663</v>
      </c>
      <c r="H11" s="12">
        <f>VLOOKUP(MYRANKS_H[[#This Row],[IDFRANGRAPHS]],STEAMER_H[],COLUMN(STEAMER_H[AB]),FALSE)</f>
        <v>583</v>
      </c>
      <c r="I11" s="12">
        <f>VLOOKUP(MYRANKS_H[[#This Row],[IDFRANGRAPHS]],STEAMER_H[],COLUMN(STEAMER_H[H]),FALSE)</f>
        <v>169</v>
      </c>
      <c r="J11" s="12">
        <f>VLOOKUP(MYRANKS_H[[#This Row],[IDFRANGRAPHS]],STEAMER_H[],COLUMN(STEAMER_H[HR]),FALSE)</f>
        <v>17</v>
      </c>
      <c r="K11" s="12">
        <f>VLOOKUP(MYRANKS_H[[#This Row],[IDFRANGRAPHS]],STEAMER_H[],COLUMN(STEAMER_H[R]),FALSE)</f>
        <v>92</v>
      </c>
      <c r="L11" s="12">
        <f>VLOOKUP(MYRANKS_H[[#This Row],[IDFRANGRAPHS]],STEAMER_H[],COLUMN(STEAMER_H[RBI]),FALSE)</f>
        <v>77</v>
      </c>
      <c r="M11" s="12">
        <f>VLOOKUP(MYRANKS_H[[#This Row],[IDFRANGRAPHS]],STEAMER_H[],COLUMN(STEAMER_H[BB]),FALSE)</f>
        <v>66</v>
      </c>
      <c r="N11" s="12">
        <f>VLOOKUP(MYRANKS_H[[#This Row],[IDFRANGRAPHS]],STEAMER_H[],COLUMN(STEAMER_H[SO]),FALSE)</f>
        <v>70</v>
      </c>
      <c r="O11" s="12">
        <f>VLOOKUP(MYRANKS_H[[#This Row],[IDFRANGRAPHS]],STEAMER_H[],COLUMN(STEAMER_H[SB]),FALSE)</f>
        <v>15</v>
      </c>
      <c r="P11" s="14">
        <f>MYRANKS_H[[#This Row],[H]]/MYRANKS_H[[#This Row],[AB]]</f>
        <v>0.28987993138936535</v>
      </c>
      <c r="Q11" s="26">
        <f>MYRANKS_H[[#This Row],[R]]/24.6-VLOOKUP(MYRANKS_H[[#This Row],[POS]],ReplacementLevel_H[],COLUMN(ReplacementLevel_H[R]),FALSE)</f>
        <v>1.4698373983739836</v>
      </c>
      <c r="R11" s="26">
        <f>MYRANKS_H[[#This Row],[HR]]/10.4-VLOOKUP(MYRANKS_H[[#This Row],[POS]],ReplacementLevel_H[],COLUMN(ReplacementLevel_H[HR]),FALSE)</f>
        <v>0.69461538461538463</v>
      </c>
      <c r="S11" s="26">
        <f>MYRANKS_H[[#This Row],[RBI]]/24.6-VLOOKUP(MYRANKS_H[[#This Row],[POS]],ReplacementLevel_H[],COLUMN(ReplacementLevel_H[RBI]),FALSE)</f>
        <v>1.0300813008130079</v>
      </c>
      <c r="T11" s="26">
        <f>MYRANKS_H[[#This Row],[SB]]/9.4-VLOOKUP(MYRANKS_H[[#This Row],[POS]],ReplacementLevel_H[],COLUMN(ReplacementLevel_H[SB]),FALSE)</f>
        <v>0.97574468085106381</v>
      </c>
      <c r="U11" s="26">
        <f>((MYRANKS_H[[#This Row],[H]]+1768)/(MYRANKS_H[[#This Row],[AB]]+6617)-0.267)/0.0024-VLOOKUP(MYRANKS_H[[#This Row],[POS]],ReplacementLevel_H[],COLUMN(ReplacementLevel_H[AVG]),FALSE)</f>
        <v>0.68490740740739153</v>
      </c>
      <c r="V11" s="26">
        <f>MYRANKS_H[[#This Row],[RSGP]]+MYRANKS_H[[#This Row],[HRSGP]]+MYRANKS_H[[#This Row],[RBISGP]]+MYRANKS_H[[#This Row],[SBSGP]]+MYRANKS_H[[#This Row],[AVGSGP]]</f>
        <v>4.8551861720608311</v>
      </c>
    </row>
    <row r="12" spans="1:22" x14ac:dyDescent="0.25">
      <c r="A12" s="7" t="s">
        <v>19302</v>
      </c>
      <c r="B12" s="8" t="str">
        <f>VLOOKUP(MYRANKS_H[[#This Row],[PLAYERID]],PLAYERIDMAP[],COLUMN(PLAYERIDMAP[LASTNAME]),FALSE)</f>
        <v>McCutchen</v>
      </c>
      <c r="C12" s="11" t="str">
        <f>VLOOKUP(MYRANKS_H[[#This Row],[PLAYERID]],PLAYERIDMAP[],COLUMN(PLAYERIDMAP[FIRSTNAME]),FALSE)</f>
        <v xml:space="preserve">Andrew </v>
      </c>
      <c r="D12" s="11" t="str">
        <f>VLOOKUP(MYRANKS_H[[#This Row],[PLAYERID]],PLAYERIDMAP[],COLUMN(PLAYERIDMAP[TEAM]),FALSE)</f>
        <v>PIT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9847</v>
      </c>
      <c r="G12" s="12">
        <f>VLOOKUP(MYRANKS_H[[#This Row],[IDFRANGRAPHS]],STEAMER_H[],COLUMN(STEAMER_H[PA]),FALSE)</f>
        <v>675</v>
      </c>
      <c r="H12" s="12">
        <f>VLOOKUP(MYRANKS_H[[#This Row],[IDFRANGRAPHS]],STEAMER_H[],COLUMN(STEAMER_H[AB]),FALSE)</f>
        <v>585</v>
      </c>
      <c r="I12" s="12">
        <f>VLOOKUP(MYRANKS_H[[#This Row],[IDFRANGRAPHS]],STEAMER_H[],COLUMN(STEAMER_H[H]),FALSE)</f>
        <v>171</v>
      </c>
      <c r="J12" s="12">
        <f>VLOOKUP(MYRANKS_H[[#This Row],[IDFRANGRAPHS]],STEAMER_H[],COLUMN(STEAMER_H[HR]),FALSE)</f>
        <v>25</v>
      </c>
      <c r="K12" s="12">
        <f>VLOOKUP(MYRANKS_H[[#This Row],[IDFRANGRAPHS]],STEAMER_H[],COLUMN(STEAMER_H[R]),FALSE)</f>
        <v>92</v>
      </c>
      <c r="L12" s="12">
        <f>VLOOKUP(MYRANKS_H[[#This Row],[IDFRANGRAPHS]],STEAMER_H[],COLUMN(STEAMER_H[RBI]),FALSE)</f>
        <v>90</v>
      </c>
      <c r="M12" s="12">
        <f>VLOOKUP(MYRANKS_H[[#This Row],[IDFRANGRAPHS]],STEAMER_H[],COLUMN(STEAMER_H[BB]),FALSE)</f>
        <v>78</v>
      </c>
      <c r="N12" s="12">
        <f>VLOOKUP(MYRANKS_H[[#This Row],[IDFRANGRAPHS]],STEAMER_H[],COLUMN(STEAMER_H[SO]),FALSE)</f>
        <v>121</v>
      </c>
      <c r="O12" s="12">
        <f>VLOOKUP(MYRANKS_H[[#This Row],[IDFRANGRAPHS]],STEAMER_H[],COLUMN(STEAMER_H[SB]),FALSE)</f>
        <v>14</v>
      </c>
      <c r="P12" s="14">
        <f>MYRANKS_H[[#This Row],[H]]/MYRANKS_H[[#This Row],[AB]]</f>
        <v>0.29230769230769232</v>
      </c>
      <c r="Q12" s="26">
        <f>MYRANKS_H[[#This Row],[R]]/24.6-VLOOKUP(MYRANKS_H[[#This Row],[POS]],ReplacementLevel_H[],COLUMN(ReplacementLevel_H[R]),FALSE)</f>
        <v>1.3698373983739836</v>
      </c>
      <c r="R12" s="26">
        <f>MYRANKS_H[[#This Row],[HR]]/10.4-VLOOKUP(MYRANKS_H[[#This Row],[POS]],ReplacementLevel_H[],COLUMN(ReplacementLevel_H[HR]),FALSE)</f>
        <v>1.3038461538461537</v>
      </c>
      <c r="S12" s="26">
        <f>MYRANKS_H[[#This Row],[RBI]]/24.6-VLOOKUP(MYRANKS_H[[#This Row],[POS]],ReplacementLevel_H[],COLUMN(ReplacementLevel_H[RBI]),FALSE)</f>
        <v>1.6185365853658533</v>
      </c>
      <c r="T12" s="26">
        <f>MYRANKS_H[[#This Row],[SB]]/9.4-VLOOKUP(MYRANKS_H[[#This Row],[POS]],ReplacementLevel_H[],COLUMN(ReplacementLevel_H[SB]),FALSE)</f>
        <v>0.14936170212765942</v>
      </c>
      <c r="U12" s="26">
        <f>((MYRANKS_H[[#This Row],[H]]+1768)/(MYRANKS_H[[#This Row],[AB]]+6617)-0.267)/0.0024-VLOOKUP(MYRANKS_H[[#This Row],[POS]],ReplacementLevel_H[],COLUMN(ReplacementLevel_H[AVG]),FALSE)</f>
        <v>1.009487179487168</v>
      </c>
      <c r="V12" s="26">
        <f>MYRANKS_H[[#This Row],[RSGP]]+MYRANKS_H[[#This Row],[HRSGP]]+MYRANKS_H[[#This Row],[RBISGP]]+MYRANKS_H[[#This Row],[SBSGP]]+MYRANKS_H[[#This Row],[AVGSGP]]</f>
        <v>5.4510690192008191</v>
      </c>
    </row>
    <row r="13" spans="1:22" x14ac:dyDescent="0.25">
      <c r="A13" s="7" t="s">
        <v>18879</v>
      </c>
      <c r="B13" s="8" t="str">
        <f>VLOOKUP(MYRANKS_H[[#This Row],[PLAYERID]],PLAYERIDMAP[],COLUMN(PLAYERIDMAP[LASTNAME]),FALSE)</f>
        <v>Kinsler</v>
      </c>
      <c r="C13" s="11" t="str">
        <f>VLOOKUP(MYRANKS_H[[#This Row],[PLAYERID]],PLAYERIDMAP[],COLUMN(PLAYERIDMAP[FIRSTNAME]),FALSE)</f>
        <v xml:space="preserve">Ian </v>
      </c>
      <c r="D13" s="11" t="str">
        <f>VLOOKUP(MYRANKS_H[[#This Row],[PLAYERID]],PLAYERIDMAP[],COLUMN(PLAYERIDMAP[TEAM]),FALSE)</f>
        <v>TEX</v>
      </c>
      <c r="E13" s="11" t="str">
        <f>VLOOKUP(MYRANKS_H[[#This Row],[PLAYERID]],PLAYERIDMAP[],COLUMN(PLAYERIDMAP[POS]),FALSE)</f>
        <v>2B</v>
      </c>
      <c r="F13" s="11">
        <f>VLOOKUP(MYRANKS_H[[#This Row],[PLAYERID]],PLAYERIDMAP[],COLUMN(PLAYERIDMAP[IDFANGRAPHS]),FALSE)</f>
        <v>6195</v>
      </c>
      <c r="G13" s="12">
        <f>VLOOKUP(MYRANKS_H[[#This Row],[IDFRANGRAPHS]],STEAMER_H[],COLUMN(STEAMER_H[PA]),FALSE)</f>
        <v>686</v>
      </c>
      <c r="H13" s="12">
        <f>VLOOKUP(MYRANKS_H[[#This Row],[IDFRANGRAPHS]],STEAMER_H[],COLUMN(STEAMER_H[AB]),FALSE)</f>
        <v>598</v>
      </c>
      <c r="I13" s="12">
        <f>VLOOKUP(MYRANKS_H[[#This Row],[IDFRANGRAPHS]],STEAMER_H[],COLUMN(STEAMER_H[H]),FALSE)</f>
        <v>158</v>
      </c>
      <c r="J13" s="12">
        <f>VLOOKUP(MYRANKS_H[[#This Row],[IDFRANGRAPHS]],STEAMER_H[],COLUMN(STEAMER_H[HR]),FALSE)</f>
        <v>21</v>
      </c>
      <c r="K13" s="12">
        <f>VLOOKUP(MYRANKS_H[[#This Row],[IDFRANGRAPHS]],STEAMER_H[],COLUMN(STEAMER_H[R]),FALSE)</f>
        <v>98</v>
      </c>
      <c r="L13" s="12">
        <f>VLOOKUP(MYRANKS_H[[#This Row],[IDFRANGRAPHS]],STEAMER_H[],COLUMN(STEAMER_H[RBI]),FALSE)</f>
        <v>75</v>
      </c>
      <c r="M13" s="12">
        <f>VLOOKUP(MYRANKS_H[[#This Row],[IDFRANGRAPHS]],STEAMER_H[],COLUMN(STEAMER_H[BB]),FALSE)</f>
        <v>70</v>
      </c>
      <c r="N13" s="12">
        <f>VLOOKUP(MYRANKS_H[[#This Row],[IDFRANGRAPHS]],STEAMER_H[],COLUMN(STEAMER_H[SO]),FALSE)</f>
        <v>80</v>
      </c>
      <c r="O13" s="12">
        <f>VLOOKUP(MYRANKS_H[[#This Row],[IDFRANGRAPHS]],STEAMER_H[],COLUMN(STEAMER_H[SB]),FALSE)</f>
        <v>17</v>
      </c>
      <c r="P13" s="14">
        <f>MYRANKS_H[[#This Row],[H]]/MYRANKS_H[[#This Row],[AB]]</f>
        <v>0.26421404682274247</v>
      </c>
      <c r="Q13" s="26">
        <f>MYRANKS_H[[#This Row],[R]]/24.6-VLOOKUP(MYRANKS_H[[#This Row],[POS]],ReplacementLevel_H[],COLUMN(ReplacementLevel_H[R]),FALSE)</f>
        <v>1.7137398373983737</v>
      </c>
      <c r="R13" s="26">
        <f>MYRANKS_H[[#This Row],[HR]]/10.4-VLOOKUP(MYRANKS_H[[#This Row],[POS]],ReplacementLevel_H[],COLUMN(ReplacementLevel_H[HR]),FALSE)</f>
        <v>1.0792307692307692</v>
      </c>
      <c r="S13" s="26">
        <f>MYRANKS_H[[#This Row],[RBI]]/24.6-VLOOKUP(MYRANKS_H[[#This Row],[POS]],ReplacementLevel_H[],COLUMN(ReplacementLevel_H[RBI]),FALSE)</f>
        <v>0.948780487804878</v>
      </c>
      <c r="T13" s="26">
        <f>MYRANKS_H[[#This Row],[SB]]/9.4-VLOOKUP(MYRANKS_H[[#This Row],[POS]],ReplacementLevel_H[],COLUMN(ReplacementLevel_H[SB]),FALSE)</f>
        <v>1.1885106382978723</v>
      </c>
      <c r="U13" s="26">
        <f>((MYRANKS_H[[#This Row],[H]]+1768)/(MYRANKS_H[[#This Row],[AB]]+6617)-0.267)/0.0024-VLOOKUP(MYRANKS_H[[#This Row],[POS]],ReplacementLevel_H[],COLUMN(ReplacementLevel_H[AVG]),FALSE)</f>
        <v>-0.18338877338877352</v>
      </c>
      <c r="V13" s="26">
        <f>MYRANKS_H[[#This Row],[RSGP]]+MYRANKS_H[[#This Row],[HRSGP]]+MYRANKS_H[[#This Row],[RBISGP]]+MYRANKS_H[[#This Row],[SBSGP]]+MYRANKS_H[[#This Row],[AVGSGP]]</f>
        <v>4.7468729593431194</v>
      </c>
    </row>
    <row r="14" spans="1:22" x14ac:dyDescent="0.25">
      <c r="A14" s="7" t="s">
        <v>18844</v>
      </c>
      <c r="B14" s="8" t="str">
        <f>VLOOKUP(MYRANKS_H[[#This Row],[PLAYERID]],PLAYERIDMAP[],COLUMN(PLAYERIDMAP[LASTNAME]),FALSE)</f>
        <v>Kemp</v>
      </c>
      <c r="C14" s="11" t="str">
        <f>VLOOKUP(MYRANKS_H[[#This Row],[PLAYERID]],PLAYERIDMAP[],COLUMN(PLAYERIDMAP[FIRSTNAME]),FALSE)</f>
        <v xml:space="preserve">Matt </v>
      </c>
      <c r="D14" s="11" t="str">
        <f>VLOOKUP(MYRANKS_H[[#This Row],[PLAYERID]],PLAYERIDMAP[],COLUMN(PLAYERIDMAP[TEAM]),FALSE)</f>
        <v>LAD</v>
      </c>
      <c r="E14" s="11" t="str">
        <f>VLOOKUP(MYRANKS_H[[#This Row],[PLAYERID]],PLAYERIDMAP[],COLUMN(PLAYERIDMAP[POS]),FALSE)</f>
        <v>OF</v>
      </c>
      <c r="F14" s="11">
        <f>VLOOKUP(MYRANKS_H[[#This Row],[PLAYERID]],PLAYERIDMAP[],COLUMN(PLAYERIDMAP[IDFANGRAPHS]),FALSE)</f>
        <v>5631</v>
      </c>
      <c r="G14" s="12">
        <f>VLOOKUP(MYRANKS_H[[#This Row],[IDFRANGRAPHS]],STEAMER_H[],COLUMN(STEAMER_H[PA]),FALSE)</f>
        <v>630</v>
      </c>
      <c r="H14" s="12">
        <f>VLOOKUP(MYRANKS_H[[#This Row],[IDFRANGRAPHS]],STEAMER_H[],COLUMN(STEAMER_H[AB]),FALSE)</f>
        <v>559</v>
      </c>
      <c r="I14" s="12">
        <f>VLOOKUP(MYRANKS_H[[#This Row],[IDFRANGRAPHS]],STEAMER_H[],COLUMN(STEAMER_H[H]),FALSE)</f>
        <v>159</v>
      </c>
      <c r="J14" s="12">
        <f>VLOOKUP(MYRANKS_H[[#This Row],[IDFRANGRAPHS]],STEAMER_H[],COLUMN(STEAMER_H[HR]),FALSE)</f>
        <v>29</v>
      </c>
      <c r="K14" s="12">
        <f>VLOOKUP(MYRANKS_H[[#This Row],[IDFRANGRAPHS]],STEAMER_H[],COLUMN(STEAMER_H[R]),FALSE)</f>
        <v>86</v>
      </c>
      <c r="L14" s="12">
        <f>VLOOKUP(MYRANKS_H[[#This Row],[IDFRANGRAPHS]],STEAMER_H[],COLUMN(STEAMER_H[RBI]),FALSE)</f>
        <v>93</v>
      </c>
      <c r="M14" s="12">
        <f>VLOOKUP(MYRANKS_H[[#This Row],[IDFRANGRAPHS]],STEAMER_H[],COLUMN(STEAMER_H[BB]),FALSE)</f>
        <v>61</v>
      </c>
      <c r="N14" s="12">
        <f>VLOOKUP(MYRANKS_H[[#This Row],[IDFRANGRAPHS]],STEAMER_H[],COLUMN(STEAMER_H[SO]),FALSE)</f>
        <v>143</v>
      </c>
      <c r="O14" s="12">
        <f>VLOOKUP(MYRANKS_H[[#This Row],[IDFRANGRAPHS]],STEAMER_H[],COLUMN(STEAMER_H[SB]),FALSE)</f>
        <v>13</v>
      </c>
      <c r="P14" s="14">
        <f>MYRANKS_H[[#This Row],[H]]/MYRANKS_H[[#This Row],[AB]]</f>
        <v>0.2844364937388193</v>
      </c>
      <c r="Q14" s="26">
        <f>MYRANKS_H[[#This Row],[R]]/24.6-VLOOKUP(MYRANKS_H[[#This Row],[POS]],ReplacementLevel_H[],COLUMN(ReplacementLevel_H[R]),FALSE)</f>
        <v>1.1259349593495931</v>
      </c>
      <c r="R14" s="26">
        <f>MYRANKS_H[[#This Row],[HR]]/10.4-VLOOKUP(MYRANKS_H[[#This Row],[POS]],ReplacementLevel_H[],COLUMN(ReplacementLevel_H[HR]),FALSE)</f>
        <v>1.6884615384615382</v>
      </c>
      <c r="S14" s="26">
        <f>MYRANKS_H[[#This Row],[RBI]]/24.6-VLOOKUP(MYRANKS_H[[#This Row],[POS]],ReplacementLevel_H[],COLUMN(ReplacementLevel_H[RBI]),FALSE)</f>
        <v>1.7404878048780485</v>
      </c>
      <c r="T14" s="26">
        <f>MYRANKS_H[[#This Row],[SB]]/9.4-VLOOKUP(MYRANKS_H[[#This Row],[POS]],ReplacementLevel_H[],COLUMN(ReplacementLevel_H[SB]),FALSE)</f>
        <v>4.2978723404255126E-2</v>
      </c>
      <c r="U14" s="26">
        <f>((MYRANKS_H[[#This Row],[H]]+1768)/(MYRANKS_H[[#This Row],[AB]]+6617)-0.267)/0.0024-VLOOKUP(MYRANKS_H[[#This Row],[POS]],ReplacementLevel_H[],COLUMN(ReplacementLevel_H[AVG]),FALSE)</f>
        <v>0.71916759568932731</v>
      </c>
      <c r="V14" s="26">
        <f>MYRANKS_H[[#This Row],[RSGP]]+MYRANKS_H[[#This Row],[HRSGP]]+MYRANKS_H[[#This Row],[RBISGP]]+MYRANKS_H[[#This Row],[SBSGP]]+MYRANKS_H[[#This Row],[AVGSGP]]</f>
        <v>5.317030621782763</v>
      </c>
    </row>
    <row r="15" spans="1:22" ht="15" customHeight="1" x14ac:dyDescent="0.25">
      <c r="A15" s="8" t="s">
        <v>20680</v>
      </c>
      <c r="B15" s="15" t="str">
        <f>VLOOKUP(MYRANKS_H[[#This Row],[PLAYERID]],PLAYERIDMAP[],COLUMN(PLAYERIDMAP[LASTNAME]),FALSE)</f>
        <v>Votto</v>
      </c>
      <c r="C15" s="12" t="str">
        <f>VLOOKUP(MYRANKS_H[[#This Row],[PLAYERID]],PLAYERIDMAP[],COLUMN(PLAYERIDMAP[FIRSTNAME]),FALSE)</f>
        <v xml:space="preserve">Joey </v>
      </c>
      <c r="D15" s="12" t="str">
        <f>VLOOKUP(MYRANKS_H[[#This Row],[PLAYERID]],PLAYERIDMAP[],COLUMN(PLAYERIDMAP[TEAM]),FALSE)</f>
        <v>CIN</v>
      </c>
      <c r="E15" s="12" t="str">
        <f>VLOOKUP(MYRANKS_H[[#This Row],[PLAYERID]],PLAYERIDMAP[],COLUMN(PLAYERIDMAP[POS]),FALSE)</f>
        <v>1B</v>
      </c>
      <c r="F15" s="12">
        <f>VLOOKUP(MYRANKS_H[[#This Row],[PLAYERID]],PLAYERIDMAP[],COLUMN(PLAYERIDMAP[IDFANGRAPHS]),FALSE)</f>
        <v>4314</v>
      </c>
      <c r="G15" s="12">
        <f>VLOOKUP(MYRANKS_H[[#This Row],[IDFRANGRAPHS]],STEAMER_H[],COLUMN(STEAMER_H[PA]),FALSE)</f>
        <v>628</v>
      </c>
      <c r="H15" s="12">
        <f>VLOOKUP(MYRANKS_H[[#This Row],[IDFRANGRAPHS]],STEAMER_H[],COLUMN(STEAMER_H[AB]),FALSE)</f>
        <v>513</v>
      </c>
      <c r="I15" s="12">
        <f>VLOOKUP(MYRANKS_H[[#This Row],[IDFRANGRAPHS]],STEAMER_H[],COLUMN(STEAMER_H[H]),FALSE)</f>
        <v>153</v>
      </c>
      <c r="J15" s="12">
        <f>VLOOKUP(MYRANKS_H[[#This Row],[IDFRANGRAPHS]],STEAMER_H[],COLUMN(STEAMER_H[HR]),FALSE)</f>
        <v>26</v>
      </c>
      <c r="K15" s="12">
        <f>VLOOKUP(MYRANKS_H[[#This Row],[IDFRANGRAPHS]],STEAMER_H[],COLUMN(STEAMER_H[R]),FALSE)</f>
        <v>93</v>
      </c>
      <c r="L15" s="12">
        <f>VLOOKUP(MYRANKS_H[[#This Row],[IDFRANGRAPHS]],STEAMER_H[],COLUMN(STEAMER_H[RBI]),FALSE)</f>
        <v>87</v>
      </c>
      <c r="M15" s="12">
        <f>VLOOKUP(MYRANKS_H[[#This Row],[IDFRANGRAPHS]],STEAMER_H[],COLUMN(STEAMER_H[BB]),FALSE)</f>
        <v>104</v>
      </c>
      <c r="N15" s="12">
        <f>VLOOKUP(MYRANKS_H[[#This Row],[IDFRANGRAPHS]],STEAMER_H[],COLUMN(STEAMER_H[SO]),FALSE)</f>
        <v>116</v>
      </c>
      <c r="O15" s="12">
        <f>VLOOKUP(MYRANKS_H[[#This Row],[IDFRANGRAPHS]],STEAMER_H[],COLUMN(STEAMER_H[SB]),FALSE)</f>
        <v>5</v>
      </c>
      <c r="P15" s="14">
        <f>MYRANKS_H[[#This Row],[H]]/MYRANKS_H[[#This Row],[AB]]</f>
        <v>0.2982456140350877</v>
      </c>
      <c r="Q15" s="26">
        <f>MYRANKS_H[[#This Row],[R]]/24.6-VLOOKUP(MYRANKS_H[[#This Row],[POS]],ReplacementLevel_H[],COLUMN(ReplacementLevel_H[R]),FALSE)</f>
        <v>1.4104878048780485</v>
      </c>
      <c r="R15" s="26">
        <f>MYRANKS_H[[#This Row],[HR]]/10.4-VLOOKUP(MYRANKS_H[[#This Row],[POS]],ReplacementLevel_H[],COLUMN(ReplacementLevel_H[HR]),FALSE)</f>
        <v>0.96</v>
      </c>
      <c r="S15" s="26">
        <f>MYRANKS_H[[#This Row],[RBI]]/24.6-VLOOKUP(MYRANKS_H[[#This Row],[POS]],ReplacementLevel_H[],COLUMN(ReplacementLevel_H[RBI]),FALSE)</f>
        <v>1.0765853658536582</v>
      </c>
      <c r="T15" s="26">
        <f>MYRANKS_H[[#This Row],[SB]]/9.4-VLOOKUP(MYRANKS_H[[#This Row],[POS]],ReplacementLevel_H[],COLUMN(ReplacementLevel_H[SB]),FALSE)</f>
        <v>0.27191489361702126</v>
      </c>
      <c r="U15" s="26">
        <f>((MYRANKS_H[[#This Row],[H]]+1768)/(MYRANKS_H[[#This Row],[AB]]+6617)-0.267)/0.0024-VLOOKUP(MYRANKS_H[[#This Row],[POS]],ReplacementLevel_H[],COLUMN(ReplacementLevel_H[AVG]),FALSE)</f>
        <v>1.2504020570359899</v>
      </c>
      <c r="V15" s="26">
        <f>MYRANKS_H[[#This Row],[RSGP]]+MYRANKS_H[[#This Row],[HRSGP]]+MYRANKS_H[[#This Row],[RBISGP]]+MYRANKS_H[[#This Row],[SBSGP]]+MYRANKS_H[[#This Row],[AVGSGP]]</f>
        <v>4.969390121384718</v>
      </c>
    </row>
    <row r="16" spans="1:22" x14ac:dyDescent="0.25">
      <c r="A16" s="7" t="s">
        <v>18306</v>
      </c>
      <c r="B16" s="8" t="str">
        <f>VLOOKUP(MYRANKS_H[[#This Row],[PLAYERID]],PLAYERIDMAP[],COLUMN(PLAYERIDMAP[LASTNAME]),FALSE)</f>
        <v>Gonzalez</v>
      </c>
      <c r="C16" s="11" t="str">
        <f>VLOOKUP(MYRANKS_H[[#This Row],[PLAYERID]],PLAYERIDMAP[],COLUMN(PLAYERIDMAP[FIRSTNAME]),FALSE)</f>
        <v xml:space="preserve">Carlos </v>
      </c>
      <c r="D16" s="11" t="str">
        <f>VLOOKUP(MYRANKS_H[[#This Row],[PLAYERID]],PLAYERIDMAP[],COLUMN(PLAYERIDMAP[TEAM]),FALSE)</f>
        <v>COL</v>
      </c>
      <c r="E16" s="11" t="str">
        <f>VLOOKUP(MYRANKS_H[[#This Row],[PLAYERID]],PLAYERIDMAP[],COLUMN(PLAYERIDMAP[POS]),FALSE)</f>
        <v>OF</v>
      </c>
      <c r="F16" s="11">
        <f>VLOOKUP(MYRANKS_H[[#This Row],[PLAYERID]],PLAYERIDMAP[],COLUMN(PLAYERIDMAP[IDFANGRAPHS]),FALSE)</f>
        <v>7287</v>
      </c>
      <c r="G16" s="12">
        <f>VLOOKUP(MYRANKS_H[[#This Row],[IDFRANGRAPHS]],STEAMER_H[],COLUMN(STEAMER_H[PA]),FALSE)</f>
        <v>548</v>
      </c>
      <c r="H16" s="12">
        <f>VLOOKUP(MYRANKS_H[[#This Row],[IDFRANGRAPHS]],STEAMER_H[],COLUMN(STEAMER_H[AB]),FALSE)</f>
        <v>489</v>
      </c>
      <c r="I16" s="12">
        <f>VLOOKUP(MYRANKS_H[[#This Row],[IDFRANGRAPHS]],STEAMER_H[],COLUMN(STEAMER_H[H]),FALSE)</f>
        <v>149</v>
      </c>
      <c r="J16" s="12">
        <f>VLOOKUP(MYRANKS_H[[#This Row],[IDFRANGRAPHS]],STEAMER_H[],COLUMN(STEAMER_H[HR]),FALSE)</f>
        <v>25</v>
      </c>
      <c r="K16" s="12">
        <f>VLOOKUP(MYRANKS_H[[#This Row],[IDFRANGRAPHS]],STEAMER_H[],COLUMN(STEAMER_H[R]),FALSE)</f>
        <v>82</v>
      </c>
      <c r="L16" s="12">
        <f>VLOOKUP(MYRANKS_H[[#This Row],[IDFRANGRAPHS]],STEAMER_H[],COLUMN(STEAMER_H[RBI]),FALSE)</f>
        <v>87</v>
      </c>
      <c r="M16" s="12">
        <f>VLOOKUP(MYRANKS_H[[#This Row],[IDFRANGRAPHS]],STEAMER_H[],COLUMN(STEAMER_H[BB]),FALSE)</f>
        <v>51</v>
      </c>
      <c r="N16" s="12">
        <f>VLOOKUP(MYRANKS_H[[#This Row],[IDFRANGRAPHS]],STEAMER_H[],COLUMN(STEAMER_H[SO]),FALSE)</f>
        <v>106</v>
      </c>
      <c r="O16" s="12">
        <f>VLOOKUP(MYRANKS_H[[#This Row],[IDFRANGRAPHS]],STEAMER_H[],COLUMN(STEAMER_H[SB]),FALSE)</f>
        <v>13</v>
      </c>
      <c r="P16" s="14">
        <f>MYRANKS_H[[#This Row],[H]]/MYRANKS_H[[#This Row],[AB]]</f>
        <v>0.30470347648261759</v>
      </c>
      <c r="Q16" s="26">
        <f>MYRANKS_H[[#This Row],[R]]/24.6-VLOOKUP(MYRANKS_H[[#This Row],[POS]],ReplacementLevel_H[],COLUMN(ReplacementLevel_H[R]),FALSE)</f>
        <v>0.96333333333333293</v>
      </c>
      <c r="R16" s="26">
        <f>MYRANKS_H[[#This Row],[HR]]/10.4-VLOOKUP(MYRANKS_H[[#This Row],[POS]],ReplacementLevel_H[],COLUMN(ReplacementLevel_H[HR]),FALSE)</f>
        <v>1.3038461538461537</v>
      </c>
      <c r="S16" s="26">
        <f>MYRANKS_H[[#This Row],[RBI]]/24.6-VLOOKUP(MYRANKS_H[[#This Row],[POS]],ReplacementLevel_H[],COLUMN(ReplacementLevel_H[RBI]),FALSE)</f>
        <v>1.4965853658536581</v>
      </c>
      <c r="T16" s="26">
        <f>MYRANKS_H[[#This Row],[SB]]/9.4-VLOOKUP(MYRANKS_H[[#This Row],[POS]],ReplacementLevel_H[],COLUMN(ReplacementLevel_H[SB]),FALSE)</f>
        <v>4.2978723404255126E-2</v>
      </c>
      <c r="U16" s="26">
        <f>((MYRANKS_H[[#This Row],[H]]+1768)/(MYRANKS_H[[#This Row],[AB]]+6617)-0.267)/0.0024-VLOOKUP(MYRANKS_H[[#This Row],[POS]],ReplacementLevel_H[],COLUMN(ReplacementLevel_H[AVG]),FALSE)</f>
        <v>1.2350098508302891</v>
      </c>
      <c r="V16" s="26">
        <f>MYRANKS_H[[#This Row],[RSGP]]+MYRANKS_H[[#This Row],[HRSGP]]+MYRANKS_H[[#This Row],[RBISGP]]+MYRANKS_H[[#This Row],[SBSGP]]+MYRANKS_H[[#This Row],[AVGSGP]]</f>
        <v>5.0417534272676896</v>
      </c>
    </row>
    <row r="17" spans="1:22" x14ac:dyDescent="0.25">
      <c r="A17" s="8" t="s">
        <v>19986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Row],[IDFRANGRAPHS]],STEAMER_H[],COLUMN(STEAMER_H[PA]),FALSE)</f>
        <v>653</v>
      </c>
      <c r="H17" s="12">
        <f>VLOOKUP(MYRANKS_H[[#This Row],[IDFRANGRAPHS]],STEAMER_H[],COLUMN(STEAMER_H[AB]),FALSE)</f>
        <v>587</v>
      </c>
      <c r="I17" s="12">
        <f>VLOOKUP(MYRANKS_H[[#This Row],[IDFRANGRAPHS]],STEAMER_H[],COLUMN(STEAMER_H[H]),FALSE)</f>
        <v>173</v>
      </c>
      <c r="J17" s="12">
        <f>VLOOKUP(MYRANKS_H[[#This Row],[IDFRANGRAPHS]],STEAMER_H[],COLUMN(STEAMER_H[HR]),FALSE)</f>
        <v>11</v>
      </c>
      <c r="K17" s="12">
        <f>VLOOKUP(MYRANKS_H[[#This Row],[IDFRANGRAPHS]],STEAMER_H[],COLUMN(STEAMER_H[R]),FALSE)</f>
        <v>93</v>
      </c>
      <c r="L17" s="12">
        <f>VLOOKUP(MYRANKS_H[[#This Row],[IDFRANGRAPHS]],STEAMER_H[],COLUMN(STEAMER_H[RBI]),FALSE)</f>
        <v>60</v>
      </c>
      <c r="M17" s="12">
        <f>VLOOKUP(MYRANKS_H[[#This Row],[IDFRANGRAPHS]],STEAMER_H[],COLUMN(STEAMER_H[BB]),FALSE)</f>
        <v>54</v>
      </c>
      <c r="N17" s="12">
        <f>VLOOKUP(MYRANKS_H[[#This Row],[IDFRANGRAPHS]],STEAMER_H[],COLUMN(STEAMER_H[SO]),FALSE)</f>
        <v>54</v>
      </c>
      <c r="O17" s="12">
        <f>VLOOKUP(MYRANKS_H[[#This Row],[IDFRANGRAPHS]],STEAMER_H[],COLUMN(STEAMER_H[SB]),FALSE)</f>
        <v>27</v>
      </c>
      <c r="P17" s="14">
        <f>MYRANKS_H[[#This Row],[H]]/MYRANKS_H[[#This Row],[AB]]</f>
        <v>0.29471890971039183</v>
      </c>
      <c r="Q17" s="26">
        <f>MYRANKS_H[[#This Row],[R]]/24.6-VLOOKUP(MYRANKS_H[[#This Row],[POS]],ReplacementLevel_H[],COLUMN(ReplacementLevel_H[R]),FALSE)</f>
        <v>1.7004878048780485</v>
      </c>
      <c r="R17" s="26">
        <f>MYRANKS_H[[#This Row],[HR]]/10.4-VLOOKUP(MYRANKS_H[[#This Row],[POS]],ReplacementLevel_H[],COLUMN(ReplacementLevel_H[HR]),FALSE)</f>
        <v>0.15769230769230769</v>
      </c>
      <c r="S17" s="26">
        <f>MYRANKS_H[[#This Row],[RBI]]/24.6-VLOOKUP(MYRANKS_H[[#This Row],[POS]],ReplacementLevel_H[],COLUMN(ReplacementLevel_H[RBI]),FALSE)</f>
        <v>0.49902439024390244</v>
      </c>
      <c r="T17" s="26">
        <f>MYRANKS_H[[#This Row],[SB]]/9.4-VLOOKUP(MYRANKS_H[[#This Row],[POS]],ReplacementLevel_H[],COLUMN(ReplacementLevel_H[SB]),FALSE)</f>
        <v>1.402340425531915</v>
      </c>
      <c r="U17" s="26">
        <f>((MYRANKS_H[[#This Row],[H]]+1768)/(MYRANKS_H[[#This Row],[AB]]+6617)-0.267)/0.0024-VLOOKUP(MYRANKS_H[[#This Row],[POS]],ReplacementLevel_H[],COLUMN(ReplacementLevel_H[AVG]),FALSE)</f>
        <v>1.1440199888950451</v>
      </c>
      <c r="V17" s="26">
        <f>MYRANKS_H[[#This Row],[RSGP]]+MYRANKS_H[[#This Row],[HRSGP]]+MYRANKS_H[[#This Row],[RBISGP]]+MYRANKS_H[[#This Row],[SBSGP]]+MYRANKS_H[[#This Row],[AVGSGP]]</f>
        <v>4.9035649172412183</v>
      </c>
    </row>
    <row r="18" spans="1:22" x14ac:dyDescent="0.25">
      <c r="A18" s="8" t="s">
        <v>20022</v>
      </c>
      <c r="B18" s="15" t="str">
        <f>VLOOKUP(MYRANKS_H[[#This Row],[PLAYERID]],PLAYERIDMAP[],COLUMN(PLAYERIDMAP[LASTNAME]),FALSE)</f>
        <v>Rizzo</v>
      </c>
      <c r="C18" s="12" t="str">
        <f>VLOOKUP(MYRANKS_H[[#This Row],[PLAYERID]],PLAYERIDMAP[],COLUMN(PLAYERIDMAP[FIRSTNAME]),FALSE)</f>
        <v xml:space="preserve">Anthony </v>
      </c>
      <c r="D18" s="12" t="str">
        <f>VLOOKUP(MYRANKS_H[[#This Row],[PLAYERID]],PLAYERIDMAP[],COLUMN(PLAYERIDMAP[TEAM]),FALSE)</f>
        <v>CHC</v>
      </c>
      <c r="E18" s="12" t="str">
        <f>VLOOKUP(MYRANKS_H[[#This Row],[PLAYERID]],PLAYERIDMAP[],COLUMN(PLAYERIDMAP[POS]),FALSE)</f>
        <v>1B</v>
      </c>
      <c r="F18" s="12">
        <f>VLOOKUP(MYRANKS_H[[#This Row],[PLAYERID]],PLAYERIDMAP[],COLUMN(PLAYERIDMAP[IDFANGRAPHS]),FALSE)</f>
        <v>3473</v>
      </c>
      <c r="G18" s="12">
        <f>VLOOKUP(MYRANKS_H[[#This Row],[IDFRANGRAPHS]],STEAMER_H[],COLUMN(STEAMER_H[PA]),FALSE)</f>
        <v>625</v>
      </c>
      <c r="H18" s="12">
        <f>VLOOKUP(MYRANKS_H[[#This Row],[IDFRANGRAPHS]],STEAMER_H[],COLUMN(STEAMER_H[AB]),FALSE)</f>
        <v>557</v>
      </c>
      <c r="I18" s="12">
        <f>VLOOKUP(MYRANKS_H[[#This Row],[IDFRANGRAPHS]],STEAMER_H[],COLUMN(STEAMER_H[H]),FALSE)</f>
        <v>154</v>
      </c>
      <c r="J18" s="12">
        <f>VLOOKUP(MYRANKS_H[[#This Row],[IDFRANGRAPHS]],STEAMER_H[],COLUMN(STEAMER_H[HR]),FALSE)</f>
        <v>31</v>
      </c>
      <c r="K18" s="12">
        <f>VLOOKUP(MYRANKS_H[[#This Row],[IDFRANGRAPHS]],STEAMER_H[],COLUMN(STEAMER_H[R]),FALSE)</f>
        <v>84</v>
      </c>
      <c r="L18" s="12">
        <f>VLOOKUP(MYRANKS_H[[#This Row],[IDFRANGRAPHS]],STEAMER_H[],COLUMN(STEAMER_H[RBI]),FALSE)</f>
        <v>96</v>
      </c>
      <c r="M18" s="12">
        <f>VLOOKUP(MYRANKS_H[[#This Row],[IDFRANGRAPHS]],STEAMER_H[],COLUMN(STEAMER_H[BB]),FALSE)</f>
        <v>55</v>
      </c>
      <c r="N18" s="12">
        <f>VLOOKUP(MYRANKS_H[[#This Row],[IDFRANGRAPHS]],STEAMER_H[],COLUMN(STEAMER_H[SO]),FALSE)</f>
        <v>115</v>
      </c>
      <c r="O18" s="12">
        <f>VLOOKUP(MYRANKS_H[[#This Row],[IDFRANGRAPHS]],STEAMER_H[],COLUMN(STEAMER_H[SB]),FALSE)</f>
        <v>5</v>
      </c>
      <c r="P18" s="14">
        <f>MYRANKS_H[[#This Row],[H]]/MYRANKS_H[[#This Row],[AB]]</f>
        <v>0.27648114901256732</v>
      </c>
      <c r="Q18" s="26">
        <f>MYRANKS_H[[#This Row],[R]]/24.6-VLOOKUP(MYRANKS_H[[#This Row],[POS]],ReplacementLevel_H[],COLUMN(ReplacementLevel_H[R]),FALSE)</f>
        <v>1.0446341463414632</v>
      </c>
      <c r="R18" s="26">
        <f>MYRANKS_H[[#This Row],[HR]]/10.4-VLOOKUP(MYRANKS_H[[#This Row],[POS]],ReplacementLevel_H[],COLUMN(ReplacementLevel_H[HR]),FALSE)</f>
        <v>1.4407692307692308</v>
      </c>
      <c r="S18" s="26">
        <f>MYRANKS_H[[#This Row],[RBI]]/24.6-VLOOKUP(MYRANKS_H[[#This Row],[POS]],ReplacementLevel_H[],COLUMN(ReplacementLevel_H[RBI]),FALSE)</f>
        <v>1.4424390243902439</v>
      </c>
      <c r="T18" s="26">
        <f>MYRANKS_H[[#This Row],[SB]]/9.4-VLOOKUP(MYRANKS_H[[#This Row],[POS]],ReplacementLevel_H[],COLUMN(ReplacementLevel_H[SB]),FALSE)</f>
        <v>0.27191489361702126</v>
      </c>
      <c r="U18" s="26">
        <f>((MYRANKS_H[[#This Row],[H]]+1768)/(MYRANKS_H[[#This Row],[AB]]+6617)-0.267)/0.0024-VLOOKUP(MYRANKS_H[[#This Row],[POS]],ReplacementLevel_H[],COLUMN(ReplacementLevel_H[AVG]),FALSE)</f>
        <v>0.61996004088838852</v>
      </c>
      <c r="V18" s="26">
        <f>MYRANKS_H[[#This Row],[RSGP]]+MYRANKS_H[[#This Row],[HRSGP]]+MYRANKS_H[[#This Row],[RBISGP]]+MYRANKS_H[[#This Row],[SBSGP]]+MYRANKS_H[[#This Row],[AVGSGP]]</f>
        <v>4.8197173360063479</v>
      </c>
    </row>
    <row r="19" spans="1:22" ht="15" customHeight="1" x14ac:dyDescent="0.25">
      <c r="A19" s="7" t="s">
        <v>16971</v>
      </c>
      <c r="B19" s="8" t="str">
        <f>VLOOKUP(MYRANKS_H[[#This Row],[PLAYERID]],PLAYERIDMAP[],COLUMN(PLAYERIDMAP[LASTNAME]),FALSE)</f>
        <v>Altuve</v>
      </c>
      <c r="C19" s="11" t="str">
        <f>VLOOKUP(MYRANKS_H[[#This Row],[PLAYERID]],PLAYERIDMAP[],COLUMN(PLAYERIDMAP[FIRSTNAME]),FALSE)</f>
        <v xml:space="preserve">Jose </v>
      </c>
      <c r="D19" s="11" t="str">
        <f>VLOOKUP(MYRANKS_H[[#This Row],[PLAYERID]],PLAYERIDMAP[],COLUMN(PLAYERIDMAP[TEAM]),FALSE)</f>
        <v>HOU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5417</v>
      </c>
      <c r="G19" s="12">
        <f>VLOOKUP(MYRANKS_H[[#This Row],[IDFRANGRAPHS]],STEAMER_H[],COLUMN(STEAMER_H[PA]),FALSE)</f>
        <v>684</v>
      </c>
      <c r="H19" s="12">
        <f>VLOOKUP(MYRANKS_H[[#This Row],[IDFRANGRAPHS]],STEAMER_H[],COLUMN(STEAMER_H[AB]),FALSE)</f>
        <v>629</v>
      </c>
      <c r="I19" s="12">
        <f>VLOOKUP(MYRANKS_H[[#This Row],[IDFRANGRAPHS]],STEAMER_H[],COLUMN(STEAMER_H[H]),FALSE)</f>
        <v>180</v>
      </c>
      <c r="J19" s="12">
        <f>VLOOKUP(MYRANKS_H[[#This Row],[IDFRANGRAPHS]],STEAMER_H[],COLUMN(STEAMER_H[HR]),FALSE)</f>
        <v>10</v>
      </c>
      <c r="K19" s="12">
        <f>VLOOKUP(MYRANKS_H[[#This Row],[IDFRANGRAPHS]],STEAMER_H[],COLUMN(STEAMER_H[R]),FALSE)</f>
        <v>84</v>
      </c>
      <c r="L19" s="12">
        <f>VLOOKUP(MYRANKS_H[[#This Row],[IDFRANGRAPHS]],STEAMER_H[],COLUMN(STEAMER_H[RBI]),FALSE)</f>
        <v>59</v>
      </c>
      <c r="M19" s="12">
        <f>VLOOKUP(MYRANKS_H[[#This Row],[IDFRANGRAPHS]],STEAMER_H[],COLUMN(STEAMER_H[BB]),FALSE)</f>
        <v>40</v>
      </c>
      <c r="N19" s="12">
        <f>VLOOKUP(MYRANKS_H[[#This Row],[IDFRANGRAPHS]],STEAMER_H[],COLUMN(STEAMER_H[SO]),FALSE)</f>
        <v>76</v>
      </c>
      <c r="O19" s="12">
        <f>VLOOKUP(MYRANKS_H[[#This Row],[IDFRANGRAPHS]],STEAMER_H[],COLUMN(STEAMER_H[SB]),FALSE)</f>
        <v>27</v>
      </c>
      <c r="P19" s="14">
        <f>MYRANKS_H[[#This Row],[H]]/MYRANKS_H[[#This Row],[AB]]</f>
        <v>0.2861685214626391</v>
      </c>
      <c r="Q19" s="26">
        <f>MYRANKS_H[[#This Row],[R]]/24.6-VLOOKUP(MYRANKS_H[[#This Row],[POS]],ReplacementLevel_H[],COLUMN(ReplacementLevel_H[R]),FALSE)</f>
        <v>1.1446341463414633</v>
      </c>
      <c r="R19" s="26">
        <f>MYRANKS_H[[#This Row],[HR]]/10.4-VLOOKUP(MYRANKS_H[[#This Row],[POS]],ReplacementLevel_H[],COLUMN(ReplacementLevel_H[HR]),FALSE)</f>
        <v>2.1538461538461506E-2</v>
      </c>
      <c r="S19" s="26">
        <f>MYRANKS_H[[#This Row],[RBI]]/24.6-VLOOKUP(MYRANKS_H[[#This Row],[POS]],ReplacementLevel_H[],COLUMN(ReplacementLevel_H[RBI]),FALSE)</f>
        <v>0.29837398373983737</v>
      </c>
      <c r="T19" s="26">
        <f>MYRANKS_H[[#This Row],[SB]]/9.4-VLOOKUP(MYRANKS_H[[#This Row],[POS]],ReplacementLevel_H[],COLUMN(ReplacementLevel_H[SB]),FALSE)</f>
        <v>2.2523404255319148</v>
      </c>
      <c r="U19" s="26">
        <f>((MYRANKS_H[[#This Row],[H]]+1768)/(MYRANKS_H[[#This Row],[AB]]+6617)-0.267)/0.0024-VLOOKUP(MYRANKS_H[[#This Row],[POS]],ReplacementLevel_H[],COLUMN(ReplacementLevel_H[AVG]),FALSE)</f>
        <v>0.60582482289077699</v>
      </c>
      <c r="V19" s="26">
        <f>MYRANKS_H[[#This Row],[RSGP]]+MYRANKS_H[[#This Row],[HRSGP]]+MYRANKS_H[[#This Row],[RBISGP]]+MYRANKS_H[[#This Row],[SBSGP]]+MYRANKS_H[[#This Row],[AVGSGP]]</f>
        <v>4.3227118400424542</v>
      </c>
    </row>
    <row r="20" spans="1:22" x14ac:dyDescent="0.25">
      <c r="A20" s="7" t="s">
        <v>18566</v>
      </c>
      <c r="B20" s="8" t="str">
        <f>VLOOKUP(MYRANKS_H[[#This Row],[PLAYERID]],PLAYERIDMAP[],COLUMN(PLAYERIDMAP[LASTNAME]),FALSE)</f>
        <v>Heyward</v>
      </c>
      <c r="C20" s="11" t="str">
        <f>VLOOKUP(MYRANKS_H[[#This Row],[PLAYERID]],PLAYERIDMAP[],COLUMN(PLAYERIDMAP[FIRSTNAME]),FALSE)</f>
        <v xml:space="preserve">Jason </v>
      </c>
      <c r="D20" s="11" t="str">
        <f>VLOOKUP(MYRANKS_H[[#This Row],[PLAYERID]],PLAYERIDMAP[],COLUMN(PLAYERIDMAP[TEAM]),FALSE)</f>
        <v>ATL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4940</v>
      </c>
      <c r="G20" s="12">
        <f>VLOOKUP(MYRANKS_H[[#This Row],[IDFRANGRAPHS]],STEAMER_H[],COLUMN(STEAMER_H[PA]),FALSE)</f>
        <v>669</v>
      </c>
      <c r="H20" s="12">
        <f>VLOOKUP(MYRANKS_H[[#This Row],[IDFRANGRAPHS]],STEAMER_H[],COLUMN(STEAMER_H[AB]),FALSE)</f>
        <v>581</v>
      </c>
      <c r="I20" s="12">
        <f>VLOOKUP(MYRANKS_H[[#This Row],[IDFRANGRAPHS]],STEAMER_H[],COLUMN(STEAMER_H[H]),FALSE)</f>
        <v>156</v>
      </c>
      <c r="J20" s="12">
        <f>VLOOKUP(MYRANKS_H[[#This Row],[IDFRANGRAPHS]],STEAMER_H[],COLUMN(STEAMER_H[HR]),FALSE)</f>
        <v>27</v>
      </c>
      <c r="K20" s="12">
        <f>VLOOKUP(MYRANKS_H[[#This Row],[IDFRANGRAPHS]],STEAMER_H[],COLUMN(STEAMER_H[R]),FALSE)</f>
        <v>94</v>
      </c>
      <c r="L20" s="12">
        <f>VLOOKUP(MYRANKS_H[[#This Row],[IDFRANGRAPHS]],STEAMER_H[],COLUMN(STEAMER_H[RBI]),FALSE)</f>
        <v>89</v>
      </c>
      <c r="M20" s="12">
        <f>VLOOKUP(MYRANKS_H[[#This Row],[IDFRANGRAPHS]],STEAMER_H[],COLUMN(STEAMER_H[BB]),FALSE)</f>
        <v>76</v>
      </c>
      <c r="N20" s="12">
        <f>VLOOKUP(MYRANKS_H[[#This Row],[IDFRANGRAPHS]],STEAMER_H[],COLUMN(STEAMER_H[SO]),FALSE)</f>
        <v>133</v>
      </c>
      <c r="O20" s="12">
        <f>VLOOKUP(MYRANKS_H[[#This Row],[IDFRANGRAPHS]],STEAMER_H[],COLUMN(STEAMER_H[SB]),FALSE)</f>
        <v>13</v>
      </c>
      <c r="P20" s="14">
        <f>MYRANKS_H[[#This Row],[H]]/MYRANKS_H[[#This Row],[AB]]</f>
        <v>0.26850258175559383</v>
      </c>
      <c r="Q20" s="26">
        <f>MYRANKS_H[[#This Row],[R]]/24.6-VLOOKUP(MYRANKS_H[[#This Row],[POS]],ReplacementLevel_H[],COLUMN(ReplacementLevel_H[R]),FALSE)</f>
        <v>1.4511382113821134</v>
      </c>
      <c r="R20" s="26">
        <f>MYRANKS_H[[#This Row],[HR]]/10.4-VLOOKUP(MYRANKS_H[[#This Row],[POS]],ReplacementLevel_H[],COLUMN(ReplacementLevel_H[HR]),FALSE)</f>
        <v>1.4961538461538462</v>
      </c>
      <c r="S20" s="26">
        <f>MYRANKS_H[[#This Row],[RBI]]/24.6-VLOOKUP(MYRANKS_H[[#This Row],[POS]],ReplacementLevel_H[],COLUMN(ReplacementLevel_H[RBI]),FALSE)</f>
        <v>1.5778861788617884</v>
      </c>
      <c r="T20" s="26">
        <f>MYRANKS_H[[#This Row],[SB]]/9.4-VLOOKUP(MYRANKS_H[[#This Row],[POS]],ReplacementLevel_H[],COLUMN(ReplacementLevel_H[SB]),FALSE)</f>
        <v>4.2978723404255126E-2</v>
      </c>
      <c r="U20" s="26">
        <f>((MYRANKS_H[[#This Row],[H]]+1768)/(MYRANKS_H[[#This Row],[AB]]+6617)-0.267)/0.0024-VLOOKUP(MYRANKS_H[[#This Row],[POS]],ReplacementLevel_H[],COLUMN(ReplacementLevel_H[AVG]),FALSE)</f>
        <v>0.20352968417152223</v>
      </c>
      <c r="V20" s="26">
        <f>MYRANKS_H[[#This Row],[RSGP]]+MYRANKS_H[[#This Row],[HRSGP]]+MYRANKS_H[[#This Row],[RBISGP]]+MYRANKS_H[[#This Row],[SBSGP]]+MYRANKS_H[[#This Row],[AVGSGP]]</f>
        <v>4.7716866439735259</v>
      </c>
    </row>
    <row r="21" spans="1:22" x14ac:dyDescent="0.25">
      <c r="A21" s="7" t="s">
        <v>18296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Row],[IDFRANGRAPHS]],STEAMER_H[],COLUMN(STEAMER_H[PA]),FALSE)</f>
        <v>639</v>
      </c>
      <c r="H21" s="12">
        <f>VLOOKUP(MYRANKS_H[[#This Row],[IDFRANGRAPHS]],STEAMER_H[],COLUMN(STEAMER_H[AB]),FALSE)</f>
        <v>561</v>
      </c>
      <c r="I21" s="12">
        <f>VLOOKUP(MYRANKS_H[[#This Row],[IDFRANGRAPHS]],STEAMER_H[],COLUMN(STEAMER_H[H]),FALSE)</f>
        <v>165</v>
      </c>
      <c r="J21" s="12">
        <f>VLOOKUP(MYRANKS_H[[#This Row],[IDFRANGRAPHS]],STEAMER_H[],COLUMN(STEAMER_H[HR]),FALSE)</f>
        <v>27</v>
      </c>
      <c r="K21" s="12">
        <f>VLOOKUP(MYRANKS_H[[#This Row],[IDFRANGRAPHS]],STEAMER_H[],COLUMN(STEAMER_H[R]),FALSE)</f>
        <v>85</v>
      </c>
      <c r="L21" s="12">
        <f>VLOOKUP(MYRANKS_H[[#This Row],[IDFRANGRAPHS]],STEAMER_H[],COLUMN(STEAMER_H[RBI]),FALSE)</f>
        <v>96</v>
      </c>
      <c r="M21" s="12">
        <f>VLOOKUP(MYRANKS_H[[#This Row],[IDFRANGRAPHS]],STEAMER_H[],COLUMN(STEAMER_H[BB]),FALSE)</f>
        <v>68</v>
      </c>
      <c r="N21" s="12">
        <f>VLOOKUP(MYRANKS_H[[#This Row],[IDFRANGRAPHS]],STEAMER_H[],COLUMN(STEAMER_H[SO]),FALSE)</f>
        <v>105</v>
      </c>
      <c r="O21" s="12">
        <f>VLOOKUP(MYRANKS_H[[#This Row],[IDFRANGRAPHS]],STEAMER_H[],COLUMN(STEAMER_H[SB]),FALSE)</f>
        <v>1</v>
      </c>
      <c r="P21" s="14">
        <f>MYRANKS_H[[#This Row],[H]]/MYRANKS_H[[#This Row],[AB]]</f>
        <v>0.29411764705882354</v>
      </c>
      <c r="Q21" s="26">
        <f>MYRANKS_H[[#This Row],[R]]/24.6-VLOOKUP(MYRANKS_H[[#This Row],[POS]],ReplacementLevel_H[],COLUMN(ReplacementLevel_H[R]),FALSE)</f>
        <v>1.0852845528455282</v>
      </c>
      <c r="R21" s="26">
        <f>MYRANKS_H[[#This Row],[HR]]/10.4-VLOOKUP(MYRANKS_H[[#This Row],[POS]],ReplacementLevel_H[],COLUMN(ReplacementLevel_H[HR]),FALSE)</f>
        <v>1.0561538461538462</v>
      </c>
      <c r="S21" s="26">
        <f>MYRANKS_H[[#This Row],[RBI]]/24.6-VLOOKUP(MYRANKS_H[[#This Row],[POS]],ReplacementLevel_H[],COLUMN(ReplacementLevel_H[RBI]),FALSE)</f>
        <v>1.4424390243902439</v>
      </c>
      <c r="T21" s="26">
        <f>MYRANKS_H[[#This Row],[SB]]/9.4-VLOOKUP(MYRANKS_H[[#This Row],[POS]],ReplacementLevel_H[],COLUMN(ReplacementLevel_H[SB]),FALSE)</f>
        <v>-0.15361702127659577</v>
      </c>
      <c r="U21" s="26">
        <f>((MYRANKS_H[[#This Row],[H]]+1768)/(MYRANKS_H[[#This Row],[AB]]+6617)-0.267)/0.0024-VLOOKUP(MYRANKS_H[[#This Row],[POS]],ReplacementLevel_H[],COLUMN(ReplacementLevel_H[AVG]),FALSE)</f>
        <v>1.1962784433918281</v>
      </c>
      <c r="V21" s="26">
        <f>MYRANKS_H[[#This Row],[RSGP]]+MYRANKS_H[[#This Row],[HRSGP]]+MYRANKS_H[[#This Row],[RBISGP]]+MYRANKS_H[[#This Row],[SBSGP]]+MYRANKS_H[[#This Row],[AVGSGP]]</f>
        <v>4.6265388455048502</v>
      </c>
    </row>
    <row r="22" spans="1:22" x14ac:dyDescent="0.25">
      <c r="A22" s="7" t="s">
        <v>17419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Row],[IDFRANGRAPHS]],STEAMER_H[],COLUMN(STEAMER_H[PA]),FALSE)</f>
        <v>661</v>
      </c>
      <c r="H22" s="12">
        <f>VLOOKUP(MYRANKS_H[[#This Row],[IDFRANGRAPHS]],STEAMER_H[],COLUMN(STEAMER_H[AB]),FALSE)</f>
        <v>585</v>
      </c>
      <c r="I22" s="12">
        <f>VLOOKUP(MYRANKS_H[[#This Row],[IDFRANGRAPHS]],STEAMER_H[],COLUMN(STEAMER_H[H]),FALSE)</f>
        <v>174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86</v>
      </c>
      <c r="L22" s="12">
        <f>VLOOKUP(MYRANKS_H[[#This Row],[IDFRANGRAPHS]],STEAMER_H[],COLUMN(STEAMER_H[RBI]),FALSE)</f>
        <v>93</v>
      </c>
      <c r="M22" s="12">
        <f>VLOOKUP(MYRANKS_H[[#This Row],[IDFRANGRAPHS]],STEAMER_H[],COLUMN(STEAMER_H[BB]),FALSE)</f>
        <v>65</v>
      </c>
      <c r="N22" s="12">
        <f>VLOOKUP(MYRANKS_H[[#This Row],[IDFRANGRAPHS]],STEAMER_H[],COLUMN(STEAMER_H[SO]),FALSE)</f>
        <v>98</v>
      </c>
      <c r="O22" s="12">
        <f>VLOOKUP(MYRANKS_H[[#This Row],[IDFRANGRAPHS]],STEAMER_H[],COLUMN(STEAMER_H[SB]),FALSE)</f>
        <v>2</v>
      </c>
      <c r="P22" s="14">
        <f>MYRANKS_H[[#This Row],[H]]/MYRANKS_H[[#This Row],[AB]]</f>
        <v>0.29743589743589743</v>
      </c>
      <c r="Q22" s="26">
        <f>MYRANKS_H[[#This Row],[R]]/24.6-VLOOKUP(MYRANKS_H[[#This Row],[POS]],ReplacementLevel_H[],COLUMN(ReplacementLevel_H[R]),FALSE)</f>
        <v>1.1259349593495931</v>
      </c>
      <c r="R22" s="26">
        <f>MYRANKS_H[[#This Row],[HR]]/10.4-VLOOKUP(MYRANKS_H[[#This Row],[POS]],ReplacementLevel_H[],COLUMN(ReplacementLevel_H[HR]),FALSE)</f>
        <v>0.76769230769230745</v>
      </c>
      <c r="S22" s="26">
        <f>MYRANKS_H[[#This Row],[RBI]]/24.6-VLOOKUP(MYRANKS_H[[#This Row],[POS]],ReplacementLevel_H[],COLUMN(ReplacementLevel_H[RBI]),FALSE)</f>
        <v>1.3204878048780486</v>
      </c>
      <c r="T22" s="26">
        <f>MYRANKS_H[[#This Row],[SB]]/9.4-VLOOKUP(MYRANKS_H[[#This Row],[POS]],ReplacementLevel_H[],COLUMN(ReplacementLevel_H[SB]),FALSE)</f>
        <v>-4.7234042553191496E-2</v>
      </c>
      <c r="U22" s="26">
        <f>((MYRANKS_H[[#This Row],[H]]+1768)/(MYRANKS_H[[#This Row],[AB]]+6617)-0.267)/0.0024-VLOOKUP(MYRANKS_H[[#This Row],[POS]],ReplacementLevel_H[],COLUMN(ReplacementLevel_H[AVG]),FALSE)</f>
        <v>1.3430500786818331</v>
      </c>
      <c r="V22" s="26">
        <f>MYRANKS_H[[#This Row],[RSGP]]+MYRANKS_H[[#This Row],[HRSGP]]+MYRANKS_H[[#This Row],[RBISGP]]+MYRANKS_H[[#This Row],[SBSGP]]+MYRANKS_H[[#This Row],[AVGSGP]]</f>
        <v>4.5099311080485904</v>
      </c>
    </row>
    <row r="23" spans="1:22" ht="15" customHeight="1" x14ac:dyDescent="0.25">
      <c r="A23" s="7" t="s">
        <v>18798</v>
      </c>
      <c r="B23" s="8" t="str">
        <f>VLOOKUP(MYRANKS_H[[#This Row],[PLAYERID]],PLAYERIDMAP[],COLUMN(PLAYERIDMAP[LASTNAME]),FALSE)</f>
        <v>Jones</v>
      </c>
      <c r="C23" s="11" t="str">
        <f>VLOOKUP(MYRANKS_H[[#This Row],[PLAYERID]],PLAYERIDMAP[],COLUMN(PLAYERIDMAP[FIRSTNAME]),FALSE)</f>
        <v xml:space="preserve">Adam </v>
      </c>
      <c r="D23" s="11" t="str">
        <f>VLOOKUP(MYRANKS_H[[#This Row],[PLAYERID]],PLAYERIDMAP[],COLUMN(PLAYERIDMAP[TEAM]),FALSE)</f>
        <v>BAL</v>
      </c>
      <c r="E23" s="11" t="str">
        <f>VLOOKUP(MYRANKS_H[[#This Row],[PLAYERID]],PLAYERIDMAP[],COLUMN(PLAYERIDMAP[POS]),FALSE)</f>
        <v>OF</v>
      </c>
      <c r="F23" s="11">
        <f>VLOOKUP(MYRANKS_H[[#This Row],[PLAYERID]],PLAYERIDMAP[],COLUMN(PLAYERIDMAP[IDFANGRAPHS]),FALSE)</f>
        <v>6368</v>
      </c>
      <c r="G23" s="12">
        <f>VLOOKUP(MYRANKS_H[[#This Row],[IDFRANGRAPHS]],STEAMER_H[],COLUMN(STEAMER_H[PA]),FALSE)</f>
        <v>668</v>
      </c>
      <c r="H23" s="12">
        <f>VLOOKUP(MYRANKS_H[[#This Row],[IDFRANGRAPHS]],STEAMER_H[],COLUMN(STEAMER_H[AB]),FALSE)</f>
        <v>614</v>
      </c>
      <c r="I23" s="12">
        <f>VLOOKUP(MYRANKS_H[[#This Row],[IDFRANGRAPHS]],STEAMER_H[],COLUMN(STEAMER_H[H]),FALSE)</f>
        <v>172</v>
      </c>
      <c r="J23" s="12">
        <f>VLOOKUP(MYRANKS_H[[#This Row],[IDFRANGRAPHS]],STEAMER_H[],COLUMN(STEAMER_H[HR]),FALSE)</f>
        <v>27</v>
      </c>
      <c r="K23" s="12">
        <f>VLOOKUP(MYRANKS_H[[#This Row],[IDFRANGRAPHS]],STEAMER_H[],COLUMN(STEAMER_H[R]),FALSE)</f>
        <v>84</v>
      </c>
      <c r="L23" s="12">
        <f>VLOOKUP(MYRANKS_H[[#This Row],[IDFRANGRAPHS]],STEAMER_H[],COLUMN(STEAMER_H[RBI]),FALSE)</f>
        <v>96</v>
      </c>
      <c r="M23" s="12">
        <f>VLOOKUP(MYRANKS_H[[#This Row],[IDFRANGRAPHS]],STEAMER_H[],COLUMN(STEAMER_H[BB]),FALSE)</f>
        <v>38</v>
      </c>
      <c r="N23" s="12">
        <f>VLOOKUP(MYRANKS_H[[#This Row],[IDFRANGRAPHS]],STEAMER_H[],COLUMN(STEAMER_H[SO]),FALSE)</f>
        <v>119</v>
      </c>
      <c r="O23" s="12">
        <f>VLOOKUP(MYRANKS_H[[#This Row],[IDFRANGRAPHS]],STEAMER_H[],COLUMN(STEAMER_H[SB]),FALSE)</f>
        <v>9</v>
      </c>
      <c r="P23" s="14">
        <f>MYRANKS_H[[#This Row],[H]]/MYRANKS_H[[#This Row],[AB]]</f>
        <v>0.28013029315960913</v>
      </c>
      <c r="Q23" s="26">
        <f>MYRANKS_H[[#This Row],[R]]/24.6-VLOOKUP(MYRANKS_H[[#This Row],[POS]],ReplacementLevel_H[],COLUMN(ReplacementLevel_H[R]),FALSE)</f>
        <v>1.0446341463414632</v>
      </c>
      <c r="R23" s="26">
        <f>MYRANKS_H[[#This Row],[HR]]/10.4-VLOOKUP(MYRANKS_H[[#This Row],[POS]],ReplacementLevel_H[],COLUMN(ReplacementLevel_H[HR]),FALSE)</f>
        <v>1.4961538461538462</v>
      </c>
      <c r="S23" s="26">
        <f>MYRANKS_H[[#This Row],[RBI]]/24.6-VLOOKUP(MYRANKS_H[[#This Row],[POS]],ReplacementLevel_H[],COLUMN(ReplacementLevel_H[RBI]),FALSE)</f>
        <v>1.8624390243902438</v>
      </c>
      <c r="T23" s="26">
        <f>MYRANKS_H[[#This Row],[SB]]/9.4-VLOOKUP(MYRANKS_H[[#This Row],[POS]],ReplacementLevel_H[],COLUMN(ReplacementLevel_H[SB]),FALSE)</f>
        <v>-0.38255319148936184</v>
      </c>
      <c r="U23" s="26">
        <f>((MYRANKS_H[[#This Row],[H]]+1768)/(MYRANKS_H[[#This Row],[AB]]+6617)-0.267)/0.0024-VLOOKUP(MYRANKS_H[[#This Row],[POS]],ReplacementLevel_H[],COLUMN(ReplacementLevel_H[AVG]),FALSE)</f>
        <v>0.61721246485040338</v>
      </c>
      <c r="V23" s="26">
        <f>MYRANKS_H[[#This Row],[RSGP]]+MYRANKS_H[[#This Row],[HRSGP]]+MYRANKS_H[[#This Row],[RBISGP]]+MYRANKS_H[[#This Row],[SBSGP]]+MYRANKS_H[[#This Row],[AVGSGP]]</f>
        <v>4.6378862902465947</v>
      </c>
    </row>
    <row r="24" spans="1:22" ht="15" customHeight="1" x14ac:dyDescent="0.25">
      <c r="A24" s="7" t="s">
        <v>17211</v>
      </c>
      <c r="B24" s="8" t="str">
        <f>VLOOKUP(MYRANKS_H[[#This Row],[PLAYERID]],PLAYERIDMAP[],COLUMN(PLAYERIDMAP[LASTNAME]),FALSE)</f>
        <v>Beltre</v>
      </c>
      <c r="C24" s="11" t="str">
        <f>VLOOKUP(MYRANKS_H[[#This Row],[PLAYERID]],PLAYERIDMAP[],COLUMN(PLAYERIDMAP[FIRSTNAME]),FALSE)</f>
        <v xml:space="preserve">Adrian </v>
      </c>
      <c r="D24" s="11" t="str">
        <f>VLOOKUP(MYRANKS_H[[#This Row],[PLAYERID]],PLAYERIDMAP[],COLUMN(PLAYERIDMAP[TEAM]),FALSE)</f>
        <v>TEX</v>
      </c>
      <c r="E24" s="11" t="str">
        <f>VLOOKUP(MYRANKS_H[[#This Row],[PLAYERID]],PLAYERIDMAP[],COLUMN(PLAYERIDMAP[POS]),FALSE)</f>
        <v>3B</v>
      </c>
      <c r="F24" s="11">
        <f>VLOOKUP(MYRANKS_H[[#This Row],[PLAYERID]],PLAYERIDMAP[],COLUMN(PLAYERIDMAP[IDFANGRAPHS]),FALSE)</f>
        <v>639</v>
      </c>
      <c r="G24" s="12">
        <f>VLOOKUP(MYRANKS_H[[#This Row],[IDFRANGRAPHS]],STEAMER_H[],COLUMN(STEAMER_H[PA]),FALSE)</f>
        <v>579</v>
      </c>
      <c r="H24" s="12">
        <f>VLOOKUP(MYRANKS_H[[#This Row],[IDFRANGRAPHS]],STEAMER_H[],COLUMN(STEAMER_H[AB]),FALSE)</f>
        <v>537</v>
      </c>
      <c r="I24" s="12">
        <f>VLOOKUP(MYRANKS_H[[#This Row],[IDFRANGRAPHS]],STEAMER_H[],COLUMN(STEAMER_H[H]),FALSE)</f>
        <v>158</v>
      </c>
      <c r="J24" s="12">
        <f>VLOOKUP(MYRANKS_H[[#This Row],[IDFRANGRAPHS]],STEAMER_H[],COLUMN(STEAMER_H[HR]),FALSE)</f>
        <v>27</v>
      </c>
      <c r="K24" s="12">
        <f>VLOOKUP(MYRANKS_H[[#This Row],[IDFRANGRAPHS]],STEAMER_H[],COLUMN(STEAMER_H[R]),FALSE)</f>
        <v>78</v>
      </c>
      <c r="L24" s="12">
        <f>VLOOKUP(MYRANKS_H[[#This Row],[IDFRANGRAPHS]],STEAMER_H[],COLUMN(STEAMER_H[RBI]),FALSE)</f>
        <v>93</v>
      </c>
      <c r="M24" s="12">
        <f>VLOOKUP(MYRANKS_H[[#This Row],[IDFRANGRAPHS]],STEAMER_H[],COLUMN(STEAMER_H[BB]),FALSE)</f>
        <v>33</v>
      </c>
      <c r="N24" s="12">
        <f>VLOOKUP(MYRANKS_H[[#This Row],[IDFRANGRAPHS]],STEAMER_H[],COLUMN(STEAMER_H[SO]),FALSE)</f>
        <v>74</v>
      </c>
      <c r="O24" s="12">
        <f>VLOOKUP(MYRANKS_H[[#This Row],[IDFRANGRAPHS]],STEAMER_H[],COLUMN(STEAMER_H[SB]),FALSE)</f>
        <v>1</v>
      </c>
      <c r="P24" s="14">
        <f>MYRANKS_H[[#This Row],[H]]/MYRANKS_H[[#This Row],[AB]]</f>
        <v>0.29422718808193671</v>
      </c>
      <c r="Q24" s="26">
        <f>MYRANKS_H[[#This Row],[R]]/24.6-VLOOKUP(MYRANKS_H[[#This Row],[POS]],ReplacementLevel_H[],COLUMN(ReplacementLevel_H[R]),FALSE)</f>
        <v>0.98073170731707293</v>
      </c>
      <c r="R24" s="26">
        <f>MYRANKS_H[[#This Row],[HR]]/10.4-VLOOKUP(MYRANKS_H[[#This Row],[POS]],ReplacementLevel_H[],COLUMN(ReplacementLevel_H[HR]),FALSE)</f>
        <v>1.0361538461538462</v>
      </c>
      <c r="S24" s="26">
        <f>MYRANKS_H[[#This Row],[RBI]]/24.6-VLOOKUP(MYRANKS_H[[#This Row],[POS]],ReplacementLevel_H[],COLUMN(ReplacementLevel_H[RBI]),FALSE)</f>
        <v>1.4304878048780485</v>
      </c>
      <c r="T24" s="26">
        <f>MYRANKS_H[[#This Row],[SB]]/9.4-VLOOKUP(MYRANKS_H[[#This Row],[POS]],ReplacementLevel_H[],COLUMN(ReplacementLevel_H[SB]),FALSE)</f>
        <v>-0.34361702127659577</v>
      </c>
      <c r="U24" s="26">
        <f>((MYRANKS_H[[#This Row],[H]]+1768)/(MYRANKS_H[[#This Row],[AB]]+6617)-0.267)/0.0024-VLOOKUP(MYRANKS_H[[#This Row],[POS]],ReplacementLevel_H[],COLUMN(ReplacementLevel_H[AVG]),FALSE)</f>
        <v>1.1150069890970093</v>
      </c>
      <c r="V24" s="26">
        <f>MYRANKS_H[[#This Row],[RSGP]]+MYRANKS_H[[#This Row],[HRSGP]]+MYRANKS_H[[#This Row],[RBISGP]]+MYRANKS_H[[#This Row],[SBSGP]]+MYRANKS_H[[#This Row],[AVGSGP]]</f>
        <v>4.2187633261693813</v>
      </c>
    </row>
    <row r="25" spans="1:22" x14ac:dyDescent="0.25">
      <c r="A25" s="7" t="s">
        <v>18281</v>
      </c>
      <c r="B25" s="8" t="str">
        <f>VLOOKUP(MYRANKS_H[[#This Row],[PLAYERID]],PLAYERIDMAP[],COLUMN(PLAYERIDMAP[LASTNAME]),FALSE)</f>
        <v>Goldschmidt</v>
      </c>
      <c r="C25" s="11" t="str">
        <f>VLOOKUP(MYRANKS_H[[#This Row],[PLAYERID]],PLAYERIDMAP[],COLUMN(PLAYERIDMAP[FIRSTNAME]),FALSE)</f>
        <v xml:space="preserve">Paul </v>
      </c>
      <c r="D25" s="11" t="str">
        <f>VLOOKUP(MYRANKS_H[[#This Row],[PLAYERID]],PLAYERIDMAP[],COLUMN(PLAYERIDMAP[TEAM]),FALSE)</f>
        <v>ARI</v>
      </c>
      <c r="E25" s="11" t="str">
        <f>VLOOKUP(MYRANKS_H[[#This Row],[PLAYERID]],PLAYERIDMAP[],COLUMN(PLAYERIDMAP[POS]),FALSE)</f>
        <v>1B</v>
      </c>
      <c r="F25" s="11">
        <f>VLOOKUP(MYRANKS_H[[#This Row],[PLAYERID]],PLAYERIDMAP[],COLUMN(PLAYERIDMAP[IDFANGRAPHS]),FALSE)</f>
        <v>9218</v>
      </c>
      <c r="G25" s="12">
        <f>VLOOKUP(MYRANKS_H[[#This Row],[IDFRANGRAPHS]],STEAMER_H[],COLUMN(STEAMER_H[PA]),FALSE)</f>
        <v>594</v>
      </c>
      <c r="H25" s="12">
        <f>VLOOKUP(MYRANKS_H[[#This Row],[IDFRANGRAPHS]],STEAMER_H[],COLUMN(STEAMER_H[AB]),FALSE)</f>
        <v>518</v>
      </c>
      <c r="I25" s="12">
        <f>VLOOKUP(MYRANKS_H[[#This Row],[IDFRANGRAPHS]],STEAMER_H[],COLUMN(STEAMER_H[H]),FALSE)</f>
        <v>143</v>
      </c>
      <c r="J25" s="12">
        <f>VLOOKUP(MYRANKS_H[[#This Row],[IDFRANGRAPHS]],STEAMER_H[],COLUMN(STEAMER_H[HR]),FALSE)</f>
        <v>26</v>
      </c>
      <c r="K25" s="12">
        <f>VLOOKUP(MYRANKS_H[[#This Row],[IDFRANGRAPHS]],STEAMER_H[],COLUMN(STEAMER_H[R]),FALSE)</f>
        <v>79</v>
      </c>
      <c r="L25" s="12">
        <f>VLOOKUP(MYRANKS_H[[#This Row],[IDFRANGRAPHS]],STEAMER_H[],COLUMN(STEAMER_H[RBI]),FALSE)</f>
        <v>88</v>
      </c>
      <c r="M25" s="12">
        <f>VLOOKUP(MYRANKS_H[[#This Row],[IDFRANGRAPHS]],STEAMER_H[],COLUMN(STEAMER_H[BB]),FALSE)</f>
        <v>66</v>
      </c>
      <c r="N25" s="12">
        <f>VLOOKUP(MYRANKS_H[[#This Row],[IDFRANGRAPHS]],STEAMER_H[],COLUMN(STEAMER_H[SO]),FALSE)</f>
        <v>129</v>
      </c>
      <c r="O25" s="12">
        <f>VLOOKUP(MYRANKS_H[[#This Row],[IDFRANGRAPHS]],STEAMER_H[],COLUMN(STEAMER_H[SB]),FALSE)</f>
        <v>11</v>
      </c>
      <c r="P25" s="14">
        <f>MYRANKS_H[[#This Row],[H]]/MYRANKS_H[[#This Row],[AB]]</f>
        <v>0.27606177606177607</v>
      </c>
      <c r="Q25" s="26">
        <f>MYRANKS_H[[#This Row],[R]]/24.6-VLOOKUP(MYRANKS_H[[#This Row],[POS]],ReplacementLevel_H[],COLUMN(ReplacementLevel_H[R]),FALSE)</f>
        <v>0.8413821138211377</v>
      </c>
      <c r="R25" s="26">
        <f>MYRANKS_H[[#This Row],[HR]]/10.4-VLOOKUP(MYRANKS_H[[#This Row],[POS]],ReplacementLevel_H[],COLUMN(ReplacementLevel_H[HR]),FALSE)</f>
        <v>0.96</v>
      </c>
      <c r="S25" s="26">
        <f>MYRANKS_H[[#This Row],[RBI]]/24.6-VLOOKUP(MYRANKS_H[[#This Row],[POS]],ReplacementLevel_H[],COLUMN(ReplacementLevel_H[RBI]),FALSE)</f>
        <v>1.1172357723577235</v>
      </c>
      <c r="T25" s="26">
        <f>MYRANKS_H[[#This Row],[SB]]/9.4-VLOOKUP(MYRANKS_H[[#This Row],[POS]],ReplacementLevel_H[],COLUMN(ReplacementLevel_H[SB]),FALSE)</f>
        <v>0.91021276595744682</v>
      </c>
      <c r="U25" s="26">
        <f>((MYRANKS_H[[#This Row],[H]]+1768)/(MYRANKS_H[[#This Row],[AB]]+6617)-0.267)/0.0024-VLOOKUP(MYRANKS_H[[#This Row],[POS]],ReplacementLevel_H[],COLUMN(ReplacementLevel_H[AVG]),FALSE)</f>
        <v>0.58775753328661806</v>
      </c>
      <c r="V25" s="26">
        <f>MYRANKS_H[[#This Row],[RSGP]]+MYRANKS_H[[#This Row],[HRSGP]]+MYRANKS_H[[#This Row],[RBISGP]]+MYRANKS_H[[#This Row],[SBSGP]]+MYRANKS_H[[#This Row],[AVGSGP]]</f>
        <v>4.4165881854229259</v>
      </c>
    </row>
    <row r="26" spans="1:22" ht="15" customHeight="1" x14ac:dyDescent="0.25">
      <c r="A26" s="7" t="s">
        <v>19083</v>
      </c>
      <c r="B26" s="8" t="str">
        <f>VLOOKUP(MYRANKS_H[[#This Row],[PLAYERID]],PLAYERIDMAP[],COLUMN(PLAYERIDMAP[LASTNAME]),FALSE)</f>
        <v>Longoria</v>
      </c>
      <c r="C26" s="11" t="str">
        <f>VLOOKUP(MYRANKS_H[[#This Row],[PLAYERID]],PLAYERIDMAP[],COLUMN(PLAYERIDMAP[FIRSTNAME]),FALSE)</f>
        <v xml:space="preserve">Evan </v>
      </c>
      <c r="D26" s="11" t="str">
        <f>VLOOKUP(MYRANKS_H[[#This Row],[PLAYERID]],PLAYERIDMAP[],COLUMN(PLAYERIDMAP[TEAM]),FALSE)</f>
        <v>TB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9368</v>
      </c>
      <c r="G26" s="12">
        <f>VLOOKUP(MYRANKS_H[[#This Row],[IDFRANGRAPHS]],STEAMER_H[],COLUMN(STEAMER_H[PA]),FALSE)</f>
        <v>568</v>
      </c>
      <c r="H26" s="12">
        <f>VLOOKUP(MYRANKS_H[[#This Row],[IDFRANGRAPHS]],STEAMER_H[],COLUMN(STEAMER_H[AB]),FALSE)</f>
        <v>487</v>
      </c>
      <c r="I26" s="12">
        <f>VLOOKUP(MYRANKS_H[[#This Row],[IDFRANGRAPHS]],STEAMER_H[],COLUMN(STEAMER_H[H]),FALSE)</f>
        <v>135</v>
      </c>
      <c r="J26" s="12">
        <f>VLOOKUP(MYRANKS_H[[#This Row],[IDFRANGRAPHS]],STEAMER_H[],COLUMN(STEAMER_H[HR]),FALSE)</f>
        <v>29</v>
      </c>
      <c r="K26" s="12">
        <f>VLOOKUP(MYRANKS_H[[#This Row],[IDFRANGRAPHS]],STEAMER_H[],COLUMN(STEAMER_H[R]),FALSE)</f>
        <v>80</v>
      </c>
      <c r="L26" s="12">
        <f>VLOOKUP(MYRANKS_H[[#This Row],[IDFRANGRAPHS]],STEAMER_H[],COLUMN(STEAMER_H[RBI]),FALSE)</f>
        <v>88</v>
      </c>
      <c r="M26" s="12">
        <f>VLOOKUP(MYRANKS_H[[#This Row],[IDFRANGRAPHS]],STEAMER_H[],COLUMN(STEAMER_H[BB]),FALSE)</f>
        <v>70</v>
      </c>
      <c r="N26" s="12">
        <f>VLOOKUP(MYRANKS_H[[#This Row],[IDFRANGRAPHS]],STEAMER_H[],COLUMN(STEAMER_H[SO]),FALSE)</f>
        <v>102</v>
      </c>
      <c r="O26" s="12">
        <f>VLOOKUP(MYRANKS_H[[#This Row],[IDFRANGRAPHS]],STEAMER_H[],COLUMN(STEAMER_H[SB]),FALSE)</f>
        <v>4</v>
      </c>
      <c r="P26" s="14">
        <f>MYRANKS_H[[#This Row],[H]]/MYRANKS_H[[#This Row],[AB]]</f>
        <v>0.27720739219712526</v>
      </c>
      <c r="Q26" s="26">
        <f>MYRANKS_H[[#This Row],[R]]/24.6-VLOOKUP(MYRANKS_H[[#This Row],[POS]],ReplacementLevel_H[],COLUMN(ReplacementLevel_H[R]),FALSE)</f>
        <v>1.0620325203252032</v>
      </c>
      <c r="R26" s="26">
        <f>MYRANKS_H[[#This Row],[HR]]/10.4-VLOOKUP(MYRANKS_H[[#This Row],[POS]],ReplacementLevel_H[],COLUMN(ReplacementLevel_H[HR]),FALSE)</f>
        <v>1.2284615384615383</v>
      </c>
      <c r="S26" s="26">
        <f>MYRANKS_H[[#This Row],[RBI]]/24.6-VLOOKUP(MYRANKS_H[[#This Row],[POS]],ReplacementLevel_H[],COLUMN(ReplacementLevel_H[RBI]),FALSE)</f>
        <v>1.2272357723577234</v>
      </c>
      <c r="T26" s="26">
        <f>MYRANKS_H[[#This Row],[SB]]/9.4-VLOOKUP(MYRANKS_H[[#This Row],[POS]],ReplacementLevel_H[],COLUMN(ReplacementLevel_H[SB]),FALSE)</f>
        <v>-2.4468085106382986E-2</v>
      </c>
      <c r="U26" s="26">
        <f>((MYRANKS_H[[#This Row],[H]]+1768)/(MYRANKS_H[[#This Row],[AB]]+6617)-0.267)/0.0024-VLOOKUP(MYRANKS_H[[#This Row],[POS]],ReplacementLevel_H[],COLUMN(ReplacementLevel_H[AVG]),FALSE)</f>
        <v>0.55552177177175599</v>
      </c>
      <c r="V26" s="26">
        <f>MYRANKS_H[[#This Row],[RSGP]]+MYRANKS_H[[#This Row],[HRSGP]]+MYRANKS_H[[#This Row],[RBISGP]]+MYRANKS_H[[#This Row],[SBSGP]]+MYRANKS_H[[#This Row],[AVGSGP]]</f>
        <v>4.0487835178098379</v>
      </c>
    </row>
    <row r="27" spans="1:22" ht="15" customHeight="1" x14ac:dyDescent="0.25">
      <c r="A27" s="8" t="s">
        <v>20817</v>
      </c>
      <c r="B27" s="15" t="str">
        <f>VLOOKUP(MYRANKS_H[[#This Row],[PLAYERID]],PLAYERIDMAP[],COLUMN(PLAYERIDMAP[LASTNAME]),FALSE)</f>
        <v>Wright</v>
      </c>
      <c r="C27" s="12" t="str">
        <f>VLOOKUP(MYRANKS_H[[#This Row],[PLAYERID]],PLAYERIDMAP[],COLUMN(PLAYERIDMAP[FIRSTNAME]),FALSE)</f>
        <v xml:space="preserve">David </v>
      </c>
      <c r="D27" s="12" t="str">
        <f>VLOOKUP(MYRANKS_H[[#This Row],[PLAYERID]],PLAYERIDMAP[],COLUMN(PLAYERIDMAP[TEAM]),FALSE)</f>
        <v>NYM</v>
      </c>
      <c r="E27" s="12" t="str">
        <f>VLOOKUP(MYRANKS_H[[#This Row],[PLAYERID]],PLAYERIDMAP[],COLUMN(PLAYERIDMAP[POS]),FALSE)</f>
        <v>3B</v>
      </c>
      <c r="F27" s="12">
        <f>VLOOKUP(MYRANKS_H[[#This Row],[PLAYERID]],PLAYERIDMAP[],COLUMN(PLAYERIDMAP[IDFANGRAPHS]),FALSE)</f>
        <v>3787</v>
      </c>
      <c r="G27" s="12">
        <f>VLOOKUP(MYRANKS_H[[#This Row],[IDFRANGRAPHS]],STEAMER_H[],COLUMN(STEAMER_H[PA]),FALSE)</f>
        <v>652</v>
      </c>
      <c r="H27" s="12">
        <f>VLOOKUP(MYRANKS_H[[#This Row],[IDFRANGRAPHS]],STEAMER_H[],COLUMN(STEAMER_H[AB]),FALSE)</f>
        <v>565</v>
      </c>
      <c r="I27" s="12">
        <f>VLOOKUP(MYRANKS_H[[#This Row],[IDFRANGRAPHS]],STEAMER_H[],COLUMN(STEAMER_H[H]),FALSE)</f>
        <v>159</v>
      </c>
      <c r="J27" s="12">
        <f>VLOOKUP(MYRANKS_H[[#This Row],[IDFRANGRAPHS]],STEAMER_H[],COLUMN(STEAMER_H[HR]),FALSE)</f>
        <v>21</v>
      </c>
      <c r="K27" s="12">
        <f>VLOOKUP(MYRANKS_H[[#This Row],[IDFRANGRAPHS]],STEAMER_H[],COLUMN(STEAMER_H[R]),FALSE)</f>
        <v>84</v>
      </c>
      <c r="L27" s="12">
        <f>VLOOKUP(MYRANKS_H[[#This Row],[IDFRANGRAPHS]],STEAMER_H[],COLUMN(STEAMER_H[RBI]),FALSE)</f>
        <v>82</v>
      </c>
      <c r="M27" s="12">
        <f>VLOOKUP(MYRANKS_H[[#This Row],[IDFRANGRAPHS]],STEAMER_H[],COLUMN(STEAMER_H[BB]),FALSE)</f>
        <v>77</v>
      </c>
      <c r="N27" s="12">
        <f>VLOOKUP(MYRANKS_H[[#This Row],[IDFRANGRAPHS]],STEAMER_H[],COLUMN(STEAMER_H[SO]),FALSE)</f>
        <v>123</v>
      </c>
      <c r="O27" s="12">
        <f>VLOOKUP(MYRANKS_H[[#This Row],[IDFRANGRAPHS]],STEAMER_H[],COLUMN(STEAMER_H[SB]),FALSE)</f>
        <v>10</v>
      </c>
      <c r="P27" s="14">
        <f>MYRANKS_H[[#This Row],[H]]/MYRANKS_H[[#This Row],[AB]]</f>
        <v>0.28141592920353981</v>
      </c>
      <c r="Q27" s="26">
        <f>MYRANKS_H[[#This Row],[R]]/24.6-VLOOKUP(MYRANKS_H[[#This Row],[POS]],ReplacementLevel_H[],COLUMN(ReplacementLevel_H[R]),FALSE)</f>
        <v>1.2246341463414634</v>
      </c>
      <c r="R27" s="26">
        <f>MYRANKS_H[[#This Row],[HR]]/10.4-VLOOKUP(MYRANKS_H[[#This Row],[POS]],ReplacementLevel_H[],COLUMN(ReplacementLevel_H[HR]),FALSE)</f>
        <v>0.45923076923076911</v>
      </c>
      <c r="S27" s="26">
        <f>MYRANKS_H[[#This Row],[RBI]]/24.6-VLOOKUP(MYRANKS_H[[#This Row],[POS]],ReplacementLevel_H[],COLUMN(ReplacementLevel_H[RBI]),FALSE)</f>
        <v>0.98333333333333295</v>
      </c>
      <c r="T27" s="26">
        <f>MYRANKS_H[[#This Row],[SB]]/9.4-VLOOKUP(MYRANKS_H[[#This Row],[POS]],ReplacementLevel_H[],COLUMN(ReplacementLevel_H[SB]),FALSE)</f>
        <v>0.61382978723404258</v>
      </c>
      <c r="U27" s="26">
        <f>((MYRANKS_H[[#This Row],[H]]+1768)/(MYRANKS_H[[#This Row],[AB]]+6617)-0.267)/0.0024-VLOOKUP(MYRANKS_H[[#This Row],[POS]],ReplacementLevel_H[],COLUMN(ReplacementLevel_H[AVG]),FALSE)</f>
        <v>0.73569293604381225</v>
      </c>
      <c r="V27" s="26">
        <f>MYRANKS_H[[#This Row],[RSGP]]+MYRANKS_H[[#This Row],[HRSGP]]+MYRANKS_H[[#This Row],[RBISGP]]+MYRANKS_H[[#This Row],[SBSGP]]+MYRANKS_H[[#This Row],[AVGSGP]]</f>
        <v>4.0167209721834203</v>
      </c>
    </row>
    <row r="28" spans="1:22" x14ac:dyDescent="0.25">
      <c r="A28" s="7" t="s">
        <v>18886</v>
      </c>
      <c r="B28" s="8" t="str">
        <f>VLOOKUP(MYRANKS_H[[#This Row],[PLAYERID]],PLAYERIDMAP[],COLUMN(PLAYERIDMAP[LASTNAME]),FALSE)</f>
        <v>Kipnis</v>
      </c>
      <c r="C28" s="11" t="str">
        <f>VLOOKUP(MYRANKS_H[[#This Row],[PLAYERID]],PLAYERIDMAP[],COLUMN(PLAYERIDMAP[FIRSTNAME]),FALSE)</f>
        <v xml:space="preserve">Jason </v>
      </c>
      <c r="D28" s="11" t="str">
        <f>VLOOKUP(MYRANKS_H[[#This Row],[PLAYERID]],PLAYERIDMAP[],COLUMN(PLAYERIDMAP[TEAM]),FALSE)</f>
        <v>CLE</v>
      </c>
      <c r="E28" s="11" t="str">
        <f>VLOOKUP(MYRANKS_H[[#This Row],[PLAYERID]],PLAYERIDMAP[],COLUMN(PLAYERIDMAP[POS]),FALSE)</f>
        <v>2B</v>
      </c>
      <c r="F28" s="11">
        <f>VLOOKUP(MYRANKS_H[[#This Row],[PLAYERID]],PLAYERIDMAP[],COLUMN(PLAYERIDMAP[IDFANGRAPHS]),FALSE)</f>
        <v>9776</v>
      </c>
      <c r="G28" s="12">
        <f>VLOOKUP(MYRANKS_H[[#This Row],[IDFRANGRAPHS]],STEAMER_H[],COLUMN(STEAMER_H[PA]),FALSE)</f>
        <v>680</v>
      </c>
      <c r="H28" s="12">
        <f>VLOOKUP(MYRANKS_H[[#This Row],[IDFRANGRAPHS]],STEAMER_H[],COLUMN(STEAMER_H[AB]),FALSE)</f>
        <v>603</v>
      </c>
      <c r="I28" s="12">
        <f>VLOOKUP(MYRANKS_H[[#This Row],[IDFRANGRAPHS]],STEAMER_H[],COLUMN(STEAMER_H[H]),FALSE)</f>
        <v>157</v>
      </c>
      <c r="J28" s="12">
        <f>VLOOKUP(MYRANKS_H[[#This Row],[IDFRANGRAPHS]],STEAMER_H[],COLUMN(STEAMER_H[HR]),FALSE)</f>
        <v>16</v>
      </c>
      <c r="K28" s="12">
        <f>VLOOKUP(MYRANKS_H[[#This Row],[IDFRANGRAPHS]],STEAMER_H[],COLUMN(STEAMER_H[R]),FALSE)</f>
        <v>84</v>
      </c>
      <c r="L28" s="12">
        <f>VLOOKUP(MYRANKS_H[[#This Row],[IDFRANGRAPHS]],STEAMER_H[],COLUMN(STEAMER_H[RBI]),FALSE)</f>
        <v>70</v>
      </c>
      <c r="M28" s="12">
        <f>VLOOKUP(MYRANKS_H[[#This Row],[IDFRANGRAPHS]],STEAMER_H[],COLUMN(STEAMER_H[BB]),FALSE)</f>
        <v>62</v>
      </c>
      <c r="N28" s="12">
        <f>VLOOKUP(MYRANKS_H[[#This Row],[IDFRANGRAPHS]],STEAMER_H[],COLUMN(STEAMER_H[SO]),FALSE)</f>
        <v>116</v>
      </c>
      <c r="O28" s="12">
        <f>VLOOKUP(MYRANKS_H[[#This Row],[IDFRANGRAPHS]],STEAMER_H[],COLUMN(STEAMER_H[SB]),FALSE)</f>
        <v>19</v>
      </c>
      <c r="P28" s="14">
        <f>MYRANKS_H[[#This Row],[H]]/MYRANKS_H[[#This Row],[AB]]</f>
        <v>0.26036484245439467</v>
      </c>
      <c r="Q28" s="26">
        <f>MYRANKS_H[[#This Row],[R]]/24.6-VLOOKUP(MYRANKS_H[[#This Row],[POS]],ReplacementLevel_H[],COLUMN(ReplacementLevel_H[R]),FALSE)</f>
        <v>1.1446341463414633</v>
      </c>
      <c r="R28" s="26">
        <f>MYRANKS_H[[#This Row],[HR]]/10.4-VLOOKUP(MYRANKS_H[[#This Row],[POS]],ReplacementLevel_H[],COLUMN(ReplacementLevel_H[HR]),FALSE)</f>
        <v>0.59846153846153838</v>
      </c>
      <c r="S28" s="26">
        <f>MYRANKS_H[[#This Row],[RBI]]/24.6-VLOOKUP(MYRANKS_H[[#This Row],[POS]],ReplacementLevel_H[],COLUMN(ReplacementLevel_H[RBI]),FALSE)</f>
        <v>0.74552845528455247</v>
      </c>
      <c r="T28" s="26">
        <f>MYRANKS_H[[#This Row],[SB]]/9.4-VLOOKUP(MYRANKS_H[[#This Row],[POS]],ReplacementLevel_H[],COLUMN(ReplacementLevel_H[SB]),FALSE)</f>
        <v>1.4012765957446809</v>
      </c>
      <c r="U28" s="26">
        <f>((MYRANKS_H[[#This Row],[H]]+1768)/(MYRANKS_H[[#This Row],[AB]]+6617)-0.267)/0.0024-VLOOKUP(MYRANKS_H[[#This Row],[POS]],ReplacementLevel_H[],COLUMN(ReplacementLevel_H[AVG]),FALSE)</f>
        <v>-0.31812557710064937</v>
      </c>
      <c r="V28" s="26">
        <f>MYRANKS_H[[#This Row],[RSGP]]+MYRANKS_H[[#This Row],[HRSGP]]+MYRANKS_H[[#This Row],[RBISGP]]+MYRANKS_H[[#This Row],[SBSGP]]+MYRANKS_H[[#This Row],[AVGSGP]]</f>
        <v>3.5717751587315858</v>
      </c>
    </row>
    <row r="29" spans="1:22" x14ac:dyDescent="0.25">
      <c r="A29" s="7" t="s">
        <v>18479</v>
      </c>
      <c r="B29" s="8" t="str">
        <f>VLOOKUP(MYRANKS_H[[#This Row],[PLAYERID]],PLAYERIDMAP[],COLUMN(PLAYERIDMAP[LASTNAME]),FALSE)</f>
        <v>Harper</v>
      </c>
      <c r="C29" s="11" t="str">
        <f>VLOOKUP(MYRANKS_H[[#This Row],[PLAYERID]],PLAYERIDMAP[],COLUMN(PLAYERIDMAP[FIRSTNAME]),FALSE)</f>
        <v xml:space="preserve">Bryce </v>
      </c>
      <c r="D29" s="11" t="str">
        <f>VLOOKUP(MYRANKS_H[[#This Row],[PLAYERID]],PLAYERIDMAP[],COLUMN(PLAYERIDMAP[TEAM]),FALSE)</f>
        <v>WAS</v>
      </c>
      <c r="E29" s="11" t="str">
        <f>VLOOKUP(MYRANKS_H[[#This Row],[PLAYERID]],PLAYERIDMAP[],COLUMN(PLAYERIDMAP[POS]),FALSE)</f>
        <v>OF</v>
      </c>
      <c r="F29" s="11">
        <f>VLOOKUP(MYRANKS_H[[#This Row],[PLAYERID]],PLAYERIDMAP[],COLUMN(PLAYERIDMAP[IDFANGRAPHS]),FALSE)</f>
        <v>11579</v>
      </c>
      <c r="G29" s="12">
        <f>VLOOKUP(MYRANKS_H[[#This Row],[IDFRANGRAPHS]],STEAMER_H[],COLUMN(STEAMER_H[PA]),FALSE)</f>
        <v>671</v>
      </c>
      <c r="H29" s="12">
        <f>VLOOKUP(MYRANKS_H[[#This Row],[IDFRANGRAPHS]],STEAMER_H[],COLUMN(STEAMER_H[AB]),FALSE)</f>
        <v>596</v>
      </c>
      <c r="I29" s="12">
        <f>VLOOKUP(MYRANKS_H[[#This Row],[IDFRANGRAPHS]],STEAMER_H[],COLUMN(STEAMER_H[H]),FALSE)</f>
        <v>157</v>
      </c>
      <c r="J29" s="12">
        <f>VLOOKUP(MYRANKS_H[[#This Row],[IDFRANGRAPHS]],STEAMER_H[],COLUMN(STEAMER_H[HR]),FALSE)</f>
        <v>24</v>
      </c>
      <c r="K29" s="12">
        <f>VLOOKUP(MYRANKS_H[[#This Row],[IDFRANGRAPHS]],STEAMER_H[],COLUMN(STEAMER_H[R]),FALSE)</f>
        <v>89</v>
      </c>
      <c r="L29" s="12">
        <f>VLOOKUP(MYRANKS_H[[#This Row],[IDFRANGRAPHS]],STEAMER_H[],COLUMN(STEAMER_H[RBI]),FALSE)</f>
        <v>83</v>
      </c>
      <c r="M29" s="12">
        <f>VLOOKUP(MYRANKS_H[[#This Row],[IDFRANGRAPHS]],STEAMER_H[],COLUMN(STEAMER_H[BB]),FALSE)</f>
        <v>64</v>
      </c>
      <c r="N29" s="12">
        <f>VLOOKUP(MYRANKS_H[[#This Row],[IDFRANGRAPHS]],STEAMER_H[],COLUMN(STEAMER_H[SO]),FALSE)</f>
        <v>128</v>
      </c>
      <c r="O29" s="12">
        <f>VLOOKUP(MYRANKS_H[[#This Row],[IDFRANGRAPHS]],STEAMER_H[],COLUMN(STEAMER_H[SB]),FALSE)</f>
        <v>16</v>
      </c>
      <c r="P29" s="14">
        <f>MYRANKS_H[[#This Row],[H]]/MYRANKS_H[[#This Row],[AB]]</f>
        <v>0.26342281879194629</v>
      </c>
      <c r="Q29" s="26">
        <f>MYRANKS_H[[#This Row],[R]]/24.6-VLOOKUP(MYRANKS_H[[#This Row],[POS]],ReplacementLevel_H[],COLUMN(ReplacementLevel_H[R]),FALSE)</f>
        <v>1.2478861788617883</v>
      </c>
      <c r="R29" s="26">
        <f>MYRANKS_H[[#This Row],[HR]]/10.4-VLOOKUP(MYRANKS_H[[#This Row],[POS]],ReplacementLevel_H[],COLUMN(ReplacementLevel_H[HR]),FALSE)</f>
        <v>1.2076923076923074</v>
      </c>
      <c r="S29" s="26">
        <f>MYRANKS_H[[#This Row],[RBI]]/24.6-VLOOKUP(MYRANKS_H[[#This Row],[POS]],ReplacementLevel_H[],COLUMN(ReplacementLevel_H[RBI]),FALSE)</f>
        <v>1.3339837398373979</v>
      </c>
      <c r="T29" s="26">
        <f>MYRANKS_H[[#This Row],[SB]]/9.4-VLOOKUP(MYRANKS_H[[#This Row],[POS]],ReplacementLevel_H[],COLUMN(ReplacementLevel_H[SB]),FALSE)</f>
        <v>0.36212765957446802</v>
      </c>
      <c r="U29" s="26">
        <f>((MYRANKS_H[[#This Row],[H]]+1768)/(MYRANKS_H[[#This Row],[AB]]+6617)-0.267)/0.0024-VLOOKUP(MYRANKS_H[[#This Row],[POS]],ReplacementLevel_H[],COLUMN(ReplacementLevel_H[AVG]),FALSE)</f>
        <v>2.968575257635786E-2</v>
      </c>
      <c r="V29" s="26">
        <f>MYRANKS_H[[#This Row],[RSGP]]+MYRANKS_H[[#This Row],[HRSGP]]+MYRANKS_H[[#This Row],[RBISGP]]+MYRANKS_H[[#This Row],[SBSGP]]+MYRANKS_H[[#This Row],[AVGSGP]]</f>
        <v>4.1813756385423186</v>
      </c>
    </row>
    <row r="30" spans="1:22" ht="15" customHeight="1" x14ac:dyDescent="0.25">
      <c r="A30" s="7" t="s">
        <v>17016</v>
      </c>
      <c r="B30" s="8" t="str">
        <f>VLOOKUP(MYRANKS_H[[#This Row],[PLAYERID]],PLAYERIDMAP[],COLUMN(PLAYERIDMAP[LASTNAME]),FALSE)</f>
        <v>Aoki</v>
      </c>
      <c r="C30" s="11" t="str">
        <f>VLOOKUP(MYRANKS_H[[#This Row],[PLAYERID]],PLAYERIDMAP[],COLUMN(PLAYERIDMAP[FIRSTNAME]),FALSE)</f>
        <v xml:space="preserve">Norichika </v>
      </c>
      <c r="D30" s="11" t="str">
        <f>VLOOKUP(MYRANKS_H[[#This Row],[PLAYERID]],PLAYERIDMAP[],COLUMN(PLAYERIDMAP[TEAM]),FALSE)</f>
        <v>MIL</v>
      </c>
      <c r="E30" s="11" t="str">
        <f>VLOOKUP(MYRANKS_H[[#This Row],[PLAYERID]],PLAYERIDMAP[],COLUMN(PLAYERIDMAP[POS]),FALSE)</f>
        <v>OF</v>
      </c>
      <c r="F30" s="11">
        <f>VLOOKUP(MYRANKS_H[[#This Row],[PLAYERID]],PLAYERIDMAP[],COLUMN(PLAYERIDMAP[IDFANGRAPHS]),FALSE)</f>
        <v>13075</v>
      </c>
      <c r="G30" s="12">
        <f>VLOOKUP(MYRANKS_H[[#This Row],[IDFRANGRAPHS]],STEAMER_H[],COLUMN(STEAMER_H[PA]),FALSE)</f>
        <v>702</v>
      </c>
      <c r="H30" s="12">
        <f>VLOOKUP(MYRANKS_H[[#This Row],[IDFRANGRAPHS]],STEAMER_H[],COLUMN(STEAMER_H[AB]),FALSE)</f>
        <v>625</v>
      </c>
      <c r="I30" s="12">
        <f>VLOOKUP(MYRANKS_H[[#This Row],[IDFRANGRAPHS]],STEAMER_H[],COLUMN(STEAMER_H[H]),FALSE)</f>
        <v>177</v>
      </c>
      <c r="J30" s="12">
        <f>VLOOKUP(MYRANKS_H[[#This Row],[IDFRANGRAPHS]],STEAMER_H[],COLUMN(STEAMER_H[HR]),FALSE)</f>
        <v>14</v>
      </c>
      <c r="K30" s="12">
        <f>VLOOKUP(MYRANKS_H[[#This Row],[IDFRANGRAPHS]],STEAMER_H[],COLUMN(STEAMER_H[R]),FALSE)</f>
        <v>96</v>
      </c>
      <c r="L30" s="12">
        <f>VLOOKUP(MYRANKS_H[[#This Row],[IDFRANGRAPHS]],STEAMER_H[],COLUMN(STEAMER_H[RBI]),FALSE)</f>
        <v>63</v>
      </c>
      <c r="M30" s="12">
        <f>VLOOKUP(MYRANKS_H[[#This Row],[IDFRANGRAPHS]],STEAMER_H[],COLUMN(STEAMER_H[BB]),FALSE)</f>
        <v>55</v>
      </c>
      <c r="N30" s="12">
        <f>VLOOKUP(MYRANKS_H[[#This Row],[IDFRANGRAPHS]],STEAMER_H[],COLUMN(STEAMER_H[SO]),FALSE)</f>
        <v>73</v>
      </c>
      <c r="O30" s="12">
        <f>VLOOKUP(MYRANKS_H[[#This Row],[IDFRANGRAPHS]],STEAMER_H[],COLUMN(STEAMER_H[SB]),FALSE)</f>
        <v>23</v>
      </c>
      <c r="P30" s="14">
        <f>MYRANKS_H[[#This Row],[H]]/MYRANKS_H[[#This Row],[AB]]</f>
        <v>0.28320000000000001</v>
      </c>
      <c r="Q30" s="26">
        <f>MYRANKS_H[[#This Row],[R]]/24.6-VLOOKUP(MYRANKS_H[[#This Row],[POS]],ReplacementLevel_H[],COLUMN(ReplacementLevel_H[R]),FALSE)</f>
        <v>1.5324390243902437</v>
      </c>
      <c r="R30" s="26">
        <f>MYRANKS_H[[#This Row],[HR]]/10.4-VLOOKUP(MYRANKS_H[[#This Row],[POS]],ReplacementLevel_H[],COLUMN(ReplacementLevel_H[HR]),FALSE)</f>
        <v>0.24615384615384595</v>
      </c>
      <c r="S30" s="26">
        <f>MYRANKS_H[[#This Row],[RBI]]/24.6-VLOOKUP(MYRANKS_H[[#This Row],[POS]],ReplacementLevel_H[],COLUMN(ReplacementLevel_H[RBI]),FALSE)</f>
        <v>0.52097560975609758</v>
      </c>
      <c r="T30" s="26">
        <f>MYRANKS_H[[#This Row],[SB]]/9.4-VLOOKUP(MYRANKS_H[[#This Row],[POS]],ReplacementLevel_H[],COLUMN(ReplacementLevel_H[SB]),FALSE)</f>
        <v>1.1068085106382977</v>
      </c>
      <c r="U30" s="26">
        <f>((MYRANKS_H[[#This Row],[H]]+1768)/(MYRANKS_H[[#This Row],[AB]]+6617)-0.267)/0.0024-VLOOKUP(MYRANKS_H[[#This Row],[POS]],ReplacementLevel_H[],COLUMN(ReplacementLevel_H[AVG]),FALSE)</f>
        <v>0.73509067476756296</v>
      </c>
      <c r="V30" s="26">
        <f>MYRANKS_H[[#This Row],[RSGP]]+MYRANKS_H[[#This Row],[HRSGP]]+MYRANKS_H[[#This Row],[RBISGP]]+MYRANKS_H[[#This Row],[SBSGP]]+MYRANKS_H[[#This Row],[AVGSGP]]</f>
        <v>4.1414676657060481</v>
      </c>
    </row>
    <row r="31" spans="1:22" x14ac:dyDescent="0.25">
      <c r="A31" s="8" t="s">
        <v>20118</v>
      </c>
      <c r="B31" s="15" t="str">
        <f>VLOOKUP(MYRANKS_H[[#This Row],[PLAYERID]],PLAYERIDMAP[],COLUMN(PLAYERIDMAP[LASTNAME]),FALSE)</f>
        <v>Rosario</v>
      </c>
      <c r="C31" s="12" t="str">
        <f>VLOOKUP(MYRANKS_H[[#This Row],[PLAYERID]],PLAYERIDMAP[],COLUMN(PLAYERIDMAP[FIRSTNAME]),FALSE)</f>
        <v xml:space="preserve">Wilin </v>
      </c>
      <c r="D31" s="12" t="str">
        <f>VLOOKUP(MYRANKS_H[[#This Row],[PLAYERID]],PLAYERIDMAP[],COLUMN(PLAYERIDMAP[TEAM]),FALSE)</f>
        <v>COL</v>
      </c>
      <c r="E31" s="12" t="str">
        <f>VLOOKUP(MYRANKS_H[[#This Row],[PLAYERID]],PLAYERIDMAP[],COLUMN(PLAYERIDMAP[POS]),FALSE)</f>
        <v>C</v>
      </c>
      <c r="F31" s="12">
        <f>VLOOKUP(MYRANKS_H[[#This Row],[PLAYERID]],PLAYERIDMAP[],COLUMN(PLAYERIDMAP[IDFANGRAPHS]),FALSE)</f>
        <v>8002</v>
      </c>
      <c r="G31" s="12">
        <f>VLOOKUP(MYRANKS_H[[#This Row],[IDFRANGRAPHS]],STEAMER_H[],COLUMN(STEAMER_H[PA]),FALSE)</f>
        <v>429</v>
      </c>
      <c r="H31" s="12">
        <f>VLOOKUP(MYRANKS_H[[#This Row],[IDFRANGRAPHS]],STEAMER_H[],COLUMN(STEAMER_H[AB]),FALSE)</f>
        <v>397</v>
      </c>
      <c r="I31" s="12">
        <f>VLOOKUP(MYRANKS_H[[#This Row],[IDFRANGRAPHS]],STEAMER_H[],COLUMN(STEAMER_H[H]),FALSE)</f>
        <v>108</v>
      </c>
      <c r="J31" s="12">
        <f>VLOOKUP(MYRANKS_H[[#This Row],[IDFRANGRAPHS]],STEAMER_H[],COLUMN(STEAMER_H[HR]),FALSE)</f>
        <v>24</v>
      </c>
      <c r="K31" s="12">
        <f>VLOOKUP(MYRANKS_H[[#This Row],[IDFRANGRAPHS]],STEAMER_H[],COLUMN(STEAMER_H[R]),FALSE)</f>
        <v>56</v>
      </c>
      <c r="L31" s="12">
        <f>VLOOKUP(MYRANKS_H[[#This Row],[IDFRANGRAPHS]],STEAMER_H[],COLUMN(STEAMER_H[RBI]),FALSE)</f>
        <v>71</v>
      </c>
      <c r="M31" s="12">
        <f>VLOOKUP(MYRANKS_H[[#This Row],[IDFRANGRAPHS]],STEAMER_H[],COLUMN(STEAMER_H[BB]),FALSE)</f>
        <v>25</v>
      </c>
      <c r="N31" s="12">
        <f>VLOOKUP(MYRANKS_H[[#This Row],[IDFRANGRAPHS]],STEAMER_H[],COLUMN(STEAMER_H[SO]),FALSE)</f>
        <v>88</v>
      </c>
      <c r="O31" s="12">
        <f>VLOOKUP(MYRANKS_H[[#This Row],[IDFRANGRAPHS]],STEAMER_H[],COLUMN(STEAMER_H[SB]),FALSE)</f>
        <v>3</v>
      </c>
      <c r="P31" s="14">
        <f>MYRANKS_H[[#This Row],[H]]/MYRANKS_H[[#This Row],[AB]]</f>
        <v>0.27204030226700254</v>
      </c>
      <c r="Q31" s="26">
        <f>MYRANKS_H[[#This Row],[R]]/24.6-VLOOKUP(MYRANKS_H[[#This Row],[POS]],ReplacementLevel_H[],COLUMN(ReplacementLevel_H[R]),FALSE)</f>
        <v>0.88642276422764232</v>
      </c>
      <c r="R31" s="26">
        <f>MYRANKS_H[[#This Row],[HR]]/10.4-VLOOKUP(MYRANKS_H[[#This Row],[POS]],ReplacementLevel_H[],COLUMN(ReplacementLevel_H[HR]),FALSE)</f>
        <v>1.4376923076923074</v>
      </c>
      <c r="S31" s="26">
        <f>MYRANKS_H[[#This Row],[RBI]]/24.6-VLOOKUP(MYRANKS_H[[#This Row],[POS]],ReplacementLevel_H[],COLUMN(ReplacementLevel_H[RBI]),FALSE)</f>
        <v>1.476178861788618</v>
      </c>
      <c r="T31" s="26">
        <f>MYRANKS_H[[#This Row],[SB]]/9.4-VLOOKUP(MYRANKS_H[[#This Row],[POS]],ReplacementLevel_H[],COLUMN(ReplacementLevel_H[SB]),FALSE)</f>
        <v>0.18914893617021272</v>
      </c>
      <c r="U31" s="26">
        <f>((MYRANKS_H[[#This Row],[H]]+1768)/(MYRANKS_H[[#This Row],[AB]]+6617)-0.267)/0.0024-VLOOKUP(MYRANKS_H[[#This Row],[POS]],ReplacementLevel_H[],COLUMN(ReplacementLevel_H[AVG]),FALSE)</f>
        <v>0.54377910844976807</v>
      </c>
      <c r="V31" s="26">
        <f>MYRANKS_H[[#This Row],[RSGP]]+MYRANKS_H[[#This Row],[HRSGP]]+MYRANKS_H[[#This Row],[RBISGP]]+MYRANKS_H[[#This Row],[SBSGP]]+MYRANKS_H[[#This Row],[AVGSGP]]</f>
        <v>4.533221978328549</v>
      </c>
    </row>
    <row r="32" spans="1:22" ht="15" customHeight="1" x14ac:dyDescent="0.25">
      <c r="A32" s="7" t="s">
        <v>17150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Row],[IDFRANGRAPHS]],STEAMER_H[],COLUMN(STEAMER_H[PA]),FALSE)</f>
        <v>561</v>
      </c>
      <c r="H32" s="12">
        <f>VLOOKUP(MYRANKS_H[[#This Row],[IDFRANGRAPHS]],STEAMER_H[],COLUMN(STEAMER_H[AB]),FALSE)</f>
        <v>461</v>
      </c>
      <c r="I32" s="12">
        <f>VLOOKUP(MYRANKS_H[[#This Row],[IDFRANGRAPHS]],STEAMER_H[],COLUMN(STEAMER_H[H]),FALSE)</f>
        <v>122</v>
      </c>
      <c r="J32" s="12">
        <f>VLOOKUP(MYRANKS_H[[#This Row],[IDFRANGRAPHS]],STEAMER_H[],COLUMN(STEAMER_H[HR]),FALSE)</f>
        <v>33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90</v>
      </c>
      <c r="M32" s="12">
        <f>VLOOKUP(MYRANKS_H[[#This Row],[IDFRANGRAPHS]],STEAMER_H[],COLUMN(STEAMER_H[BB]),FALSE)</f>
        <v>90</v>
      </c>
      <c r="N32" s="12">
        <f>VLOOKUP(MYRANKS_H[[#This Row],[IDFRANGRAPHS]],STEAMER_H[],COLUMN(STEAMER_H[SO]),FALSE)</f>
        <v>94</v>
      </c>
      <c r="O32" s="12">
        <f>VLOOKUP(MYRANKS_H[[#This Row],[IDFRANGRAPHS]],STEAMER_H[],COLUMN(STEAMER_H[SB]),FALSE)</f>
        <v>5</v>
      </c>
      <c r="P32" s="14">
        <f>MYRANKS_H[[#This Row],[H]]/MYRANKS_H[[#This Row],[AB]]</f>
        <v>0.2646420824295011</v>
      </c>
      <c r="Q32" s="26">
        <f>MYRANKS_H[[#This Row],[R]]/24.6-VLOOKUP(MYRANKS_H[[#This Row],[POS]],ReplacementLevel_H[],COLUMN(ReplacementLevel_H[R]),FALSE)</f>
        <v>1.0446341463414632</v>
      </c>
      <c r="R32" s="26">
        <f>MYRANKS_H[[#This Row],[HR]]/10.4-VLOOKUP(MYRANKS_H[[#This Row],[POS]],ReplacementLevel_H[],COLUMN(ReplacementLevel_H[HR]),FALSE)</f>
        <v>2.0730769230769228</v>
      </c>
      <c r="S32" s="26">
        <f>MYRANKS_H[[#This Row],[RBI]]/24.6-VLOOKUP(MYRANKS_H[[#This Row],[POS]],ReplacementLevel_H[],COLUMN(ReplacementLevel_H[RBI]),FALSE)</f>
        <v>1.6185365853658533</v>
      </c>
      <c r="T32" s="26">
        <f>MYRANKS_H[[#This Row],[SB]]/9.4-VLOOKUP(MYRANKS_H[[#This Row],[POS]],ReplacementLevel_H[],COLUMN(ReplacementLevel_H[SB]),FALSE)</f>
        <v>-0.80808510638297881</v>
      </c>
      <c r="U32" s="26">
        <f>((MYRANKS_H[[#This Row],[H]]+1768)/(MYRANKS_H[[#This Row],[AB]]+6617)-0.267)/0.0024-VLOOKUP(MYRANKS_H[[#This Row],[POS]],ReplacementLevel_H[],COLUMN(ReplacementLevel_H[AVG]),FALSE)</f>
        <v>9.0243006499007405E-2</v>
      </c>
      <c r="V32" s="26">
        <f>MYRANKS_H[[#This Row],[RSGP]]+MYRANKS_H[[#This Row],[HRSGP]]+MYRANKS_H[[#This Row],[RBISGP]]+MYRANKS_H[[#This Row],[SBSGP]]+MYRANKS_H[[#This Row],[AVGSGP]]</f>
        <v>4.0184055549002684</v>
      </c>
    </row>
    <row r="33" spans="1:22" ht="15" customHeight="1" x14ac:dyDescent="0.25">
      <c r="A33" s="7" t="s">
        <v>18573</v>
      </c>
      <c r="B33" s="8" t="str">
        <f>VLOOKUP(MYRANKS_H[[#This Row],[PLAYERID]],PLAYERIDMAP[],COLUMN(PLAYERIDMAP[LASTNAME]),FALSE)</f>
        <v>Hill</v>
      </c>
      <c r="C33" s="11" t="str">
        <f>VLOOKUP(MYRANKS_H[[#This Row],[PLAYERID]],PLAYERIDMAP[],COLUMN(PLAYERIDMAP[FIRSTNAME]),FALSE)</f>
        <v xml:space="preserve">Aaron </v>
      </c>
      <c r="D33" s="11" t="str">
        <f>VLOOKUP(MYRANKS_H[[#This Row],[PLAYERID]],PLAYERIDMAP[],COLUMN(PLAYERIDMAP[TEAM]),FALSE)</f>
        <v>ARI</v>
      </c>
      <c r="E33" s="11" t="str">
        <f>VLOOKUP(MYRANKS_H[[#This Row],[PLAYERID]],PLAYERIDMAP[],COLUMN(PLAYERIDMAP[POS]),FALSE)</f>
        <v>2B</v>
      </c>
      <c r="F33" s="11">
        <f>VLOOKUP(MYRANKS_H[[#This Row],[PLAYERID]],PLAYERIDMAP[],COLUMN(PLAYERIDMAP[IDFANGRAPHS]),FALSE)</f>
        <v>6104</v>
      </c>
      <c r="G33" s="12">
        <f>VLOOKUP(MYRANKS_H[[#This Row],[IDFRANGRAPHS]],STEAMER_H[],COLUMN(STEAMER_H[PA]),FALSE)</f>
        <v>641</v>
      </c>
      <c r="H33" s="12">
        <f>VLOOKUP(MYRANKS_H[[#This Row],[IDFRANGRAPHS]],STEAMER_H[],COLUMN(STEAMER_H[AB]),FALSE)</f>
        <v>579</v>
      </c>
      <c r="I33" s="12">
        <f>VLOOKUP(MYRANKS_H[[#This Row],[IDFRANGRAPHS]],STEAMER_H[],COLUMN(STEAMER_H[H]),FALSE)</f>
        <v>155</v>
      </c>
      <c r="J33" s="12">
        <f>VLOOKUP(MYRANKS_H[[#This Row],[IDFRANGRAPHS]],STEAMER_H[],COLUMN(STEAMER_H[HR]),FALSE)</f>
        <v>20</v>
      </c>
      <c r="K33" s="12">
        <f>VLOOKUP(MYRANKS_H[[#This Row],[IDFRANGRAPHS]],STEAMER_H[],COLUMN(STEAMER_H[R]),FALSE)</f>
        <v>84</v>
      </c>
      <c r="L33" s="12">
        <f>VLOOKUP(MYRANKS_H[[#This Row],[IDFRANGRAPHS]],STEAMER_H[],COLUMN(STEAMER_H[RBI]),FALSE)</f>
        <v>73</v>
      </c>
      <c r="M33" s="12">
        <f>VLOOKUP(MYRANKS_H[[#This Row],[IDFRANGRAPHS]],STEAMER_H[],COLUMN(STEAMER_H[BB]),FALSE)</f>
        <v>47</v>
      </c>
      <c r="N33" s="12">
        <f>VLOOKUP(MYRANKS_H[[#This Row],[IDFRANGRAPHS]],STEAMER_H[],COLUMN(STEAMER_H[SO]),FALSE)</f>
        <v>83</v>
      </c>
      <c r="O33" s="12">
        <f>VLOOKUP(MYRANKS_H[[#This Row],[IDFRANGRAPHS]],STEAMER_H[],COLUMN(STEAMER_H[SB]),FALSE)</f>
        <v>10</v>
      </c>
      <c r="P33" s="14">
        <f>MYRANKS_H[[#This Row],[H]]/MYRANKS_H[[#This Row],[AB]]</f>
        <v>0.26770293609671847</v>
      </c>
      <c r="Q33" s="26">
        <f>MYRANKS_H[[#This Row],[R]]/24.6-VLOOKUP(MYRANKS_H[[#This Row],[POS]],ReplacementLevel_H[],COLUMN(ReplacementLevel_H[R]),FALSE)</f>
        <v>1.1446341463414633</v>
      </c>
      <c r="R33" s="26">
        <f>MYRANKS_H[[#This Row],[HR]]/10.4-VLOOKUP(MYRANKS_H[[#This Row],[POS]],ReplacementLevel_H[],COLUMN(ReplacementLevel_H[HR]),FALSE)</f>
        <v>0.98307692307692296</v>
      </c>
      <c r="S33" s="26">
        <f>MYRANKS_H[[#This Row],[RBI]]/24.6-VLOOKUP(MYRANKS_H[[#This Row],[POS]],ReplacementLevel_H[],COLUMN(ReplacementLevel_H[RBI]),FALSE)</f>
        <v>0.8674796747967477</v>
      </c>
      <c r="T33" s="26">
        <f>MYRANKS_H[[#This Row],[SB]]/9.4-VLOOKUP(MYRANKS_H[[#This Row],[POS]],ReplacementLevel_H[],COLUMN(ReplacementLevel_H[SB]),FALSE)</f>
        <v>0.44382978723404254</v>
      </c>
      <c r="U33" s="26">
        <f>((MYRANKS_H[[#This Row],[H]]+1768)/(MYRANKS_H[[#This Row],[AB]]+6617)-0.267)/0.0024-VLOOKUP(MYRANKS_H[[#This Row],[POS]],ReplacementLevel_H[],COLUMN(ReplacementLevel_H[AVG]),FALSE)</f>
        <v>-6.3418565869936397E-2</v>
      </c>
      <c r="V33" s="26">
        <f>MYRANKS_H[[#This Row],[RSGP]]+MYRANKS_H[[#This Row],[HRSGP]]+MYRANKS_H[[#This Row],[RBISGP]]+MYRANKS_H[[#This Row],[SBSGP]]+MYRANKS_H[[#This Row],[AVGSGP]]</f>
        <v>3.3756019655792402</v>
      </c>
    </row>
    <row r="34" spans="1:22" x14ac:dyDescent="0.25">
      <c r="A34" s="8" t="s">
        <v>19815</v>
      </c>
      <c r="B34" s="15" t="str">
        <f>VLOOKUP(MYRANKS_H[[#This Row],[PLAYERID]],PLAYERIDMAP[],COLUMN(PLAYERIDMAP[LASTNAME]),FALSE)</f>
        <v>Phillips</v>
      </c>
      <c r="C34" s="12" t="str">
        <f>VLOOKUP(MYRANKS_H[[#This Row],[PLAYERID]],PLAYERIDMAP[],COLUMN(PLAYERIDMAP[FIRSTNAME]),FALSE)</f>
        <v xml:space="preserve">Brandon </v>
      </c>
      <c r="D34" s="12" t="str">
        <f>VLOOKUP(MYRANKS_H[[#This Row],[PLAYERID]],PLAYERIDMAP[],COLUMN(PLAYERIDMAP[TEAM]),FALSE)</f>
        <v>CIN</v>
      </c>
      <c r="E34" s="12" t="str">
        <f>VLOOKUP(MYRANKS_H[[#This Row],[PLAYERID]],PLAYERIDMAP[],COLUMN(PLAYERIDMAP[POS]),FALSE)</f>
        <v>2B</v>
      </c>
      <c r="F34" s="12">
        <f>VLOOKUP(MYRANKS_H[[#This Row],[PLAYERID]],PLAYERIDMAP[],COLUMN(PLAYERIDMAP[IDFANGRAPHS]),FALSE)</f>
        <v>791</v>
      </c>
      <c r="G34" s="12">
        <f>VLOOKUP(MYRANKS_H[[#This Row],[IDFRANGRAPHS]],STEAMER_H[],COLUMN(STEAMER_H[PA]),FALSE)</f>
        <v>661</v>
      </c>
      <c r="H34" s="12">
        <f>VLOOKUP(MYRANKS_H[[#This Row],[IDFRANGRAPHS]],STEAMER_H[],COLUMN(STEAMER_H[AB]),FALSE)</f>
        <v>604</v>
      </c>
      <c r="I34" s="12">
        <f>VLOOKUP(MYRANKS_H[[#This Row],[IDFRANGRAPHS]],STEAMER_H[],COLUMN(STEAMER_H[H]),FALSE)</f>
        <v>166</v>
      </c>
      <c r="J34" s="12">
        <f>VLOOKUP(MYRANKS_H[[#This Row],[IDFRANGRAPHS]],STEAMER_H[],COLUMN(STEAMER_H[HR]),FALSE)</f>
        <v>18</v>
      </c>
      <c r="K34" s="12">
        <f>VLOOKUP(MYRANKS_H[[#This Row],[IDFRANGRAPHS]],STEAMER_H[],COLUMN(STEAMER_H[R]),FALSE)</f>
        <v>85</v>
      </c>
      <c r="L34" s="12">
        <f>VLOOKUP(MYRANKS_H[[#This Row],[IDFRANGRAPHS]],STEAMER_H[],COLUMN(STEAMER_H[RBI]),FALSE)</f>
        <v>70</v>
      </c>
      <c r="M34" s="12">
        <f>VLOOKUP(MYRANKS_H[[#This Row],[IDFRANGRAPHS]],STEAMER_H[],COLUMN(STEAMER_H[BB]),FALSE)</f>
        <v>40</v>
      </c>
      <c r="N34" s="12">
        <f>VLOOKUP(MYRANKS_H[[#This Row],[IDFRANGRAPHS]],STEAMER_H[],COLUMN(STEAMER_H[SO]),FALSE)</f>
        <v>83</v>
      </c>
      <c r="O34" s="12">
        <f>VLOOKUP(MYRANKS_H[[#This Row],[IDFRANGRAPHS]],STEAMER_H[],COLUMN(STEAMER_H[SB]),FALSE)</f>
        <v>10</v>
      </c>
      <c r="P34" s="14">
        <f>MYRANKS_H[[#This Row],[H]]/MYRANKS_H[[#This Row],[AB]]</f>
        <v>0.27483443708609273</v>
      </c>
      <c r="Q34" s="26">
        <f>MYRANKS_H[[#This Row],[R]]/24.6-VLOOKUP(MYRANKS_H[[#This Row],[POS]],ReplacementLevel_H[],COLUMN(ReplacementLevel_H[R]),FALSE)</f>
        <v>1.1852845528455282</v>
      </c>
      <c r="R34" s="26">
        <f>MYRANKS_H[[#This Row],[HR]]/10.4-VLOOKUP(MYRANKS_H[[#This Row],[POS]],ReplacementLevel_H[],COLUMN(ReplacementLevel_H[HR]),FALSE)</f>
        <v>0.79076923076923067</v>
      </c>
      <c r="S34" s="26">
        <f>MYRANKS_H[[#This Row],[RBI]]/24.6-VLOOKUP(MYRANKS_H[[#This Row],[POS]],ReplacementLevel_H[],COLUMN(ReplacementLevel_H[RBI]),FALSE)</f>
        <v>0.74552845528455247</v>
      </c>
      <c r="T34" s="26">
        <f>MYRANKS_H[[#This Row],[SB]]/9.4-VLOOKUP(MYRANKS_H[[#This Row],[POS]],ReplacementLevel_H[],COLUMN(ReplacementLevel_H[SB]),FALSE)</f>
        <v>0.44382978723404254</v>
      </c>
      <c r="U34" s="26">
        <f>((MYRANKS_H[[#This Row],[H]]+1768)/(MYRANKS_H[[#This Row],[AB]]+6617)-0.267)/0.0024-VLOOKUP(MYRANKS_H[[#This Row],[POS]],ReplacementLevel_H[],COLUMN(ReplacementLevel_H[AVG]),FALSE)</f>
        <v>0.18580852144208701</v>
      </c>
      <c r="V34" s="26">
        <f>MYRANKS_H[[#This Row],[RSGP]]+MYRANKS_H[[#This Row],[HRSGP]]+MYRANKS_H[[#This Row],[RBISGP]]+MYRANKS_H[[#This Row],[SBSGP]]+MYRANKS_H[[#This Row],[AVGSGP]]</f>
        <v>3.3512205475754411</v>
      </c>
    </row>
    <row r="35" spans="1:22" ht="15" customHeight="1" x14ac:dyDescent="0.25">
      <c r="A35" s="7" t="s">
        <v>17562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Row],[IDFRANGRAPHS]],STEAMER_H[],COLUMN(STEAMER_H[PA]),FALSE)</f>
        <v>676</v>
      </c>
      <c r="H35" s="12">
        <f>VLOOKUP(MYRANKS_H[[#This Row],[IDFRANGRAPHS]],STEAMER_H[],COLUMN(STEAMER_H[AB]),FALSE)</f>
        <v>624</v>
      </c>
      <c r="I35" s="12">
        <f>VLOOKUP(MYRANKS_H[[#This Row],[IDFRANGRAPHS]],STEAMER_H[],COLUMN(STEAMER_H[H]),FALSE)</f>
        <v>182</v>
      </c>
      <c r="J35" s="12">
        <f>VLOOKUP(MYRANKS_H[[#This Row],[IDFRANGRAPHS]],STEAMER_H[],COLUMN(STEAMER_H[HR]),FALSE)</f>
        <v>12</v>
      </c>
      <c r="K35" s="12">
        <f>VLOOKUP(MYRANKS_H[[#This Row],[IDFRANGRAPHS]],STEAMER_H[],COLUMN(STEAMER_H[R]),FALSE)</f>
        <v>83</v>
      </c>
      <c r="L35" s="12">
        <f>VLOOKUP(MYRANKS_H[[#This Row],[IDFRANGRAPHS]],STEAMER_H[],COLUMN(STEAMER_H[RBI]),FALSE)</f>
        <v>72</v>
      </c>
      <c r="M35" s="12">
        <f>VLOOKUP(MYRANKS_H[[#This Row],[IDFRANGRAPHS]],STEAMER_H[],COLUMN(STEAMER_H[BB]),FALSE)</f>
        <v>40</v>
      </c>
      <c r="N35" s="12">
        <f>VLOOKUP(MYRANKS_H[[#This Row],[IDFRANGRAPHS]],STEAMER_H[],COLUMN(STEAMER_H[SO]),FALSE)</f>
        <v>86</v>
      </c>
      <c r="O35" s="12">
        <f>VLOOKUP(MYRANKS_H[[#This Row],[IDFRANGRAPHS]],STEAMER_H[],COLUMN(STEAMER_H[SB]),FALSE)</f>
        <v>15</v>
      </c>
      <c r="P35" s="14">
        <f>MYRANKS_H[[#This Row],[H]]/MYRANKS_H[[#This Row],[AB]]</f>
        <v>0.29166666666666669</v>
      </c>
      <c r="Q35" s="26">
        <f>MYRANKS_H[[#This Row],[R]]/24.6-VLOOKUP(MYRANKS_H[[#This Row],[POS]],ReplacementLevel_H[],COLUMN(ReplacementLevel_H[R]),FALSE)</f>
        <v>1.2939837398373979</v>
      </c>
      <c r="R35" s="26">
        <f>MYRANKS_H[[#This Row],[HR]]/10.4-VLOOKUP(MYRANKS_H[[#This Row],[POS]],ReplacementLevel_H[],COLUMN(ReplacementLevel_H[HR]),FALSE)</f>
        <v>0.25384615384615372</v>
      </c>
      <c r="S35" s="26">
        <f>MYRANKS_H[[#This Row],[RBI]]/24.6-VLOOKUP(MYRANKS_H[[#This Row],[POS]],ReplacementLevel_H[],COLUMN(ReplacementLevel_H[RBI]),FALSE)</f>
        <v>0.98682926829268292</v>
      </c>
      <c r="T35" s="26">
        <f>MYRANKS_H[[#This Row],[SB]]/9.4-VLOOKUP(MYRANKS_H[[#This Row],[POS]],ReplacementLevel_H[],COLUMN(ReplacementLevel_H[SB]),FALSE)</f>
        <v>0.12574468085106383</v>
      </c>
      <c r="U35" s="26">
        <f>((MYRANKS_H[[#This Row],[H]]+1768)/(MYRANKS_H[[#This Row],[AB]]+6617)-0.267)/0.0024-VLOOKUP(MYRANKS_H[[#This Row],[POS]],ReplacementLevel_H[],COLUMN(ReplacementLevel_H[AVG]),FALSE)</f>
        <v>1.0882585278276418</v>
      </c>
      <c r="V35" s="26">
        <f>MYRANKS_H[[#This Row],[RSGP]]+MYRANKS_H[[#This Row],[HRSGP]]+MYRANKS_H[[#This Row],[RBISGP]]+MYRANKS_H[[#This Row],[SBSGP]]+MYRANKS_H[[#This Row],[AVGSGP]]</f>
        <v>3.74866237065494</v>
      </c>
    </row>
    <row r="36" spans="1:22" ht="15" customHeight="1" x14ac:dyDescent="0.25">
      <c r="A36" s="7" t="s">
        <v>17376</v>
      </c>
      <c r="B36" s="8" t="str">
        <f>VLOOKUP(MYRANKS_H[[#This Row],[PLAYERID]],PLAYERIDMAP[],COLUMN(PLAYERIDMAP[LASTNAME]),FALSE)</f>
        <v>Bruce</v>
      </c>
      <c r="C36" s="11" t="str">
        <f>VLOOKUP(MYRANKS_H[[#This Row],[PLAYERID]],PLAYERIDMAP[],COLUMN(PLAYERIDMAP[FIRSTNAME]),FALSE)</f>
        <v xml:space="preserve">Jay </v>
      </c>
      <c r="D36" s="11" t="str">
        <f>VLOOKUP(MYRANKS_H[[#This Row],[PLAYERID]],PLAYERIDMAP[],COLUMN(PLAYERIDMAP[TEAM]),FALSE)</f>
        <v>CIN</v>
      </c>
      <c r="E36" s="11" t="str">
        <f>VLOOKUP(MYRANKS_H[[#This Row],[PLAYERID]],PLAYERIDMAP[],COLUMN(PLAYERIDMAP[POS]),FALSE)</f>
        <v>OF</v>
      </c>
      <c r="F36" s="11">
        <f>VLOOKUP(MYRANKS_H[[#This Row],[PLAYERID]],PLAYERIDMAP[],COLUMN(PLAYERIDMAP[IDFANGRAPHS]),FALSE)</f>
        <v>9892</v>
      </c>
      <c r="G36" s="12">
        <f>VLOOKUP(MYRANKS_H[[#This Row],[IDFRANGRAPHS]],STEAMER_H[],COLUMN(STEAMER_H[PA]),FALSE)</f>
        <v>613</v>
      </c>
      <c r="H36" s="12">
        <f>VLOOKUP(MYRANKS_H[[#This Row],[IDFRANGRAPHS]],STEAMER_H[],COLUMN(STEAMER_H[AB]),FALSE)</f>
        <v>538</v>
      </c>
      <c r="I36" s="12">
        <f>VLOOKUP(MYRANKS_H[[#This Row],[IDFRANGRAPHS]],STEAMER_H[],COLUMN(STEAMER_H[H]),FALSE)</f>
        <v>139</v>
      </c>
      <c r="J36" s="12">
        <f>VLOOKUP(MYRANKS_H[[#This Row],[IDFRANGRAPHS]],STEAMER_H[],COLUMN(STEAMER_H[HR]),FALSE)</f>
        <v>32</v>
      </c>
      <c r="K36" s="12">
        <f>VLOOKUP(MYRANKS_H[[#This Row],[IDFRANGRAPHS]],STEAMER_H[],COLUMN(STEAMER_H[R]),FALSE)</f>
        <v>81</v>
      </c>
      <c r="L36" s="12">
        <f>VLOOKUP(MYRANKS_H[[#This Row],[IDFRANGRAPHS]],STEAMER_H[],COLUMN(STEAMER_H[RBI]),FALSE)</f>
        <v>94</v>
      </c>
      <c r="M36" s="12">
        <f>VLOOKUP(MYRANKS_H[[#This Row],[IDFRANGRAPHS]],STEAMER_H[],COLUMN(STEAMER_H[BB]),FALSE)</f>
        <v>65</v>
      </c>
      <c r="N36" s="12">
        <f>VLOOKUP(MYRANKS_H[[#This Row],[IDFRANGRAPHS]],STEAMER_H[],COLUMN(STEAMER_H[SO]),FALSE)</f>
        <v>142</v>
      </c>
      <c r="O36" s="12">
        <f>VLOOKUP(MYRANKS_H[[#This Row],[IDFRANGRAPHS]],STEAMER_H[],COLUMN(STEAMER_H[SB]),FALSE)</f>
        <v>5</v>
      </c>
      <c r="P36" s="14">
        <f>MYRANKS_H[[#This Row],[H]]/MYRANKS_H[[#This Row],[AB]]</f>
        <v>0.25836431226765799</v>
      </c>
      <c r="Q36" s="26">
        <f>MYRANKS_H[[#This Row],[R]]/24.6-VLOOKUP(MYRANKS_H[[#This Row],[POS]],ReplacementLevel_H[],COLUMN(ReplacementLevel_H[R]),FALSE)</f>
        <v>0.922682926829268</v>
      </c>
      <c r="R36" s="26">
        <f>MYRANKS_H[[#This Row],[HR]]/10.4-VLOOKUP(MYRANKS_H[[#This Row],[POS]],ReplacementLevel_H[],COLUMN(ReplacementLevel_H[HR]),FALSE)</f>
        <v>1.9769230769230766</v>
      </c>
      <c r="S36" s="26">
        <f>MYRANKS_H[[#This Row],[RBI]]/24.6-VLOOKUP(MYRANKS_H[[#This Row],[POS]],ReplacementLevel_H[],COLUMN(ReplacementLevel_H[RBI]),FALSE)</f>
        <v>1.7811382113821135</v>
      </c>
      <c r="T36" s="26">
        <f>MYRANKS_H[[#This Row],[SB]]/9.4-VLOOKUP(MYRANKS_H[[#This Row],[POS]],ReplacementLevel_H[],COLUMN(ReplacementLevel_H[SB]),FALSE)</f>
        <v>-0.80808510638297881</v>
      </c>
      <c r="U36" s="26">
        <f>((MYRANKS_H[[#This Row],[H]]+1768)/(MYRANKS_H[[#This Row],[AB]]+6617)-0.267)/0.0024-VLOOKUP(MYRANKS_H[[#This Row],[POS]],ReplacementLevel_H[],COLUMN(ReplacementLevel_H[AVG]),FALSE)</f>
        <v>-0.1171232238527863</v>
      </c>
      <c r="V36" s="26">
        <f>MYRANKS_H[[#This Row],[RSGP]]+MYRANKS_H[[#This Row],[HRSGP]]+MYRANKS_H[[#This Row],[RBISGP]]+MYRANKS_H[[#This Row],[SBSGP]]+MYRANKS_H[[#This Row],[AVGSGP]]</f>
        <v>3.7555358848986931</v>
      </c>
    </row>
    <row r="37" spans="1:22" ht="15" customHeight="1" x14ac:dyDescent="0.25">
      <c r="A37" s="8" t="s">
        <v>20566</v>
      </c>
      <c r="B37" s="15" t="str">
        <f>VLOOKUP(MYRANKS_H[[#This Row],[PLAYERID]],PLAYERIDMAP[],COLUMN(PLAYERIDMAP[LASTNAME]),FALSE)</f>
        <v>Upton</v>
      </c>
      <c r="C37" s="12" t="str">
        <f>VLOOKUP(MYRANKS_H[[#This Row],[PLAYERID]],PLAYERIDMAP[],COLUMN(PLAYERIDMAP[FIRSTNAME]),FALSE)</f>
        <v xml:space="preserve">B.J. </v>
      </c>
      <c r="D37" s="12" t="str">
        <f>VLOOKUP(MYRANKS_H[[#This Row],[PLAYERID]],PLAYERIDMAP[],COLUMN(PLAYERIDMAP[TEAM]),FALSE)</f>
        <v>ATL</v>
      </c>
      <c r="E37" s="12" t="str">
        <f>VLOOKUP(MYRANKS_H[[#This Row],[PLAYERID]],PLAYERIDMAP[],COLUMN(PLAYERIDMAP[POS]),FALSE)</f>
        <v>OF</v>
      </c>
      <c r="F37" s="12">
        <f>VLOOKUP(MYRANKS_H[[#This Row],[PLAYERID]],PLAYERIDMAP[],COLUMN(PLAYERIDMAP[IDFANGRAPHS]),FALSE)</f>
        <v>5015</v>
      </c>
      <c r="G37" s="12">
        <f>VLOOKUP(MYRANKS_H[[#This Row],[IDFRANGRAPHS]],STEAMER_H[],COLUMN(STEAMER_H[PA]),FALSE)</f>
        <v>636</v>
      </c>
      <c r="H37" s="12">
        <f>VLOOKUP(MYRANKS_H[[#This Row],[IDFRANGRAPHS]],STEAMER_H[],COLUMN(STEAMER_H[AB]),FALSE)</f>
        <v>563</v>
      </c>
      <c r="I37" s="12">
        <f>VLOOKUP(MYRANKS_H[[#This Row],[IDFRANGRAPHS]],STEAMER_H[],COLUMN(STEAMER_H[H]),FALSE)</f>
        <v>138</v>
      </c>
      <c r="J37" s="12">
        <f>VLOOKUP(MYRANKS_H[[#This Row],[IDFRANGRAPHS]],STEAMER_H[],COLUMN(STEAMER_H[HR]),FALSE)</f>
        <v>22</v>
      </c>
      <c r="K37" s="12">
        <f>VLOOKUP(MYRANKS_H[[#This Row],[IDFRANGRAPHS]],STEAMER_H[],COLUMN(STEAMER_H[R]),FALSE)</f>
        <v>81</v>
      </c>
      <c r="L37" s="12">
        <f>VLOOKUP(MYRANKS_H[[#This Row],[IDFRANGRAPHS]],STEAMER_H[],COLUMN(STEAMER_H[RBI]),FALSE)</f>
        <v>76</v>
      </c>
      <c r="M37" s="12">
        <f>VLOOKUP(MYRANKS_H[[#This Row],[IDFRANGRAPHS]],STEAMER_H[],COLUMN(STEAMER_H[BB]),FALSE)</f>
        <v>62</v>
      </c>
      <c r="N37" s="12">
        <f>VLOOKUP(MYRANKS_H[[#This Row],[IDFRANGRAPHS]],STEAMER_H[],COLUMN(STEAMER_H[SO]),FALSE)</f>
        <v>157</v>
      </c>
      <c r="O37" s="12">
        <f>VLOOKUP(MYRANKS_H[[#This Row],[IDFRANGRAPHS]],STEAMER_H[],COLUMN(STEAMER_H[SB]),FALSE)</f>
        <v>25</v>
      </c>
      <c r="P37" s="14">
        <f>MYRANKS_H[[#This Row],[H]]/MYRANKS_H[[#This Row],[AB]]</f>
        <v>0.24511545293072823</v>
      </c>
      <c r="Q37" s="26">
        <f>MYRANKS_H[[#This Row],[R]]/24.6-VLOOKUP(MYRANKS_H[[#This Row],[POS]],ReplacementLevel_H[],COLUMN(ReplacementLevel_H[R]),FALSE)</f>
        <v>0.922682926829268</v>
      </c>
      <c r="R37" s="26">
        <f>MYRANKS_H[[#This Row],[HR]]/10.4-VLOOKUP(MYRANKS_H[[#This Row],[POS]],ReplacementLevel_H[],COLUMN(ReplacementLevel_H[HR]),FALSE)</f>
        <v>1.0153846153846153</v>
      </c>
      <c r="S37" s="26">
        <f>MYRANKS_H[[#This Row],[RBI]]/24.6-VLOOKUP(MYRANKS_H[[#This Row],[POS]],ReplacementLevel_H[],COLUMN(ReplacementLevel_H[RBI]),FALSE)</f>
        <v>1.049430894308943</v>
      </c>
      <c r="T37" s="26">
        <f>MYRANKS_H[[#This Row],[SB]]/9.4-VLOOKUP(MYRANKS_H[[#This Row],[POS]],ReplacementLevel_H[],COLUMN(ReplacementLevel_H[SB]),FALSE)</f>
        <v>1.3195744680851063</v>
      </c>
      <c r="U37" s="26">
        <f>((MYRANKS_H[[#This Row],[H]]+1768)/(MYRANKS_H[[#This Row],[AB]]+6617)-0.267)/0.0024-VLOOKUP(MYRANKS_H[[#This Row],[POS]],ReplacementLevel_H[],COLUMN(ReplacementLevel_H[AVG]),FALSE)</f>
        <v>-0.56182915506035014</v>
      </c>
      <c r="V37" s="26">
        <f>MYRANKS_H[[#This Row],[RSGP]]+MYRANKS_H[[#This Row],[HRSGP]]+MYRANKS_H[[#This Row],[RBISGP]]+MYRANKS_H[[#This Row],[SBSGP]]+MYRANKS_H[[#This Row],[AVGSGP]]</f>
        <v>3.7452437495475821</v>
      </c>
    </row>
    <row r="38" spans="1:22" ht="15" customHeight="1" x14ac:dyDescent="0.25">
      <c r="A38" s="7" t="s">
        <v>19223</v>
      </c>
      <c r="B38" s="8" t="str">
        <f>VLOOKUP(MYRANKS_H[[#This Row],[PLAYERID]],PLAYERIDMAP[],COLUMN(PLAYERIDMAP[LASTNAME]),FALSE)</f>
        <v>Martinez</v>
      </c>
      <c r="C38" s="11" t="str">
        <f>VLOOKUP(MYRANKS_H[[#This Row],[PLAYERID]],PLAYERIDMAP[],COLUMN(PLAYERIDMAP[FIRSTNAME]),FALSE)</f>
        <v xml:space="preserve">Victor </v>
      </c>
      <c r="D38" s="11" t="str">
        <f>VLOOKUP(MYRANKS_H[[#This Row],[PLAYERID]],PLAYERIDMAP[],COLUMN(PLAYERIDMAP[TEAM]),FALSE)</f>
        <v>DET</v>
      </c>
      <c r="E38" s="11" t="str">
        <f>VLOOKUP(MYRANKS_H[[#This Row],[PLAYERID]],PLAYERIDMAP[],COLUMN(PLAYERIDMAP[POS]),FALSE)</f>
        <v>C</v>
      </c>
      <c r="F38" s="11">
        <f>VLOOKUP(MYRANKS_H[[#This Row],[PLAYERID]],PLAYERIDMAP[],COLUMN(PLAYERIDMAP[IDFANGRAPHS]),FALSE)</f>
        <v>393</v>
      </c>
      <c r="G38" s="12">
        <f>VLOOKUP(MYRANKS_H[[#This Row],[IDFRANGRAPHS]],STEAMER_H[],COLUMN(STEAMER_H[PA]),FALSE)</f>
        <v>495</v>
      </c>
      <c r="H38" s="12">
        <f>VLOOKUP(MYRANKS_H[[#This Row],[IDFRANGRAPHS]],STEAMER_H[],COLUMN(STEAMER_H[AB]),FALSE)</f>
        <v>443</v>
      </c>
      <c r="I38" s="12">
        <f>VLOOKUP(MYRANKS_H[[#This Row],[IDFRANGRAPHS]],STEAMER_H[],COLUMN(STEAMER_H[H]),FALSE)</f>
        <v>130</v>
      </c>
      <c r="J38" s="12">
        <f>VLOOKUP(MYRANKS_H[[#This Row],[IDFRANGRAPHS]],STEAMER_H[],COLUMN(STEAMER_H[HR]),FALSE)</f>
        <v>14</v>
      </c>
      <c r="K38" s="12">
        <f>VLOOKUP(MYRANKS_H[[#This Row],[IDFRANGRAPHS]],STEAMER_H[],COLUMN(STEAMER_H[R]),FALSE)</f>
        <v>63</v>
      </c>
      <c r="L38" s="12">
        <f>VLOOKUP(MYRANKS_H[[#This Row],[IDFRANGRAPHS]],STEAMER_H[],COLUMN(STEAMER_H[RBI]),FALSE)</f>
        <v>66</v>
      </c>
      <c r="M38" s="12">
        <f>VLOOKUP(MYRANKS_H[[#This Row],[IDFRANGRAPHS]],STEAMER_H[],COLUMN(STEAMER_H[BB]),FALSE)</f>
        <v>44</v>
      </c>
      <c r="N38" s="12">
        <f>VLOOKUP(MYRANKS_H[[#This Row],[IDFRANGRAPHS]],STEAMER_H[],COLUMN(STEAMER_H[SO]),FALSE)</f>
        <v>52</v>
      </c>
      <c r="O38" s="12">
        <f>VLOOKUP(MYRANKS_H[[#This Row],[IDFRANGRAPHS]],STEAMER_H[],COLUMN(STEAMER_H[SB]),FALSE)</f>
        <v>2</v>
      </c>
      <c r="P38" s="14">
        <f>MYRANKS_H[[#This Row],[H]]/MYRANKS_H[[#This Row],[AB]]</f>
        <v>0.29345372460496616</v>
      </c>
      <c r="Q38" s="26">
        <f>MYRANKS_H[[#This Row],[R]]/24.6-VLOOKUP(MYRANKS_H[[#This Row],[POS]],ReplacementLevel_H[],COLUMN(ReplacementLevel_H[R]),FALSE)</f>
        <v>1.1709756097560977</v>
      </c>
      <c r="R38" s="26">
        <f>MYRANKS_H[[#This Row],[HR]]/10.4-VLOOKUP(MYRANKS_H[[#This Row],[POS]],ReplacementLevel_H[],COLUMN(ReplacementLevel_H[HR]),FALSE)</f>
        <v>0.47615384615384604</v>
      </c>
      <c r="S38" s="26">
        <f>MYRANKS_H[[#This Row],[RBI]]/24.6-VLOOKUP(MYRANKS_H[[#This Row],[POS]],ReplacementLevel_H[],COLUMN(ReplacementLevel_H[RBI]),FALSE)</f>
        <v>1.2729268292682925</v>
      </c>
      <c r="T38" s="26">
        <f>MYRANKS_H[[#This Row],[SB]]/9.4-VLOOKUP(MYRANKS_H[[#This Row],[POS]],ReplacementLevel_H[],COLUMN(ReplacementLevel_H[SB]),FALSE)</f>
        <v>8.2765957446808508E-2</v>
      </c>
      <c r="U38" s="26">
        <f>((MYRANKS_H[[#This Row],[H]]+1768)/(MYRANKS_H[[#This Row],[AB]]+6617)-0.267)/0.0024-VLOOKUP(MYRANKS_H[[#This Row],[POS]],ReplacementLevel_H[],COLUMN(ReplacementLevel_H[AVG]),FALSE)</f>
        <v>1.116052880075534</v>
      </c>
      <c r="V38" s="26">
        <f>MYRANKS_H[[#This Row],[RSGP]]+MYRANKS_H[[#This Row],[HRSGP]]+MYRANKS_H[[#This Row],[RBISGP]]+MYRANKS_H[[#This Row],[SBSGP]]+MYRANKS_H[[#This Row],[AVGSGP]]</f>
        <v>4.1188751227005795</v>
      </c>
    </row>
    <row r="39" spans="1:22" ht="15" customHeight="1" x14ac:dyDescent="0.25">
      <c r="A39" s="8" t="s">
        <v>20212</v>
      </c>
      <c r="B39" s="15" t="str">
        <f>VLOOKUP(MYRANKS_H[[#This Row],[PLAYERID]],PLAYERIDMAP[],COLUMN(PLAYERIDMAP[LASTNAME]),FALSE)</f>
        <v>Santana</v>
      </c>
      <c r="C39" s="12" t="str">
        <f>VLOOKUP(MYRANKS_H[[#This Row],[PLAYERID]],PLAYERIDMAP[],COLUMN(PLAYERIDMAP[FIRSTNAME]),FALSE)</f>
        <v xml:space="preserve">Carlos </v>
      </c>
      <c r="D39" s="12" t="str">
        <f>VLOOKUP(MYRANKS_H[[#This Row],[PLAYERID]],PLAYERIDMAP[],COLUMN(PLAYERIDMAP[TEAM]),FALSE)</f>
        <v>CLE</v>
      </c>
      <c r="E39" s="12" t="str">
        <f>VLOOKUP(MYRANKS_H[[#This Row],[PLAYERID]],PLAYERIDMAP[],COLUMN(PLAYERIDMAP[POS]),FALSE)</f>
        <v>C</v>
      </c>
      <c r="F39" s="12">
        <f>VLOOKUP(MYRANKS_H[[#This Row],[PLAYERID]],PLAYERIDMAP[],COLUMN(PLAYERIDMAP[IDFANGRAPHS]),FALSE)</f>
        <v>2396</v>
      </c>
      <c r="G39" s="12">
        <f>VLOOKUP(MYRANKS_H[[#This Row],[IDFRANGRAPHS]],STEAMER_H[],COLUMN(STEAMER_H[PA]),FALSE)</f>
        <v>549</v>
      </c>
      <c r="H39" s="12">
        <f>VLOOKUP(MYRANKS_H[[#This Row],[IDFRANGRAPHS]],STEAMER_H[],COLUMN(STEAMER_H[AB]),FALSE)</f>
        <v>459</v>
      </c>
      <c r="I39" s="12">
        <f>VLOOKUP(MYRANKS_H[[#This Row],[IDFRANGRAPHS]],STEAMER_H[],COLUMN(STEAMER_H[H]),FALSE)</f>
        <v>115</v>
      </c>
      <c r="J39" s="12">
        <f>VLOOKUP(MYRANKS_H[[#This Row],[IDFRANGRAPHS]],STEAMER_H[],COLUMN(STEAMER_H[HR]),FALSE)</f>
        <v>20</v>
      </c>
      <c r="K39" s="12">
        <f>VLOOKUP(MYRANKS_H[[#This Row],[IDFRANGRAPHS]],STEAMER_H[],COLUMN(STEAMER_H[R]),FALSE)</f>
        <v>69</v>
      </c>
      <c r="L39" s="12">
        <f>VLOOKUP(MYRANKS_H[[#This Row],[IDFRANGRAPHS]],STEAMER_H[],COLUMN(STEAMER_H[RBI]),FALSE)</f>
        <v>70</v>
      </c>
      <c r="M39" s="12">
        <f>VLOOKUP(MYRANKS_H[[#This Row],[IDFRANGRAPHS]],STEAMER_H[],COLUMN(STEAMER_H[BB]),FALSE)</f>
        <v>82</v>
      </c>
      <c r="N39" s="12">
        <f>VLOOKUP(MYRANKS_H[[#This Row],[IDFRANGRAPHS]],STEAMER_H[],COLUMN(STEAMER_H[SO]),FALSE)</f>
        <v>94</v>
      </c>
      <c r="O39" s="12">
        <f>VLOOKUP(MYRANKS_H[[#This Row],[IDFRANGRAPHS]],STEAMER_H[],COLUMN(STEAMER_H[SB]),FALSE)</f>
        <v>3</v>
      </c>
      <c r="P39" s="14">
        <f>MYRANKS_H[[#This Row],[H]]/MYRANKS_H[[#This Row],[AB]]</f>
        <v>0.25054466230936817</v>
      </c>
      <c r="Q39" s="26">
        <f>MYRANKS_H[[#This Row],[R]]/24.6-VLOOKUP(MYRANKS_H[[#This Row],[POS]],ReplacementLevel_H[],COLUMN(ReplacementLevel_H[R]),FALSE)</f>
        <v>1.4148780487804877</v>
      </c>
      <c r="R39" s="26">
        <f>MYRANKS_H[[#This Row],[HR]]/10.4-VLOOKUP(MYRANKS_H[[#This Row],[POS]],ReplacementLevel_H[],COLUMN(ReplacementLevel_H[HR]),FALSE)</f>
        <v>1.0530769230769228</v>
      </c>
      <c r="S39" s="26">
        <f>MYRANKS_H[[#This Row],[RBI]]/24.6-VLOOKUP(MYRANKS_H[[#This Row],[POS]],ReplacementLevel_H[],COLUMN(ReplacementLevel_H[RBI]),FALSE)</f>
        <v>1.4355284552845526</v>
      </c>
      <c r="T39" s="26">
        <f>MYRANKS_H[[#This Row],[SB]]/9.4-VLOOKUP(MYRANKS_H[[#This Row],[POS]],ReplacementLevel_H[],COLUMN(ReplacementLevel_H[SB]),FALSE)</f>
        <v>0.18914893617021272</v>
      </c>
      <c r="U39" s="26">
        <f>((MYRANKS_H[[#This Row],[H]]+1768)/(MYRANKS_H[[#This Row],[AB]]+6617)-0.267)/0.0024-VLOOKUP(MYRANKS_H[[#This Row],[POS]],ReplacementLevel_H[],COLUMN(ReplacementLevel_H[AVG]),FALSE)</f>
        <v>-2.050122479745381E-2</v>
      </c>
      <c r="V39" s="26">
        <f>MYRANKS_H[[#This Row],[RSGP]]+MYRANKS_H[[#This Row],[HRSGP]]+MYRANKS_H[[#This Row],[RBISGP]]+MYRANKS_H[[#This Row],[SBSGP]]+MYRANKS_H[[#This Row],[AVGSGP]]</f>
        <v>4.0721311385147221</v>
      </c>
    </row>
    <row r="40" spans="1:22" ht="15" customHeight="1" x14ac:dyDescent="0.25">
      <c r="A40" s="8" t="s">
        <v>19933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Row],[IDFRANGRAPHS]],STEAMER_H[],COLUMN(STEAMER_H[PA]),FALSE)</f>
        <v>614</v>
      </c>
      <c r="H40" s="12">
        <f>VLOOKUP(MYRANKS_H[[#This Row],[IDFRANGRAPHS]],STEAMER_H[],COLUMN(STEAMER_H[AB]),FALSE)</f>
        <v>542</v>
      </c>
      <c r="I40" s="12">
        <f>VLOOKUP(MYRANKS_H[[#This Row],[IDFRANGRAPHS]],STEAMER_H[],COLUMN(STEAMER_H[H]),FALSE)</f>
        <v>146</v>
      </c>
      <c r="J40" s="12">
        <f>VLOOKUP(MYRANKS_H[[#This Row],[IDFRANGRAPHS]],STEAMER_H[],COLUMN(STEAMER_H[HR]),FALSE)</f>
        <v>19</v>
      </c>
      <c r="K40" s="12">
        <f>VLOOKUP(MYRANKS_H[[#This Row],[IDFRANGRAPHS]],STEAMER_H[],COLUMN(STEAMER_H[R]),FALSE)</f>
        <v>78</v>
      </c>
      <c r="L40" s="12">
        <f>VLOOKUP(MYRANKS_H[[#This Row],[IDFRANGRAPHS]],STEAMER_H[],COLUMN(STEAMER_H[RBI]),FALSE)</f>
        <v>74</v>
      </c>
      <c r="M40" s="12">
        <f>VLOOKUP(MYRANKS_H[[#This Row],[IDFRANGRAPHS]],STEAMER_H[],COLUMN(STEAMER_H[BB]),FALSE)</f>
        <v>58</v>
      </c>
      <c r="N40" s="12">
        <f>VLOOKUP(MYRANKS_H[[#This Row],[IDFRANGRAPHS]],STEAMER_H[],COLUMN(STEAMER_H[SO]),FALSE)</f>
        <v>111</v>
      </c>
      <c r="O40" s="12">
        <f>VLOOKUP(MYRANKS_H[[#This Row],[IDFRANGRAPHS]],STEAMER_H[],COLUMN(STEAMER_H[SB]),FALSE)</f>
        <v>16</v>
      </c>
      <c r="P40" s="14">
        <f>MYRANKS_H[[#This Row],[H]]/MYRANKS_H[[#This Row],[AB]]</f>
        <v>0.26937269372693728</v>
      </c>
      <c r="Q40" s="26">
        <f>MYRANKS_H[[#This Row],[R]]/24.6-VLOOKUP(MYRANKS_H[[#This Row],[POS]],ReplacementLevel_H[],COLUMN(ReplacementLevel_H[R]),FALSE)</f>
        <v>1.0907317073170728</v>
      </c>
      <c r="R40" s="26">
        <f>MYRANKS_H[[#This Row],[HR]]/10.4-VLOOKUP(MYRANKS_H[[#This Row],[POS]],ReplacementLevel_H[],COLUMN(ReplacementLevel_H[HR]),FALSE)</f>
        <v>0.92692307692307685</v>
      </c>
      <c r="S40" s="26">
        <f>MYRANKS_H[[#This Row],[RBI]]/24.6-VLOOKUP(MYRANKS_H[[#This Row],[POS]],ReplacementLevel_H[],COLUMN(ReplacementLevel_H[RBI]),FALSE)</f>
        <v>1.0681300813008128</v>
      </c>
      <c r="T40" s="26">
        <f>MYRANKS_H[[#This Row],[SB]]/9.4-VLOOKUP(MYRANKS_H[[#This Row],[POS]],ReplacementLevel_H[],COLUMN(ReplacementLevel_H[SB]),FALSE)</f>
        <v>0.23212765957446813</v>
      </c>
      <c r="U40" s="26">
        <f>((MYRANKS_H[[#This Row],[H]]+1768)/(MYRANKS_H[[#This Row],[AB]]+6617)-0.267)/0.0024-VLOOKUP(MYRANKS_H[[#This Row],[POS]],ReplacementLevel_H[],COLUMN(ReplacementLevel_H[AVG]),FALSE)</f>
        <v>0.27823997765050595</v>
      </c>
      <c r="V40" s="26">
        <f>MYRANKS_H[[#This Row],[RSGP]]+MYRANKS_H[[#This Row],[HRSGP]]+MYRANKS_H[[#This Row],[RBISGP]]+MYRANKS_H[[#This Row],[SBSGP]]+MYRANKS_H[[#This Row],[AVGSGP]]</f>
        <v>3.5961525027659365</v>
      </c>
    </row>
    <row r="41" spans="1:22" x14ac:dyDescent="0.25">
      <c r="A41" s="7" t="s">
        <v>18603</v>
      </c>
      <c r="B41" s="8" t="str">
        <f>VLOOKUP(MYRANKS_H[[#This Row],[PLAYERID]],PLAYERIDMAP[],COLUMN(PLAYERIDMAP[LASTNAME]),FALSE)</f>
        <v>Holliday</v>
      </c>
      <c r="C41" s="11" t="str">
        <f>VLOOKUP(MYRANKS_H[[#This Row],[PLAYERID]],PLAYERIDMAP[],COLUMN(PLAYERIDMAP[FIRSTNAME]),FALSE)</f>
        <v xml:space="preserve">Matt </v>
      </c>
      <c r="D41" s="11" t="str">
        <f>VLOOKUP(MYRANKS_H[[#This Row],[PLAYERID]],PLAYERIDMAP[],COLUMN(PLAYERIDMAP[TEAM]),FALSE)</f>
        <v>STL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1873</v>
      </c>
      <c r="G41" s="12">
        <f>VLOOKUP(MYRANKS_H[[#This Row],[IDFRANGRAPHS]],STEAMER_H[],COLUMN(STEAMER_H[PA]),FALSE)</f>
        <v>628</v>
      </c>
      <c r="H41" s="12">
        <f>VLOOKUP(MYRANKS_H[[#This Row],[IDFRANGRAPHS]],STEAMER_H[],COLUMN(STEAMER_H[AB]),FALSE)</f>
        <v>546</v>
      </c>
      <c r="I41" s="12">
        <f>VLOOKUP(MYRANKS_H[[#This Row],[IDFRANGRAPHS]],STEAMER_H[],COLUMN(STEAMER_H[H]),FALSE)</f>
        <v>159</v>
      </c>
      <c r="J41" s="12">
        <f>VLOOKUP(MYRANKS_H[[#This Row],[IDFRANGRAPHS]],STEAMER_H[],COLUMN(STEAMER_H[HR]),FALSE)</f>
        <v>23</v>
      </c>
      <c r="K41" s="12">
        <f>VLOOKUP(MYRANKS_H[[#This Row],[IDFRANGRAPHS]],STEAMER_H[],COLUMN(STEAMER_H[R]),FALSE)</f>
        <v>84</v>
      </c>
      <c r="L41" s="12">
        <f>VLOOKUP(MYRANKS_H[[#This Row],[IDFRANGRAPHS]],STEAMER_H[],COLUMN(STEAMER_H[RBI]),FALSE)</f>
        <v>87</v>
      </c>
      <c r="M41" s="12">
        <f>VLOOKUP(MYRANKS_H[[#This Row],[IDFRANGRAPHS]],STEAMER_H[],COLUMN(STEAMER_H[BB]),FALSE)</f>
        <v>69</v>
      </c>
      <c r="N41" s="12">
        <f>VLOOKUP(MYRANKS_H[[#This Row],[IDFRANGRAPHS]],STEAMER_H[],COLUMN(STEAMER_H[SO]),FALSE)</f>
        <v>114</v>
      </c>
      <c r="O41" s="12">
        <f>VLOOKUP(MYRANKS_H[[#This Row],[IDFRANGRAPHS]],STEAMER_H[],COLUMN(STEAMER_H[SB]),FALSE)</f>
        <v>3</v>
      </c>
      <c r="P41" s="14">
        <f>MYRANKS_H[[#This Row],[H]]/MYRANKS_H[[#This Row],[AB]]</f>
        <v>0.29120879120879123</v>
      </c>
      <c r="Q41" s="26">
        <f>MYRANKS_H[[#This Row],[R]]/24.6-VLOOKUP(MYRANKS_H[[#This Row],[POS]],ReplacementLevel_H[],COLUMN(ReplacementLevel_H[R]),FALSE)</f>
        <v>1.0446341463414632</v>
      </c>
      <c r="R41" s="26">
        <f>MYRANKS_H[[#This Row],[HR]]/10.4-VLOOKUP(MYRANKS_H[[#This Row],[POS]],ReplacementLevel_H[],COLUMN(ReplacementLevel_H[HR]),FALSE)</f>
        <v>1.1115384615384616</v>
      </c>
      <c r="S41" s="26">
        <f>MYRANKS_H[[#This Row],[RBI]]/24.6-VLOOKUP(MYRANKS_H[[#This Row],[POS]],ReplacementLevel_H[],COLUMN(ReplacementLevel_H[RBI]),FALSE)</f>
        <v>1.4965853658536581</v>
      </c>
      <c r="T41" s="26">
        <f>MYRANKS_H[[#This Row],[SB]]/9.4-VLOOKUP(MYRANKS_H[[#This Row],[POS]],ReplacementLevel_H[],COLUMN(ReplacementLevel_H[SB]),FALSE)</f>
        <v>-1.0208510638297874</v>
      </c>
      <c r="U41" s="26">
        <f>((MYRANKS_H[[#This Row],[H]]+1768)/(MYRANKS_H[[#This Row],[AB]]+6617)-0.267)/0.0024-VLOOKUP(MYRANKS_H[[#This Row],[POS]],ReplacementLevel_H[],COLUMN(ReplacementLevel_H[AVG]),FALSE)</f>
        <v>0.92223323560890058</v>
      </c>
      <c r="V41" s="26">
        <f>MYRANKS_H[[#This Row],[RSGP]]+MYRANKS_H[[#This Row],[HRSGP]]+MYRANKS_H[[#This Row],[RBISGP]]+MYRANKS_H[[#This Row],[SBSGP]]+MYRANKS_H[[#This Row],[AVGSGP]]</f>
        <v>3.5541401455126964</v>
      </c>
    </row>
    <row r="42" spans="1:22" ht="15" customHeight="1" x14ac:dyDescent="0.25">
      <c r="A42" s="8" t="s">
        <v>20547</v>
      </c>
      <c r="B42" s="15" t="str">
        <f>VLOOKUP(MYRANKS_H[[#This Row],[PLAYERID]],PLAYERIDMAP[],COLUMN(PLAYERIDMAP[LASTNAME]),FALSE)</f>
        <v>Tulowitzki</v>
      </c>
      <c r="C42" s="12" t="str">
        <f>VLOOKUP(MYRANKS_H[[#This Row],[PLAYERID]],PLAYERIDMAP[],COLUMN(PLAYERIDMAP[FIRSTNAME]),FALSE)</f>
        <v xml:space="preserve">Troy </v>
      </c>
      <c r="D42" s="12" t="str">
        <f>VLOOKUP(MYRANKS_H[[#This Row],[PLAYERID]],PLAYERIDMAP[],COLUMN(PLAYERIDMAP[TEAM]),FALSE)</f>
        <v>COL</v>
      </c>
      <c r="E42" s="12" t="str">
        <f>VLOOKUP(MYRANKS_H[[#This Row],[PLAYERID]],PLAYERIDMAP[],COLUMN(PLAYERIDMAP[POS]),FALSE)</f>
        <v>SS</v>
      </c>
      <c r="F42" s="12">
        <f>VLOOKUP(MYRANKS_H[[#This Row],[PLAYERID]],PLAYERIDMAP[],COLUMN(PLAYERIDMAP[IDFANGRAPHS]),FALSE)</f>
        <v>3531</v>
      </c>
      <c r="G42" s="12">
        <f>VLOOKUP(MYRANKS_H[[#This Row],[IDFRANGRAPHS]],STEAMER_H[],COLUMN(STEAMER_H[PA]),FALSE)</f>
        <v>492</v>
      </c>
      <c r="H42" s="12">
        <f>VLOOKUP(MYRANKS_H[[#This Row],[IDFRANGRAPHS]],STEAMER_H[],COLUMN(STEAMER_H[AB]),FALSE)</f>
        <v>434</v>
      </c>
      <c r="I42" s="12">
        <f>VLOOKUP(MYRANKS_H[[#This Row],[IDFRANGRAPHS]],STEAMER_H[],COLUMN(STEAMER_H[H]),FALSE)</f>
        <v>130</v>
      </c>
      <c r="J42" s="12">
        <f>VLOOKUP(MYRANKS_H[[#This Row],[IDFRANGRAPHS]],STEAMER_H[],COLUMN(STEAMER_H[HR]),FALSE)</f>
        <v>23</v>
      </c>
      <c r="K42" s="12">
        <f>VLOOKUP(MYRANKS_H[[#This Row],[IDFRANGRAPHS]],STEAMER_H[],COLUMN(STEAMER_H[R]),FALSE)</f>
        <v>72</v>
      </c>
      <c r="L42" s="12">
        <f>VLOOKUP(MYRANKS_H[[#This Row],[IDFRANGRAPHS]],STEAMER_H[],COLUMN(STEAMER_H[RBI]),FALSE)</f>
        <v>79</v>
      </c>
      <c r="M42" s="12">
        <f>VLOOKUP(MYRANKS_H[[#This Row],[IDFRANGRAPHS]],STEAMER_H[],COLUMN(STEAMER_H[BB]),FALSE)</f>
        <v>49</v>
      </c>
      <c r="N42" s="12">
        <f>VLOOKUP(MYRANKS_H[[#This Row],[IDFRANGRAPHS]],STEAMER_H[],COLUMN(STEAMER_H[SO]),FALSE)</f>
        <v>61</v>
      </c>
      <c r="O42" s="12">
        <f>VLOOKUP(MYRANKS_H[[#This Row],[IDFRANGRAPHS]],STEAMER_H[],COLUMN(STEAMER_H[SB]),FALSE)</f>
        <v>4</v>
      </c>
      <c r="P42" s="14">
        <f>MYRANKS_H[[#This Row],[H]]/MYRANKS_H[[#This Row],[AB]]</f>
        <v>0.29953917050691242</v>
      </c>
      <c r="Q42" s="26">
        <f>MYRANKS_H[[#This Row],[R]]/24.6-VLOOKUP(MYRANKS_H[[#This Row],[POS]],ReplacementLevel_H[],COLUMN(ReplacementLevel_H[R]),FALSE)</f>
        <v>0.84682926829268279</v>
      </c>
      <c r="R42" s="26">
        <f>MYRANKS_H[[#This Row],[HR]]/10.4-VLOOKUP(MYRANKS_H[[#This Row],[POS]],ReplacementLevel_H[],COLUMN(ReplacementLevel_H[HR]),FALSE)</f>
        <v>1.3115384615384618</v>
      </c>
      <c r="S42" s="26">
        <f>MYRANKS_H[[#This Row],[RBI]]/24.6-VLOOKUP(MYRANKS_H[[#This Row],[POS]],ReplacementLevel_H[],COLUMN(ReplacementLevel_H[RBI]),FALSE)</f>
        <v>1.2713821138211379</v>
      </c>
      <c r="T42" s="26">
        <f>MYRANKS_H[[#This Row],[SB]]/9.4-VLOOKUP(MYRANKS_H[[#This Row],[POS]],ReplacementLevel_H[],COLUMN(ReplacementLevel_H[SB]),FALSE)</f>
        <v>-1.044468085106383</v>
      </c>
      <c r="U42" s="26">
        <f>((MYRANKS_H[[#This Row],[H]]+1768)/(MYRANKS_H[[#This Row],[AB]]+6617)-0.267)/0.0024-VLOOKUP(MYRANKS_H[[#This Row],[POS]],ReplacementLevel_H[],COLUMN(ReplacementLevel_H[AVG]),FALSE)</f>
        <v>1.0390318158180845</v>
      </c>
      <c r="V42" s="26">
        <f>MYRANKS_H[[#This Row],[RSGP]]+MYRANKS_H[[#This Row],[HRSGP]]+MYRANKS_H[[#This Row],[RBISGP]]+MYRANKS_H[[#This Row],[SBSGP]]+MYRANKS_H[[#This Row],[AVGSGP]]</f>
        <v>3.4243135743639836</v>
      </c>
    </row>
    <row r="43" spans="1:22" x14ac:dyDescent="0.25">
      <c r="A43" s="7" t="s">
        <v>18017</v>
      </c>
      <c r="B43" s="8" t="str">
        <f>VLOOKUP(MYRANKS_H[[#This Row],[PLAYERID]],PLAYERIDMAP[],COLUMN(PLAYERIDMAP[LASTNAME]),FALSE)</f>
        <v>Encarnacion</v>
      </c>
      <c r="C43" s="11" t="str">
        <f>VLOOKUP(MYRANKS_H[[#This Row],[PLAYERID]],PLAYERIDMAP[],COLUMN(PLAYERIDMAP[FIRSTNAME]),FALSE)</f>
        <v xml:space="preserve">Edwin </v>
      </c>
      <c r="D43" s="11" t="str">
        <f>VLOOKUP(MYRANKS_H[[#This Row],[PLAYERID]],PLAYERIDMAP[],COLUMN(PLAYERIDMAP[TEAM]),FALSE)</f>
        <v>TOR</v>
      </c>
      <c r="E43" s="11" t="str">
        <f>VLOOKUP(MYRANKS_H[[#This Row],[PLAYERID]],PLAYERIDMAP[],COLUMN(PLAYERIDMAP[POS]),FALSE)</f>
        <v>1B</v>
      </c>
      <c r="F43" s="11">
        <f>VLOOKUP(MYRANKS_H[[#This Row],[PLAYERID]],PLAYERIDMAP[],COLUMN(PLAYERIDMAP[IDFANGRAPHS]),FALSE)</f>
        <v>2151</v>
      </c>
      <c r="G43" s="12">
        <f>VLOOKUP(MYRANKS_H[[#This Row],[IDFRANGRAPHS]],STEAMER_H[],COLUMN(STEAMER_H[PA]),FALSE)</f>
        <v>556</v>
      </c>
      <c r="H43" s="12">
        <f>VLOOKUP(MYRANKS_H[[#This Row],[IDFRANGRAPHS]],STEAMER_H[],COLUMN(STEAMER_H[AB]),FALSE)</f>
        <v>482</v>
      </c>
      <c r="I43" s="12">
        <f>VLOOKUP(MYRANKS_H[[#This Row],[IDFRANGRAPHS]],STEAMER_H[],COLUMN(STEAMER_H[H]),FALSE)</f>
        <v>128</v>
      </c>
      <c r="J43" s="12">
        <f>VLOOKUP(MYRANKS_H[[#This Row],[IDFRANGRAPHS]],STEAMER_H[],COLUMN(STEAMER_H[HR]),FALSE)</f>
        <v>27</v>
      </c>
      <c r="K43" s="12">
        <f>VLOOKUP(MYRANKS_H[[#This Row],[IDFRANGRAPHS]],STEAMER_H[],COLUMN(STEAMER_H[R]),FALSE)</f>
        <v>75</v>
      </c>
      <c r="L43" s="12">
        <f>VLOOKUP(MYRANKS_H[[#This Row],[IDFRANGRAPHS]],STEAMER_H[],COLUMN(STEAMER_H[RBI]),FALSE)</f>
        <v>84</v>
      </c>
      <c r="M43" s="12">
        <f>VLOOKUP(MYRANKS_H[[#This Row],[IDFRANGRAPHS]],STEAMER_H[],COLUMN(STEAMER_H[BB]),FALSE)</f>
        <v>63</v>
      </c>
      <c r="N43" s="12">
        <f>VLOOKUP(MYRANKS_H[[#This Row],[IDFRANGRAPHS]],STEAMER_H[],COLUMN(STEAMER_H[SO]),FALSE)</f>
        <v>83</v>
      </c>
      <c r="O43" s="12">
        <f>VLOOKUP(MYRANKS_H[[#This Row],[IDFRANGRAPHS]],STEAMER_H[],COLUMN(STEAMER_H[SB]),FALSE)</f>
        <v>6</v>
      </c>
      <c r="P43" s="14">
        <f>MYRANKS_H[[#This Row],[H]]/MYRANKS_H[[#This Row],[AB]]</f>
        <v>0.26556016597510373</v>
      </c>
      <c r="Q43" s="26">
        <f>MYRANKS_H[[#This Row],[R]]/24.6-VLOOKUP(MYRANKS_H[[#This Row],[POS]],ReplacementLevel_H[],COLUMN(ReplacementLevel_H[R]),FALSE)</f>
        <v>0.67878048780487799</v>
      </c>
      <c r="R43" s="26">
        <f>MYRANKS_H[[#This Row],[HR]]/10.4-VLOOKUP(MYRANKS_H[[#This Row],[POS]],ReplacementLevel_H[],COLUMN(ReplacementLevel_H[HR]),FALSE)</f>
        <v>1.0561538461538462</v>
      </c>
      <c r="S43" s="26">
        <f>MYRANKS_H[[#This Row],[RBI]]/24.6-VLOOKUP(MYRANKS_H[[#This Row],[POS]],ReplacementLevel_H[],COLUMN(ReplacementLevel_H[RBI]),FALSE)</f>
        <v>0.95463414634146337</v>
      </c>
      <c r="T43" s="26">
        <f>MYRANKS_H[[#This Row],[SB]]/9.4-VLOOKUP(MYRANKS_H[[#This Row],[POS]],ReplacementLevel_H[],COLUMN(ReplacementLevel_H[SB]),FALSE)</f>
        <v>0.37829787234042545</v>
      </c>
      <c r="U43" s="26">
        <f>((MYRANKS_H[[#This Row],[H]]+1768)/(MYRANKS_H[[#This Row],[AB]]+6617)-0.267)/0.0024-VLOOKUP(MYRANKS_H[[#This Row],[POS]],ReplacementLevel_H[],COLUMN(ReplacementLevel_H[AVG]),FALSE)</f>
        <v>0.27327933511760677</v>
      </c>
      <c r="V43" s="26">
        <f>MYRANKS_H[[#This Row],[RSGP]]+MYRANKS_H[[#This Row],[HRSGP]]+MYRANKS_H[[#This Row],[RBISGP]]+MYRANKS_H[[#This Row],[SBSGP]]+MYRANKS_H[[#This Row],[AVGSGP]]</f>
        <v>3.3411456877582197</v>
      </c>
    </row>
    <row r="44" spans="1:22" x14ac:dyDescent="0.25">
      <c r="A44" s="7" t="s">
        <v>17802</v>
      </c>
      <c r="B44" s="8" t="str">
        <f>VLOOKUP(MYRANKS_H[[#This Row],[PLAYERID]],PLAYERIDMAP[],COLUMN(PLAYERIDMAP[LASTNAME]),FALSE)</f>
        <v>Davis</v>
      </c>
      <c r="C44" s="11" t="str">
        <f>VLOOKUP(MYRANKS_H[[#This Row],[PLAYERID]],PLAYERIDMAP[],COLUMN(PLAYERIDMAP[FIRSTNAME]),FALSE)</f>
        <v xml:space="preserve">Ike </v>
      </c>
      <c r="D44" s="11" t="str">
        <f>VLOOKUP(MYRANKS_H[[#This Row],[PLAYERID]],PLAYERIDMAP[],COLUMN(PLAYERIDMAP[TEAM]),FALSE)</f>
        <v>NYM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8433</v>
      </c>
      <c r="G44" s="12">
        <f>VLOOKUP(MYRANKS_H[[#This Row],[IDFRANGRAPHS]],STEAMER_H[],COLUMN(STEAMER_H[PA]),FALSE)</f>
        <v>639</v>
      </c>
      <c r="H44" s="12">
        <f>VLOOKUP(MYRANKS_H[[#This Row],[IDFRANGRAPHS]],STEAMER_H[],COLUMN(STEAMER_H[AB]),FALSE)</f>
        <v>556</v>
      </c>
      <c r="I44" s="12">
        <f>VLOOKUP(MYRANKS_H[[#This Row],[IDFRANGRAPHS]],STEAMER_H[],COLUMN(STEAMER_H[H]),FALSE)</f>
        <v>142</v>
      </c>
      <c r="J44" s="12">
        <f>VLOOKUP(MYRANKS_H[[#This Row],[IDFRANGRAPHS]],STEAMER_H[],COLUMN(STEAMER_H[HR]),FALSE)</f>
        <v>30</v>
      </c>
      <c r="K44" s="12">
        <f>VLOOKUP(MYRANKS_H[[#This Row],[IDFRANGRAPHS]],STEAMER_H[],COLUMN(STEAMER_H[R]),FALSE)</f>
        <v>80</v>
      </c>
      <c r="L44" s="12">
        <f>VLOOKUP(MYRANKS_H[[#This Row],[IDFRANGRAPHS]],STEAMER_H[],COLUMN(STEAMER_H[RBI]),FALSE)</f>
        <v>93</v>
      </c>
      <c r="M44" s="12">
        <f>VLOOKUP(MYRANKS_H[[#This Row],[IDFRANGRAPHS]],STEAMER_H[],COLUMN(STEAMER_H[BB]),FALSE)</f>
        <v>74</v>
      </c>
      <c r="N44" s="12">
        <f>VLOOKUP(MYRANKS_H[[#This Row],[IDFRANGRAPHS]],STEAMER_H[],COLUMN(STEAMER_H[SO]),FALSE)</f>
        <v>143</v>
      </c>
      <c r="O44" s="12">
        <f>VLOOKUP(MYRANKS_H[[#This Row],[IDFRANGRAPHS]],STEAMER_H[],COLUMN(STEAMER_H[SB]),FALSE)</f>
        <v>1</v>
      </c>
      <c r="P44" s="14">
        <f>MYRANKS_H[[#This Row],[H]]/MYRANKS_H[[#This Row],[AB]]</f>
        <v>0.25539568345323743</v>
      </c>
      <c r="Q44" s="26">
        <f>MYRANKS_H[[#This Row],[R]]/24.6-VLOOKUP(MYRANKS_H[[#This Row],[POS]],ReplacementLevel_H[],COLUMN(ReplacementLevel_H[R]),FALSE)</f>
        <v>0.88203252032520307</v>
      </c>
      <c r="R44" s="26">
        <f>MYRANKS_H[[#This Row],[HR]]/10.4-VLOOKUP(MYRANKS_H[[#This Row],[POS]],ReplacementLevel_H[],COLUMN(ReplacementLevel_H[HR]),FALSE)</f>
        <v>1.3446153846153845</v>
      </c>
      <c r="S44" s="26">
        <f>MYRANKS_H[[#This Row],[RBI]]/24.6-VLOOKUP(MYRANKS_H[[#This Row],[POS]],ReplacementLevel_H[],COLUMN(ReplacementLevel_H[RBI]),FALSE)</f>
        <v>1.3204878048780486</v>
      </c>
      <c r="T44" s="26">
        <f>MYRANKS_H[[#This Row],[SB]]/9.4-VLOOKUP(MYRANKS_H[[#This Row],[POS]],ReplacementLevel_H[],COLUMN(ReplacementLevel_H[SB]),FALSE)</f>
        <v>-0.15361702127659577</v>
      </c>
      <c r="U44" s="26">
        <f>((MYRANKS_H[[#This Row],[H]]+1768)/(MYRANKS_H[[#This Row],[AB]]+6617)-0.267)/0.0024-VLOOKUP(MYRANKS_H[[#This Row],[POS]],ReplacementLevel_H[],COLUMN(ReplacementLevel_H[AVG]),FALSE)</f>
        <v>-6.1535852037746863E-2</v>
      </c>
      <c r="V44" s="26">
        <f>MYRANKS_H[[#This Row],[RSGP]]+MYRANKS_H[[#This Row],[HRSGP]]+MYRANKS_H[[#This Row],[RBISGP]]+MYRANKS_H[[#This Row],[SBSGP]]+MYRANKS_H[[#This Row],[AVGSGP]]</f>
        <v>3.3319828365042938</v>
      </c>
    </row>
    <row r="45" spans="1:22" x14ac:dyDescent="0.25">
      <c r="A45" s="8" t="s">
        <v>20870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Row],[IDFRANGRAPHS]],STEAMER_H[],COLUMN(STEAMER_H[PA]),FALSE)</f>
        <v>676</v>
      </c>
      <c r="H45" s="12">
        <f>VLOOKUP(MYRANKS_H[[#This Row],[IDFRANGRAPHS]],STEAMER_H[],COLUMN(STEAMER_H[AB]),FALSE)</f>
        <v>574</v>
      </c>
      <c r="I45" s="12">
        <f>VLOOKUP(MYRANKS_H[[#This Row],[IDFRANGRAPHS]],STEAMER_H[],COLUMN(STEAMER_H[H]),FALSE)</f>
        <v>150</v>
      </c>
      <c r="J45" s="12">
        <f>VLOOKUP(MYRANKS_H[[#This Row],[IDFRANGRAPHS]],STEAMER_H[],COLUMN(STEAMER_H[HR]),FALSE)</f>
        <v>19</v>
      </c>
      <c r="K45" s="12">
        <f>VLOOKUP(MYRANKS_H[[#This Row],[IDFRANGRAPHS]],STEAMER_H[],COLUMN(STEAMER_H[R]),FALSE)</f>
        <v>89</v>
      </c>
      <c r="L45" s="12">
        <f>VLOOKUP(MYRANKS_H[[#This Row],[IDFRANGRAPHS]],STEAMER_H[],COLUMN(STEAMER_H[RBI]),FALSE)</f>
        <v>77</v>
      </c>
      <c r="M45" s="12">
        <f>VLOOKUP(MYRANKS_H[[#This Row],[IDFRANGRAPHS]],STEAMER_H[],COLUMN(STEAMER_H[BB]),FALSE)</f>
        <v>90</v>
      </c>
      <c r="N45" s="12">
        <f>VLOOKUP(MYRANKS_H[[#This Row],[IDFRANGRAPHS]],STEAMER_H[],COLUMN(STEAMER_H[SO]),FALSE)</f>
        <v>112</v>
      </c>
      <c r="O45" s="12">
        <f>VLOOKUP(MYRANKS_H[[#This Row],[IDFRANGRAPHS]],STEAMER_H[],COLUMN(STEAMER_H[SB]),FALSE)</f>
        <v>11</v>
      </c>
      <c r="P45" s="14">
        <f>MYRANKS_H[[#This Row],[H]]/MYRANKS_H[[#This Row],[AB]]</f>
        <v>0.26132404181184671</v>
      </c>
      <c r="Q45" s="26">
        <f>MYRANKS_H[[#This Row],[R]]/24.6-VLOOKUP(MYRANKS_H[[#This Row],[POS]],ReplacementLevel_H[],COLUMN(ReplacementLevel_H[R]),FALSE)</f>
        <v>1.5378861788617884</v>
      </c>
      <c r="R45" s="26">
        <f>MYRANKS_H[[#This Row],[HR]]/10.4-VLOOKUP(MYRANKS_H[[#This Row],[POS]],ReplacementLevel_H[],COLUMN(ReplacementLevel_H[HR]),FALSE)</f>
        <v>0.92692307692307685</v>
      </c>
      <c r="S45" s="26">
        <f>MYRANKS_H[[#This Row],[RBI]]/24.6-VLOOKUP(MYRANKS_H[[#This Row],[POS]],ReplacementLevel_H[],COLUMN(ReplacementLevel_H[RBI]),FALSE)</f>
        <v>1.190081300813008</v>
      </c>
      <c r="T45" s="26">
        <f>MYRANKS_H[[#This Row],[SB]]/9.4-VLOOKUP(MYRANKS_H[[#This Row],[POS]],ReplacementLevel_H[],COLUMN(ReplacementLevel_H[SB]),FALSE)</f>
        <v>-0.29978723404255314</v>
      </c>
      <c r="U45" s="26">
        <f>((MYRANKS_H[[#This Row],[H]]+1768)/(MYRANKS_H[[#This Row],[AB]]+6617)-0.267)/0.0024-VLOOKUP(MYRANKS_H[[#This Row],[POS]],ReplacementLevel_H[],COLUMN(ReplacementLevel_H[AVG]),FALSE)</f>
        <v>1.4288230658687298E-2</v>
      </c>
      <c r="V45" s="26">
        <f>MYRANKS_H[[#This Row],[RSGP]]+MYRANKS_H[[#This Row],[HRSGP]]+MYRANKS_H[[#This Row],[RBISGP]]+MYRANKS_H[[#This Row],[SBSGP]]+MYRANKS_H[[#This Row],[AVGSGP]]</f>
        <v>3.3693915532140073</v>
      </c>
    </row>
    <row r="46" spans="1:22" x14ac:dyDescent="0.25">
      <c r="A46" s="8" t="s">
        <v>19661</v>
      </c>
      <c r="B46" s="15" t="str">
        <f>VLOOKUP(MYRANKS_H[[#This Row],[PLAYERID]],PLAYERIDMAP[],COLUMN(PLAYERIDMAP[LASTNAME]),FALSE)</f>
        <v>Pagan</v>
      </c>
      <c r="C46" s="12" t="str">
        <f>VLOOKUP(MYRANKS_H[[#This Row],[PLAYERID]],PLAYERIDMAP[],COLUMN(PLAYERIDMAP[FIRSTNAME]),FALSE)</f>
        <v xml:space="preserve">Angel </v>
      </c>
      <c r="D46" s="12" t="str">
        <f>VLOOKUP(MYRANKS_H[[#This Row],[PLAYERID]],PLAYERIDMAP[],COLUMN(PLAYERIDMAP[TEAM]),FALSE)</f>
        <v>SF</v>
      </c>
      <c r="E46" s="12" t="str">
        <f>VLOOKUP(MYRANKS_H[[#This Row],[PLAYERID]],PLAYERIDMAP[],COLUMN(PLAYERIDMAP[POS]),FALSE)</f>
        <v>OF</v>
      </c>
      <c r="F46" s="12">
        <f>VLOOKUP(MYRANKS_H[[#This Row],[PLAYERID]],PLAYERIDMAP[],COLUMN(PLAYERIDMAP[IDFANGRAPHS]),FALSE)</f>
        <v>2918</v>
      </c>
      <c r="G46" s="12">
        <f>VLOOKUP(MYRANKS_H[[#This Row],[IDFRANGRAPHS]],STEAMER_H[],COLUMN(STEAMER_H[PA]),FALSE)</f>
        <v>682</v>
      </c>
      <c r="H46" s="12">
        <f>VLOOKUP(MYRANKS_H[[#This Row],[IDFRANGRAPHS]],STEAMER_H[],COLUMN(STEAMER_H[AB]),FALSE)</f>
        <v>616</v>
      </c>
      <c r="I46" s="12">
        <f>VLOOKUP(MYRANKS_H[[#This Row],[IDFRANGRAPHS]],STEAMER_H[],COLUMN(STEAMER_H[H]),FALSE)</f>
        <v>174</v>
      </c>
      <c r="J46" s="12">
        <f>VLOOKUP(MYRANKS_H[[#This Row],[IDFRANGRAPHS]],STEAMER_H[],COLUMN(STEAMER_H[HR]),FALSE)</f>
        <v>9</v>
      </c>
      <c r="K46" s="12">
        <f>VLOOKUP(MYRANKS_H[[#This Row],[IDFRANGRAPHS]],STEAMER_H[],COLUMN(STEAMER_H[R]),FALSE)</f>
        <v>93</v>
      </c>
      <c r="L46" s="12">
        <f>VLOOKUP(MYRANKS_H[[#This Row],[IDFRANGRAPHS]],STEAMER_H[],COLUMN(STEAMER_H[RBI]),FALSE)</f>
        <v>58</v>
      </c>
      <c r="M46" s="12">
        <f>VLOOKUP(MYRANKS_H[[#This Row],[IDFRANGRAPHS]],STEAMER_H[],COLUMN(STEAMER_H[BB]),FALSE)</f>
        <v>54</v>
      </c>
      <c r="N46" s="12">
        <f>VLOOKUP(MYRANKS_H[[#This Row],[IDFRANGRAPHS]],STEAMER_H[],COLUMN(STEAMER_H[SO]),FALSE)</f>
        <v>96</v>
      </c>
      <c r="O46" s="12">
        <f>VLOOKUP(MYRANKS_H[[#This Row],[IDFRANGRAPHS]],STEAMER_H[],COLUMN(STEAMER_H[SB]),FALSE)</f>
        <v>24</v>
      </c>
      <c r="P46" s="14">
        <f>MYRANKS_H[[#This Row],[H]]/MYRANKS_H[[#This Row],[AB]]</f>
        <v>0.28246753246753248</v>
      </c>
      <c r="Q46" s="26">
        <f>MYRANKS_H[[#This Row],[R]]/24.6-VLOOKUP(MYRANKS_H[[#This Row],[POS]],ReplacementLevel_H[],COLUMN(ReplacementLevel_H[R]),FALSE)</f>
        <v>1.4104878048780485</v>
      </c>
      <c r="R46" s="26">
        <f>MYRANKS_H[[#This Row],[HR]]/10.4-VLOOKUP(MYRANKS_H[[#This Row],[POS]],ReplacementLevel_H[],COLUMN(ReplacementLevel_H[HR]),FALSE)</f>
        <v>-0.23461538461538478</v>
      </c>
      <c r="S46" s="26">
        <f>MYRANKS_H[[#This Row],[RBI]]/24.6-VLOOKUP(MYRANKS_H[[#This Row],[POS]],ReplacementLevel_H[],COLUMN(ReplacementLevel_H[RBI]),FALSE)</f>
        <v>0.31772357723577205</v>
      </c>
      <c r="T46" s="26">
        <f>MYRANKS_H[[#This Row],[SB]]/9.4-VLOOKUP(MYRANKS_H[[#This Row],[POS]],ReplacementLevel_H[],COLUMN(ReplacementLevel_H[SB]),FALSE)</f>
        <v>1.2131914893617017</v>
      </c>
      <c r="U46" s="26">
        <f>((MYRANKS_H[[#This Row],[H]]+1768)/(MYRANKS_H[[#This Row],[AB]]+6617)-0.267)/0.0024-VLOOKUP(MYRANKS_H[[#This Row],[POS]],ReplacementLevel_H[],COLUMN(ReplacementLevel_H[AVG]),FALSE)</f>
        <v>0.70151481635098578</v>
      </c>
      <c r="V46" s="26">
        <f>MYRANKS_H[[#This Row],[RSGP]]+MYRANKS_H[[#This Row],[HRSGP]]+MYRANKS_H[[#This Row],[RBISGP]]+MYRANKS_H[[#This Row],[SBSGP]]+MYRANKS_H[[#This Row],[AVGSGP]]</f>
        <v>3.4083023032111233</v>
      </c>
    </row>
    <row r="47" spans="1:22" x14ac:dyDescent="0.25">
      <c r="A47" s="8" t="s">
        <v>20158</v>
      </c>
      <c r="B47" s="15" t="str">
        <f>VLOOKUP(MYRANKS_H[[#This Row],[PLAYERID]],PLAYERIDMAP[],COLUMN(PLAYERIDMAP[LASTNAME]),FALSE)</f>
        <v>Rutledge</v>
      </c>
      <c r="C47" s="12" t="str">
        <f>VLOOKUP(MYRANKS_H[[#This Row],[PLAYERID]],PLAYERIDMAP[],COLUMN(PLAYERIDMAP[FIRSTNAME]),FALSE)</f>
        <v xml:space="preserve">Josh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11167</v>
      </c>
      <c r="G47" s="12">
        <f>VLOOKUP(MYRANKS_H[[#This Row],[IDFRANGRAPHS]],STEAMER_H[],COLUMN(STEAMER_H[PA]),FALSE)</f>
        <v>556</v>
      </c>
      <c r="H47" s="12">
        <f>VLOOKUP(MYRANKS_H[[#This Row],[IDFRANGRAPHS]],STEAMER_H[],COLUMN(STEAMER_H[AB]),FALSE)</f>
        <v>518</v>
      </c>
      <c r="I47" s="12">
        <f>VLOOKUP(MYRANKS_H[[#This Row],[IDFRANGRAPHS]],STEAMER_H[],COLUMN(STEAMER_H[H]),FALSE)</f>
        <v>152</v>
      </c>
      <c r="J47" s="12">
        <f>VLOOKUP(MYRANKS_H[[#This Row],[IDFRANGRAPHS]],STEAMER_H[],COLUMN(STEAMER_H[HR]),FALSE)</f>
        <v>15</v>
      </c>
      <c r="K47" s="12">
        <f>VLOOKUP(MYRANKS_H[[#This Row],[IDFRANGRAPHS]],STEAMER_H[],COLUMN(STEAMER_H[R]),FALSE)</f>
        <v>77</v>
      </c>
      <c r="L47" s="12">
        <f>VLOOKUP(MYRANKS_H[[#This Row],[IDFRANGRAPHS]],STEAMER_H[],COLUMN(STEAMER_H[RBI]),FALSE)</f>
        <v>65</v>
      </c>
      <c r="M47" s="12">
        <f>VLOOKUP(MYRANKS_H[[#This Row],[IDFRANGRAPHS]],STEAMER_H[],COLUMN(STEAMER_H[BB]),FALSE)</f>
        <v>25</v>
      </c>
      <c r="N47" s="12">
        <f>VLOOKUP(MYRANKS_H[[#This Row],[IDFRANGRAPHS]],STEAMER_H[],COLUMN(STEAMER_H[SO]),FALSE)</f>
        <v>94</v>
      </c>
      <c r="O47" s="12">
        <f>VLOOKUP(MYRANKS_H[[#This Row],[IDFRANGRAPHS]],STEAMER_H[],COLUMN(STEAMER_H[SB]),FALSE)</f>
        <v>14</v>
      </c>
      <c r="P47" s="14">
        <f>MYRANKS_H[[#This Row],[H]]/MYRANKS_H[[#This Row],[AB]]</f>
        <v>0.29343629343629346</v>
      </c>
      <c r="Q47" s="26">
        <f>MYRANKS_H[[#This Row],[R]]/24.6-VLOOKUP(MYRANKS_H[[#This Row],[POS]],ReplacementLevel_H[],COLUMN(ReplacementLevel_H[R]),FALSE)</f>
        <v>1.0500813008130079</v>
      </c>
      <c r="R47" s="26">
        <f>MYRANKS_H[[#This Row],[HR]]/10.4-VLOOKUP(MYRANKS_H[[#This Row],[POS]],ReplacementLevel_H[],COLUMN(ReplacementLevel_H[HR]),FALSE)</f>
        <v>0.54230769230769227</v>
      </c>
      <c r="S47" s="26">
        <f>MYRANKS_H[[#This Row],[RBI]]/24.6-VLOOKUP(MYRANKS_H[[#This Row],[POS]],ReplacementLevel_H[],COLUMN(ReplacementLevel_H[RBI]),FALSE)</f>
        <v>0.70227642276422753</v>
      </c>
      <c r="T47" s="26">
        <f>MYRANKS_H[[#This Row],[SB]]/9.4-VLOOKUP(MYRANKS_H[[#This Row],[POS]],ReplacementLevel_H[],COLUMN(ReplacementLevel_H[SB]),FALSE)</f>
        <v>1.936170212765953E-2</v>
      </c>
      <c r="U47" s="26">
        <f>((MYRANKS_H[[#This Row],[H]]+1768)/(MYRANKS_H[[#This Row],[AB]]+6617)-0.267)/0.0024-VLOOKUP(MYRANKS_H[[#This Row],[POS]],ReplacementLevel_H[],COLUMN(ReplacementLevel_H[AVG]),FALSE)</f>
        <v>1.0033356692361648</v>
      </c>
      <c r="V47" s="26">
        <f>MYRANKS_H[[#This Row],[RSGP]]+MYRANKS_H[[#This Row],[HRSGP]]+MYRANKS_H[[#This Row],[RBISGP]]+MYRANKS_H[[#This Row],[SBSGP]]+MYRANKS_H[[#This Row],[AVGSGP]]</f>
        <v>3.3173627872487517</v>
      </c>
    </row>
    <row r="48" spans="1:22" x14ac:dyDescent="0.25">
      <c r="A48" s="7" t="s">
        <v>17618</v>
      </c>
      <c r="B48" s="8" t="str">
        <f>VLOOKUP(MYRANKS_H[[#This Row],[PLAYERID]],PLAYERIDMAP[],COLUMN(PLAYERIDMAP[LASTNAME]),FALSE)</f>
        <v>Choo</v>
      </c>
      <c r="C48" s="11" t="str">
        <f>VLOOKUP(MYRANKS_H[[#This Row],[PLAYERID]],PLAYERIDMAP[],COLUMN(PLAYERIDMAP[FIRSTNAME]),FALSE)</f>
        <v xml:space="preserve">Shin-Soo </v>
      </c>
      <c r="D48" s="11" t="str">
        <f>VLOOKUP(MYRANKS_H[[#This Row],[PLAYERID]],PLAYERIDMAP[],COLUMN(PLAYERIDMAP[TEAM]),FALSE)</f>
        <v>CIN</v>
      </c>
      <c r="E48" s="11" t="str">
        <f>VLOOKUP(MYRANKS_H[[#This Row],[PLAYERID]],PLAYERIDMAP[],COLUMN(PLAYERIDMAP[POS]),FALSE)</f>
        <v>OF</v>
      </c>
      <c r="F48" s="11">
        <f>VLOOKUP(MYRANKS_H[[#This Row],[PLAYERID]],PLAYERIDMAP[],COLUMN(PLAYERIDMAP[IDFANGRAPHS]),FALSE)</f>
        <v>3174</v>
      </c>
      <c r="G48" s="12">
        <f>VLOOKUP(MYRANKS_H[[#This Row],[IDFRANGRAPHS]],STEAMER_H[],COLUMN(STEAMER_H[PA]),FALSE)</f>
        <v>678</v>
      </c>
      <c r="H48" s="12">
        <f>VLOOKUP(MYRANKS_H[[#This Row],[IDFRANGRAPHS]],STEAMER_H[],COLUMN(STEAMER_H[AB]),FALSE)</f>
        <v>583</v>
      </c>
      <c r="I48" s="12">
        <f>VLOOKUP(MYRANKS_H[[#This Row],[IDFRANGRAPHS]],STEAMER_H[],COLUMN(STEAMER_H[H]),FALSE)</f>
        <v>158</v>
      </c>
      <c r="J48" s="12">
        <f>VLOOKUP(MYRANKS_H[[#This Row],[IDFRANGRAPHS]],STEAMER_H[],COLUMN(STEAMER_H[HR]),FALSE)</f>
        <v>19</v>
      </c>
      <c r="K48" s="12">
        <f>VLOOKUP(MYRANKS_H[[#This Row],[IDFRANGRAPHS]],STEAMER_H[],COLUMN(STEAMER_H[R]),FALSE)</f>
        <v>95</v>
      </c>
      <c r="L48" s="12">
        <f>VLOOKUP(MYRANKS_H[[#This Row],[IDFRANGRAPHS]],STEAMER_H[],COLUMN(STEAMER_H[RBI]),FALSE)</f>
        <v>65</v>
      </c>
      <c r="M48" s="12">
        <f>VLOOKUP(MYRANKS_H[[#This Row],[IDFRANGRAPHS]],STEAMER_H[],COLUMN(STEAMER_H[BB]),FALSE)</f>
        <v>74</v>
      </c>
      <c r="N48" s="12">
        <f>VLOOKUP(MYRANKS_H[[#This Row],[IDFRANGRAPHS]],STEAMER_H[],COLUMN(STEAMER_H[SO]),FALSE)</f>
        <v>140</v>
      </c>
      <c r="O48" s="12">
        <f>VLOOKUP(MYRANKS_H[[#This Row],[IDFRANGRAPHS]],STEAMER_H[],COLUMN(STEAMER_H[SB]),FALSE)</f>
        <v>15</v>
      </c>
      <c r="P48" s="14">
        <f>MYRANKS_H[[#This Row],[H]]/MYRANKS_H[[#This Row],[AB]]</f>
        <v>0.27101200686106347</v>
      </c>
      <c r="Q48" s="26">
        <f>MYRANKS_H[[#This Row],[R]]/24.6-VLOOKUP(MYRANKS_H[[#This Row],[POS]],ReplacementLevel_H[],COLUMN(ReplacementLevel_H[R]),FALSE)</f>
        <v>1.4917886178861783</v>
      </c>
      <c r="R48" s="26">
        <f>MYRANKS_H[[#This Row],[HR]]/10.4-VLOOKUP(MYRANKS_H[[#This Row],[POS]],ReplacementLevel_H[],COLUMN(ReplacementLevel_H[HR]),FALSE)</f>
        <v>0.72692307692307678</v>
      </c>
      <c r="S48" s="26">
        <f>MYRANKS_H[[#This Row],[RBI]]/24.6-VLOOKUP(MYRANKS_H[[#This Row],[POS]],ReplacementLevel_H[],COLUMN(ReplacementLevel_H[RBI]),FALSE)</f>
        <v>0.60227642276422744</v>
      </c>
      <c r="T48" s="26">
        <f>MYRANKS_H[[#This Row],[SB]]/9.4-VLOOKUP(MYRANKS_H[[#This Row],[POS]],ReplacementLevel_H[],COLUMN(ReplacementLevel_H[SB]),FALSE)</f>
        <v>0.25574468085106372</v>
      </c>
      <c r="U48" s="26">
        <f>((MYRANKS_H[[#This Row],[H]]+1768)/(MYRANKS_H[[#This Row],[AB]]+6617)-0.267)/0.0024-VLOOKUP(MYRANKS_H[[#This Row],[POS]],ReplacementLevel_H[],COLUMN(ReplacementLevel_H[AVG]),FALSE)</f>
        <v>0.28833333333333355</v>
      </c>
      <c r="V48" s="26">
        <f>MYRANKS_H[[#This Row],[RSGP]]+MYRANKS_H[[#This Row],[HRSGP]]+MYRANKS_H[[#This Row],[RBISGP]]+MYRANKS_H[[#This Row],[SBSGP]]+MYRANKS_H[[#This Row],[AVGSGP]]</f>
        <v>3.3650661317578803</v>
      </c>
    </row>
    <row r="49" spans="1:22" ht="15" customHeight="1" x14ac:dyDescent="0.25">
      <c r="A49" s="7" t="s">
        <v>18176</v>
      </c>
      <c r="B49" s="8" t="str">
        <f>VLOOKUP(MYRANKS_H[[#This Row],[PLAYERID]],PLAYERIDMAP[],COLUMN(PLAYERIDMAP[LASTNAME]),FALSE)</f>
        <v>Freeman</v>
      </c>
      <c r="C49" s="11" t="str">
        <f>VLOOKUP(MYRANKS_H[[#This Row],[PLAYERID]],PLAYERIDMAP[],COLUMN(PLAYERIDMAP[FIRSTNAME]),FALSE)</f>
        <v xml:space="preserve">Freddie </v>
      </c>
      <c r="D49" s="11" t="str">
        <f>VLOOKUP(MYRANKS_H[[#This Row],[PLAYERID]],PLAYERIDMAP[],COLUMN(PLAYERIDMAP[TEAM]),FALSE)</f>
        <v>ATL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5361</v>
      </c>
      <c r="G49" s="12">
        <f>VLOOKUP(MYRANKS_H[[#This Row],[IDFRANGRAPHS]],STEAMER_H[],COLUMN(STEAMER_H[PA]),FALSE)</f>
        <v>624</v>
      </c>
      <c r="H49" s="12">
        <f>VLOOKUP(MYRANKS_H[[#This Row],[IDFRANGRAPHS]],STEAMER_H[],COLUMN(STEAMER_H[AB]),FALSE)</f>
        <v>550</v>
      </c>
      <c r="I49" s="12">
        <f>VLOOKUP(MYRANKS_H[[#This Row],[IDFRANGRAPHS]],STEAMER_H[],COLUMN(STEAMER_H[H]),FALSE)</f>
        <v>150</v>
      </c>
      <c r="J49" s="12">
        <f>VLOOKUP(MYRANKS_H[[#This Row],[IDFRANGRAPHS]],STEAMER_H[],COLUMN(STEAMER_H[HR]),FALSE)</f>
        <v>24</v>
      </c>
      <c r="K49" s="12">
        <f>VLOOKUP(MYRANKS_H[[#This Row],[IDFRANGRAPHS]],STEAMER_H[],COLUMN(STEAMER_H[R]),FALSE)</f>
        <v>79</v>
      </c>
      <c r="L49" s="12">
        <f>VLOOKUP(MYRANKS_H[[#This Row],[IDFRANGRAPHS]],STEAMER_H[],COLUMN(STEAMER_H[RBI]),FALSE)</f>
        <v>89</v>
      </c>
      <c r="M49" s="12">
        <f>VLOOKUP(MYRANKS_H[[#This Row],[IDFRANGRAPHS]],STEAMER_H[],COLUMN(STEAMER_H[BB]),FALSE)</f>
        <v>61</v>
      </c>
      <c r="N49" s="12">
        <f>VLOOKUP(MYRANKS_H[[#This Row],[IDFRANGRAPHS]],STEAMER_H[],COLUMN(STEAMER_H[SO]),FALSE)</f>
        <v>120</v>
      </c>
      <c r="O49" s="12">
        <f>VLOOKUP(MYRANKS_H[[#This Row],[IDFRANGRAPHS]],STEAMER_H[],COLUMN(STEAMER_H[SB]),FALSE)</f>
        <v>2</v>
      </c>
      <c r="P49" s="14">
        <f>MYRANKS_H[[#This Row],[H]]/MYRANKS_H[[#This Row],[AB]]</f>
        <v>0.27272727272727271</v>
      </c>
      <c r="Q49" s="26">
        <f>MYRANKS_H[[#This Row],[R]]/24.6-VLOOKUP(MYRANKS_H[[#This Row],[POS]],ReplacementLevel_H[],COLUMN(ReplacementLevel_H[R]),FALSE)</f>
        <v>0.8413821138211377</v>
      </c>
      <c r="R49" s="26">
        <f>MYRANKS_H[[#This Row],[HR]]/10.4-VLOOKUP(MYRANKS_H[[#This Row],[POS]],ReplacementLevel_H[],COLUMN(ReplacementLevel_H[HR]),FALSE)</f>
        <v>0.76769230769230745</v>
      </c>
      <c r="S49" s="26">
        <f>MYRANKS_H[[#This Row],[RBI]]/24.6-VLOOKUP(MYRANKS_H[[#This Row],[POS]],ReplacementLevel_H[],COLUMN(ReplacementLevel_H[RBI]),FALSE)</f>
        <v>1.1578861788617885</v>
      </c>
      <c r="T49" s="26">
        <f>MYRANKS_H[[#This Row],[SB]]/9.4-VLOOKUP(MYRANKS_H[[#This Row],[POS]],ReplacementLevel_H[],COLUMN(ReplacementLevel_H[SB]),FALSE)</f>
        <v>-4.7234042553191496E-2</v>
      </c>
      <c r="U49" s="26">
        <f>((MYRANKS_H[[#This Row],[H]]+1768)/(MYRANKS_H[[#This Row],[AB]]+6617)-0.267)/0.0024-VLOOKUP(MYRANKS_H[[#This Row],[POS]],ReplacementLevel_H[],COLUMN(ReplacementLevel_H[AVG]),FALSE)</f>
        <v>0.49644156085762964</v>
      </c>
      <c r="V49" s="26">
        <f>MYRANKS_H[[#This Row],[RSGP]]+MYRANKS_H[[#This Row],[HRSGP]]+MYRANKS_H[[#This Row],[RBISGP]]+MYRANKS_H[[#This Row],[SBSGP]]+MYRANKS_H[[#This Row],[AVGSGP]]</f>
        <v>3.2161681186796716</v>
      </c>
    </row>
    <row r="50" spans="1:22" ht="15" customHeight="1" x14ac:dyDescent="0.25">
      <c r="A50" s="7" t="s">
        <v>18009</v>
      </c>
      <c r="B50" s="8" t="str">
        <f>VLOOKUP(MYRANKS_H[[#This Row],[PLAYERID]],PLAYERIDMAP[],COLUMN(PLAYERIDMAP[LASTNAME]),FALSE)</f>
        <v>Ellsbury</v>
      </c>
      <c r="C50" s="11" t="str">
        <f>VLOOKUP(MYRANKS_H[[#This Row],[PLAYERID]],PLAYERIDMAP[],COLUMN(PLAYERIDMAP[FIRSTNAME]),FALSE)</f>
        <v xml:space="preserve">Jacoby </v>
      </c>
      <c r="D50" s="11" t="str">
        <f>VLOOKUP(MYRANKS_H[[#This Row],[PLAYERID]],PLAYERIDMAP[],COLUMN(PLAYERIDMAP[TEAM]),FALSE)</f>
        <v>BOS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4727</v>
      </c>
      <c r="G50" s="12">
        <f>VLOOKUP(MYRANKS_H[[#This Row],[IDFRANGRAPHS]],STEAMER_H[],COLUMN(STEAMER_H[PA]),FALSE)</f>
        <v>597</v>
      </c>
      <c r="H50" s="12">
        <f>VLOOKUP(MYRANKS_H[[#This Row],[IDFRANGRAPHS]],STEAMER_H[],COLUMN(STEAMER_H[AB]),FALSE)</f>
        <v>541</v>
      </c>
      <c r="I50" s="12">
        <f>VLOOKUP(MYRANKS_H[[#This Row],[IDFRANGRAPHS]],STEAMER_H[],COLUMN(STEAMER_H[H]),FALSE)</f>
        <v>154</v>
      </c>
      <c r="J50" s="12">
        <f>VLOOKUP(MYRANKS_H[[#This Row],[IDFRANGRAPHS]],STEAMER_H[],COLUMN(STEAMER_H[HR]),FALSE)</f>
        <v>14</v>
      </c>
      <c r="K50" s="12">
        <f>VLOOKUP(MYRANKS_H[[#This Row],[IDFRANGRAPHS]],STEAMER_H[],COLUMN(STEAMER_H[R]),FALSE)</f>
        <v>82</v>
      </c>
      <c r="L50" s="12">
        <f>VLOOKUP(MYRANKS_H[[#This Row],[IDFRANGRAPHS]],STEAMER_H[],COLUMN(STEAMER_H[RBI]),FALSE)</f>
        <v>59</v>
      </c>
      <c r="M50" s="12">
        <f>VLOOKUP(MYRANKS_H[[#This Row],[IDFRANGRAPHS]],STEAMER_H[],COLUMN(STEAMER_H[BB]),FALSE)</f>
        <v>42</v>
      </c>
      <c r="N50" s="12">
        <f>VLOOKUP(MYRANKS_H[[#This Row],[IDFRANGRAPHS]],STEAMER_H[],COLUMN(STEAMER_H[SO]),FALSE)</f>
        <v>81</v>
      </c>
      <c r="O50" s="12">
        <f>VLOOKUP(MYRANKS_H[[#This Row],[IDFRANGRAPHS]],STEAMER_H[],COLUMN(STEAMER_H[SB]),FALSE)</f>
        <v>22</v>
      </c>
      <c r="P50" s="14">
        <f>MYRANKS_H[[#This Row],[H]]/MYRANKS_H[[#This Row],[AB]]</f>
        <v>0.28465804066543438</v>
      </c>
      <c r="Q50" s="26">
        <f>MYRANKS_H[[#This Row],[R]]/24.6-VLOOKUP(MYRANKS_H[[#This Row],[POS]],ReplacementLevel_H[],COLUMN(ReplacementLevel_H[R]),FALSE)</f>
        <v>0.96333333333333293</v>
      </c>
      <c r="R50" s="26">
        <f>MYRANKS_H[[#This Row],[HR]]/10.4-VLOOKUP(MYRANKS_H[[#This Row],[POS]],ReplacementLevel_H[],COLUMN(ReplacementLevel_H[HR]),FALSE)</f>
        <v>0.24615384615384595</v>
      </c>
      <c r="S50" s="26">
        <f>MYRANKS_H[[#This Row],[RBI]]/24.6-VLOOKUP(MYRANKS_H[[#This Row],[POS]],ReplacementLevel_H[],COLUMN(ReplacementLevel_H[RBI]),FALSE)</f>
        <v>0.35837398373983742</v>
      </c>
      <c r="T50" s="26">
        <f>MYRANKS_H[[#This Row],[SB]]/9.4-VLOOKUP(MYRANKS_H[[#This Row],[POS]],ReplacementLevel_H[],COLUMN(ReplacementLevel_H[SB]),FALSE)</f>
        <v>1.0004255319148936</v>
      </c>
      <c r="U50" s="26">
        <f>((MYRANKS_H[[#This Row],[H]]+1768)/(MYRANKS_H[[#This Row],[AB]]+6617)-0.267)/0.0024-VLOOKUP(MYRANKS_H[[#This Row],[POS]],ReplacementLevel_H[],COLUMN(ReplacementLevel_H[AVG]),FALSE)</f>
        <v>0.70948216447797352</v>
      </c>
      <c r="V50" s="26">
        <f>MYRANKS_H[[#This Row],[RSGP]]+MYRANKS_H[[#This Row],[HRSGP]]+MYRANKS_H[[#This Row],[RBISGP]]+MYRANKS_H[[#This Row],[SBSGP]]+MYRANKS_H[[#This Row],[AVGSGP]]</f>
        <v>3.2777688596198833</v>
      </c>
    </row>
    <row r="51" spans="1:22" ht="15" customHeight="1" x14ac:dyDescent="0.25">
      <c r="A51" s="7" t="s">
        <v>19258</v>
      </c>
      <c r="B51" s="8" t="str">
        <f>VLOOKUP(MYRANKS_H[[#This Row],[PLAYERID]],PLAYERIDMAP[],COLUMN(PLAYERIDMAP[LASTNAME]),FALSE)</f>
        <v>Mauer</v>
      </c>
      <c r="C51" s="11" t="str">
        <f>VLOOKUP(MYRANKS_H[[#This Row],[PLAYERID]],PLAYERIDMAP[],COLUMN(PLAYERIDMAP[FIRSTNAME]),FALSE)</f>
        <v xml:space="preserve">Joe </v>
      </c>
      <c r="D51" s="11" t="str">
        <f>VLOOKUP(MYRANKS_H[[#This Row],[PLAYERID]],PLAYERIDMAP[],COLUMN(PLAYERIDMAP[TEAM]),FALSE)</f>
        <v>MIN</v>
      </c>
      <c r="E51" s="11" t="str">
        <f>VLOOKUP(MYRANKS_H[[#This Row],[PLAYERID]],PLAYERIDMAP[],COLUMN(PLAYERIDMAP[POS]),FALSE)</f>
        <v>C</v>
      </c>
      <c r="F51" s="11">
        <f>VLOOKUP(MYRANKS_H[[#This Row],[PLAYERID]],PLAYERIDMAP[],COLUMN(PLAYERIDMAP[IDFANGRAPHS]),FALSE)</f>
        <v>1857</v>
      </c>
      <c r="G51" s="12">
        <f>VLOOKUP(MYRANKS_H[[#This Row],[IDFRANGRAPHS]],STEAMER_H[],COLUMN(STEAMER_H[PA]),FALSE)</f>
        <v>527</v>
      </c>
      <c r="H51" s="12">
        <f>VLOOKUP(MYRANKS_H[[#This Row],[IDFRANGRAPHS]],STEAMER_H[],COLUMN(STEAMER_H[AB]),FALSE)</f>
        <v>454</v>
      </c>
      <c r="I51" s="12">
        <f>VLOOKUP(MYRANKS_H[[#This Row],[IDFRANGRAPHS]],STEAMER_H[],COLUMN(STEAMER_H[H]),FALSE)</f>
        <v>136</v>
      </c>
      <c r="J51" s="12">
        <f>VLOOKUP(MYRANKS_H[[#This Row],[IDFRANGRAPHS]],STEAMER_H[],COLUMN(STEAMER_H[HR]),FALSE)</f>
        <v>10</v>
      </c>
      <c r="K51" s="12">
        <f>VLOOKUP(MYRANKS_H[[#This Row],[IDFRANGRAPHS]],STEAMER_H[],COLUMN(STEAMER_H[R]),FALSE)</f>
        <v>62</v>
      </c>
      <c r="L51" s="12">
        <f>VLOOKUP(MYRANKS_H[[#This Row],[IDFRANGRAPHS]],STEAMER_H[],COLUMN(STEAMER_H[RBI]),FALSE)</f>
        <v>58</v>
      </c>
      <c r="M51" s="12">
        <f>VLOOKUP(MYRANKS_H[[#This Row],[IDFRANGRAPHS]],STEAMER_H[],COLUMN(STEAMER_H[BB]),FALSE)</f>
        <v>65</v>
      </c>
      <c r="N51" s="12">
        <f>VLOOKUP(MYRANKS_H[[#This Row],[IDFRANGRAPHS]],STEAMER_H[],COLUMN(STEAMER_H[SO]),FALSE)</f>
        <v>66</v>
      </c>
      <c r="O51" s="12">
        <f>VLOOKUP(MYRANKS_H[[#This Row],[IDFRANGRAPHS]],STEAMER_H[],COLUMN(STEAMER_H[SB]),FALSE)</f>
        <v>3</v>
      </c>
      <c r="P51" s="14">
        <f>MYRANKS_H[[#This Row],[H]]/MYRANKS_H[[#This Row],[AB]]</f>
        <v>0.29955947136563876</v>
      </c>
      <c r="Q51" s="26">
        <f>MYRANKS_H[[#This Row],[R]]/24.6-VLOOKUP(MYRANKS_H[[#This Row],[POS]],ReplacementLevel_H[],COLUMN(ReplacementLevel_H[R]),FALSE)</f>
        <v>1.1303252032520323</v>
      </c>
      <c r="R51" s="26">
        <f>MYRANKS_H[[#This Row],[HR]]/10.4-VLOOKUP(MYRANKS_H[[#This Row],[POS]],ReplacementLevel_H[],COLUMN(ReplacementLevel_H[HR]),FALSE)</f>
        <v>9.1538461538461458E-2</v>
      </c>
      <c r="S51" s="26">
        <f>MYRANKS_H[[#This Row],[RBI]]/24.6-VLOOKUP(MYRANKS_H[[#This Row],[POS]],ReplacementLevel_H[],COLUMN(ReplacementLevel_H[RBI]),FALSE)</f>
        <v>0.94772357723577216</v>
      </c>
      <c r="T51" s="26">
        <f>MYRANKS_H[[#This Row],[SB]]/9.4-VLOOKUP(MYRANKS_H[[#This Row],[POS]],ReplacementLevel_H[],COLUMN(ReplacementLevel_H[SB]),FALSE)</f>
        <v>0.18914893617021272</v>
      </c>
      <c r="U51" s="26">
        <f>((MYRANKS_H[[#This Row],[H]]+1768)/(MYRANKS_H[[#This Row],[AB]]+6617)-0.267)/0.0024-VLOOKUP(MYRANKS_H[[#This Row],[POS]],ReplacementLevel_H[],COLUMN(ReplacementLevel_H[AVG]),FALSE)</f>
        <v>1.29535190684956</v>
      </c>
      <c r="V51" s="26">
        <f>MYRANKS_H[[#This Row],[RSGP]]+MYRANKS_H[[#This Row],[HRSGP]]+MYRANKS_H[[#This Row],[RBISGP]]+MYRANKS_H[[#This Row],[SBSGP]]+MYRANKS_H[[#This Row],[AVGSGP]]</f>
        <v>3.6540880850460384</v>
      </c>
    </row>
    <row r="52" spans="1:22" ht="15" customHeight="1" x14ac:dyDescent="0.25">
      <c r="A52" s="8" t="s">
        <v>20205</v>
      </c>
      <c r="B52" s="15" t="str">
        <f>VLOOKUP(MYRANKS_H[[#This Row],[PLAYERID]],PLAYERIDMAP[],COLUMN(PLAYERIDMAP[LASTNAME]),FALSE)</f>
        <v>Sandoval</v>
      </c>
      <c r="C52" s="12" t="str">
        <f>VLOOKUP(MYRANKS_H[[#This Row],[PLAYERID]],PLAYERIDMAP[],COLUMN(PLAYERIDMAP[FIRSTNAME]),FALSE)</f>
        <v xml:space="preserve">Pablo </v>
      </c>
      <c r="D52" s="12" t="str">
        <f>VLOOKUP(MYRANKS_H[[#This Row],[PLAYERID]],PLAYERIDMAP[],COLUMN(PLAYERIDMAP[TEAM]),FALSE)</f>
        <v>SF</v>
      </c>
      <c r="E52" s="12" t="str">
        <f>VLOOKUP(MYRANKS_H[[#This Row],[PLAYERID]],PLAYERIDMAP[],COLUMN(PLAYERIDMAP[POS]),FALSE)</f>
        <v>3B</v>
      </c>
      <c r="F52" s="12">
        <f>VLOOKUP(MYRANKS_H[[#This Row],[PLAYERID]],PLAYERIDMAP[],COLUMN(PLAYERIDMAP[IDFANGRAPHS]),FALSE)</f>
        <v>5409</v>
      </c>
      <c r="G52" s="12">
        <f>VLOOKUP(MYRANKS_H[[#This Row],[IDFRANGRAPHS]],STEAMER_H[],COLUMN(STEAMER_H[PA]),FALSE)</f>
        <v>536</v>
      </c>
      <c r="H52" s="12">
        <f>VLOOKUP(MYRANKS_H[[#This Row],[IDFRANGRAPHS]],STEAMER_H[],COLUMN(STEAMER_H[AB]),FALSE)</f>
        <v>484</v>
      </c>
      <c r="I52" s="12">
        <f>VLOOKUP(MYRANKS_H[[#This Row],[IDFRANGRAPHS]],STEAMER_H[],COLUMN(STEAMER_H[H]),FALSE)</f>
        <v>144</v>
      </c>
      <c r="J52" s="12">
        <f>VLOOKUP(MYRANKS_H[[#This Row],[IDFRANGRAPHS]],STEAMER_H[],COLUMN(STEAMER_H[HR]),FALSE)</f>
        <v>20</v>
      </c>
      <c r="K52" s="12">
        <f>VLOOKUP(MYRANKS_H[[#This Row],[IDFRANGRAPHS]],STEAMER_H[],COLUMN(STEAMER_H[R]),FALSE)</f>
        <v>71</v>
      </c>
      <c r="L52" s="12">
        <f>VLOOKUP(MYRANKS_H[[#This Row],[IDFRANGRAPHS]],STEAMER_H[],COLUMN(STEAMER_H[RBI]),FALSE)</f>
        <v>80</v>
      </c>
      <c r="M52" s="12">
        <f>VLOOKUP(MYRANKS_H[[#This Row],[IDFRANGRAPHS]],STEAMER_H[],COLUMN(STEAMER_H[BB]),FALSE)</f>
        <v>45</v>
      </c>
      <c r="N52" s="12">
        <f>VLOOKUP(MYRANKS_H[[#This Row],[IDFRANGRAPHS]],STEAMER_H[],COLUMN(STEAMER_H[SO]),FALSE)</f>
        <v>71</v>
      </c>
      <c r="O52" s="12">
        <f>VLOOKUP(MYRANKS_H[[#This Row],[IDFRANGRAPHS]],STEAMER_H[],COLUMN(STEAMER_H[SB]),FALSE)</f>
        <v>2</v>
      </c>
      <c r="P52" s="14">
        <f>MYRANKS_H[[#This Row],[H]]/MYRANKS_H[[#This Row],[AB]]</f>
        <v>0.2975206611570248</v>
      </c>
      <c r="Q52" s="26">
        <f>MYRANKS_H[[#This Row],[R]]/24.6-VLOOKUP(MYRANKS_H[[#This Row],[POS]],ReplacementLevel_H[],COLUMN(ReplacementLevel_H[R]),FALSE)</f>
        <v>0.69617886178861799</v>
      </c>
      <c r="R52" s="26">
        <f>MYRANKS_H[[#This Row],[HR]]/10.4-VLOOKUP(MYRANKS_H[[#This Row],[POS]],ReplacementLevel_H[],COLUMN(ReplacementLevel_H[HR]),FALSE)</f>
        <v>0.36307692307692285</v>
      </c>
      <c r="S52" s="26">
        <f>MYRANKS_H[[#This Row],[RBI]]/24.6-VLOOKUP(MYRANKS_H[[#This Row],[POS]],ReplacementLevel_H[],COLUMN(ReplacementLevel_H[RBI]),FALSE)</f>
        <v>0.90203252032520309</v>
      </c>
      <c r="T52" s="26">
        <f>MYRANKS_H[[#This Row],[SB]]/9.4-VLOOKUP(MYRANKS_H[[#This Row],[POS]],ReplacementLevel_H[],COLUMN(ReplacementLevel_H[SB]),FALSE)</f>
        <v>-0.2372340425531915</v>
      </c>
      <c r="U52" s="26">
        <f>((MYRANKS_H[[#This Row],[H]]+1768)/(MYRANKS_H[[#This Row],[AB]]+6617)-0.267)/0.0024-VLOOKUP(MYRANKS_H[[#This Row],[POS]],ReplacementLevel_H[],COLUMN(ReplacementLevel_H[AVG]),FALSE)</f>
        <v>1.1307712528751677</v>
      </c>
      <c r="V52" s="26">
        <f>MYRANKS_H[[#This Row],[RSGP]]+MYRANKS_H[[#This Row],[HRSGP]]+MYRANKS_H[[#This Row],[RBISGP]]+MYRANKS_H[[#This Row],[SBSGP]]+MYRANKS_H[[#This Row],[AVGSGP]]</f>
        <v>2.85482551551272</v>
      </c>
    </row>
    <row r="53" spans="1:22" x14ac:dyDescent="0.25">
      <c r="A53" s="7" t="s">
        <v>17992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Row],[IDFRANGRAPHS]],STEAMER_H[],COLUMN(STEAMER_H[PA]),FALSE)</f>
        <v>543</v>
      </c>
      <c r="H53" s="12">
        <f>VLOOKUP(MYRANKS_H[[#This Row],[IDFRANGRAPHS]],STEAMER_H[],COLUMN(STEAMER_H[AB]),FALSE)</f>
        <v>476</v>
      </c>
      <c r="I53" s="12">
        <f>VLOOKUP(MYRANKS_H[[#This Row],[IDFRANGRAPHS]],STEAMER_H[],COLUMN(STEAMER_H[H]),FALSE)</f>
        <v>144</v>
      </c>
      <c r="J53" s="12">
        <f>VLOOKUP(MYRANKS_H[[#This Row],[IDFRANGRAPHS]],STEAMER_H[],COLUMN(STEAMER_H[HR]),FALSE)</f>
        <v>8</v>
      </c>
      <c r="K53" s="12">
        <f>VLOOKUP(MYRANKS_H[[#This Row],[IDFRANGRAPHS]],STEAMER_H[],COLUMN(STEAMER_H[R]),FALSE)</f>
        <v>77</v>
      </c>
      <c r="L53" s="12">
        <f>VLOOKUP(MYRANKS_H[[#This Row],[IDFRANGRAPHS]],STEAMER_H[],COLUMN(STEAMER_H[RBI]),FALSE)</f>
        <v>48</v>
      </c>
      <c r="M53" s="12">
        <f>VLOOKUP(MYRANKS_H[[#This Row],[IDFRANGRAPHS]],STEAMER_H[],COLUMN(STEAMER_H[BB]),FALSE)</f>
        <v>48</v>
      </c>
      <c r="N53" s="12">
        <f>VLOOKUP(MYRANKS_H[[#This Row],[IDFRANGRAPHS]],STEAMER_H[],COLUMN(STEAMER_H[SO]),FALSE)</f>
        <v>75</v>
      </c>
      <c r="O53" s="12">
        <f>VLOOKUP(MYRANKS_H[[#This Row],[IDFRANGRAPHS]],STEAMER_H[],COLUMN(STEAMER_H[SB]),FALSE)</f>
        <v>29</v>
      </c>
      <c r="P53" s="14">
        <f>MYRANKS_H[[#This Row],[H]]/MYRANKS_H[[#This Row],[AB]]</f>
        <v>0.30252100840336132</v>
      </c>
      <c r="Q53" s="26">
        <f>MYRANKS_H[[#This Row],[R]]/24.6-VLOOKUP(MYRANKS_H[[#This Row],[POS]],ReplacementLevel_H[],COLUMN(ReplacementLevel_H[R]),FALSE)</f>
        <v>0.76008130081300784</v>
      </c>
      <c r="R53" s="26">
        <f>MYRANKS_H[[#This Row],[HR]]/10.4-VLOOKUP(MYRANKS_H[[#This Row],[POS]],ReplacementLevel_H[],COLUMN(ReplacementLevel_H[HR]),FALSE)</f>
        <v>-0.33076923076923093</v>
      </c>
      <c r="S53" s="26">
        <f>MYRANKS_H[[#This Row],[RBI]]/24.6-VLOOKUP(MYRANKS_H[[#This Row],[POS]],ReplacementLevel_H[],COLUMN(ReplacementLevel_H[RBI]),FALSE)</f>
        <v>-8.8780487804878128E-2</v>
      </c>
      <c r="T53" s="26">
        <f>MYRANKS_H[[#This Row],[SB]]/9.4-VLOOKUP(MYRANKS_H[[#This Row],[POS]],ReplacementLevel_H[],COLUMN(ReplacementLevel_H[SB]),FALSE)</f>
        <v>1.745106382978723</v>
      </c>
      <c r="U53" s="26">
        <f>((MYRANKS_H[[#This Row],[H]]+1768)/(MYRANKS_H[[#This Row],[AB]]+6617)-0.267)/0.0024-VLOOKUP(MYRANKS_H[[#This Row],[POS]],ReplacementLevel_H[],COLUMN(ReplacementLevel_H[AVG]),FALSE)</f>
        <v>1.1473081441796991</v>
      </c>
      <c r="V53" s="26">
        <f>MYRANKS_H[[#This Row],[RSGP]]+MYRANKS_H[[#This Row],[HRSGP]]+MYRANKS_H[[#This Row],[RBISGP]]+MYRANKS_H[[#This Row],[SBSGP]]+MYRANKS_H[[#This Row],[AVGSGP]]</f>
        <v>3.2329461093973206</v>
      </c>
    </row>
    <row r="54" spans="1:22" x14ac:dyDescent="0.25">
      <c r="A54" s="7" t="s">
        <v>17580</v>
      </c>
      <c r="B54" s="8" t="str">
        <f>VLOOKUP(MYRANKS_H[[#This Row],[PLAYERID]],PLAYERIDMAP[],COLUMN(PLAYERIDMAP[LASTNAME]),FALSE)</f>
        <v>Cespedes</v>
      </c>
      <c r="C54" s="11" t="str">
        <f>VLOOKUP(MYRANKS_H[[#This Row],[PLAYERID]],PLAYERIDMAP[],COLUMN(PLAYERIDMAP[FIRSTNAME]),FALSE)</f>
        <v xml:space="preserve">Yoenis </v>
      </c>
      <c r="D54" s="11" t="str">
        <f>VLOOKUP(MYRANKS_H[[#This Row],[PLAYERID]],PLAYERIDMAP[],COLUMN(PLAYERIDMAP[TEAM]),FALSE)</f>
        <v>OAK</v>
      </c>
      <c r="E54" s="11" t="str">
        <f>VLOOKUP(MYRANKS_H[[#This Row],[PLAYERID]],PLAYERIDMAP[],COLUMN(PLAYERIDMAP[POS]),FALSE)</f>
        <v>OF</v>
      </c>
      <c r="F54" s="11">
        <f>VLOOKUP(MYRANKS_H[[#This Row],[PLAYERID]],PLAYERIDMAP[],COLUMN(PLAYERIDMAP[IDFANGRAPHS]),FALSE)</f>
        <v>13110</v>
      </c>
      <c r="G54" s="12">
        <f>VLOOKUP(MYRANKS_H[[#This Row],[IDFRANGRAPHS]],STEAMER_H[],COLUMN(STEAMER_H[PA]),FALSE)</f>
        <v>564</v>
      </c>
      <c r="H54" s="12">
        <f>VLOOKUP(MYRANKS_H[[#This Row],[IDFRANGRAPHS]],STEAMER_H[],COLUMN(STEAMER_H[AB]),FALSE)</f>
        <v>506</v>
      </c>
      <c r="I54" s="12">
        <f>VLOOKUP(MYRANKS_H[[#This Row],[IDFRANGRAPHS]],STEAMER_H[],COLUMN(STEAMER_H[H]),FALSE)</f>
        <v>143</v>
      </c>
      <c r="J54" s="12">
        <f>VLOOKUP(MYRANKS_H[[#This Row],[IDFRANGRAPHS]],STEAMER_H[],COLUMN(STEAMER_H[HR]),FALSE)</f>
        <v>22</v>
      </c>
      <c r="K54" s="12">
        <f>VLOOKUP(MYRANKS_H[[#This Row],[IDFRANGRAPHS]],STEAMER_H[],COLUMN(STEAMER_H[R]),FALSE)</f>
        <v>73</v>
      </c>
      <c r="L54" s="12">
        <f>VLOOKUP(MYRANKS_H[[#This Row],[IDFRANGRAPHS]],STEAMER_H[],COLUMN(STEAMER_H[RBI]),FALSE)</f>
        <v>81</v>
      </c>
      <c r="M54" s="12">
        <f>VLOOKUP(MYRANKS_H[[#This Row],[IDFRANGRAPHS]],STEAMER_H[],COLUMN(STEAMER_H[BB]),FALSE)</f>
        <v>47</v>
      </c>
      <c r="N54" s="12">
        <f>VLOOKUP(MYRANKS_H[[#This Row],[IDFRANGRAPHS]],STEAMER_H[],COLUMN(STEAMER_H[SO]),FALSE)</f>
        <v>103</v>
      </c>
      <c r="O54" s="12">
        <f>VLOOKUP(MYRANKS_H[[#This Row],[IDFRANGRAPHS]],STEAMER_H[],COLUMN(STEAMER_H[SB]),FALSE)</f>
        <v>10</v>
      </c>
      <c r="P54" s="14">
        <f>MYRANKS_H[[#This Row],[H]]/MYRANKS_H[[#This Row],[AB]]</f>
        <v>0.28260869565217389</v>
      </c>
      <c r="Q54" s="26">
        <f>MYRANKS_H[[#This Row],[R]]/24.6-VLOOKUP(MYRANKS_H[[#This Row],[POS]],ReplacementLevel_H[],COLUMN(ReplacementLevel_H[R]),FALSE)</f>
        <v>0.59747967479674768</v>
      </c>
      <c r="R54" s="26">
        <f>MYRANKS_H[[#This Row],[HR]]/10.4-VLOOKUP(MYRANKS_H[[#This Row],[POS]],ReplacementLevel_H[],COLUMN(ReplacementLevel_H[HR]),FALSE)</f>
        <v>1.0153846153846153</v>
      </c>
      <c r="S54" s="26">
        <f>MYRANKS_H[[#This Row],[RBI]]/24.6-VLOOKUP(MYRANKS_H[[#This Row],[POS]],ReplacementLevel_H[],COLUMN(ReplacementLevel_H[RBI]),FALSE)</f>
        <v>1.2526829268292681</v>
      </c>
      <c r="T54" s="26">
        <f>MYRANKS_H[[#This Row],[SB]]/9.4-VLOOKUP(MYRANKS_H[[#This Row],[POS]],ReplacementLevel_H[],COLUMN(ReplacementLevel_H[SB]),FALSE)</f>
        <v>-0.27617021276595755</v>
      </c>
      <c r="U54" s="26">
        <f>((MYRANKS_H[[#This Row],[H]]+1768)/(MYRANKS_H[[#This Row],[AB]]+6617)-0.267)/0.0024-VLOOKUP(MYRANKS_H[[#This Row],[POS]],ReplacementLevel_H[],COLUMN(ReplacementLevel_H[AVG]),FALSE)</f>
        <v>0.61576442510178586</v>
      </c>
      <c r="V54" s="26">
        <f>MYRANKS_H[[#This Row],[RSGP]]+MYRANKS_H[[#This Row],[HRSGP]]+MYRANKS_H[[#This Row],[RBISGP]]+MYRANKS_H[[#This Row],[SBSGP]]+MYRANKS_H[[#This Row],[AVGSGP]]</f>
        <v>3.2051414293464595</v>
      </c>
    </row>
    <row r="55" spans="1:22" x14ac:dyDescent="0.25">
      <c r="A55" s="7" t="s">
        <v>18507</v>
      </c>
      <c r="B55" s="8" t="str">
        <f>VLOOKUP(MYRANKS_H[[#This Row],[PLAYERID]],PLAYERIDMAP[],COLUMN(PLAYERIDMAP[LASTNAME]),FALSE)</f>
        <v>Headley</v>
      </c>
      <c r="C55" s="11" t="str">
        <f>VLOOKUP(MYRANKS_H[[#This Row],[PLAYERID]],PLAYERIDMAP[],COLUMN(PLAYERIDMAP[FIRSTNAME]),FALSE)</f>
        <v xml:space="preserve">Chase </v>
      </c>
      <c r="D55" s="11" t="str">
        <f>VLOOKUP(MYRANKS_H[[#This Row],[PLAYERID]],PLAYERIDMAP[],COLUMN(PLAYERIDMAP[TEAM]),FALSE)</f>
        <v>SD</v>
      </c>
      <c r="E55" s="11" t="str">
        <f>VLOOKUP(MYRANKS_H[[#This Row],[PLAYERID]],PLAYERIDMAP[],COLUMN(PLAYERIDMAP[POS]),FALSE)</f>
        <v>3B</v>
      </c>
      <c r="F55" s="11">
        <f>VLOOKUP(MYRANKS_H[[#This Row],[PLAYERID]],PLAYERIDMAP[],COLUMN(PLAYERIDMAP[IDFANGRAPHS]),FALSE)</f>
        <v>4720</v>
      </c>
      <c r="G55" s="12">
        <f>VLOOKUP(MYRANKS_H[[#This Row],[IDFRANGRAPHS]],STEAMER_H[],COLUMN(STEAMER_H[PA]),FALSE)</f>
        <v>673</v>
      </c>
      <c r="H55" s="12">
        <f>VLOOKUP(MYRANKS_H[[#This Row],[IDFRANGRAPHS]],STEAMER_H[],COLUMN(STEAMER_H[AB]),FALSE)</f>
        <v>585</v>
      </c>
      <c r="I55" s="12">
        <f>VLOOKUP(MYRANKS_H[[#This Row],[IDFRANGRAPHS]],STEAMER_H[],COLUMN(STEAMER_H[H]),FALSE)</f>
        <v>155</v>
      </c>
      <c r="J55" s="12">
        <f>VLOOKUP(MYRANKS_H[[#This Row],[IDFRANGRAPHS]],STEAMER_H[],COLUMN(STEAMER_H[HR]),FALSE)</f>
        <v>18</v>
      </c>
      <c r="K55" s="12">
        <f>VLOOKUP(MYRANKS_H[[#This Row],[IDFRANGRAPHS]],STEAMER_H[],COLUMN(STEAMER_H[R]),FALSE)</f>
        <v>78</v>
      </c>
      <c r="L55" s="12">
        <f>VLOOKUP(MYRANKS_H[[#This Row],[IDFRANGRAPHS]],STEAMER_H[],COLUMN(STEAMER_H[RBI]),FALSE)</f>
        <v>76</v>
      </c>
      <c r="M55" s="12">
        <f>VLOOKUP(MYRANKS_H[[#This Row],[IDFRANGRAPHS]],STEAMER_H[],COLUMN(STEAMER_H[BB]),FALSE)</f>
        <v>77</v>
      </c>
      <c r="N55" s="12">
        <f>VLOOKUP(MYRANKS_H[[#This Row],[IDFRANGRAPHS]],STEAMER_H[],COLUMN(STEAMER_H[SO]),FALSE)</f>
        <v>146</v>
      </c>
      <c r="O55" s="12">
        <f>VLOOKUP(MYRANKS_H[[#This Row],[IDFRANGRAPHS]],STEAMER_H[],COLUMN(STEAMER_H[SB]),FALSE)</f>
        <v>11</v>
      </c>
      <c r="P55" s="14">
        <f>MYRANKS_H[[#This Row],[H]]/MYRANKS_H[[#This Row],[AB]]</f>
        <v>0.26495726495726496</v>
      </c>
      <c r="Q55" s="26">
        <f>MYRANKS_H[[#This Row],[R]]/24.6-VLOOKUP(MYRANKS_H[[#This Row],[POS]],ReplacementLevel_H[],COLUMN(ReplacementLevel_H[R]),FALSE)</f>
        <v>0.98073170731707293</v>
      </c>
      <c r="R55" s="26">
        <f>MYRANKS_H[[#This Row],[HR]]/10.4-VLOOKUP(MYRANKS_H[[#This Row],[POS]],ReplacementLevel_H[],COLUMN(ReplacementLevel_H[HR]),FALSE)</f>
        <v>0.17076923076923056</v>
      </c>
      <c r="S55" s="26">
        <f>MYRANKS_H[[#This Row],[RBI]]/24.6-VLOOKUP(MYRANKS_H[[#This Row],[POS]],ReplacementLevel_H[],COLUMN(ReplacementLevel_H[RBI]),FALSE)</f>
        <v>0.73943089430894293</v>
      </c>
      <c r="T55" s="26">
        <f>MYRANKS_H[[#This Row],[SB]]/9.4-VLOOKUP(MYRANKS_H[[#This Row],[POS]],ReplacementLevel_H[],COLUMN(ReplacementLevel_H[SB]),FALSE)</f>
        <v>0.72021276595744688</v>
      </c>
      <c r="U55" s="26">
        <f>((MYRANKS_H[[#This Row],[H]]+1768)/(MYRANKS_H[[#This Row],[AB]]+6617)-0.267)/0.0024-VLOOKUP(MYRANKS_H[[#This Row],[POS]],ReplacementLevel_H[],COLUMN(ReplacementLevel_H[AVG]),FALSE)</f>
        <v>0.19381838378228639</v>
      </c>
      <c r="V55" s="26">
        <f>MYRANKS_H[[#This Row],[RSGP]]+MYRANKS_H[[#This Row],[HRSGP]]+MYRANKS_H[[#This Row],[RBISGP]]+MYRANKS_H[[#This Row],[SBSGP]]+MYRANKS_H[[#This Row],[AVGSGP]]</f>
        <v>2.8049629821349793</v>
      </c>
    </row>
    <row r="56" spans="1:22" ht="15" customHeight="1" x14ac:dyDescent="0.25">
      <c r="A56" s="7" t="s">
        <v>18613</v>
      </c>
      <c r="B56" s="8" t="str">
        <f>VLOOKUP(MYRANKS_H[[#This Row],[PLAYERID]],PLAYERIDMAP[],COLUMN(PLAYERIDMAP[LASTNAME]),FALSE)</f>
        <v>Hosmer</v>
      </c>
      <c r="C56" s="11" t="str">
        <f>VLOOKUP(MYRANKS_H[[#This Row],[PLAYERID]],PLAYERIDMAP[],COLUMN(PLAYERIDMAP[FIRSTNAME]),FALSE)</f>
        <v xml:space="preserve">Eric </v>
      </c>
      <c r="D56" s="11" t="str">
        <f>VLOOKUP(MYRANKS_H[[#This Row],[PLAYERID]],PLAYERIDMAP[],COLUMN(PLAYERIDMAP[TEAM]),FALSE)</f>
        <v>KC</v>
      </c>
      <c r="E56" s="11" t="str">
        <f>VLOOKUP(MYRANKS_H[[#This Row],[PLAYERID]],PLAYERIDMAP[],COLUMN(PLAYERIDMAP[POS]),FALSE)</f>
        <v>1B</v>
      </c>
      <c r="F56" s="11">
        <f>VLOOKUP(MYRANKS_H[[#This Row],[PLAYERID]],PLAYERIDMAP[],COLUMN(PLAYERIDMAP[IDFANGRAPHS]),FALSE)</f>
        <v>3516</v>
      </c>
      <c r="G56" s="12">
        <f>VLOOKUP(MYRANKS_H[[#This Row],[IDFRANGRAPHS]],STEAMER_H[],COLUMN(STEAMER_H[PA]),FALSE)</f>
        <v>606</v>
      </c>
      <c r="H56" s="12">
        <f>VLOOKUP(MYRANKS_H[[#This Row],[IDFRANGRAPHS]],STEAMER_H[],COLUMN(STEAMER_H[AB]),FALSE)</f>
        <v>541</v>
      </c>
      <c r="I56" s="12">
        <f>VLOOKUP(MYRANKS_H[[#This Row],[IDFRANGRAPHS]],STEAMER_H[],COLUMN(STEAMER_H[H]),FALSE)</f>
        <v>149</v>
      </c>
      <c r="J56" s="12">
        <f>VLOOKUP(MYRANKS_H[[#This Row],[IDFRANGRAPHS]],STEAMER_H[],COLUMN(STEAMER_H[HR]),FALSE)</f>
        <v>19</v>
      </c>
      <c r="K56" s="12">
        <f>VLOOKUP(MYRANKS_H[[#This Row],[IDFRANGRAPHS]],STEAMER_H[],COLUMN(STEAMER_H[R]),FALSE)</f>
        <v>72</v>
      </c>
      <c r="L56" s="12">
        <f>VLOOKUP(MYRANKS_H[[#This Row],[IDFRANGRAPHS]],STEAMER_H[],COLUMN(STEAMER_H[RBI]),FALSE)</f>
        <v>77</v>
      </c>
      <c r="M56" s="12">
        <f>VLOOKUP(MYRANKS_H[[#This Row],[IDFRANGRAPHS]],STEAMER_H[],COLUMN(STEAMER_H[BB]),FALSE)</f>
        <v>55</v>
      </c>
      <c r="N56" s="12">
        <f>VLOOKUP(MYRANKS_H[[#This Row],[IDFRANGRAPHS]],STEAMER_H[],COLUMN(STEAMER_H[SO]),FALSE)</f>
        <v>84</v>
      </c>
      <c r="O56" s="12">
        <f>VLOOKUP(MYRANKS_H[[#This Row],[IDFRANGRAPHS]],STEAMER_H[],COLUMN(STEAMER_H[SB]),FALSE)</f>
        <v>11</v>
      </c>
      <c r="P56" s="14">
        <f>MYRANKS_H[[#This Row],[H]]/MYRANKS_H[[#This Row],[AB]]</f>
        <v>0.2754158964879852</v>
      </c>
      <c r="Q56" s="26">
        <f>MYRANKS_H[[#This Row],[R]]/24.6-VLOOKUP(MYRANKS_H[[#This Row],[POS]],ReplacementLevel_H[],COLUMN(ReplacementLevel_H[R]),FALSE)</f>
        <v>0.55682926829268276</v>
      </c>
      <c r="R56" s="26">
        <f>MYRANKS_H[[#This Row],[HR]]/10.4-VLOOKUP(MYRANKS_H[[#This Row],[POS]],ReplacementLevel_H[],COLUMN(ReplacementLevel_H[HR]),FALSE)</f>
        <v>0.28692307692307684</v>
      </c>
      <c r="S56" s="26">
        <f>MYRANKS_H[[#This Row],[RBI]]/24.6-VLOOKUP(MYRANKS_H[[#This Row],[POS]],ReplacementLevel_H[],COLUMN(ReplacementLevel_H[RBI]),FALSE)</f>
        <v>0.67008130081300799</v>
      </c>
      <c r="T56" s="26">
        <f>MYRANKS_H[[#This Row],[SB]]/9.4-VLOOKUP(MYRANKS_H[[#This Row],[POS]],ReplacementLevel_H[],COLUMN(ReplacementLevel_H[SB]),FALSE)</f>
        <v>0.91021276595744682</v>
      </c>
      <c r="U56" s="26">
        <f>((MYRANKS_H[[#This Row],[H]]+1768)/(MYRANKS_H[[#This Row],[AB]]+6617)-0.267)/0.0024-VLOOKUP(MYRANKS_H[[#This Row],[POS]],ReplacementLevel_H[],COLUMN(ReplacementLevel_H[AVG]),FALSE)</f>
        <v>0.5784325230511298</v>
      </c>
      <c r="V56" s="26">
        <f>MYRANKS_H[[#This Row],[RSGP]]+MYRANKS_H[[#This Row],[HRSGP]]+MYRANKS_H[[#This Row],[RBISGP]]+MYRANKS_H[[#This Row],[SBSGP]]+MYRANKS_H[[#This Row],[AVGSGP]]</f>
        <v>3.0024789350373444</v>
      </c>
    </row>
    <row r="57" spans="1:22" x14ac:dyDescent="0.25">
      <c r="A57" s="7" t="s">
        <v>18323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Row],[IDFRANGRAPHS]],STEAMER_H[],COLUMN(STEAMER_H[PA]),FALSE)</f>
        <v>690</v>
      </c>
      <c r="H57" s="12">
        <f>VLOOKUP(MYRANKS_H[[#This Row],[IDFRANGRAPHS]],STEAMER_H[],COLUMN(STEAMER_H[AB]),FALSE)</f>
        <v>601</v>
      </c>
      <c r="I57" s="12">
        <f>VLOOKUP(MYRANKS_H[[#This Row],[IDFRANGRAPHS]],STEAMER_H[],COLUMN(STEAMER_H[H]),FALSE)</f>
        <v>167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92</v>
      </c>
      <c r="L57" s="12">
        <f>VLOOKUP(MYRANKS_H[[#This Row],[IDFRANGRAPHS]],STEAMER_H[],COLUMN(STEAMER_H[RBI]),FALSE)</f>
        <v>76</v>
      </c>
      <c r="M57" s="12">
        <f>VLOOKUP(MYRANKS_H[[#This Row],[IDFRANGRAPHS]],STEAMER_H[],COLUMN(STEAMER_H[BB]),FALSE)</f>
        <v>75</v>
      </c>
      <c r="N57" s="12">
        <f>VLOOKUP(MYRANKS_H[[#This Row],[IDFRANGRAPHS]],STEAMER_H[],COLUMN(STEAMER_H[SO]),FALSE)</f>
        <v>136</v>
      </c>
      <c r="O57" s="12">
        <f>VLOOKUP(MYRANKS_H[[#This Row],[IDFRANGRAPHS]],STEAMER_H[],COLUMN(STEAMER_H[SB]),FALSE)</f>
        <v>8</v>
      </c>
      <c r="P57" s="14">
        <f>MYRANKS_H[[#This Row],[H]]/MYRANKS_H[[#This Row],[AB]]</f>
        <v>0.27787021630615638</v>
      </c>
      <c r="Q57" s="26">
        <f>MYRANKS_H[[#This Row],[R]]/24.6-VLOOKUP(MYRANKS_H[[#This Row],[POS]],ReplacementLevel_H[],COLUMN(ReplacementLevel_H[R]),FALSE)</f>
        <v>1.3698373983739836</v>
      </c>
      <c r="R57" s="26">
        <f>MYRANKS_H[[#This Row],[HR]]/10.4-VLOOKUP(MYRANKS_H[[#This Row],[POS]],ReplacementLevel_H[],COLUMN(ReplacementLevel_H[HR]),FALSE)</f>
        <v>0.63076923076923053</v>
      </c>
      <c r="S57" s="26">
        <f>MYRANKS_H[[#This Row],[RBI]]/24.6-VLOOKUP(MYRANKS_H[[#This Row],[POS]],ReplacementLevel_H[],COLUMN(ReplacementLevel_H[RBI]),FALSE)</f>
        <v>1.049430894308943</v>
      </c>
      <c r="T57" s="26">
        <f>MYRANKS_H[[#This Row],[SB]]/9.4-VLOOKUP(MYRANKS_H[[#This Row],[POS]],ReplacementLevel_H[],COLUMN(ReplacementLevel_H[SB]),FALSE)</f>
        <v>-0.48893617021276603</v>
      </c>
      <c r="U57" s="26">
        <f>((MYRANKS_H[[#This Row],[H]]+1768)/(MYRANKS_H[[#This Row],[AB]]+6617)-0.267)/0.0024-VLOOKUP(MYRANKS_H[[#This Row],[POS]],ReplacementLevel_H[],COLUMN(ReplacementLevel_H[AVG]),FALSE)</f>
        <v>0.52991687448046421</v>
      </c>
      <c r="V57" s="26">
        <f>MYRANKS_H[[#This Row],[RSGP]]+MYRANKS_H[[#This Row],[HRSGP]]+MYRANKS_H[[#This Row],[RBISGP]]+MYRANKS_H[[#This Row],[SBSGP]]+MYRANKS_H[[#This Row],[AVGSGP]]</f>
        <v>3.0910182277198555</v>
      </c>
    </row>
    <row r="58" spans="1:22" ht="15" customHeight="1" x14ac:dyDescent="0.25">
      <c r="A58" s="7" t="s">
        <v>18748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Row],[IDFRANGRAPHS]],STEAMER_H[],COLUMN(STEAMER_H[PA]),FALSE)</f>
        <v>666</v>
      </c>
      <c r="H58" s="12">
        <f>VLOOKUP(MYRANKS_H[[#This Row],[IDFRANGRAPHS]],STEAMER_H[],COLUMN(STEAMER_H[AB]),FALSE)</f>
        <v>587</v>
      </c>
      <c r="I58" s="12">
        <f>VLOOKUP(MYRANKS_H[[#This Row],[IDFRANGRAPHS]],STEAMER_H[],COLUMN(STEAMER_H[H]),FALSE)</f>
        <v>145</v>
      </c>
      <c r="J58" s="12">
        <f>VLOOKUP(MYRANKS_H[[#This Row],[IDFRANGRAPHS]],STEAMER_H[],COLUMN(STEAMER_H[HR]),FALSE)</f>
        <v>14</v>
      </c>
      <c r="K58" s="12">
        <f>VLOOKUP(MYRANKS_H[[#This Row],[IDFRANGRAPHS]],STEAMER_H[],COLUMN(STEAMER_H[R]),FALSE)</f>
        <v>86</v>
      </c>
      <c r="L58" s="12">
        <f>VLOOKUP(MYRANKS_H[[#This Row],[IDFRANGRAPHS]],STEAMER_H[],COLUMN(STEAMER_H[RBI]),FALSE)</f>
        <v>58</v>
      </c>
      <c r="M58" s="12">
        <f>VLOOKUP(MYRANKS_H[[#This Row],[IDFRANGRAPHS]],STEAMER_H[],COLUMN(STEAMER_H[BB]),FALSE)</f>
        <v>61</v>
      </c>
      <c r="N58" s="12">
        <f>VLOOKUP(MYRANKS_H[[#This Row],[IDFRANGRAPHS]],STEAMER_H[],COLUMN(STEAMER_H[SO]),FALSE)</f>
        <v>131</v>
      </c>
      <c r="O58" s="12">
        <f>VLOOKUP(MYRANKS_H[[#This Row],[IDFRANGRAPHS]],STEAMER_H[],COLUMN(STEAMER_H[SB]),FALSE)</f>
        <v>30</v>
      </c>
      <c r="P58" s="14">
        <f>MYRANKS_H[[#This Row],[H]]/MYRANKS_H[[#This Row],[AB]]</f>
        <v>0.24701873935264054</v>
      </c>
      <c r="Q58" s="26">
        <f>MYRANKS_H[[#This Row],[R]]/24.6-VLOOKUP(MYRANKS_H[[#This Row],[POS]],ReplacementLevel_H[],COLUMN(ReplacementLevel_H[R]),FALSE)</f>
        <v>1.1259349593495931</v>
      </c>
      <c r="R58" s="26">
        <f>MYRANKS_H[[#This Row],[HR]]/10.4-VLOOKUP(MYRANKS_H[[#This Row],[POS]],ReplacementLevel_H[],COLUMN(ReplacementLevel_H[HR]),FALSE)</f>
        <v>0.24615384615384595</v>
      </c>
      <c r="S58" s="26">
        <f>MYRANKS_H[[#This Row],[RBI]]/24.6-VLOOKUP(MYRANKS_H[[#This Row],[POS]],ReplacementLevel_H[],COLUMN(ReplacementLevel_H[RBI]),FALSE)</f>
        <v>0.31772357723577205</v>
      </c>
      <c r="T58" s="26">
        <f>MYRANKS_H[[#This Row],[SB]]/9.4-VLOOKUP(MYRANKS_H[[#This Row],[POS]],ReplacementLevel_H[],COLUMN(ReplacementLevel_H[SB]),FALSE)</f>
        <v>1.8514893617021275</v>
      </c>
      <c r="U58" s="26">
        <f>((MYRANKS_H[[#This Row],[H]]+1768)/(MYRANKS_H[[#This Row],[AB]]+6617)-0.267)/0.0024-VLOOKUP(MYRANKS_H[[#This Row],[POS]],ReplacementLevel_H[],COLUMN(ReplacementLevel_H[AVG]),FALSE)</f>
        <v>-0.52545067555063218</v>
      </c>
      <c r="V58" s="26">
        <f>MYRANKS_H[[#This Row],[RSGP]]+MYRANKS_H[[#This Row],[HRSGP]]+MYRANKS_H[[#This Row],[RBISGP]]+MYRANKS_H[[#This Row],[SBSGP]]+MYRANKS_H[[#This Row],[AVGSGP]]</f>
        <v>3.0158510688907065</v>
      </c>
    </row>
    <row r="59" spans="1:22" ht="15" customHeight="1" x14ac:dyDescent="0.25">
      <c r="A59" s="7" t="s">
        <v>19197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Row],[IDFRANGRAPHS]],STEAMER_H[],COLUMN(STEAMER_H[PA]),FALSE)</f>
        <v>589</v>
      </c>
      <c r="H59" s="12">
        <f>VLOOKUP(MYRANKS_H[[#This Row],[IDFRANGRAPHS]],STEAMER_H[],COLUMN(STEAMER_H[AB]),FALSE)</f>
        <v>541</v>
      </c>
      <c r="I59" s="12">
        <f>VLOOKUP(MYRANKS_H[[#This Row],[IDFRANGRAPHS]],STEAMER_H[],COLUMN(STEAMER_H[H]),FALSE)</f>
        <v>150</v>
      </c>
      <c r="J59" s="12">
        <f>VLOOKUP(MYRANKS_H[[#This Row],[IDFRANGRAPHS]],STEAMER_H[],COLUMN(STEAMER_H[HR]),FALSE)</f>
        <v>13</v>
      </c>
      <c r="K59" s="12">
        <f>VLOOKUP(MYRANKS_H[[#This Row],[IDFRANGRAPHS]],STEAMER_H[],COLUMN(STEAMER_H[R]),FALSE)</f>
        <v>76</v>
      </c>
      <c r="L59" s="12">
        <f>VLOOKUP(MYRANKS_H[[#This Row],[IDFRANGRAPHS]],STEAMER_H[],COLUMN(STEAMER_H[RBI]),FALSE)</f>
        <v>56</v>
      </c>
      <c r="M59" s="12">
        <f>VLOOKUP(MYRANKS_H[[#This Row],[IDFRANGRAPHS]],STEAMER_H[],COLUMN(STEAMER_H[BB]),FALSE)</f>
        <v>30</v>
      </c>
      <c r="N59" s="12">
        <f>VLOOKUP(MYRANKS_H[[#This Row],[IDFRANGRAPHS]],STEAMER_H[],COLUMN(STEAMER_H[SO]),FALSE)</f>
        <v>123</v>
      </c>
      <c r="O59" s="12">
        <f>VLOOKUP(MYRANKS_H[[#This Row],[IDFRANGRAPHS]],STEAMER_H[],COLUMN(STEAMER_H[SB]),FALSE)</f>
        <v>26</v>
      </c>
      <c r="P59" s="14">
        <f>MYRANKS_H[[#This Row],[H]]/MYRANKS_H[[#This Row],[AB]]</f>
        <v>0.27726432532347506</v>
      </c>
      <c r="Q59" s="26">
        <f>MYRANKS_H[[#This Row],[R]]/24.6-VLOOKUP(MYRANKS_H[[#This Row],[POS]],ReplacementLevel_H[],COLUMN(ReplacementLevel_H[R]),FALSE)</f>
        <v>0.71943089430894291</v>
      </c>
      <c r="R59" s="26">
        <f>MYRANKS_H[[#This Row],[HR]]/10.4-VLOOKUP(MYRANKS_H[[#This Row],[POS]],ReplacementLevel_H[],COLUMN(ReplacementLevel_H[HR]),FALSE)</f>
        <v>0.14999999999999991</v>
      </c>
      <c r="S59" s="26">
        <f>MYRANKS_H[[#This Row],[RBI]]/24.6-VLOOKUP(MYRANKS_H[[#This Row],[POS]],ReplacementLevel_H[],COLUMN(ReplacementLevel_H[RBI]),FALSE)</f>
        <v>0.23642276422764219</v>
      </c>
      <c r="T59" s="26">
        <f>MYRANKS_H[[#This Row],[SB]]/9.4-VLOOKUP(MYRANKS_H[[#This Row],[POS]],ReplacementLevel_H[],COLUMN(ReplacementLevel_H[SB]),FALSE)</f>
        <v>1.4259574468085103</v>
      </c>
      <c r="U59" s="26">
        <f>((MYRANKS_H[[#This Row],[H]]+1768)/(MYRANKS_H[[#This Row],[AB]]+6617)-0.267)/0.0024-VLOOKUP(MYRANKS_H[[#This Row],[POS]],ReplacementLevel_H[],COLUMN(ReplacementLevel_H[AVG]),FALSE)</f>
        <v>0.47664245133648936</v>
      </c>
      <c r="V59" s="26">
        <f>MYRANKS_H[[#This Row],[RSGP]]+MYRANKS_H[[#This Row],[HRSGP]]+MYRANKS_H[[#This Row],[RBISGP]]+MYRANKS_H[[#This Row],[SBSGP]]+MYRANKS_H[[#This Row],[AVGSGP]]</f>
        <v>3.0084535566815851</v>
      </c>
    </row>
    <row r="60" spans="1:22" ht="15" customHeight="1" x14ac:dyDescent="0.25">
      <c r="A60" s="7" t="s">
        <v>18706</v>
      </c>
      <c r="B60" s="8" t="str">
        <f>VLOOKUP(MYRANKS_H[[#This Row],[PLAYERID]],PLAYERIDMAP[],COLUMN(PLAYERIDMAP[LASTNAME]),FALSE)</f>
        <v>Jackson</v>
      </c>
      <c r="C60" s="11" t="str">
        <f>VLOOKUP(MYRANKS_H[[#This Row],[PLAYERID]],PLAYERIDMAP[],COLUMN(PLAYERIDMAP[FIRSTNAME]),FALSE)</f>
        <v xml:space="preserve">Austin </v>
      </c>
      <c r="D60" s="11" t="str">
        <f>VLOOKUP(MYRANKS_H[[#This Row],[PLAYERID]],PLAYERIDMAP[],COLUMN(PLAYERIDMAP[TEAM]),FALSE)</f>
        <v>DET</v>
      </c>
      <c r="E60" s="11" t="str">
        <f>VLOOKUP(MYRANKS_H[[#This Row],[PLAYERID]],PLAYERIDMAP[],COLUMN(PLAYERIDMAP[POS]),FALSE)</f>
        <v>OF</v>
      </c>
      <c r="F60" s="11">
        <f>VLOOKUP(MYRANKS_H[[#This Row],[PLAYERID]],PLAYERIDMAP[],COLUMN(PLAYERIDMAP[IDFANGRAPHS]),FALSE)</f>
        <v>9848</v>
      </c>
      <c r="G60" s="12">
        <f>VLOOKUP(MYRANKS_H[[#This Row],[IDFRANGRAPHS]],STEAMER_H[],COLUMN(STEAMER_H[PA]),FALSE)</f>
        <v>709</v>
      </c>
      <c r="H60" s="12">
        <f>VLOOKUP(MYRANKS_H[[#This Row],[IDFRANGRAPHS]],STEAMER_H[],COLUMN(STEAMER_H[AB]),FALSE)</f>
        <v>627</v>
      </c>
      <c r="I60" s="12">
        <f>VLOOKUP(MYRANKS_H[[#This Row],[IDFRANGRAPHS]],STEAMER_H[],COLUMN(STEAMER_H[H]),FALSE)</f>
        <v>174</v>
      </c>
      <c r="J60" s="12">
        <f>VLOOKUP(MYRANKS_H[[#This Row],[IDFRANGRAPHS]],STEAMER_H[],COLUMN(STEAMER_H[HR]),FALSE)</f>
        <v>13</v>
      </c>
      <c r="K60" s="12">
        <f>VLOOKUP(MYRANKS_H[[#This Row],[IDFRANGRAPHS]],STEAMER_H[],COLUMN(STEAMER_H[R]),FALSE)</f>
        <v>98</v>
      </c>
      <c r="L60" s="12">
        <f>VLOOKUP(MYRANKS_H[[#This Row],[IDFRANGRAPHS]],STEAMER_H[],COLUMN(STEAMER_H[RBI]),FALSE)</f>
        <v>66</v>
      </c>
      <c r="M60" s="12">
        <f>VLOOKUP(MYRANKS_H[[#This Row],[IDFRANGRAPHS]],STEAMER_H[],COLUMN(STEAMER_H[BB]),FALSE)</f>
        <v>66</v>
      </c>
      <c r="N60" s="12">
        <f>VLOOKUP(MYRANKS_H[[#This Row],[IDFRANGRAPHS]],STEAMER_H[],COLUMN(STEAMER_H[SO]),FALSE)</f>
        <v>163</v>
      </c>
      <c r="O60" s="12">
        <f>VLOOKUP(MYRANKS_H[[#This Row],[IDFRANGRAPHS]],STEAMER_H[],COLUMN(STEAMER_H[SB]),FALSE)</f>
        <v>13</v>
      </c>
      <c r="P60" s="14">
        <f>MYRANKS_H[[#This Row],[H]]/MYRANKS_H[[#This Row],[AB]]</f>
        <v>0.27751196172248804</v>
      </c>
      <c r="Q60" s="26">
        <f>MYRANKS_H[[#This Row],[R]]/24.6-VLOOKUP(MYRANKS_H[[#This Row],[POS]],ReplacementLevel_H[],COLUMN(ReplacementLevel_H[R]),FALSE)</f>
        <v>1.6137398373983736</v>
      </c>
      <c r="R60" s="26">
        <f>MYRANKS_H[[#This Row],[HR]]/10.4-VLOOKUP(MYRANKS_H[[#This Row],[POS]],ReplacementLevel_H[],COLUMN(ReplacementLevel_H[HR]),FALSE)</f>
        <v>0.14999999999999991</v>
      </c>
      <c r="S60" s="26">
        <f>MYRANKS_H[[#This Row],[RBI]]/24.6-VLOOKUP(MYRANKS_H[[#This Row],[POS]],ReplacementLevel_H[],COLUMN(ReplacementLevel_H[RBI]),FALSE)</f>
        <v>0.64292682926829237</v>
      </c>
      <c r="T60" s="26">
        <f>MYRANKS_H[[#This Row],[SB]]/9.4-VLOOKUP(MYRANKS_H[[#This Row],[POS]],ReplacementLevel_H[],COLUMN(ReplacementLevel_H[SB]),FALSE)</f>
        <v>4.2978723404255126E-2</v>
      </c>
      <c r="U60" s="26">
        <f>((MYRANKS_H[[#This Row],[H]]+1768)/(MYRANKS_H[[#This Row],[AB]]+6617)-0.267)/0.0024-VLOOKUP(MYRANKS_H[[#This Row],[POS]],ReplacementLevel_H[],COLUMN(ReplacementLevel_H[AVG]),FALSE)</f>
        <v>0.53163813730902953</v>
      </c>
      <c r="V60" s="26">
        <f>MYRANKS_H[[#This Row],[RSGP]]+MYRANKS_H[[#This Row],[HRSGP]]+MYRANKS_H[[#This Row],[RBISGP]]+MYRANKS_H[[#This Row],[SBSGP]]+MYRANKS_H[[#This Row],[AVGSGP]]</f>
        <v>2.9812835273799503</v>
      </c>
    </row>
    <row r="61" spans="1:22" ht="15" customHeight="1" x14ac:dyDescent="0.25">
      <c r="A61" s="7" t="s">
        <v>19408</v>
      </c>
      <c r="B61" s="8" t="str">
        <f>VLOOKUP(MYRANKS_H[[#This Row],[PLAYERID]],PLAYERIDMAP[],COLUMN(PLAYERIDMAP[LASTNAME]),FALSE)</f>
        <v>Molina</v>
      </c>
      <c r="C61" s="11" t="str">
        <f>VLOOKUP(MYRANKS_H[[#This Row],[PLAYERID]],PLAYERIDMAP[],COLUMN(PLAYERIDMAP[FIRSTNAME]),FALSE)</f>
        <v xml:space="preserve">Yadier </v>
      </c>
      <c r="D61" s="11" t="str">
        <f>VLOOKUP(MYRANKS_H[[#This Row],[PLAYERID]],PLAYERIDMAP[],COLUMN(PLAYERIDMAP[TEAM]),FALSE)</f>
        <v>STL</v>
      </c>
      <c r="E61" s="11" t="str">
        <f>VLOOKUP(MYRANKS_H[[#This Row],[PLAYERID]],PLAYERIDMAP[],COLUMN(PLAYERIDMAP[POS]),FALSE)</f>
        <v>C</v>
      </c>
      <c r="F61" s="11">
        <f>VLOOKUP(MYRANKS_H[[#This Row],[PLAYERID]],PLAYERIDMAP[],COLUMN(PLAYERIDMAP[IDFANGRAPHS]),FALSE)</f>
        <v>7007</v>
      </c>
      <c r="G61" s="12">
        <f>VLOOKUP(MYRANKS_H[[#This Row],[IDFRANGRAPHS]],STEAMER_H[],COLUMN(STEAMER_H[PA]),FALSE)</f>
        <v>474</v>
      </c>
      <c r="H61" s="12">
        <f>VLOOKUP(MYRANKS_H[[#This Row],[IDFRANGRAPHS]],STEAMER_H[],COLUMN(STEAMER_H[AB]),FALSE)</f>
        <v>426</v>
      </c>
      <c r="I61" s="12">
        <f>VLOOKUP(MYRANKS_H[[#This Row],[IDFRANGRAPHS]],STEAMER_H[],COLUMN(STEAMER_H[H]),FALSE)</f>
        <v>123</v>
      </c>
      <c r="J61" s="12">
        <f>VLOOKUP(MYRANKS_H[[#This Row],[IDFRANGRAPHS]],STEAMER_H[],COLUMN(STEAMER_H[HR]),FALSE)</f>
        <v>12</v>
      </c>
      <c r="K61" s="12">
        <f>VLOOKUP(MYRANKS_H[[#This Row],[IDFRANGRAPHS]],STEAMER_H[],COLUMN(STEAMER_H[R]),FALSE)</f>
        <v>53</v>
      </c>
      <c r="L61" s="12">
        <f>VLOOKUP(MYRANKS_H[[#This Row],[IDFRANGRAPHS]],STEAMER_H[],COLUMN(STEAMER_H[RBI]),FALSE)</f>
        <v>58</v>
      </c>
      <c r="M61" s="12">
        <f>VLOOKUP(MYRANKS_H[[#This Row],[IDFRANGRAPHS]],STEAMER_H[],COLUMN(STEAMER_H[BB]),FALSE)</f>
        <v>38</v>
      </c>
      <c r="N61" s="12">
        <f>VLOOKUP(MYRANKS_H[[#This Row],[IDFRANGRAPHS]],STEAMER_H[],COLUMN(STEAMER_H[SO]),FALSE)</f>
        <v>46</v>
      </c>
      <c r="O61" s="12">
        <f>VLOOKUP(MYRANKS_H[[#This Row],[IDFRANGRAPHS]],STEAMER_H[],COLUMN(STEAMER_H[SB]),FALSE)</f>
        <v>5</v>
      </c>
      <c r="P61" s="14">
        <f>MYRANKS_H[[#This Row],[H]]/MYRANKS_H[[#This Row],[AB]]</f>
        <v>0.28873239436619719</v>
      </c>
      <c r="Q61" s="26">
        <f>MYRANKS_H[[#This Row],[R]]/24.6-VLOOKUP(MYRANKS_H[[#This Row],[POS]],ReplacementLevel_H[],COLUMN(ReplacementLevel_H[R]),FALSE)</f>
        <v>0.76447154471544709</v>
      </c>
      <c r="R61" s="26">
        <f>MYRANKS_H[[#This Row],[HR]]/10.4-VLOOKUP(MYRANKS_H[[#This Row],[POS]],ReplacementLevel_H[],COLUMN(ReplacementLevel_H[HR]),FALSE)</f>
        <v>0.28384615384615375</v>
      </c>
      <c r="S61" s="26">
        <f>MYRANKS_H[[#This Row],[RBI]]/24.6-VLOOKUP(MYRANKS_H[[#This Row],[POS]],ReplacementLevel_H[],COLUMN(ReplacementLevel_H[RBI]),FALSE)</f>
        <v>0.94772357723577216</v>
      </c>
      <c r="T61" s="26">
        <f>MYRANKS_H[[#This Row],[SB]]/9.4-VLOOKUP(MYRANKS_H[[#This Row],[POS]],ReplacementLevel_H[],COLUMN(ReplacementLevel_H[SB]),FALSE)</f>
        <v>0.40191489361702126</v>
      </c>
      <c r="U61" s="26">
        <f>((MYRANKS_H[[#This Row],[H]]+1768)/(MYRANKS_H[[#This Row],[AB]]+6617)-0.267)/0.0024-VLOOKUP(MYRANKS_H[[#This Row],[POS]],ReplacementLevel_H[],COLUMN(ReplacementLevel_H[AVG]),FALSE)</f>
        <v>0.97230820199724033</v>
      </c>
      <c r="V61" s="26">
        <f>MYRANKS_H[[#This Row],[RSGP]]+MYRANKS_H[[#This Row],[HRSGP]]+MYRANKS_H[[#This Row],[RBISGP]]+MYRANKS_H[[#This Row],[SBSGP]]+MYRANKS_H[[#This Row],[AVGSGP]]</f>
        <v>3.3702643714116345</v>
      </c>
    </row>
    <row r="62" spans="1:22" ht="15" customHeight="1" x14ac:dyDescent="0.25">
      <c r="A62" s="8" t="s">
        <v>20478</v>
      </c>
      <c r="B62" s="15" t="str">
        <f>VLOOKUP(MYRANKS_H[[#This Row],[PLAYERID]],PLAYERIDMAP[],COLUMN(PLAYERIDMAP[LASTNAME]),FALSE)</f>
        <v>Teixeira</v>
      </c>
      <c r="C62" s="12" t="str">
        <f>VLOOKUP(MYRANKS_H[[#This Row],[PLAYERID]],PLAYERIDMAP[],COLUMN(PLAYERIDMAP[FIRSTNAME]),FALSE)</f>
        <v xml:space="preserve">Mark </v>
      </c>
      <c r="D62" s="12" t="str">
        <f>VLOOKUP(MYRANKS_H[[#This Row],[PLAYERID]],PLAYERIDMAP[],COLUMN(PLAYERIDMAP[TEAM]),FALSE)</f>
        <v>NYY</v>
      </c>
      <c r="E62" s="12" t="str">
        <f>VLOOKUP(MYRANKS_H[[#This Row],[PLAYERID]],PLAYERIDMAP[],COLUMN(PLAYERIDMAP[POS]),FALSE)</f>
        <v>1B</v>
      </c>
      <c r="F62" s="12">
        <f>VLOOKUP(MYRANKS_H[[#This Row],[PLAYERID]],PLAYERIDMAP[],COLUMN(PLAYERIDMAP[IDFANGRAPHS]),FALSE)</f>
        <v>1281</v>
      </c>
      <c r="G62" s="12">
        <f>VLOOKUP(MYRANKS_H[[#This Row],[IDFRANGRAPHS]],STEAMER_H[],COLUMN(STEAMER_H[PA]),FALSE)</f>
        <v>569</v>
      </c>
      <c r="H62" s="12">
        <f>VLOOKUP(MYRANKS_H[[#This Row],[IDFRANGRAPHS]],STEAMER_H[],COLUMN(STEAMER_H[AB]),FALSE)</f>
        <v>490</v>
      </c>
      <c r="I62" s="12">
        <f>VLOOKUP(MYRANKS_H[[#This Row],[IDFRANGRAPHS]],STEAMER_H[],COLUMN(STEAMER_H[H]),FALSE)</f>
        <v>127</v>
      </c>
      <c r="J62" s="12">
        <f>VLOOKUP(MYRANKS_H[[#This Row],[IDFRANGRAPHS]],STEAMER_H[],COLUMN(STEAMER_H[HR]),FALSE)</f>
        <v>27</v>
      </c>
      <c r="K62" s="12">
        <f>VLOOKUP(MYRANKS_H[[#This Row],[IDFRANGRAPHS]],STEAMER_H[],COLUMN(STEAMER_H[R]),FALSE)</f>
        <v>76</v>
      </c>
      <c r="L62" s="12">
        <f>VLOOKUP(MYRANKS_H[[#This Row],[IDFRANGRAPHS]],STEAMER_H[],COLUMN(STEAMER_H[RBI]),FALSE)</f>
        <v>85</v>
      </c>
      <c r="M62" s="12">
        <f>VLOOKUP(MYRANKS_H[[#This Row],[IDFRANGRAPHS]],STEAMER_H[],COLUMN(STEAMER_H[BB]),FALSE)</f>
        <v>66</v>
      </c>
      <c r="N62" s="12">
        <f>VLOOKUP(MYRANKS_H[[#This Row],[IDFRANGRAPHS]],STEAMER_H[],COLUMN(STEAMER_H[SO]),FALSE)</f>
        <v>95</v>
      </c>
      <c r="O62" s="12">
        <f>VLOOKUP(MYRANKS_H[[#This Row],[IDFRANGRAPHS]],STEAMER_H[],COLUMN(STEAMER_H[SB]),FALSE)</f>
        <v>2</v>
      </c>
      <c r="P62" s="14">
        <f>MYRANKS_H[[#This Row],[H]]/MYRANKS_H[[#This Row],[AB]]</f>
        <v>0.25918367346938775</v>
      </c>
      <c r="Q62" s="26">
        <f>MYRANKS_H[[#This Row],[R]]/24.6-VLOOKUP(MYRANKS_H[[#This Row],[POS]],ReplacementLevel_H[],COLUMN(ReplacementLevel_H[R]),FALSE)</f>
        <v>0.71943089430894291</v>
      </c>
      <c r="R62" s="26">
        <f>MYRANKS_H[[#This Row],[HR]]/10.4-VLOOKUP(MYRANKS_H[[#This Row],[POS]],ReplacementLevel_H[],COLUMN(ReplacementLevel_H[HR]),FALSE)</f>
        <v>1.0561538461538462</v>
      </c>
      <c r="S62" s="26">
        <f>MYRANKS_H[[#This Row],[RBI]]/24.6-VLOOKUP(MYRANKS_H[[#This Row],[POS]],ReplacementLevel_H[],COLUMN(ReplacementLevel_H[RBI]),FALSE)</f>
        <v>0.9952845528455283</v>
      </c>
      <c r="T62" s="26">
        <f>MYRANKS_H[[#This Row],[SB]]/9.4-VLOOKUP(MYRANKS_H[[#This Row],[POS]],ReplacementLevel_H[],COLUMN(ReplacementLevel_H[SB]),FALSE)</f>
        <v>-4.7234042553191496E-2</v>
      </c>
      <c r="U62" s="26">
        <f>((MYRANKS_H[[#This Row],[H]]+1768)/(MYRANKS_H[[#This Row],[AB]]+6617)-0.267)/0.0024-VLOOKUP(MYRANKS_H[[#This Row],[POS]],ReplacementLevel_H[],COLUMN(ReplacementLevel_H[AVG]),FALSE)</f>
        <v>8.9385582289760596E-2</v>
      </c>
      <c r="V62" s="26">
        <f>MYRANKS_H[[#This Row],[RSGP]]+MYRANKS_H[[#This Row],[HRSGP]]+MYRANKS_H[[#This Row],[RBISGP]]+MYRANKS_H[[#This Row],[SBSGP]]+MYRANKS_H[[#This Row],[AVGSGP]]</f>
        <v>2.8130208330448863</v>
      </c>
    </row>
    <row r="63" spans="1:22" x14ac:dyDescent="0.25">
      <c r="A63" s="7" t="s">
        <v>18337</v>
      </c>
      <c r="B63" s="8" t="str">
        <f>VLOOKUP(MYRANKS_H[[#This Row],[PLAYERID]],PLAYERIDMAP[],COLUMN(PLAYERIDMAP[LASTNAME]),FALSE)</f>
        <v>Granderson</v>
      </c>
      <c r="C63" s="11" t="str">
        <f>VLOOKUP(MYRANKS_H[[#This Row],[PLAYERID]],PLAYERIDMAP[],COLUMN(PLAYERIDMAP[FIRSTNAME]),FALSE)</f>
        <v xml:space="preserve">Curtis </v>
      </c>
      <c r="D63" s="11" t="str">
        <f>VLOOKUP(MYRANKS_H[[#This Row],[PLAYERID]],PLAYERIDMAP[],COLUMN(PLAYERIDMAP[TEAM]),FALSE)</f>
        <v>NYY</v>
      </c>
      <c r="E63" s="11" t="str">
        <f>VLOOKUP(MYRANKS_H[[#This Row],[PLAYERID]],PLAYERIDMAP[],COLUMN(PLAYERIDMAP[POS]),FALSE)</f>
        <v>OF</v>
      </c>
      <c r="F63" s="11">
        <f>VLOOKUP(MYRANKS_H[[#This Row],[PLAYERID]],PLAYERIDMAP[],COLUMN(PLAYERIDMAP[IDFANGRAPHS]),FALSE)</f>
        <v>4747</v>
      </c>
      <c r="G63" s="12">
        <f>VLOOKUP(MYRANKS_H[[#This Row],[IDFRANGRAPHS]],STEAMER_H[],COLUMN(STEAMER_H[PA]),FALSE)</f>
        <v>614</v>
      </c>
      <c r="H63" s="12">
        <f>VLOOKUP(MYRANKS_H[[#This Row],[IDFRANGRAPHS]],STEAMER_H[],COLUMN(STEAMER_H[AB]),FALSE)</f>
        <v>533</v>
      </c>
      <c r="I63" s="12">
        <f>VLOOKUP(MYRANKS_H[[#This Row],[IDFRANGRAPHS]],STEAMER_H[],COLUMN(STEAMER_H[H]),FALSE)</f>
        <v>127</v>
      </c>
      <c r="J63" s="12">
        <f>VLOOKUP(MYRANKS_H[[#This Row],[IDFRANGRAPHS]],STEAMER_H[],COLUMN(STEAMER_H[HR]),FALSE)</f>
        <v>30</v>
      </c>
      <c r="K63" s="12">
        <f>VLOOKUP(MYRANKS_H[[#This Row],[IDFRANGRAPHS]],STEAMER_H[],COLUMN(STEAMER_H[R]),FALSE)</f>
        <v>80</v>
      </c>
      <c r="L63" s="12">
        <f>VLOOKUP(MYRANKS_H[[#This Row],[IDFRANGRAPHS]],STEAMER_H[],COLUMN(STEAMER_H[RBI]),FALSE)</f>
        <v>84</v>
      </c>
      <c r="M63" s="12">
        <f>VLOOKUP(MYRANKS_H[[#This Row],[IDFRANGRAPHS]],STEAMER_H[],COLUMN(STEAMER_H[BB]),FALSE)</f>
        <v>69</v>
      </c>
      <c r="N63" s="12">
        <f>VLOOKUP(MYRANKS_H[[#This Row],[IDFRANGRAPHS]],STEAMER_H[],COLUMN(STEAMER_H[SO]),FALSE)</f>
        <v>160</v>
      </c>
      <c r="O63" s="12">
        <f>VLOOKUP(MYRANKS_H[[#This Row],[IDFRANGRAPHS]],STEAMER_H[],COLUMN(STEAMER_H[SB]),FALSE)</f>
        <v>9</v>
      </c>
      <c r="P63" s="14">
        <f>MYRANKS_H[[#This Row],[H]]/MYRANKS_H[[#This Row],[AB]]</f>
        <v>0.23827392120075047</v>
      </c>
      <c r="Q63" s="26">
        <f>MYRANKS_H[[#This Row],[R]]/24.6-VLOOKUP(MYRANKS_H[[#This Row],[POS]],ReplacementLevel_H[],COLUMN(ReplacementLevel_H[R]),FALSE)</f>
        <v>0.88203252032520307</v>
      </c>
      <c r="R63" s="26">
        <f>MYRANKS_H[[#This Row],[HR]]/10.4-VLOOKUP(MYRANKS_H[[#This Row],[POS]],ReplacementLevel_H[],COLUMN(ReplacementLevel_H[HR]),FALSE)</f>
        <v>1.7846153846153845</v>
      </c>
      <c r="S63" s="26">
        <f>MYRANKS_H[[#This Row],[RBI]]/24.6-VLOOKUP(MYRANKS_H[[#This Row],[POS]],ReplacementLevel_H[],COLUMN(ReplacementLevel_H[RBI]),FALSE)</f>
        <v>1.3746341463414633</v>
      </c>
      <c r="T63" s="26">
        <f>MYRANKS_H[[#This Row],[SB]]/9.4-VLOOKUP(MYRANKS_H[[#This Row],[POS]],ReplacementLevel_H[],COLUMN(ReplacementLevel_H[SB]),FALSE)</f>
        <v>-0.38255319148936184</v>
      </c>
      <c r="U63" s="26">
        <f>((MYRANKS_H[[#This Row],[H]]+1768)/(MYRANKS_H[[#This Row],[AB]]+6617)-0.267)/0.0024-VLOOKUP(MYRANKS_H[[#This Row],[POS]],ReplacementLevel_H[],COLUMN(ReplacementLevel_H[AVG]),FALSE)</f>
        <v>-0.73876456876457219</v>
      </c>
      <c r="V63" s="26">
        <f>MYRANKS_H[[#This Row],[RSGP]]+MYRANKS_H[[#This Row],[HRSGP]]+MYRANKS_H[[#This Row],[RBISGP]]+MYRANKS_H[[#This Row],[SBSGP]]+MYRANKS_H[[#This Row],[AVGSGP]]</f>
        <v>2.9199642910281174</v>
      </c>
    </row>
    <row r="64" spans="1:22" x14ac:dyDescent="0.25">
      <c r="A64" s="8" t="s">
        <v>20699</v>
      </c>
      <c r="B64" s="15" t="str">
        <f>VLOOKUP(MYRANKS_H[[#This Row],[PLAYERID]],PLAYERIDMAP[],COLUMN(PLAYERIDMAP[LASTNAME]),FALSE)</f>
        <v>Walker</v>
      </c>
      <c r="C64" s="12" t="str">
        <f>VLOOKUP(MYRANKS_H[[#This Row],[PLAYERID]],PLAYERIDMAP[],COLUMN(PLAYERIDMAP[FIRSTNAME]),FALSE)</f>
        <v xml:space="preserve">Neil </v>
      </c>
      <c r="D64" s="12" t="str">
        <f>VLOOKUP(MYRANKS_H[[#This Row],[PLAYERID]],PLAYERIDMAP[],COLUMN(PLAYERIDMAP[TEAM]),FALSE)</f>
        <v>PIT</v>
      </c>
      <c r="E64" s="12" t="str">
        <f>VLOOKUP(MYRANKS_H[[#This Row],[PLAYERID]],PLAYERIDMAP[],COLUMN(PLAYERIDMAP[POS]),FALSE)</f>
        <v>2B</v>
      </c>
      <c r="F64" s="12">
        <f>VLOOKUP(MYRANKS_H[[#This Row],[PLAYERID]],PLAYERIDMAP[],COLUMN(PLAYERIDMAP[IDFANGRAPHS]),FALSE)</f>
        <v>7539</v>
      </c>
      <c r="G64" s="12">
        <f>VLOOKUP(MYRANKS_H[[#This Row],[IDFRANGRAPHS]],STEAMER_H[],COLUMN(STEAMER_H[PA]),FALSE)</f>
        <v>636</v>
      </c>
      <c r="H64" s="12">
        <f>VLOOKUP(MYRANKS_H[[#This Row],[IDFRANGRAPHS]],STEAMER_H[],COLUMN(STEAMER_H[AB]),FALSE)</f>
        <v>569</v>
      </c>
      <c r="I64" s="12">
        <f>VLOOKUP(MYRANKS_H[[#This Row],[IDFRANGRAPHS]],STEAMER_H[],COLUMN(STEAMER_H[H]),FALSE)</f>
        <v>156</v>
      </c>
      <c r="J64" s="12">
        <f>VLOOKUP(MYRANKS_H[[#This Row],[IDFRANGRAPHS]],STEAMER_H[],COLUMN(STEAMER_H[HR]),FALSE)</f>
        <v>16</v>
      </c>
      <c r="K64" s="12">
        <f>VLOOKUP(MYRANKS_H[[#This Row],[IDFRANGRAPHS]],STEAMER_H[],COLUMN(STEAMER_H[R]),FALSE)</f>
        <v>80</v>
      </c>
      <c r="L64" s="12">
        <f>VLOOKUP(MYRANKS_H[[#This Row],[IDFRANGRAPHS]],STEAMER_H[],COLUMN(STEAMER_H[RBI]),FALSE)</f>
        <v>65</v>
      </c>
      <c r="M64" s="12">
        <f>VLOOKUP(MYRANKS_H[[#This Row],[IDFRANGRAPHS]],STEAMER_H[],COLUMN(STEAMER_H[BB]),FALSE)</f>
        <v>55</v>
      </c>
      <c r="N64" s="12">
        <f>VLOOKUP(MYRANKS_H[[#This Row],[IDFRANGRAPHS]],STEAMER_H[],COLUMN(STEAMER_H[SO]),FALSE)</f>
        <v>113</v>
      </c>
      <c r="O64" s="12">
        <f>VLOOKUP(MYRANKS_H[[#This Row],[IDFRANGRAPHS]],STEAMER_H[],COLUMN(STEAMER_H[SB]),FALSE)</f>
        <v>6</v>
      </c>
      <c r="P64" s="14">
        <f>MYRANKS_H[[#This Row],[H]]/MYRANKS_H[[#This Row],[AB]]</f>
        <v>0.27416520210896311</v>
      </c>
      <c r="Q64" s="26">
        <f>MYRANKS_H[[#This Row],[R]]/24.6-VLOOKUP(MYRANKS_H[[#This Row],[POS]],ReplacementLevel_H[],COLUMN(ReplacementLevel_H[R]),FALSE)</f>
        <v>0.98203252032520316</v>
      </c>
      <c r="R64" s="26">
        <f>MYRANKS_H[[#This Row],[HR]]/10.4-VLOOKUP(MYRANKS_H[[#This Row],[POS]],ReplacementLevel_H[],COLUMN(ReplacementLevel_H[HR]),FALSE)</f>
        <v>0.59846153846153838</v>
      </c>
      <c r="S64" s="26">
        <f>MYRANKS_H[[#This Row],[RBI]]/24.6-VLOOKUP(MYRANKS_H[[#This Row],[POS]],ReplacementLevel_H[],COLUMN(ReplacementLevel_H[RBI]),FALSE)</f>
        <v>0.54227642276422738</v>
      </c>
      <c r="T64" s="26">
        <f>MYRANKS_H[[#This Row],[SB]]/9.4-VLOOKUP(MYRANKS_H[[#This Row],[POS]],ReplacementLevel_H[],COLUMN(ReplacementLevel_H[SB]),FALSE)</f>
        <v>1.8297872340425458E-2</v>
      </c>
      <c r="U64" s="26">
        <f>((MYRANKS_H[[#This Row],[H]]+1768)/(MYRANKS_H[[#This Row],[AB]]+6617)-0.267)/0.0024-VLOOKUP(MYRANKS_H[[#This Row],[POS]],ReplacementLevel_H[],COLUMN(ReplacementLevel_H[AVG]),FALSE)</f>
        <v>0.14951386956118898</v>
      </c>
      <c r="V64" s="26">
        <f>MYRANKS_H[[#This Row],[RSGP]]+MYRANKS_H[[#This Row],[HRSGP]]+MYRANKS_H[[#This Row],[RBISGP]]+MYRANKS_H[[#This Row],[SBSGP]]+MYRANKS_H[[#This Row],[AVGSGP]]</f>
        <v>2.2905822234525832</v>
      </c>
    </row>
    <row r="65" spans="1:22" ht="15" customHeight="1" x14ac:dyDescent="0.25">
      <c r="A65" s="8" t="s">
        <v>20649</v>
      </c>
      <c r="B65" s="15" t="str">
        <f>VLOOKUP(MYRANKS_H[[#This Row],[PLAYERID]],PLAYERIDMAP[],COLUMN(PLAYERIDMAP[LASTNAME]),FALSE)</f>
        <v>Victorino</v>
      </c>
      <c r="C65" s="12" t="str">
        <f>VLOOKUP(MYRANKS_H[[#This Row],[PLAYERID]],PLAYERIDMAP[],COLUMN(PLAYERIDMAP[FIRSTNAME]),FALSE)</f>
        <v xml:space="preserve">Shane </v>
      </c>
      <c r="D65" s="12" t="str">
        <f>VLOOKUP(MYRANKS_H[[#This Row],[PLAYERID]],PLAYERIDMAP[],COLUMN(PLAYERIDMAP[TEAM]),FALSE)</f>
        <v>BOS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1677</v>
      </c>
      <c r="G65" s="12">
        <f>VLOOKUP(MYRANKS_H[[#This Row],[IDFRANGRAPHS]],STEAMER_H[],COLUMN(STEAMER_H[PA]),FALSE)</f>
        <v>609</v>
      </c>
      <c r="H65" s="12">
        <f>VLOOKUP(MYRANKS_H[[#This Row],[IDFRANGRAPHS]],STEAMER_H[],COLUMN(STEAMER_H[AB]),FALSE)</f>
        <v>540</v>
      </c>
      <c r="I65" s="12">
        <f>VLOOKUP(MYRANKS_H[[#This Row],[IDFRANGRAPHS]],STEAMER_H[],COLUMN(STEAMER_H[H]),FALSE)</f>
        <v>148</v>
      </c>
      <c r="J65" s="12">
        <f>VLOOKUP(MYRANKS_H[[#This Row],[IDFRANGRAPHS]],STEAMER_H[],COLUMN(STEAMER_H[HR]),FALSE)</f>
        <v>11</v>
      </c>
      <c r="K65" s="12">
        <f>VLOOKUP(MYRANKS_H[[#This Row],[IDFRANGRAPHS]],STEAMER_H[],COLUMN(STEAMER_H[R]),FALSE)</f>
        <v>81</v>
      </c>
      <c r="L65" s="12">
        <f>VLOOKUP(MYRANKS_H[[#This Row],[IDFRANGRAPHS]],STEAMER_H[],COLUMN(STEAMER_H[RBI]),FALSE)</f>
        <v>63</v>
      </c>
      <c r="M65" s="12">
        <f>VLOOKUP(MYRANKS_H[[#This Row],[IDFRANGRAPHS]],STEAMER_H[],COLUMN(STEAMER_H[BB]),FALSE)</f>
        <v>55</v>
      </c>
      <c r="N65" s="12">
        <f>VLOOKUP(MYRANKS_H[[#This Row],[IDFRANGRAPHS]],STEAMER_H[],COLUMN(STEAMER_H[SO]),FALSE)</f>
        <v>73</v>
      </c>
      <c r="O65" s="12">
        <f>VLOOKUP(MYRANKS_H[[#This Row],[IDFRANGRAPHS]],STEAMER_H[],COLUMN(STEAMER_H[SB]),FALSE)</f>
        <v>23</v>
      </c>
      <c r="P65" s="14">
        <f>MYRANKS_H[[#This Row],[H]]/MYRANKS_H[[#This Row],[AB]]</f>
        <v>0.27407407407407408</v>
      </c>
      <c r="Q65" s="26">
        <f>MYRANKS_H[[#This Row],[R]]/24.6-VLOOKUP(MYRANKS_H[[#This Row],[POS]],ReplacementLevel_H[],COLUMN(ReplacementLevel_H[R]),FALSE)</f>
        <v>0.922682926829268</v>
      </c>
      <c r="R65" s="26">
        <f>MYRANKS_H[[#This Row],[HR]]/10.4-VLOOKUP(MYRANKS_H[[#This Row],[POS]],ReplacementLevel_H[],COLUMN(ReplacementLevel_H[HR]),FALSE)</f>
        <v>-4.2307692307692379E-2</v>
      </c>
      <c r="S65" s="26">
        <f>MYRANKS_H[[#This Row],[RBI]]/24.6-VLOOKUP(MYRANKS_H[[#This Row],[POS]],ReplacementLevel_H[],COLUMN(ReplacementLevel_H[RBI]),FALSE)</f>
        <v>0.52097560975609758</v>
      </c>
      <c r="T65" s="26">
        <f>MYRANKS_H[[#This Row],[SB]]/9.4-VLOOKUP(MYRANKS_H[[#This Row],[POS]],ReplacementLevel_H[],COLUMN(ReplacementLevel_H[SB]),FALSE)</f>
        <v>1.1068085106382977</v>
      </c>
      <c r="U65" s="26">
        <f>((MYRANKS_H[[#This Row],[H]]+1768)/(MYRANKS_H[[#This Row],[AB]]+6617)-0.267)/0.0024-VLOOKUP(MYRANKS_H[[#This Row],[POS]],ReplacementLevel_H[],COLUMN(ReplacementLevel_H[AVG]),FALSE)</f>
        <v>0.37580597084438722</v>
      </c>
      <c r="V65" s="26">
        <f>MYRANKS_H[[#This Row],[RSGP]]+MYRANKS_H[[#This Row],[HRSGP]]+MYRANKS_H[[#This Row],[RBISGP]]+MYRANKS_H[[#This Row],[SBSGP]]+MYRANKS_H[[#This Row],[AVGSGP]]</f>
        <v>2.8839653257603581</v>
      </c>
    </row>
    <row r="66" spans="1:22" x14ac:dyDescent="0.25">
      <c r="A66" s="8" t="s">
        <v>19511</v>
      </c>
      <c r="B66" s="15" t="str">
        <f>VLOOKUP(MYRANKS_H[[#This Row],[PLAYERID]],PLAYERIDMAP[],COLUMN(PLAYERIDMAP[LASTNAME]),FALSE)</f>
        <v>Napoli</v>
      </c>
      <c r="C66" s="12" t="str">
        <f>VLOOKUP(MYRANKS_H[[#This Row],[PLAYERID]],PLAYERIDMAP[],COLUMN(PLAYERIDMAP[FIRSTNAME]),FALSE)</f>
        <v xml:space="preserve">Mike </v>
      </c>
      <c r="D66" s="12" t="str">
        <f>VLOOKUP(MYRANKS_H[[#This Row],[PLAYERID]],PLAYERIDMAP[],COLUMN(PLAYERIDMAP[TEAM]),FALSE)</f>
        <v>BOS</v>
      </c>
      <c r="E66" s="12" t="str">
        <f>VLOOKUP(MYRANKS_H[[#This Row],[PLAYERID]],PLAYERIDMAP[],COLUMN(PLAYERIDMAP[POS]),FALSE)</f>
        <v>C</v>
      </c>
      <c r="F66" s="12">
        <f>VLOOKUP(MYRANKS_H[[#This Row],[PLAYERID]],PLAYERIDMAP[],COLUMN(PLAYERIDMAP[IDFANGRAPHS]),FALSE)</f>
        <v>3057</v>
      </c>
      <c r="G66" s="12">
        <f>VLOOKUP(MYRANKS_H[[#This Row],[IDFRANGRAPHS]],STEAMER_H[],COLUMN(STEAMER_H[PA]),FALSE)</f>
        <v>429</v>
      </c>
      <c r="H66" s="12">
        <f>VLOOKUP(MYRANKS_H[[#This Row],[IDFRANGRAPHS]],STEAMER_H[],COLUMN(STEAMER_H[AB]),FALSE)</f>
        <v>369</v>
      </c>
      <c r="I66" s="12">
        <f>VLOOKUP(MYRANKS_H[[#This Row],[IDFRANGRAPHS]],STEAMER_H[],COLUMN(STEAMER_H[H]),FALSE)</f>
        <v>93</v>
      </c>
      <c r="J66" s="12">
        <f>VLOOKUP(MYRANKS_H[[#This Row],[IDFRANGRAPHS]],STEAMER_H[],COLUMN(STEAMER_H[HR]),FALSE)</f>
        <v>21</v>
      </c>
      <c r="K66" s="12">
        <f>VLOOKUP(MYRANKS_H[[#This Row],[IDFRANGRAPHS]],STEAMER_H[],COLUMN(STEAMER_H[R]),FALSE)</f>
        <v>56</v>
      </c>
      <c r="L66" s="12">
        <f>VLOOKUP(MYRANKS_H[[#This Row],[IDFRANGRAPHS]],STEAMER_H[],COLUMN(STEAMER_H[RBI]),FALSE)</f>
        <v>61</v>
      </c>
      <c r="M66" s="12">
        <f>VLOOKUP(MYRANKS_H[[#This Row],[IDFRANGRAPHS]],STEAMER_H[],COLUMN(STEAMER_H[BB]),FALSE)</f>
        <v>50</v>
      </c>
      <c r="N66" s="12">
        <f>VLOOKUP(MYRANKS_H[[#This Row],[IDFRANGRAPHS]],STEAMER_H[],COLUMN(STEAMER_H[SO]),FALSE)</f>
        <v>112</v>
      </c>
      <c r="O66" s="12">
        <f>VLOOKUP(MYRANKS_H[[#This Row],[IDFRANGRAPHS]],STEAMER_H[],COLUMN(STEAMER_H[SB]),FALSE)</f>
        <v>2</v>
      </c>
      <c r="P66" s="14">
        <f>MYRANKS_H[[#This Row],[H]]/MYRANKS_H[[#This Row],[AB]]</f>
        <v>0.25203252032520324</v>
      </c>
      <c r="Q66" s="26">
        <f>MYRANKS_H[[#This Row],[R]]/24.6-VLOOKUP(MYRANKS_H[[#This Row],[POS]],ReplacementLevel_H[],COLUMN(ReplacementLevel_H[R]),FALSE)</f>
        <v>0.88642276422764232</v>
      </c>
      <c r="R66" s="26">
        <f>MYRANKS_H[[#This Row],[HR]]/10.4-VLOOKUP(MYRANKS_H[[#This Row],[POS]],ReplacementLevel_H[],COLUMN(ReplacementLevel_H[HR]),FALSE)</f>
        <v>1.1492307692307691</v>
      </c>
      <c r="S66" s="26">
        <f>MYRANKS_H[[#This Row],[RBI]]/24.6-VLOOKUP(MYRANKS_H[[#This Row],[POS]],ReplacementLevel_H[],COLUMN(ReplacementLevel_H[RBI]),FALSE)</f>
        <v>1.0696747967479674</v>
      </c>
      <c r="T66" s="26">
        <f>MYRANKS_H[[#This Row],[SB]]/9.4-VLOOKUP(MYRANKS_H[[#This Row],[POS]],ReplacementLevel_H[],COLUMN(ReplacementLevel_H[SB]),FALSE)</f>
        <v>8.2765957446808508E-2</v>
      </c>
      <c r="U66" s="26">
        <f>((MYRANKS_H[[#This Row],[H]]+1768)/(MYRANKS_H[[#This Row],[AB]]+6617)-0.267)/0.0024-VLOOKUP(MYRANKS_H[[#This Row],[POS]],ReplacementLevel_H[],COLUMN(ReplacementLevel_H[AVG]),FALSE)</f>
        <v>9.5801126061645925E-2</v>
      </c>
      <c r="V66" s="26">
        <f>MYRANKS_H[[#This Row],[RSGP]]+MYRANKS_H[[#This Row],[HRSGP]]+MYRANKS_H[[#This Row],[RBISGP]]+MYRANKS_H[[#This Row],[SBSGP]]+MYRANKS_H[[#This Row],[AVGSGP]]</f>
        <v>3.2838954137148333</v>
      </c>
    </row>
    <row r="67" spans="1:22" ht="15" customHeight="1" x14ac:dyDescent="0.25">
      <c r="A67" s="7" t="s">
        <v>17321</v>
      </c>
      <c r="B67" s="8" t="str">
        <f>VLOOKUP(MYRANKS_H[[#This Row],[PLAYERID]],PLAYERIDMAP[],COLUMN(PLAYERIDMAP[LASTNAME]),FALSE)</f>
        <v>Bourn</v>
      </c>
      <c r="C67" s="11" t="str">
        <f>VLOOKUP(MYRANKS_H[[#This Row],[PLAYERID]],PLAYERIDMAP[],COLUMN(PLAYERIDMAP[FIRSTNAME]),FALSE)</f>
        <v xml:space="preserve">Michael </v>
      </c>
      <c r="D67" s="11" t="str">
        <f>VLOOKUP(MYRANKS_H[[#This Row],[PLAYERID]],PLAYERIDMAP[],COLUMN(PLAYERIDMAP[TEAM]),FALSE)</f>
        <v>CLE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6387</v>
      </c>
      <c r="G67" s="12">
        <f>VLOOKUP(MYRANKS_H[[#This Row],[IDFRANGRAPHS]],STEAMER_H[],COLUMN(STEAMER_H[PA]),FALSE)</f>
        <v>711</v>
      </c>
      <c r="H67" s="12">
        <f>VLOOKUP(MYRANKS_H[[#This Row],[IDFRANGRAPHS]],STEAMER_H[],COLUMN(STEAMER_H[AB]),FALSE)</f>
        <v>628</v>
      </c>
      <c r="I67" s="12">
        <f>VLOOKUP(MYRANKS_H[[#This Row],[IDFRANGRAPHS]],STEAMER_H[],COLUMN(STEAMER_H[H]),FALSE)</f>
        <v>164</v>
      </c>
      <c r="J67" s="12">
        <f>VLOOKUP(MYRANKS_H[[#This Row],[IDFRANGRAPHS]],STEAMER_H[],COLUMN(STEAMER_H[HR]),FALSE)</f>
        <v>6</v>
      </c>
      <c r="K67" s="12">
        <f>VLOOKUP(MYRANKS_H[[#This Row],[IDFRANGRAPHS]],STEAMER_H[],COLUMN(STEAMER_H[R]),FALSE)</f>
        <v>87</v>
      </c>
      <c r="L67" s="12">
        <f>VLOOKUP(MYRANKS_H[[#This Row],[IDFRANGRAPHS]],STEAMER_H[],COLUMN(STEAMER_H[RBI]),FALSE)</f>
        <v>48</v>
      </c>
      <c r="M67" s="12">
        <f>VLOOKUP(MYRANKS_H[[#This Row],[IDFRANGRAPHS]],STEAMER_H[],COLUMN(STEAMER_H[BB]),FALSE)</f>
        <v>68</v>
      </c>
      <c r="N67" s="12">
        <f>VLOOKUP(MYRANKS_H[[#This Row],[IDFRANGRAPHS]],STEAMER_H[],COLUMN(STEAMER_H[SO]),FALSE)</f>
        <v>145</v>
      </c>
      <c r="O67" s="12">
        <f>VLOOKUP(MYRANKS_H[[#This Row],[IDFRANGRAPHS]],STEAMER_H[],COLUMN(STEAMER_H[SB]),FALSE)</f>
        <v>35</v>
      </c>
      <c r="P67" s="14">
        <f>MYRANKS_H[[#This Row],[H]]/MYRANKS_H[[#This Row],[AB]]</f>
        <v>0.26114649681528662</v>
      </c>
      <c r="Q67" s="26">
        <f>MYRANKS_H[[#This Row],[R]]/24.6-VLOOKUP(MYRANKS_H[[#This Row],[POS]],ReplacementLevel_H[],COLUMN(ReplacementLevel_H[R]),FALSE)</f>
        <v>1.166585365853658</v>
      </c>
      <c r="R67" s="26">
        <f>MYRANKS_H[[#This Row],[HR]]/10.4-VLOOKUP(MYRANKS_H[[#This Row],[POS]],ReplacementLevel_H[],COLUMN(ReplacementLevel_H[HR]),FALSE)</f>
        <v>-0.52307692307692322</v>
      </c>
      <c r="S67" s="26">
        <f>MYRANKS_H[[#This Row],[RBI]]/24.6-VLOOKUP(MYRANKS_H[[#This Row],[POS]],ReplacementLevel_H[],COLUMN(ReplacementLevel_H[RBI]),FALSE)</f>
        <v>-8.8780487804878128E-2</v>
      </c>
      <c r="T67" s="26">
        <f>MYRANKS_H[[#This Row],[SB]]/9.4-VLOOKUP(MYRANKS_H[[#This Row],[POS]],ReplacementLevel_H[],COLUMN(ReplacementLevel_H[SB]),FALSE)</f>
        <v>2.3834042553191486</v>
      </c>
      <c r="U67" s="26">
        <f>((MYRANKS_H[[#This Row],[H]]+1768)/(MYRANKS_H[[#This Row],[AB]]+6617)-0.267)/0.0024-VLOOKUP(MYRANKS_H[[#This Row],[POS]],ReplacementLevel_H[],COLUMN(ReplacementLevel_H[AVG]),FALSE)</f>
        <v>-5.888888888889672E-2</v>
      </c>
      <c r="V67" s="26">
        <f>MYRANKS_H[[#This Row],[RSGP]]+MYRANKS_H[[#This Row],[HRSGP]]+MYRANKS_H[[#This Row],[RBISGP]]+MYRANKS_H[[#This Row],[SBSGP]]+MYRANKS_H[[#This Row],[AVGSGP]]</f>
        <v>2.8792433214021087</v>
      </c>
    </row>
    <row r="68" spans="1:22" ht="15" customHeight="1" x14ac:dyDescent="0.25">
      <c r="A68" s="7" t="s">
        <v>17730</v>
      </c>
      <c r="B68" s="8" t="str">
        <f>VLOOKUP(MYRANKS_H[[#This Row],[PLAYERID]],PLAYERIDMAP[],COLUMN(PLAYERIDMAP[LASTNAME]),FALSE)</f>
        <v>Craig</v>
      </c>
      <c r="C68" s="11" t="str">
        <f>VLOOKUP(MYRANKS_H[[#This Row],[PLAYERID]],PLAYERIDMAP[],COLUMN(PLAYERIDMAP[FIRSTNAME]),FALSE)</f>
        <v xml:space="preserve">Allen </v>
      </c>
      <c r="D68" s="11" t="str">
        <f>VLOOKUP(MYRANKS_H[[#This Row],[PLAYERID]],PLAYERIDMAP[],COLUMN(PLAYERIDMAP[TEAM]),FALSE)</f>
        <v>STL</v>
      </c>
      <c r="E68" s="11" t="str">
        <f>VLOOKUP(MYRANKS_H[[#This Row],[PLAYERID]],PLAYERIDMAP[],COLUMN(PLAYERIDMAP[POS]),FALSE)</f>
        <v>OF</v>
      </c>
      <c r="F68" s="11">
        <f>VLOOKUP(MYRANKS_H[[#This Row],[PLAYERID]],PLAYERIDMAP[],COLUMN(PLAYERIDMAP[IDFANGRAPHS]),FALSE)</f>
        <v>3433</v>
      </c>
      <c r="G68" s="12">
        <f>VLOOKUP(MYRANKS_H[[#This Row],[IDFRANGRAPHS]],STEAMER_H[],COLUMN(STEAMER_H[PA]),FALSE)</f>
        <v>545</v>
      </c>
      <c r="H68" s="12">
        <f>VLOOKUP(MYRANKS_H[[#This Row],[IDFRANGRAPHS]],STEAMER_H[],COLUMN(STEAMER_H[AB]),FALSE)</f>
        <v>493</v>
      </c>
      <c r="I68" s="12">
        <f>VLOOKUP(MYRANKS_H[[#This Row],[IDFRANGRAPHS]],STEAMER_H[],COLUMN(STEAMER_H[H]),FALSE)</f>
        <v>146</v>
      </c>
      <c r="J68" s="12">
        <f>VLOOKUP(MYRANKS_H[[#This Row],[IDFRANGRAPHS]],STEAMER_H[],COLUMN(STEAMER_H[HR]),FALSE)</f>
        <v>23</v>
      </c>
      <c r="K68" s="12">
        <f>VLOOKUP(MYRANKS_H[[#This Row],[IDFRANGRAPHS]],STEAMER_H[],COLUMN(STEAMER_H[R]),FALSE)</f>
        <v>73</v>
      </c>
      <c r="L68" s="12">
        <f>VLOOKUP(MYRANKS_H[[#This Row],[IDFRANGRAPHS]],STEAMER_H[],COLUMN(STEAMER_H[RBI]),FALSE)</f>
        <v>79</v>
      </c>
      <c r="M68" s="12">
        <f>VLOOKUP(MYRANKS_H[[#This Row],[IDFRANGRAPHS]],STEAMER_H[],COLUMN(STEAMER_H[BB]),FALSE)</f>
        <v>43</v>
      </c>
      <c r="N68" s="12">
        <f>VLOOKUP(MYRANKS_H[[#This Row],[IDFRANGRAPHS]],STEAMER_H[],COLUMN(STEAMER_H[SO]),FALSE)</f>
        <v>93</v>
      </c>
      <c r="O68" s="12">
        <f>VLOOKUP(MYRANKS_H[[#This Row],[IDFRANGRAPHS]],STEAMER_H[],COLUMN(STEAMER_H[SB]),FALSE)</f>
        <v>3</v>
      </c>
      <c r="P68" s="14">
        <f>MYRANKS_H[[#This Row],[H]]/MYRANKS_H[[#This Row],[AB]]</f>
        <v>0.29614604462474647</v>
      </c>
      <c r="Q68" s="26">
        <f>MYRANKS_H[[#This Row],[R]]/24.6-VLOOKUP(MYRANKS_H[[#This Row],[POS]],ReplacementLevel_H[],COLUMN(ReplacementLevel_H[R]),FALSE)</f>
        <v>0.59747967479674768</v>
      </c>
      <c r="R68" s="26">
        <f>MYRANKS_H[[#This Row],[HR]]/10.4-VLOOKUP(MYRANKS_H[[#This Row],[POS]],ReplacementLevel_H[],COLUMN(ReplacementLevel_H[HR]),FALSE)</f>
        <v>1.1115384615384616</v>
      </c>
      <c r="S68" s="26">
        <f>MYRANKS_H[[#This Row],[RBI]]/24.6-VLOOKUP(MYRANKS_H[[#This Row],[POS]],ReplacementLevel_H[],COLUMN(ReplacementLevel_H[RBI]),FALSE)</f>
        <v>1.1713821138211378</v>
      </c>
      <c r="T68" s="26">
        <f>MYRANKS_H[[#This Row],[SB]]/9.4-VLOOKUP(MYRANKS_H[[#This Row],[POS]],ReplacementLevel_H[],COLUMN(ReplacementLevel_H[SB]),FALSE)</f>
        <v>-1.0208510638297874</v>
      </c>
      <c r="U68" s="26">
        <f>((MYRANKS_H[[#This Row],[H]]+1768)/(MYRANKS_H[[#This Row],[AB]]+6617)-0.267)/0.0024-VLOOKUP(MYRANKS_H[[#This Row],[POS]],ReplacementLevel_H[],COLUMN(ReplacementLevel_H[AVG]),FALSE)</f>
        <v>0.99596343178621438</v>
      </c>
      <c r="V68" s="26">
        <f>MYRANKS_H[[#This Row],[RSGP]]+MYRANKS_H[[#This Row],[HRSGP]]+MYRANKS_H[[#This Row],[RBISGP]]+MYRANKS_H[[#This Row],[SBSGP]]+MYRANKS_H[[#This Row],[AVGSGP]]</f>
        <v>2.8555126181127739</v>
      </c>
    </row>
    <row r="69" spans="1:22" ht="15" customHeight="1" x14ac:dyDescent="0.25">
      <c r="A69" s="7" t="s">
        <v>19172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Row],[IDFRANGRAPHS]],STEAMER_H[],COLUMN(STEAMER_H[PA]),FALSE)</f>
        <v>670</v>
      </c>
      <c r="H69" s="12">
        <f>VLOOKUP(MYRANKS_H[[#This Row],[IDFRANGRAPHS]],STEAMER_H[],COLUMN(STEAMER_H[AB]),FALSE)</f>
        <v>593</v>
      </c>
      <c r="I69" s="12">
        <f>VLOOKUP(MYRANKS_H[[#This Row],[IDFRANGRAPHS]],STEAMER_H[],COLUMN(STEAMER_H[H]),FALSE)</f>
        <v>172</v>
      </c>
      <c r="J69" s="12">
        <f>VLOOKUP(MYRANKS_H[[#This Row],[IDFRANGRAPHS]],STEAMER_H[],COLUMN(STEAMER_H[HR]),FALSE)</f>
        <v>17</v>
      </c>
      <c r="K69" s="12">
        <f>VLOOKUP(MYRANKS_H[[#This Row],[IDFRANGRAPHS]],STEAMER_H[],COLUMN(STEAMER_H[R]),FALSE)</f>
        <v>87</v>
      </c>
      <c r="L69" s="12">
        <f>VLOOKUP(MYRANKS_H[[#This Row],[IDFRANGRAPHS]],STEAMER_H[],COLUMN(STEAMER_H[RBI]),FALSE)</f>
        <v>75</v>
      </c>
      <c r="M69" s="12">
        <f>VLOOKUP(MYRANKS_H[[#This Row],[IDFRANGRAPHS]],STEAMER_H[],COLUMN(STEAMER_H[BB]),FALSE)</f>
        <v>64</v>
      </c>
      <c r="N69" s="12">
        <f>VLOOKUP(MYRANKS_H[[#This Row],[IDFRANGRAPHS]],STEAMER_H[],COLUMN(STEAMER_H[SO]),FALSE)</f>
        <v>78</v>
      </c>
      <c r="O69" s="12">
        <f>VLOOKUP(MYRANKS_H[[#This Row],[IDFRANGRAPHS]],STEAMER_H[],COLUMN(STEAMER_H[SB]),FALSE)</f>
        <v>4</v>
      </c>
      <c r="P69" s="14">
        <f>MYRANKS_H[[#This Row],[H]]/MYRANKS_H[[#This Row],[AB]]</f>
        <v>0.2900505902192243</v>
      </c>
      <c r="Q69" s="26">
        <f>MYRANKS_H[[#This Row],[R]]/24.6-VLOOKUP(MYRANKS_H[[#This Row],[POS]],ReplacementLevel_H[],COLUMN(ReplacementLevel_H[R]),FALSE)</f>
        <v>1.166585365853658</v>
      </c>
      <c r="R69" s="26">
        <f>MYRANKS_H[[#This Row],[HR]]/10.4-VLOOKUP(MYRANKS_H[[#This Row],[POS]],ReplacementLevel_H[],COLUMN(ReplacementLevel_H[HR]),FALSE)</f>
        <v>0.53461538461538449</v>
      </c>
      <c r="S69" s="26">
        <f>MYRANKS_H[[#This Row],[RBI]]/24.6-VLOOKUP(MYRANKS_H[[#This Row],[POS]],ReplacementLevel_H[],COLUMN(ReplacementLevel_H[RBI]),FALSE)</f>
        <v>1.0087804878048781</v>
      </c>
      <c r="T69" s="26">
        <f>MYRANKS_H[[#This Row],[SB]]/9.4-VLOOKUP(MYRANKS_H[[#This Row],[POS]],ReplacementLevel_H[],COLUMN(ReplacementLevel_H[SB]),FALSE)</f>
        <v>-0.91446808510638311</v>
      </c>
      <c r="U69" s="26">
        <f>((MYRANKS_H[[#This Row],[H]]+1768)/(MYRANKS_H[[#This Row],[AB]]+6617)-0.267)/0.0024-VLOOKUP(MYRANKS_H[[#This Row],[POS]],ReplacementLevel_H[],COLUMN(ReplacementLevel_H[AVG]),FALSE)</f>
        <v>0.94280628756355933</v>
      </c>
      <c r="V69" s="26">
        <f>MYRANKS_H[[#This Row],[RSGP]]+MYRANKS_H[[#This Row],[HRSGP]]+MYRANKS_H[[#This Row],[RBISGP]]+MYRANKS_H[[#This Row],[SBSGP]]+MYRANKS_H[[#This Row],[AVGSGP]]</f>
        <v>2.7383194407310967</v>
      </c>
    </row>
    <row r="70" spans="1:22" ht="15" customHeight="1" x14ac:dyDescent="0.25">
      <c r="A70" s="8" t="s">
        <v>20765</v>
      </c>
      <c r="B70" s="15" t="str">
        <f>VLOOKUP(MYRANKS_H[[#This Row],[PLAYERID]],PLAYERIDMAP[],COLUMN(PLAYERIDMAP[LASTNAME]),FALSE)</f>
        <v>Wieters</v>
      </c>
      <c r="C70" s="12" t="str">
        <f>VLOOKUP(MYRANKS_H[[#This Row],[PLAYERID]],PLAYERIDMAP[],COLUMN(PLAYERIDMAP[FIRSTNAME]),FALSE)</f>
        <v xml:space="preserve">Matt </v>
      </c>
      <c r="D70" s="12" t="str">
        <f>VLOOKUP(MYRANKS_H[[#This Row],[PLAYERID]],PLAYERIDMAP[],COLUMN(PLAYERIDMAP[TEAM]),FALSE)</f>
        <v>BAL</v>
      </c>
      <c r="E70" s="12" t="str">
        <f>VLOOKUP(MYRANKS_H[[#This Row],[PLAYERID]],PLAYERIDMAP[],COLUMN(PLAYERIDMAP[POS]),FALSE)</f>
        <v>C</v>
      </c>
      <c r="F70" s="12">
        <f>VLOOKUP(MYRANKS_H[[#This Row],[PLAYERID]],PLAYERIDMAP[],COLUMN(PLAYERIDMAP[IDFANGRAPHS]),FALSE)</f>
        <v>4298</v>
      </c>
      <c r="G70" s="12">
        <f>VLOOKUP(MYRANKS_H[[#This Row],[IDFRANGRAPHS]],STEAMER_H[],COLUMN(STEAMER_H[PA]),FALSE)</f>
        <v>490</v>
      </c>
      <c r="H70" s="12">
        <f>VLOOKUP(MYRANKS_H[[#This Row],[IDFRANGRAPHS]],STEAMER_H[],COLUMN(STEAMER_H[AB]),FALSE)</f>
        <v>433</v>
      </c>
      <c r="I70" s="12">
        <f>VLOOKUP(MYRANKS_H[[#This Row],[IDFRANGRAPHS]],STEAMER_H[],COLUMN(STEAMER_H[H]),FALSE)</f>
        <v>112</v>
      </c>
      <c r="J70" s="12">
        <f>VLOOKUP(MYRANKS_H[[#This Row],[IDFRANGRAPHS]],STEAMER_H[],COLUMN(STEAMER_H[HR]),FALSE)</f>
        <v>17</v>
      </c>
      <c r="K70" s="12">
        <f>VLOOKUP(MYRANKS_H[[#This Row],[IDFRANGRAPHS]],STEAMER_H[],COLUMN(STEAMER_H[R]),FALSE)</f>
        <v>58</v>
      </c>
      <c r="L70" s="12">
        <f>VLOOKUP(MYRANKS_H[[#This Row],[IDFRANGRAPHS]],STEAMER_H[],COLUMN(STEAMER_H[RBI]),FALSE)</f>
        <v>62</v>
      </c>
      <c r="M70" s="12">
        <f>VLOOKUP(MYRANKS_H[[#This Row],[IDFRANGRAPHS]],STEAMER_H[],COLUMN(STEAMER_H[BB]),FALSE)</f>
        <v>48</v>
      </c>
      <c r="N70" s="12">
        <f>VLOOKUP(MYRANKS_H[[#This Row],[IDFRANGRAPHS]],STEAMER_H[],COLUMN(STEAMER_H[SO]),FALSE)</f>
        <v>84</v>
      </c>
      <c r="O70" s="12">
        <f>VLOOKUP(MYRANKS_H[[#This Row],[IDFRANGRAPHS]],STEAMER_H[],COLUMN(STEAMER_H[SB]),FALSE)</f>
        <v>2</v>
      </c>
      <c r="P70" s="14">
        <f>MYRANKS_H[[#This Row],[H]]/MYRANKS_H[[#This Row],[AB]]</f>
        <v>0.25866050808314089</v>
      </c>
      <c r="Q70" s="26">
        <f>MYRANKS_H[[#This Row],[R]]/24.6-VLOOKUP(MYRANKS_H[[#This Row],[POS]],ReplacementLevel_H[],COLUMN(ReplacementLevel_H[R]),FALSE)</f>
        <v>0.96772357723577218</v>
      </c>
      <c r="R70" s="26">
        <f>MYRANKS_H[[#This Row],[HR]]/10.4-VLOOKUP(MYRANKS_H[[#This Row],[POS]],ReplacementLevel_H[],COLUMN(ReplacementLevel_H[HR]),FALSE)</f>
        <v>0.76461538461538459</v>
      </c>
      <c r="S70" s="26">
        <f>MYRANKS_H[[#This Row],[RBI]]/24.6-VLOOKUP(MYRANKS_H[[#This Row],[POS]],ReplacementLevel_H[],COLUMN(ReplacementLevel_H[RBI]),FALSE)</f>
        <v>1.1103252032520323</v>
      </c>
      <c r="T70" s="26">
        <f>MYRANKS_H[[#This Row],[SB]]/9.4-VLOOKUP(MYRANKS_H[[#This Row],[POS]],ReplacementLevel_H[],COLUMN(ReplacementLevel_H[SB]),FALSE)</f>
        <v>8.2765957446808508E-2</v>
      </c>
      <c r="U70" s="26">
        <f>((MYRANKS_H[[#This Row],[H]]+1768)/(MYRANKS_H[[#This Row],[AB]]+6617)-0.267)/0.0024-VLOOKUP(MYRANKS_H[[#This Row],[POS]],ReplacementLevel_H[],COLUMN(ReplacementLevel_H[AVG]),FALSE)</f>
        <v>0.21111111111110326</v>
      </c>
      <c r="V70" s="26">
        <f>MYRANKS_H[[#This Row],[RSGP]]+MYRANKS_H[[#This Row],[HRSGP]]+MYRANKS_H[[#This Row],[RBISGP]]+MYRANKS_H[[#This Row],[SBSGP]]+MYRANKS_H[[#This Row],[AVGSGP]]</f>
        <v>3.1365412336611009</v>
      </c>
    </row>
    <row r="71" spans="1:22" ht="15" customHeight="1" x14ac:dyDescent="0.25">
      <c r="A71" s="8" t="s">
        <v>20862</v>
      </c>
      <c r="B71" s="15" t="str">
        <f>VLOOKUP(MYRANKS_H[[#This Row],[PLAYERID]],PLAYERIDMAP[],COLUMN(PLAYERIDMAP[LASTNAME]),FALSE)</f>
        <v>Zimmerman</v>
      </c>
      <c r="C71" s="12" t="str">
        <f>VLOOKUP(MYRANKS_H[[#This Row],[PLAYERID]],PLAYERIDMAP[],COLUMN(PLAYERIDMAP[FIRSTNAME]),FALSE)</f>
        <v xml:space="preserve">Ryan </v>
      </c>
      <c r="D71" s="12" t="str">
        <f>VLOOKUP(MYRANKS_H[[#This Row],[PLAYERID]],PLAYERIDMAP[],COLUMN(PLAYERIDMAP[TEAM]),FALSE)</f>
        <v>WAS</v>
      </c>
      <c r="E71" s="12" t="str">
        <f>VLOOKUP(MYRANKS_H[[#This Row],[PLAYERID]],PLAYERIDMAP[],COLUMN(PLAYERIDMAP[POS]),FALSE)</f>
        <v>3B</v>
      </c>
      <c r="F71" s="12">
        <f>VLOOKUP(MYRANKS_H[[#This Row],[PLAYERID]],PLAYERIDMAP[],COLUMN(PLAYERIDMAP[IDFANGRAPHS]),FALSE)</f>
        <v>4220</v>
      </c>
      <c r="G71" s="12">
        <f>VLOOKUP(MYRANKS_H[[#This Row],[IDFRANGRAPHS]],STEAMER_H[],COLUMN(STEAMER_H[PA]),FALSE)</f>
        <v>539</v>
      </c>
      <c r="H71" s="12">
        <f>VLOOKUP(MYRANKS_H[[#This Row],[IDFRANGRAPHS]],STEAMER_H[],COLUMN(STEAMER_H[AB]),FALSE)</f>
        <v>477</v>
      </c>
      <c r="I71" s="12">
        <f>VLOOKUP(MYRANKS_H[[#This Row],[IDFRANGRAPHS]],STEAMER_H[],COLUMN(STEAMER_H[H]),FALSE)</f>
        <v>134</v>
      </c>
      <c r="J71" s="12">
        <f>VLOOKUP(MYRANKS_H[[#This Row],[IDFRANGRAPHS]],STEAMER_H[],COLUMN(STEAMER_H[HR]),FALSE)</f>
        <v>21</v>
      </c>
      <c r="K71" s="12">
        <f>VLOOKUP(MYRANKS_H[[#This Row],[IDFRANGRAPHS]],STEAMER_H[],COLUMN(STEAMER_H[R]),FALSE)</f>
        <v>70</v>
      </c>
      <c r="L71" s="12">
        <f>VLOOKUP(MYRANKS_H[[#This Row],[IDFRANGRAPHS]],STEAMER_H[],COLUMN(STEAMER_H[RBI]),FALSE)</f>
        <v>74</v>
      </c>
      <c r="M71" s="12">
        <f>VLOOKUP(MYRANKS_H[[#This Row],[IDFRANGRAPHS]],STEAMER_H[],COLUMN(STEAMER_H[BB]),FALSE)</f>
        <v>55</v>
      </c>
      <c r="N71" s="12">
        <f>VLOOKUP(MYRANKS_H[[#This Row],[IDFRANGRAPHS]],STEAMER_H[],COLUMN(STEAMER_H[SO]),FALSE)</f>
        <v>93</v>
      </c>
      <c r="O71" s="12">
        <f>VLOOKUP(MYRANKS_H[[#This Row],[IDFRANGRAPHS]],STEAMER_H[],COLUMN(STEAMER_H[SB]),FALSE)</f>
        <v>3</v>
      </c>
      <c r="P71" s="14">
        <f>MYRANKS_H[[#This Row],[H]]/MYRANKS_H[[#This Row],[AB]]</f>
        <v>0.2809224318658281</v>
      </c>
      <c r="Q71" s="26">
        <f>MYRANKS_H[[#This Row],[R]]/24.6-VLOOKUP(MYRANKS_H[[#This Row],[POS]],ReplacementLevel_H[],COLUMN(ReplacementLevel_H[R]),FALSE)</f>
        <v>0.65552845528455261</v>
      </c>
      <c r="R71" s="26">
        <f>MYRANKS_H[[#This Row],[HR]]/10.4-VLOOKUP(MYRANKS_H[[#This Row],[POS]],ReplacementLevel_H[],COLUMN(ReplacementLevel_H[HR]),FALSE)</f>
        <v>0.45923076923076911</v>
      </c>
      <c r="S71" s="26">
        <f>MYRANKS_H[[#This Row],[RBI]]/24.6-VLOOKUP(MYRANKS_H[[#This Row],[POS]],ReplacementLevel_H[],COLUMN(ReplacementLevel_H[RBI]),FALSE)</f>
        <v>0.65813008130081263</v>
      </c>
      <c r="T71" s="26">
        <f>MYRANKS_H[[#This Row],[SB]]/9.4-VLOOKUP(MYRANKS_H[[#This Row],[POS]],ReplacementLevel_H[],COLUMN(ReplacementLevel_H[SB]),FALSE)</f>
        <v>-0.13085106382978728</v>
      </c>
      <c r="U71" s="26">
        <f>((MYRANKS_H[[#This Row],[H]]+1768)/(MYRANKS_H[[#This Row],[AB]]+6617)-0.267)/0.0024-VLOOKUP(MYRANKS_H[[#This Row],[POS]],ReplacementLevel_H[],COLUMN(ReplacementLevel_H[AVG]),FALSE)</f>
        <v>0.6541246123484461</v>
      </c>
      <c r="V71" s="26">
        <f>MYRANKS_H[[#This Row],[RSGP]]+MYRANKS_H[[#This Row],[HRSGP]]+MYRANKS_H[[#This Row],[RBISGP]]+MYRANKS_H[[#This Row],[SBSGP]]+MYRANKS_H[[#This Row],[AVGSGP]]</f>
        <v>2.2961628543347929</v>
      </c>
    </row>
    <row r="72" spans="1:22" ht="15" customHeight="1" x14ac:dyDescent="0.25">
      <c r="A72" s="7" t="s">
        <v>17005</v>
      </c>
      <c r="B72" s="8" t="str">
        <f>VLOOKUP(MYRANKS_H[[#This Row],[PLAYERID]],PLAYERIDMAP[],COLUMN(PLAYERIDMAP[LASTNAME]),FALSE)</f>
        <v>Andrus</v>
      </c>
      <c r="C72" s="11" t="str">
        <f>VLOOKUP(MYRANKS_H[[#This Row],[PLAYERID]],PLAYERIDMAP[],COLUMN(PLAYERIDMAP[FIRSTNAME]),FALSE)</f>
        <v xml:space="preserve">Elvis </v>
      </c>
      <c r="D72" s="11" t="str">
        <f>VLOOKUP(MYRANKS_H[[#This Row],[PLAYERID]],PLAYERIDMAP[],COLUMN(PLAYERIDMAP[TEAM]),FALSE)</f>
        <v>TEX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8709</v>
      </c>
      <c r="G72" s="12">
        <f>VLOOKUP(MYRANKS_H[[#This Row],[IDFRANGRAPHS]],STEAMER_H[],COLUMN(STEAMER_H[PA]),FALSE)</f>
        <v>695</v>
      </c>
      <c r="H72" s="12">
        <f>VLOOKUP(MYRANKS_H[[#This Row],[IDFRANGRAPHS]],STEAMER_H[],COLUMN(STEAMER_H[AB]),FALSE)</f>
        <v>616</v>
      </c>
      <c r="I72" s="12">
        <f>VLOOKUP(MYRANKS_H[[#This Row],[IDFRANGRAPHS]],STEAMER_H[],COLUMN(STEAMER_H[H]),FALSE)</f>
        <v>172</v>
      </c>
      <c r="J72" s="12">
        <f>VLOOKUP(MYRANKS_H[[#This Row],[IDFRANGRAPHS]],STEAMER_H[],COLUMN(STEAMER_H[HR]),FALSE)</f>
        <v>5</v>
      </c>
      <c r="K72" s="12">
        <f>VLOOKUP(MYRANKS_H[[#This Row],[IDFRANGRAPHS]],STEAMER_H[],COLUMN(STEAMER_H[R]),FALSE)</f>
        <v>87</v>
      </c>
      <c r="L72" s="12">
        <f>VLOOKUP(MYRANKS_H[[#This Row],[IDFRANGRAPHS]],STEAMER_H[],COLUMN(STEAMER_H[RBI]),FALSE)</f>
        <v>57</v>
      </c>
      <c r="M72" s="12">
        <f>VLOOKUP(MYRANKS_H[[#This Row],[IDFRANGRAPHS]],STEAMER_H[],COLUMN(STEAMER_H[BB]),FALSE)</f>
        <v>63</v>
      </c>
      <c r="N72" s="12">
        <f>VLOOKUP(MYRANKS_H[[#This Row],[IDFRANGRAPHS]],STEAMER_H[],COLUMN(STEAMER_H[SO]),FALSE)</f>
        <v>82</v>
      </c>
      <c r="O72" s="12">
        <f>VLOOKUP(MYRANKS_H[[#This Row],[IDFRANGRAPHS]],STEAMER_H[],COLUMN(STEAMER_H[SB]),FALSE)</f>
        <v>19</v>
      </c>
      <c r="P72" s="14">
        <f>MYRANKS_H[[#This Row],[H]]/MYRANKS_H[[#This Row],[AB]]</f>
        <v>0.2792207792207792</v>
      </c>
      <c r="Q72" s="26">
        <f>MYRANKS_H[[#This Row],[R]]/24.6-VLOOKUP(MYRANKS_H[[#This Row],[POS]],ReplacementLevel_H[],COLUMN(ReplacementLevel_H[R]),FALSE)</f>
        <v>1.4565853658536581</v>
      </c>
      <c r="R72" s="26">
        <f>MYRANKS_H[[#This Row],[HR]]/10.4-VLOOKUP(MYRANKS_H[[#This Row],[POS]],ReplacementLevel_H[],COLUMN(ReplacementLevel_H[HR]),FALSE)</f>
        <v>-0.4192307692307693</v>
      </c>
      <c r="S72" s="26">
        <f>MYRANKS_H[[#This Row],[RBI]]/24.6-VLOOKUP(MYRANKS_H[[#This Row],[POS]],ReplacementLevel_H[],COLUMN(ReplacementLevel_H[RBI]),FALSE)</f>
        <v>0.37707317073170721</v>
      </c>
      <c r="T72" s="26">
        <f>MYRANKS_H[[#This Row],[SB]]/9.4-VLOOKUP(MYRANKS_H[[#This Row],[POS]],ReplacementLevel_H[],COLUMN(ReplacementLevel_H[SB]),FALSE)</f>
        <v>0.55127659574468102</v>
      </c>
      <c r="U72" s="26">
        <f>((MYRANKS_H[[#This Row],[H]]+1768)/(MYRANKS_H[[#This Row],[AB]]+6617)-0.267)/0.0024-VLOOKUP(MYRANKS_H[[#This Row],[POS]],ReplacementLevel_H[],COLUMN(ReplacementLevel_H[AVG]),FALSE)</f>
        <v>0.63630213373888589</v>
      </c>
      <c r="V72" s="26">
        <f>MYRANKS_H[[#This Row],[RSGP]]+MYRANKS_H[[#This Row],[HRSGP]]+MYRANKS_H[[#This Row],[RBISGP]]+MYRANKS_H[[#This Row],[SBSGP]]+MYRANKS_H[[#This Row],[AVGSGP]]</f>
        <v>2.6020064968381629</v>
      </c>
    </row>
    <row r="73" spans="1:22" ht="15" customHeight="1" x14ac:dyDescent="0.25">
      <c r="A73" s="8" t="s">
        <v>20090</v>
      </c>
      <c r="B73" s="15" t="str">
        <f>VLOOKUP(MYRANKS_H[[#This Row],[PLAYERID]],PLAYERIDMAP[],COLUMN(PLAYERIDMAP[LASTNAME]),FALSE)</f>
        <v>Rollins</v>
      </c>
      <c r="C73" s="12" t="str">
        <f>VLOOKUP(MYRANKS_H[[#This Row],[PLAYERID]],PLAYERIDMAP[],COLUMN(PLAYERIDMAP[FIRSTNAME]),FALSE)</f>
        <v xml:space="preserve">Jimmy </v>
      </c>
      <c r="D73" s="12" t="str">
        <f>VLOOKUP(MYRANKS_H[[#This Row],[PLAYERID]],PLAYERIDMAP[],COLUMN(PLAYERIDMAP[TEAM]),FALSE)</f>
        <v>PHI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971</v>
      </c>
      <c r="G73" s="12">
        <f>VLOOKUP(MYRANKS_H[[#This Row],[IDFRANGRAPHS]],STEAMER_H[],COLUMN(STEAMER_H[PA]),FALSE)</f>
        <v>629</v>
      </c>
      <c r="H73" s="12">
        <f>VLOOKUP(MYRANKS_H[[#This Row],[IDFRANGRAPHS]],STEAMER_H[],COLUMN(STEAMER_H[AB]),FALSE)</f>
        <v>562</v>
      </c>
      <c r="I73" s="12">
        <f>VLOOKUP(MYRANKS_H[[#This Row],[IDFRANGRAPHS]],STEAMER_H[],COLUMN(STEAMER_H[H]),FALSE)</f>
        <v>140</v>
      </c>
      <c r="J73" s="12">
        <f>VLOOKUP(MYRANKS_H[[#This Row],[IDFRANGRAPHS]],STEAMER_H[],COLUMN(STEAMER_H[HR]),FALSE)</f>
        <v>16</v>
      </c>
      <c r="K73" s="12">
        <f>VLOOKUP(MYRANKS_H[[#This Row],[IDFRANGRAPHS]],STEAMER_H[],COLUMN(STEAMER_H[R]),FALSE)</f>
        <v>82</v>
      </c>
      <c r="L73" s="12">
        <f>VLOOKUP(MYRANKS_H[[#This Row],[IDFRANGRAPHS]],STEAMER_H[],COLUMN(STEAMER_H[RBI]),FALSE)</f>
        <v>58</v>
      </c>
      <c r="M73" s="12">
        <f>VLOOKUP(MYRANKS_H[[#This Row],[IDFRANGRAPHS]],STEAMER_H[],COLUMN(STEAMER_H[BB]),FALSE)</f>
        <v>55</v>
      </c>
      <c r="N73" s="12">
        <f>VLOOKUP(MYRANKS_H[[#This Row],[IDFRANGRAPHS]],STEAMER_H[],COLUMN(STEAMER_H[SO]),FALSE)</f>
        <v>77</v>
      </c>
      <c r="O73" s="12">
        <f>VLOOKUP(MYRANKS_H[[#This Row],[IDFRANGRAPHS]],STEAMER_H[],COLUMN(STEAMER_H[SB]),FALSE)</f>
        <v>20</v>
      </c>
      <c r="P73" s="14">
        <f>MYRANKS_H[[#This Row],[H]]/MYRANKS_H[[#This Row],[AB]]</f>
        <v>0.24911032028469751</v>
      </c>
      <c r="Q73" s="26">
        <f>MYRANKS_H[[#This Row],[R]]/24.6-VLOOKUP(MYRANKS_H[[#This Row],[POS]],ReplacementLevel_H[],COLUMN(ReplacementLevel_H[R]),FALSE)</f>
        <v>1.253333333333333</v>
      </c>
      <c r="R73" s="26">
        <f>MYRANKS_H[[#This Row],[HR]]/10.4-VLOOKUP(MYRANKS_H[[#This Row],[POS]],ReplacementLevel_H[],COLUMN(ReplacementLevel_H[HR]),FALSE)</f>
        <v>0.6384615384615383</v>
      </c>
      <c r="S73" s="26">
        <f>MYRANKS_H[[#This Row],[RBI]]/24.6-VLOOKUP(MYRANKS_H[[#This Row],[POS]],ReplacementLevel_H[],COLUMN(ReplacementLevel_H[RBI]),FALSE)</f>
        <v>0.41772357723577214</v>
      </c>
      <c r="T73" s="26">
        <f>MYRANKS_H[[#This Row],[SB]]/9.4-VLOOKUP(MYRANKS_H[[#This Row],[POS]],ReplacementLevel_H[],COLUMN(ReplacementLevel_H[SB]),FALSE)</f>
        <v>0.6576595744680851</v>
      </c>
      <c r="U73" s="26">
        <f>((MYRANKS_H[[#This Row],[H]]+1768)/(MYRANKS_H[[#This Row],[AB]]+6617)-0.267)/0.0024-VLOOKUP(MYRANKS_H[[#This Row],[POS]],ReplacementLevel_H[],COLUMN(ReplacementLevel_H[AVG]),FALSE)</f>
        <v>-0.3803426661094933</v>
      </c>
      <c r="V73" s="26">
        <f>MYRANKS_H[[#This Row],[RSGP]]+MYRANKS_H[[#This Row],[HRSGP]]+MYRANKS_H[[#This Row],[RBISGP]]+MYRANKS_H[[#This Row],[SBSGP]]+MYRANKS_H[[#This Row],[AVGSGP]]</f>
        <v>2.5868353573892353</v>
      </c>
    </row>
    <row r="74" spans="1:22" ht="15" customHeight="1" x14ac:dyDescent="0.25">
      <c r="A74" s="7" t="s">
        <v>17868</v>
      </c>
      <c r="B74" s="8" t="str">
        <f>VLOOKUP(MYRANKS_H[[#This Row],[PLAYERID]],PLAYERIDMAP[],COLUMN(PLAYERIDMAP[LASTNAME]),FALSE)</f>
        <v>Desmond</v>
      </c>
      <c r="C74" s="11" t="str">
        <f>VLOOKUP(MYRANKS_H[[#This Row],[PLAYERID]],PLAYERIDMAP[],COLUMN(PLAYERIDMAP[FIRSTNAME]),FALSE)</f>
        <v xml:space="preserve">Ian </v>
      </c>
      <c r="D74" s="11" t="str">
        <f>VLOOKUP(MYRANKS_H[[#This Row],[PLAYERID]],PLAYERIDMAP[],COLUMN(PLAYERIDMAP[TEAM]),FALSE)</f>
        <v>WAS</v>
      </c>
      <c r="E74" s="11" t="str">
        <f>VLOOKUP(MYRANKS_H[[#This Row],[PLAYERID]],PLAYERIDMAP[],COLUMN(PLAYERIDMAP[POS]),FALSE)</f>
        <v>SS</v>
      </c>
      <c r="F74" s="11">
        <f>VLOOKUP(MYRANKS_H[[#This Row],[PLAYERID]],PLAYERIDMAP[],COLUMN(PLAYERIDMAP[IDFANGRAPHS]),FALSE)</f>
        <v>6885</v>
      </c>
      <c r="G74" s="12">
        <f>VLOOKUP(MYRANKS_H[[#This Row],[IDFRANGRAPHS]],STEAMER_H[],COLUMN(STEAMER_H[PA]),FALSE)</f>
        <v>586</v>
      </c>
      <c r="H74" s="12">
        <f>VLOOKUP(MYRANKS_H[[#This Row],[IDFRANGRAPHS]],STEAMER_H[],COLUMN(STEAMER_H[AB]),FALSE)</f>
        <v>540</v>
      </c>
      <c r="I74" s="12">
        <f>VLOOKUP(MYRANKS_H[[#This Row],[IDFRANGRAPHS]],STEAMER_H[],COLUMN(STEAMER_H[H]),FALSE)</f>
        <v>146</v>
      </c>
      <c r="J74" s="12">
        <f>VLOOKUP(MYRANKS_H[[#This Row],[IDFRANGRAPHS]],STEAMER_H[],COLUMN(STEAMER_H[HR]),FALSE)</f>
        <v>16</v>
      </c>
      <c r="K74" s="12">
        <f>VLOOKUP(MYRANKS_H[[#This Row],[IDFRANGRAPHS]],STEAMER_H[],COLUMN(STEAMER_H[R]),FALSE)</f>
        <v>69</v>
      </c>
      <c r="L74" s="12">
        <f>VLOOKUP(MYRANKS_H[[#This Row],[IDFRANGRAPHS]],STEAMER_H[],COLUMN(STEAMER_H[RBI]),FALSE)</f>
        <v>67</v>
      </c>
      <c r="M74" s="12">
        <f>VLOOKUP(MYRANKS_H[[#This Row],[IDFRANGRAPHS]],STEAMER_H[],COLUMN(STEAMER_H[BB]),FALSE)</f>
        <v>35</v>
      </c>
      <c r="N74" s="12">
        <f>VLOOKUP(MYRANKS_H[[#This Row],[IDFRANGRAPHS]],STEAMER_H[],COLUMN(STEAMER_H[SO]),FALSE)</f>
        <v>117</v>
      </c>
      <c r="O74" s="12">
        <f>VLOOKUP(MYRANKS_H[[#This Row],[IDFRANGRAPHS]],STEAMER_H[],COLUMN(STEAMER_H[SB]),FALSE)</f>
        <v>15</v>
      </c>
      <c r="P74" s="14">
        <f>MYRANKS_H[[#This Row],[H]]/MYRANKS_H[[#This Row],[AB]]</f>
        <v>0.27037037037037037</v>
      </c>
      <c r="Q74" s="26">
        <f>MYRANKS_H[[#This Row],[R]]/24.6-VLOOKUP(MYRANKS_H[[#This Row],[POS]],ReplacementLevel_H[],COLUMN(ReplacementLevel_H[R]),FALSE)</f>
        <v>0.72487804878048756</v>
      </c>
      <c r="R74" s="26">
        <f>MYRANKS_H[[#This Row],[HR]]/10.4-VLOOKUP(MYRANKS_H[[#This Row],[POS]],ReplacementLevel_H[],COLUMN(ReplacementLevel_H[HR]),FALSE)</f>
        <v>0.6384615384615383</v>
      </c>
      <c r="S74" s="26">
        <f>MYRANKS_H[[#This Row],[RBI]]/24.6-VLOOKUP(MYRANKS_H[[#This Row],[POS]],ReplacementLevel_H[],COLUMN(ReplacementLevel_H[RBI]),FALSE)</f>
        <v>0.78357723577235783</v>
      </c>
      <c r="T74" s="26">
        <f>MYRANKS_H[[#This Row],[SB]]/9.4-VLOOKUP(MYRANKS_H[[#This Row],[POS]],ReplacementLevel_H[],COLUMN(ReplacementLevel_H[SB]),FALSE)</f>
        <v>0.12574468085106383</v>
      </c>
      <c r="U74" s="26">
        <f>((MYRANKS_H[[#This Row],[H]]+1768)/(MYRANKS_H[[#This Row],[AB]]+6617)-0.267)/0.0024-VLOOKUP(MYRANKS_H[[#This Row],[POS]],ReplacementLevel_H[],COLUMN(ReplacementLevel_H[AVG]),FALSE)</f>
        <v>0.30936984770155118</v>
      </c>
      <c r="V74" s="26">
        <f>MYRANKS_H[[#This Row],[RSGP]]+MYRANKS_H[[#This Row],[HRSGP]]+MYRANKS_H[[#This Row],[RBISGP]]+MYRANKS_H[[#This Row],[SBSGP]]+MYRANKS_H[[#This Row],[AVGSGP]]</f>
        <v>2.5820313515669984</v>
      </c>
    </row>
    <row r="75" spans="1:22" ht="15" customHeight="1" x14ac:dyDescent="0.25">
      <c r="A75" s="7" t="s">
        <v>18900</v>
      </c>
      <c r="B75" s="8" t="str">
        <f>VLOOKUP(MYRANKS_H[[#This Row],[PLAYERID]],PLAYERIDMAP[],COLUMN(PLAYERIDMAP[LASTNAME]),FALSE)</f>
        <v>Konerko</v>
      </c>
      <c r="C75" s="11" t="str">
        <f>VLOOKUP(MYRANKS_H[[#This Row],[PLAYERID]],PLAYERIDMAP[],COLUMN(PLAYERIDMAP[FIRSTNAME]),FALSE)</f>
        <v xml:space="preserve">Paul </v>
      </c>
      <c r="D75" s="11" t="str">
        <f>VLOOKUP(MYRANKS_H[[#This Row],[PLAYERID]],PLAYERIDMAP[],COLUMN(PLAYERIDMAP[TEAM]),FALSE)</f>
        <v>CHW</v>
      </c>
      <c r="E75" s="11" t="str">
        <f>VLOOKUP(MYRANKS_H[[#This Row],[PLAYERID]],PLAYERIDMAP[],COLUMN(PLAYERIDMAP[POS]),FALSE)</f>
        <v>1B</v>
      </c>
      <c r="F75" s="11">
        <f>VLOOKUP(MYRANKS_H[[#This Row],[PLAYERID]],PLAYERIDMAP[],COLUMN(PLAYERIDMAP[IDFANGRAPHS]),FALSE)</f>
        <v>242</v>
      </c>
      <c r="G75" s="12">
        <f>VLOOKUP(MYRANKS_H[[#This Row],[IDFRANGRAPHS]],STEAMER_H[],COLUMN(STEAMER_H[PA]),FALSE)</f>
        <v>545</v>
      </c>
      <c r="H75" s="12">
        <f>VLOOKUP(MYRANKS_H[[#This Row],[IDFRANGRAPHS]],STEAMER_H[],COLUMN(STEAMER_H[AB]),FALSE)</f>
        <v>477</v>
      </c>
      <c r="I75" s="12">
        <f>VLOOKUP(MYRANKS_H[[#This Row],[IDFRANGRAPHS]],STEAMER_H[],COLUMN(STEAMER_H[H]),FALSE)</f>
        <v>133</v>
      </c>
      <c r="J75" s="12">
        <f>VLOOKUP(MYRANKS_H[[#This Row],[IDFRANGRAPHS]],STEAMER_H[],COLUMN(STEAMER_H[HR]),FALSE)</f>
        <v>24</v>
      </c>
      <c r="K75" s="12">
        <f>VLOOKUP(MYRANKS_H[[#This Row],[IDFRANGRAPHS]],STEAMER_H[],COLUMN(STEAMER_H[R]),FALSE)</f>
        <v>71</v>
      </c>
      <c r="L75" s="12">
        <f>VLOOKUP(MYRANKS_H[[#This Row],[IDFRANGRAPHS]],STEAMER_H[],COLUMN(STEAMER_H[RBI]),FALSE)</f>
        <v>77</v>
      </c>
      <c r="M75" s="12">
        <f>VLOOKUP(MYRANKS_H[[#This Row],[IDFRANGRAPHS]],STEAMER_H[],COLUMN(STEAMER_H[BB]),FALSE)</f>
        <v>58</v>
      </c>
      <c r="N75" s="12">
        <f>VLOOKUP(MYRANKS_H[[#This Row],[IDFRANGRAPHS]],STEAMER_H[],COLUMN(STEAMER_H[SO]),FALSE)</f>
        <v>83</v>
      </c>
      <c r="O75" s="12">
        <f>VLOOKUP(MYRANKS_H[[#This Row],[IDFRANGRAPHS]],STEAMER_H[],COLUMN(STEAMER_H[SB]),FALSE)</f>
        <v>1</v>
      </c>
      <c r="P75" s="14">
        <f>MYRANKS_H[[#This Row],[H]]/MYRANKS_H[[#This Row],[AB]]</f>
        <v>0.27882599580712786</v>
      </c>
      <c r="Q75" s="26">
        <f>MYRANKS_H[[#This Row],[R]]/24.6-VLOOKUP(MYRANKS_H[[#This Row],[POS]],ReplacementLevel_H[],COLUMN(ReplacementLevel_H[R]),FALSE)</f>
        <v>0.51617886178861783</v>
      </c>
      <c r="R75" s="26">
        <f>MYRANKS_H[[#This Row],[HR]]/10.4-VLOOKUP(MYRANKS_H[[#This Row],[POS]],ReplacementLevel_H[],COLUMN(ReplacementLevel_H[HR]),FALSE)</f>
        <v>0.76769230769230745</v>
      </c>
      <c r="S75" s="26">
        <f>MYRANKS_H[[#This Row],[RBI]]/24.6-VLOOKUP(MYRANKS_H[[#This Row],[POS]],ReplacementLevel_H[],COLUMN(ReplacementLevel_H[RBI]),FALSE)</f>
        <v>0.67008130081300799</v>
      </c>
      <c r="T75" s="26">
        <f>MYRANKS_H[[#This Row],[SB]]/9.4-VLOOKUP(MYRANKS_H[[#This Row],[POS]],ReplacementLevel_H[],COLUMN(ReplacementLevel_H[SB]),FALSE)</f>
        <v>-0.15361702127659577</v>
      </c>
      <c r="U75" s="26">
        <f>((MYRANKS_H[[#This Row],[H]]+1768)/(MYRANKS_H[[#This Row],[AB]]+6617)-0.267)/0.0024-VLOOKUP(MYRANKS_H[[#This Row],[POS]],ReplacementLevel_H[],COLUMN(ReplacementLevel_H[AVG]),FALSE)</f>
        <v>0.64538953105911012</v>
      </c>
      <c r="V75" s="26">
        <f>MYRANKS_H[[#This Row],[RSGP]]+MYRANKS_H[[#This Row],[HRSGP]]+MYRANKS_H[[#This Row],[RBISGP]]+MYRANKS_H[[#This Row],[SBSGP]]+MYRANKS_H[[#This Row],[AVGSGP]]</f>
        <v>2.4457249800764478</v>
      </c>
    </row>
    <row r="76" spans="1:22" x14ac:dyDescent="0.25">
      <c r="A76" s="7" t="s">
        <v>18978</v>
      </c>
      <c r="B76" s="8" t="str">
        <f>VLOOKUP(MYRANKS_H[[#This Row],[PLAYERID]],PLAYERIDMAP[],COLUMN(PLAYERIDMAP[LASTNAME]),FALSE)</f>
        <v>Lawrie</v>
      </c>
      <c r="C76" s="11" t="str">
        <f>VLOOKUP(MYRANKS_H[[#This Row],[PLAYERID]],PLAYERIDMAP[],COLUMN(PLAYERIDMAP[FIRSTNAME]),FALSE)</f>
        <v xml:space="preserve">Brett </v>
      </c>
      <c r="D76" s="11" t="str">
        <f>VLOOKUP(MYRANKS_H[[#This Row],[PLAYERID]],PLAYERIDMAP[],COLUMN(PLAYERIDMAP[TEAM]),FALSE)</f>
        <v>TOR</v>
      </c>
      <c r="E76" s="11" t="str">
        <f>VLOOKUP(MYRANKS_H[[#This Row],[PLAYERID]],PLAYERIDMAP[],COLUMN(PLAYERIDMAP[POS]),FALSE)</f>
        <v>3B</v>
      </c>
      <c r="F76" s="11">
        <f>VLOOKUP(MYRANKS_H[[#This Row],[PLAYERID]],PLAYERIDMAP[],COLUMN(PLAYERIDMAP[IDFANGRAPHS]),FALSE)</f>
        <v>5247</v>
      </c>
      <c r="G76" s="12">
        <f>VLOOKUP(MYRANKS_H[[#This Row],[IDFRANGRAPHS]],STEAMER_H[],COLUMN(STEAMER_H[PA]),FALSE)</f>
        <v>544</v>
      </c>
      <c r="H76" s="12">
        <f>VLOOKUP(MYRANKS_H[[#This Row],[IDFRANGRAPHS]],STEAMER_H[],COLUMN(STEAMER_H[AB]),FALSE)</f>
        <v>493</v>
      </c>
      <c r="I76" s="12">
        <f>VLOOKUP(MYRANKS_H[[#This Row],[IDFRANGRAPHS]],STEAMER_H[],COLUMN(STEAMER_H[H]),FALSE)</f>
        <v>136</v>
      </c>
      <c r="J76" s="12">
        <f>VLOOKUP(MYRANKS_H[[#This Row],[IDFRANGRAPHS]],STEAMER_H[],COLUMN(STEAMER_H[HR]),FALSE)</f>
        <v>16</v>
      </c>
      <c r="K76" s="12">
        <f>VLOOKUP(MYRANKS_H[[#This Row],[IDFRANGRAPHS]],STEAMER_H[],COLUMN(STEAMER_H[R]),FALSE)</f>
        <v>66</v>
      </c>
      <c r="L76" s="12">
        <f>VLOOKUP(MYRANKS_H[[#This Row],[IDFRANGRAPHS]],STEAMER_H[],COLUMN(STEAMER_H[RBI]),FALSE)</f>
        <v>67</v>
      </c>
      <c r="M76" s="12">
        <f>VLOOKUP(MYRANKS_H[[#This Row],[IDFRANGRAPHS]],STEAMER_H[],COLUMN(STEAMER_H[BB]),FALSE)</f>
        <v>39</v>
      </c>
      <c r="N76" s="12">
        <f>VLOOKUP(MYRANKS_H[[#This Row],[IDFRANGRAPHS]],STEAMER_H[],COLUMN(STEAMER_H[SO]),FALSE)</f>
        <v>86</v>
      </c>
      <c r="O76" s="12">
        <f>VLOOKUP(MYRANKS_H[[#This Row],[IDFRANGRAPHS]],STEAMER_H[],COLUMN(STEAMER_H[SB]),FALSE)</f>
        <v>12</v>
      </c>
      <c r="P76" s="14">
        <f>MYRANKS_H[[#This Row],[H]]/MYRANKS_H[[#This Row],[AB]]</f>
        <v>0.27586206896551724</v>
      </c>
      <c r="Q76" s="26">
        <f>MYRANKS_H[[#This Row],[R]]/24.6-VLOOKUP(MYRANKS_H[[#This Row],[POS]],ReplacementLevel_H[],COLUMN(ReplacementLevel_H[R]),FALSE)</f>
        <v>0.49292682926829245</v>
      </c>
      <c r="R76" s="26">
        <f>MYRANKS_H[[#This Row],[HR]]/10.4-VLOOKUP(MYRANKS_H[[#This Row],[POS]],ReplacementLevel_H[],COLUMN(ReplacementLevel_H[HR]),FALSE)</f>
        <v>-2.1538461538461728E-2</v>
      </c>
      <c r="S76" s="26">
        <f>MYRANKS_H[[#This Row],[RBI]]/24.6-VLOOKUP(MYRANKS_H[[#This Row],[POS]],ReplacementLevel_H[],COLUMN(ReplacementLevel_H[RBI]),FALSE)</f>
        <v>0.37357723577235769</v>
      </c>
      <c r="T76" s="26">
        <f>MYRANKS_H[[#This Row],[SB]]/9.4-VLOOKUP(MYRANKS_H[[#This Row],[POS]],ReplacementLevel_H[],COLUMN(ReplacementLevel_H[SB]),FALSE)</f>
        <v>0.82659574468085095</v>
      </c>
      <c r="U76" s="26">
        <f>((MYRANKS_H[[#This Row],[H]]+1768)/(MYRANKS_H[[#This Row],[AB]]+6617)-0.267)/0.0024-VLOOKUP(MYRANKS_H[[#This Row],[POS]],ReplacementLevel_H[],COLUMN(ReplacementLevel_H[AVG]),FALSE)</f>
        <v>0.51993436474448862</v>
      </c>
      <c r="V76" s="26">
        <f>MYRANKS_H[[#This Row],[RSGP]]+MYRANKS_H[[#This Row],[HRSGP]]+MYRANKS_H[[#This Row],[RBISGP]]+MYRANKS_H[[#This Row],[SBSGP]]+MYRANKS_H[[#This Row],[AVGSGP]]</f>
        <v>2.1914957129275279</v>
      </c>
    </row>
    <row r="77" spans="1:22" ht="15" customHeight="1" x14ac:dyDescent="0.25">
      <c r="A77" s="8" t="s">
        <v>20730</v>
      </c>
      <c r="B77" s="15" t="str">
        <f>VLOOKUP(MYRANKS_H[[#This Row],[PLAYERID]],PLAYERIDMAP[],COLUMN(PLAYERIDMAP[LASTNAME]),FALSE)</f>
        <v>Weeks</v>
      </c>
      <c r="C77" s="12" t="str">
        <f>VLOOKUP(MYRANKS_H[[#This Row],[PLAYERID]],PLAYERIDMAP[],COLUMN(PLAYERIDMAP[FIRSTNAME]),FALSE)</f>
        <v xml:space="preserve">Rickie </v>
      </c>
      <c r="D77" s="12" t="str">
        <f>VLOOKUP(MYRANKS_H[[#This Row],[PLAYERID]],PLAYERIDMAP[],COLUMN(PLAYERIDMAP[TEAM]),FALSE)</f>
        <v>MIL</v>
      </c>
      <c r="E77" s="12" t="str">
        <f>VLOOKUP(MYRANKS_H[[#This Row],[PLAYERID]],PLAYERIDMAP[],COLUMN(PLAYERIDMAP[POS]),FALSE)</f>
        <v>2B</v>
      </c>
      <c r="F77" s="12">
        <f>VLOOKUP(MYRANKS_H[[#This Row],[PLAYERID]],PLAYERIDMAP[],COLUMN(PLAYERIDMAP[IDFANGRAPHS]),FALSE)</f>
        <v>1849</v>
      </c>
      <c r="G77" s="12">
        <f>VLOOKUP(MYRANKS_H[[#This Row],[IDFRANGRAPHS]],STEAMER_H[],COLUMN(STEAMER_H[PA]),FALSE)</f>
        <v>621</v>
      </c>
      <c r="H77" s="12">
        <f>VLOOKUP(MYRANKS_H[[#This Row],[IDFRANGRAPHS]],STEAMER_H[],COLUMN(STEAMER_H[AB]),FALSE)</f>
        <v>537</v>
      </c>
      <c r="I77" s="12">
        <f>VLOOKUP(MYRANKS_H[[#This Row],[IDFRANGRAPHS]],STEAMER_H[],COLUMN(STEAMER_H[H]),FALSE)</f>
        <v>130</v>
      </c>
      <c r="J77" s="12">
        <f>VLOOKUP(MYRANKS_H[[#This Row],[IDFRANGRAPHS]],STEAMER_H[],COLUMN(STEAMER_H[HR]),FALSE)</f>
        <v>20</v>
      </c>
      <c r="K77" s="12">
        <f>VLOOKUP(MYRANKS_H[[#This Row],[IDFRANGRAPHS]],STEAMER_H[],COLUMN(STEAMER_H[R]),FALSE)</f>
        <v>80</v>
      </c>
      <c r="L77" s="12">
        <f>VLOOKUP(MYRANKS_H[[#This Row],[IDFRANGRAPHS]],STEAMER_H[],COLUMN(STEAMER_H[RBI]),FALSE)</f>
        <v>64</v>
      </c>
      <c r="M77" s="12">
        <f>VLOOKUP(MYRANKS_H[[#This Row],[IDFRANGRAPHS]],STEAMER_H[],COLUMN(STEAMER_H[BB]),FALSE)</f>
        <v>65</v>
      </c>
      <c r="N77" s="12">
        <f>VLOOKUP(MYRANKS_H[[#This Row],[IDFRANGRAPHS]],STEAMER_H[],COLUMN(STEAMER_H[SO]),FALSE)</f>
        <v>144</v>
      </c>
      <c r="O77" s="12">
        <f>VLOOKUP(MYRANKS_H[[#This Row],[IDFRANGRAPHS]],STEAMER_H[],COLUMN(STEAMER_H[SB]),FALSE)</f>
        <v>9</v>
      </c>
      <c r="P77" s="14">
        <f>MYRANKS_H[[#This Row],[H]]/MYRANKS_H[[#This Row],[AB]]</f>
        <v>0.24208566108007448</v>
      </c>
      <c r="Q77" s="26">
        <f>MYRANKS_H[[#This Row],[R]]/24.6-VLOOKUP(MYRANKS_H[[#This Row],[POS]],ReplacementLevel_H[],COLUMN(ReplacementLevel_H[R]),FALSE)</f>
        <v>0.98203252032520316</v>
      </c>
      <c r="R77" s="26">
        <f>MYRANKS_H[[#This Row],[HR]]/10.4-VLOOKUP(MYRANKS_H[[#This Row],[POS]],ReplacementLevel_H[],COLUMN(ReplacementLevel_H[HR]),FALSE)</f>
        <v>0.98307692307692296</v>
      </c>
      <c r="S77" s="26">
        <f>MYRANKS_H[[#This Row],[RBI]]/24.6-VLOOKUP(MYRANKS_H[[#This Row],[POS]],ReplacementLevel_H[],COLUMN(ReplacementLevel_H[RBI]),FALSE)</f>
        <v>0.50162601626016246</v>
      </c>
      <c r="T77" s="26">
        <f>MYRANKS_H[[#This Row],[SB]]/9.4-VLOOKUP(MYRANKS_H[[#This Row],[POS]],ReplacementLevel_H[],COLUMN(ReplacementLevel_H[SB]),FALSE)</f>
        <v>0.33744680851063824</v>
      </c>
      <c r="U77" s="26">
        <f>((MYRANKS_H[[#This Row],[H]]+1768)/(MYRANKS_H[[#This Row],[AB]]+6617)-0.267)/0.0024-VLOOKUP(MYRANKS_H[[#This Row],[POS]],ReplacementLevel_H[],COLUMN(ReplacementLevel_H[AVG]),FALSE)</f>
        <v>-0.86578231292516938</v>
      </c>
      <c r="V77" s="26">
        <f>MYRANKS_H[[#This Row],[RSGP]]+MYRANKS_H[[#This Row],[HRSGP]]+MYRANKS_H[[#This Row],[RBISGP]]+MYRANKS_H[[#This Row],[SBSGP]]+MYRANKS_H[[#This Row],[AVGSGP]]</f>
        <v>1.9383999552477575</v>
      </c>
    </row>
    <row r="78" spans="1:22" ht="15" customHeight="1" x14ac:dyDescent="0.25">
      <c r="A78" s="8" t="s">
        <v>20010</v>
      </c>
      <c r="B78" s="15" t="str">
        <f>VLOOKUP(MYRANKS_H[[#This Row],[PLAYERID]],PLAYERIDMAP[],COLUMN(PLAYERIDMAP[LASTNAME]),FALSE)</f>
        <v>Rios</v>
      </c>
      <c r="C78" s="12" t="str">
        <f>VLOOKUP(MYRANKS_H[[#This Row],[PLAYERID]],PLAYERIDMAP[],COLUMN(PLAYERIDMAP[FIRSTNAME]),FALSE)</f>
        <v xml:space="preserve">Alex </v>
      </c>
      <c r="D78" s="12" t="str">
        <f>VLOOKUP(MYRANKS_H[[#This Row],[PLAYERID]],PLAYERIDMAP[],COLUMN(PLAYERIDMAP[TEAM]),FALSE)</f>
        <v>TB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2090</v>
      </c>
      <c r="G78" s="12">
        <f>VLOOKUP(MYRANKS_H[[#This Row],[IDFRANGRAPHS]],STEAMER_H[],COLUMN(STEAMER_H[PA]),FALSE)</f>
        <v>595</v>
      </c>
      <c r="H78" s="12">
        <f>VLOOKUP(MYRANKS_H[[#This Row],[IDFRANGRAPHS]],STEAMER_H[],COLUMN(STEAMER_H[AB]),FALSE)</f>
        <v>552</v>
      </c>
      <c r="I78" s="12">
        <f>VLOOKUP(MYRANKS_H[[#This Row],[IDFRANGRAPHS]],STEAMER_H[],COLUMN(STEAMER_H[H]),FALSE)</f>
        <v>150</v>
      </c>
      <c r="J78" s="12">
        <f>VLOOKUP(MYRANKS_H[[#This Row],[IDFRANGRAPHS]],STEAMER_H[],COLUMN(STEAMER_H[HR]),FALSE)</f>
        <v>18</v>
      </c>
      <c r="K78" s="12">
        <f>VLOOKUP(MYRANKS_H[[#This Row],[IDFRANGRAPHS]],STEAMER_H[],COLUMN(STEAMER_H[R]),FALSE)</f>
        <v>71</v>
      </c>
      <c r="L78" s="12">
        <f>VLOOKUP(MYRANKS_H[[#This Row],[IDFRANGRAPHS]],STEAMER_H[],COLUMN(STEAMER_H[RBI]),FALSE)</f>
        <v>73</v>
      </c>
      <c r="M78" s="12">
        <f>VLOOKUP(MYRANKS_H[[#This Row],[IDFRANGRAPHS]],STEAMER_H[],COLUMN(STEAMER_H[BB]),FALSE)</f>
        <v>32</v>
      </c>
      <c r="N78" s="12">
        <f>VLOOKUP(MYRANKS_H[[#This Row],[IDFRANGRAPHS]],STEAMER_H[],COLUMN(STEAMER_H[SO]),FALSE)</f>
        <v>83</v>
      </c>
      <c r="O78" s="12">
        <f>VLOOKUP(MYRANKS_H[[#This Row],[IDFRANGRAPHS]],STEAMER_H[],COLUMN(STEAMER_H[SB]),FALSE)</f>
        <v>13</v>
      </c>
      <c r="P78" s="14">
        <f>MYRANKS_H[[#This Row],[H]]/MYRANKS_H[[#This Row],[AB]]</f>
        <v>0.27173913043478259</v>
      </c>
      <c r="Q78" s="26">
        <f>MYRANKS_H[[#This Row],[R]]/24.6-VLOOKUP(MYRANKS_H[[#This Row],[POS]],ReplacementLevel_H[],COLUMN(ReplacementLevel_H[R]),FALSE)</f>
        <v>0.51617886178861783</v>
      </c>
      <c r="R78" s="26">
        <f>MYRANKS_H[[#This Row],[HR]]/10.4-VLOOKUP(MYRANKS_H[[#This Row],[POS]],ReplacementLevel_H[],COLUMN(ReplacementLevel_H[HR]),FALSE)</f>
        <v>0.63076923076923053</v>
      </c>
      <c r="S78" s="26">
        <f>MYRANKS_H[[#This Row],[RBI]]/24.6-VLOOKUP(MYRANKS_H[[#This Row],[POS]],ReplacementLevel_H[],COLUMN(ReplacementLevel_H[RBI]),FALSE)</f>
        <v>0.92747967479674776</v>
      </c>
      <c r="T78" s="26">
        <f>MYRANKS_H[[#This Row],[SB]]/9.4-VLOOKUP(MYRANKS_H[[#This Row],[POS]],ReplacementLevel_H[],COLUMN(ReplacementLevel_H[SB]),FALSE)</f>
        <v>4.2978723404255126E-2</v>
      </c>
      <c r="U78" s="26">
        <f>((MYRANKS_H[[#This Row],[H]]+1768)/(MYRANKS_H[[#This Row],[AB]]+6617)-0.267)/0.0024-VLOOKUP(MYRANKS_H[[#This Row],[POS]],ReplacementLevel_H[],COLUMN(ReplacementLevel_H[AVG]),FALSE)</f>
        <v>0.30533361231225997</v>
      </c>
      <c r="V78" s="26">
        <f>MYRANKS_H[[#This Row],[RSGP]]+MYRANKS_H[[#This Row],[HRSGP]]+MYRANKS_H[[#This Row],[RBISGP]]+MYRANKS_H[[#This Row],[SBSGP]]+MYRANKS_H[[#This Row],[AVGSGP]]</f>
        <v>2.4227401030711113</v>
      </c>
    </row>
    <row r="79" spans="1:22" ht="15" customHeight="1" x14ac:dyDescent="0.25">
      <c r="A79" s="8" t="s">
        <v>19924</v>
      </c>
      <c r="B79" s="15" t="str">
        <f>VLOOKUP(MYRANKS_H[[#This Row],[PLAYERID]],PLAYERIDMAP[],COLUMN(PLAYERIDMAP[LASTNAME]),FALSE)</f>
        <v>Ramirez</v>
      </c>
      <c r="C79" s="12" t="str">
        <f>VLOOKUP(MYRANKS_H[[#This Row],[PLAYERID]],PLAYERIDMAP[],COLUMN(PLAYERIDMAP[FIRSTNAME]),FALSE)</f>
        <v xml:space="preserve">Aramis </v>
      </c>
      <c r="D79" s="12" t="str">
        <f>VLOOKUP(MYRANKS_H[[#This Row],[PLAYERID]],PLAYERIDMAP[],COLUMN(PLAYERIDMAP[TEAM]),FALSE)</f>
        <v>MIL</v>
      </c>
      <c r="E79" s="12" t="str">
        <f>VLOOKUP(MYRANKS_H[[#This Row],[PLAYERID]],PLAYERIDMAP[],COLUMN(PLAYERIDMAP[POS]),FALSE)</f>
        <v>3B</v>
      </c>
      <c r="F79" s="12">
        <f>VLOOKUP(MYRANKS_H[[#This Row],[PLAYERID]],PLAYERIDMAP[],COLUMN(PLAYERIDMAP[IDFANGRAPHS]),FALSE)</f>
        <v>1002</v>
      </c>
      <c r="G79" s="12">
        <f>VLOOKUP(MYRANKS_H[[#This Row],[IDFRANGRAPHS]],STEAMER_H[],COLUMN(STEAMER_H[PA]),FALSE)</f>
        <v>525</v>
      </c>
      <c r="H79" s="12">
        <f>VLOOKUP(MYRANKS_H[[#This Row],[IDFRANGRAPHS]],STEAMER_H[],COLUMN(STEAMER_H[AB]),FALSE)</f>
        <v>475</v>
      </c>
      <c r="I79" s="12">
        <f>VLOOKUP(MYRANKS_H[[#This Row],[IDFRANGRAPHS]],STEAMER_H[],COLUMN(STEAMER_H[H]),FALSE)</f>
        <v>131</v>
      </c>
      <c r="J79" s="12">
        <f>VLOOKUP(MYRANKS_H[[#This Row],[IDFRANGRAPHS]],STEAMER_H[],COLUMN(STEAMER_H[HR]),FALSE)</f>
        <v>21</v>
      </c>
      <c r="K79" s="12">
        <f>VLOOKUP(MYRANKS_H[[#This Row],[IDFRANGRAPHS]],STEAMER_H[],COLUMN(STEAMER_H[R]),FALSE)</f>
        <v>65</v>
      </c>
      <c r="L79" s="12">
        <f>VLOOKUP(MYRANKS_H[[#This Row],[IDFRANGRAPHS]],STEAMER_H[],COLUMN(STEAMER_H[RBI]),FALSE)</f>
        <v>76</v>
      </c>
      <c r="M79" s="12">
        <f>VLOOKUP(MYRANKS_H[[#This Row],[IDFRANGRAPHS]],STEAMER_H[],COLUMN(STEAMER_H[BB]),FALSE)</f>
        <v>38</v>
      </c>
      <c r="N79" s="12">
        <f>VLOOKUP(MYRANKS_H[[#This Row],[IDFRANGRAPHS]],STEAMER_H[],COLUMN(STEAMER_H[SO]),FALSE)</f>
        <v>73</v>
      </c>
      <c r="O79" s="12">
        <f>VLOOKUP(MYRANKS_H[[#This Row],[IDFRANGRAPHS]],STEAMER_H[],COLUMN(STEAMER_H[SB]),FALSE)</f>
        <v>3</v>
      </c>
      <c r="P79" s="14">
        <f>MYRANKS_H[[#This Row],[H]]/MYRANKS_H[[#This Row],[AB]]</f>
        <v>0.27578947368421053</v>
      </c>
      <c r="Q79" s="26">
        <f>MYRANKS_H[[#This Row],[R]]/24.6-VLOOKUP(MYRANKS_H[[#This Row],[POS]],ReplacementLevel_H[],COLUMN(ReplacementLevel_H[R]),FALSE)</f>
        <v>0.45227642276422753</v>
      </c>
      <c r="R79" s="26">
        <f>MYRANKS_H[[#This Row],[HR]]/10.4-VLOOKUP(MYRANKS_H[[#This Row],[POS]],ReplacementLevel_H[],COLUMN(ReplacementLevel_H[HR]),FALSE)</f>
        <v>0.45923076923076911</v>
      </c>
      <c r="S79" s="26">
        <f>MYRANKS_H[[#This Row],[RBI]]/24.6-VLOOKUP(MYRANKS_H[[#This Row],[POS]],ReplacementLevel_H[],COLUMN(ReplacementLevel_H[RBI]),FALSE)</f>
        <v>0.73943089430894293</v>
      </c>
      <c r="T79" s="26">
        <f>MYRANKS_H[[#This Row],[SB]]/9.4-VLOOKUP(MYRANKS_H[[#This Row],[POS]],ReplacementLevel_H[],COLUMN(ReplacementLevel_H[SB]),FALSE)</f>
        <v>-0.13085106382978728</v>
      </c>
      <c r="U79" s="26">
        <f>((MYRANKS_H[[#This Row],[H]]+1768)/(MYRANKS_H[[#This Row],[AB]]+6617)-0.267)/0.0024-VLOOKUP(MYRANKS_H[[#This Row],[POS]],ReplacementLevel_H[],COLUMN(ReplacementLevel_H[AVG]),FALSE)</f>
        <v>0.50937394247038204</v>
      </c>
      <c r="V79" s="26">
        <f>MYRANKS_H[[#This Row],[RSGP]]+MYRANKS_H[[#This Row],[HRSGP]]+MYRANKS_H[[#This Row],[RBISGP]]+MYRANKS_H[[#This Row],[SBSGP]]+MYRANKS_H[[#This Row],[AVGSGP]]</f>
        <v>2.0294609649445343</v>
      </c>
    </row>
    <row r="80" spans="1:22" x14ac:dyDescent="0.25">
      <c r="A80" s="8" t="s">
        <v>19868</v>
      </c>
      <c r="B80" s="15" t="str">
        <f>VLOOKUP(MYRANKS_H[[#This Row],[PLAYERID]],PLAYERIDMAP[],COLUMN(PLAYERIDMAP[LASTNAME]),FALSE)</f>
        <v>Prado</v>
      </c>
      <c r="C80" s="12" t="str">
        <f>VLOOKUP(MYRANKS_H[[#This Row],[PLAYERID]],PLAYERIDMAP[],COLUMN(PLAYERIDMAP[FIRSTNAME]),FALSE)</f>
        <v xml:space="preserve">Martin </v>
      </c>
      <c r="D80" s="12" t="str">
        <f>VLOOKUP(MYRANKS_H[[#This Row],[PLAYERID]],PLAYERIDMAP[],COLUMN(PLAYERIDMAP[TEAM]),FALSE)</f>
        <v>ARI</v>
      </c>
      <c r="E80" s="12" t="str">
        <f>VLOOKUP(MYRANKS_H[[#This Row],[PLAYERID]],PLAYERIDMAP[],COLUMN(PLAYERIDMAP[POS]),FALSE)</f>
        <v>OF</v>
      </c>
      <c r="F80" s="12">
        <f>VLOOKUP(MYRANKS_H[[#This Row],[PLAYERID]],PLAYERIDMAP[],COLUMN(PLAYERIDMAP[IDFANGRAPHS]),FALSE)</f>
        <v>3312</v>
      </c>
      <c r="G80" s="12">
        <f>VLOOKUP(MYRANKS_H[[#This Row],[IDFRANGRAPHS]],STEAMER_H[],COLUMN(STEAMER_H[PA]),FALSE)</f>
        <v>642</v>
      </c>
      <c r="H80" s="12">
        <f>VLOOKUP(MYRANKS_H[[#This Row],[IDFRANGRAPHS]],STEAMER_H[],COLUMN(STEAMER_H[AB]),FALSE)</f>
        <v>580</v>
      </c>
      <c r="I80" s="12">
        <f>VLOOKUP(MYRANKS_H[[#This Row],[IDFRANGRAPHS]],STEAMER_H[],COLUMN(STEAMER_H[H]),FALSE)</f>
        <v>170</v>
      </c>
      <c r="J80" s="12">
        <f>VLOOKUP(MYRANKS_H[[#This Row],[IDFRANGRAPHS]],STEAMER_H[],COLUMN(STEAMER_H[HR]),FALSE)</f>
        <v>13</v>
      </c>
      <c r="K80" s="12">
        <f>VLOOKUP(MYRANKS_H[[#This Row],[IDFRANGRAPHS]],STEAMER_H[],COLUMN(STEAMER_H[R]),FALSE)</f>
        <v>84</v>
      </c>
      <c r="L80" s="12">
        <f>VLOOKUP(MYRANKS_H[[#This Row],[IDFRANGRAPHS]],STEAMER_H[],COLUMN(STEAMER_H[RBI]),FALSE)</f>
        <v>66</v>
      </c>
      <c r="M80" s="12">
        <f>VLOOKUP(MYRANKS_H[[#This Row],[IDFRANGRAPHS]],STEAMER_H[],COLUMN(STEAMER_H[BB]),FALSE)</f>
        <v>50</v>
      </c>
      <c r="N80" s="12">
        <f>VLOOKUP(MYRANKS_H[[#This Row],[IDFRANGRAPHS]],STEAMER_H[],COLUMN(STEAMER_H[SO]),FALSE)</f>
        <v>67</v>
      </c>
      <c r="O80" s="12">
        <f>VLOOKUP(MYRANKS_H[[#This Row],[IDFRANGRAPHS]],STEAMER_H[],COLUMN(STEAMER_H[SB]),FALSE)</f>
        <v>8</v>
      </c>
      <c r="P80" s="14">
        <f>MYRANKS_H[[#This Row],[H]]/MYRANKS_H[[#This Row],[AB]]</f>
        <v>0.29310344827586204</v>
      </c>
      <c r="Q80" s="26">
        <f>MYRANKS_H[[#This Row],[R]]/24.6-VLOOKUP(MYRANKS_H[[#This Row],[POS]],ReplacementLevel_H[],COLUMN(ReplacementLevel_H[R]),FALSE)</f>
        <v>1.0446341463414632</v>
      </c>
      <c r="R80" s="26">
        <f>MYRANKS_H[[#This Row],[HR]]/10.4-VLOOKUP(MYRANKS_H[[#This Row],[POS]],ReplacementLevel_H[],COLUMN(ReplacementLevel_H[HR]),FALSE)</f>
        <v>0.14999999999999991</v>
      </c>
      <c r="S80" s="26">
        <f>MYRANKS_H[[#This Row],[RBI]]/24.6-VLOOKUP(MYRANKS_H[[#This Row],[POS]],ReplacementLevel_H[],COLUMN(ReplacementLevel_H[RBI]),FALSE)</f>
        <v>0.64292682926829237</v>
      </c>
      <c r="T80" s="26">
        <f>MYRANKS_H[[#This Row],[SB]]/9.4-VLOOKUP(MYRANKS_H[[#This Row],[POS]],ReplacementLevel_H[],COLUMN(ReplacementLevel_H[SB]),FALSE)</f>
        <v>-0.48893617021276603</v>
      </c>
      <c r="U80" s="26">
        <f>((MYRANKS_H[[#This Row],[H]]+1768)/(MYRANKS_H[[#This Row],[AB]]+6617)-0.267)/0.0024-VLOOKUP(MYRANKS_H[[#This Row],[POS]],ReplacementLevel_H[],COLUMN(ReplacementLevel_H[AVG]),FALSE)</f>
        <v>1.0295275809365037</v>
      </c>
      <c r="V80" s="26">
        <f>MYRANKS_H[[#This Row],[RSGP]]+MYRANKS_H[[#This Row],[HRSGP]]+MYRANKS_H[[#This Row],[RBISGP]]+MYRANKS_H[[#This Row],[SBSGP]]+MYRANKS_H[[#This Row],[AVGSGP]]</f>
        <v>2.3781523863334932</v>
      </c>
    </row>
    <row r="81" spans="1:22" x14ac:dyDescent="0.25">
      <c r="A81" s="7" t="s">
        <v>18033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Row],[IDFRANGRAPHS]],STEAMER_H[],COLUMN(STEAMER_H[PA]),FALSE)</f>
        <v>665</v>
      </c>
      <c r="H81" s="12">
        <f>VLOOKUP(MYRANKS_H[[#This Row],[IDFRANGRAPHS]],STEAMER_H[],COLUMN(STEAMER_H[AB]),FALSE)</f>
        <v>615</v>
      </c>
      <c r="I81" s="12">
        <f>VLOOKUP(MYRANKS_H[[#This Row],[IDFRANGRAPHS]],STEAMER_H[],COLUMN(STEAMER_H[H]),FALSE)</f>
        <v>167</v>
      </c>
      <c r="J81" s="12">
        <f>VLOOKUP(MYRANKS_H[[#This Row],[IDFRANGRAPHS]],STEAMER_H[],COLUMN(STEAMER_H[HR]),FALSE)</f>
        <v>6</v>
      </c>
      <c r="K81" s="12">
        <f>VLOOKUP(MYRANKS_H[[#This Row],[IDFRANGRAPHS]],STEAMER_H[],COLUMN(STEAMER_H[R]),FALSE)</f>
        <v>74</v>
      </c>
      <c r="L81" s="12">
        <f>VLOOKUP(MYRANKS_H[[#This Row],[IDFRANGRAPHS]],STEAMER_H[],COLUMN(STEAMER_H[RBI]),FALSE)</f>
        <v>58</v>
      </c>
      <c r="M81" s="12">
        <f>VLOOKUP(MYRANKS_H[[#This Row],[IDFRANGRAPHS]],STEAMER_H[],COLUMN(STEAMER_H[BB]),FALSE)</f>
        <v>35</v>
      </c>
      <c r="N81" s="12">
        <f>VLOOKUP(MYRANKS_H[[#This Row],[IDFRANGRAPHS]],STEAMER_H[],COLUMN(STEAMER_H[SO]),FALSE)</f>
        <v>91</v>
      </c>
      <c r="O81" s="12">
        <f>VLOOKUP(MYRANKS_H[[#This Row],[IDFRANGRAPHS]],STEAMER_H[],COLUMN(STEAMER_H[SB]),FALSE)</f>
        <v>22</v>
      </c>
      <c r="P81" s="14">
        <f>MYRANKS_H[[#This Row],[H]]/MYRANKS_H[[#This Row],[AB]]</f>
        <v>0.27154471544715447</v>
      </c>
      <c r="Q81" s="26">
        <f>MYRANKS_H[[#This Row],[R]]/24.6-VLOOKUP(MYRANKS_H[[#This Row],[POS]],ReplacementLevel_H[],COLUMN(ReplacementLevel_H[R]),FALSE)</f>
        <v>0.92813008130081265</v>
      </c>
      <c r="R81" s="26">
        <f>MYRANKS_H[[#This Row],[HR]]/10.4-VLOOKUP(MYRANKS_H[[#This Row],[POS]],ReplacementLevel_H[],COLUMN(ReplacementLevel_H[HR]),FALSE)</f>
        <v>-0.32307692307692315</v>
      </c>
      <c r="S81" s="26">
        <f>MYRANKS_H[[#This Row],[RBI]]/24.6-VLOOKUP(MYRANKS_H[[#This Row],[POS]],ReplacementLevel_H[],COLUMN(ReplacementLevel_H[RBI]),FALSE)</f>
        <v>0.41772357723577214</v>
      </c>
      <c r="T81" s="26">
        <f>MYRANKS_H[[#This Row],[SB]]/9.4-VLOOKUP(MYRANKS_H[[#This Row],[POS]],ReplacementLevel_H[],COLUMN(ReplacementLevel_H[SB]),FALSE)</f>
        <v>0.87042553191489369</v>
      </c>
      <c r="U81" s="26">
        <f>((MYRANKS_H[[#This Row],[H]]+1768)/(MYRANKS_H[[#This Row],[AB]]+6617)-0.267)/0.0024-VLOOKUP(MYRANKS_H[[#This Row],[POS]],ReplacementLevel_H[],COLUMN(ReplacementLevel_H[AVG]),FALSE)</f>
        <v>0.36368362831857615</v>
      </c>
      <c r="V81" s="26">
        <f>MYRANKS_H[[#This Row],[RSGP]]+MYRANKS_H[[#This Row],[HRSGP]]+MYRANKS_H[[#This Row],[RBISGP]]+MYRANKS_H[[#This Row],[SBSGP]]+MYRANKS_H[[#This Row],[AVGSGP]]</f>
        <v>2.2568858956931312</v>
      </c>
    </row>
    <row r="82" spans="1:22" x14ac:dyDescent="0.25">
      <c r="A82" s="7" t="s">
        <v>19415</v>
      </c>
      <c r="B82" s="8" t="str">
        <f>VLOOKUP(MYRANKS_H[[#This Row],[PLAYERID]],PLAYERIDMAP[],COLUMN(PLAYERIDMAP[LASTNAME]),FALSE)</f>
        <v>Montero</v>
      </c>
      <c r="C82" s="11" t="str">
        <f>VLOOKUP(MYRANKS_H[[#This Row],[PLAYERID]],PLAYERIDMAP[],COLUMN(PLAYERIDMAP[FIRSTNAME]),FALSE)</f>
        <v xml:space="preserve">Miguel </v>
      </c>
      <c r="D82" s="11" t="str">
        <f>VLOOKUP(MYRANKS_H[[#This Row],[PLAYERID]],PLAYERIDMAP[],COLUMN(PLAYERIDMAP[TEAM]),FALSE)</f>
        <v>ARI</v>
      </c>
      <c r="E82" s="11" t="str">
        <f>VLOOKUP(MYRANKS_H[[#This Row],[PLAYERID]],PLAYERIDMAP[],COLUMN(PLAYERIDMAP[POS]),FALSE)</f>
        <v>C</v>
      </c>
      <c r="F82" s="11">
        <f>VLOOKUP(MYRANKS_H[[#This Row],[PLAYERID]],PLAYERIDMAP[],COLUMN(PLAYERIDMAP[IDFANGRAPHS]),FALSE)</f>
        <v>3364</v>
      </c>
      <c r="G82" s="12">
        <f>VLOOKUP(MYRANKS_H[[#This Row],[IDFRANGRAPHS]],STEAMER_H[],COLUMN(STEAMER_H[PA]),FALSE)</f>
        <v>482</v>
      </c>
      <c r="H82" s="12">
        <f>VLOOKUP(MYRANKS_H[[#This Row],[IDFRANGRAPHS]],STEAMER_H[],COLUMN(STEAMER_H[AB]),FALSE)</f>
        <v>419</v>
      </c>
      <c r="I82" s="12">
        <f>VLOOKUP(MYRANKS_H[[#This Row],[IDFRANGRAPHS]],STEAMER_H[],COLUMN(STEAMER_H[H]),FALSE)</f>
        <v>113</v>
      </c>
      <c r="J82" s="12">
        <f>VLOOKUP(MYRANKS_H[[#This Row],[IDFRANGRAPHS]],STEAMER_H[],COLUMN(STEAMER_H[HR]),FALSE)</f>
        <v>13</v>
      </c>
      <c r="K82" s="12">
        <f>VLOOKUP(MYRANKS_H[[#This Row],[IDFRANGRAPHS]],STEAMER_H[],COLUMN(STEAMER_H[R]),FALSE)</f>
        <v>56</v>
      </c>
      <c r="L82" s="12">
        <f>VLOOKUP(MYRANKS_H[[#This Row],[IDFRANGRAPHS]],STEAMER_H[],COLUMN(STEAMER_H[RBI]),FALSE)</f>
        <v>59</v>
      </c>
      <c r="M82" s="12">
        <f>VLOOKUP(MYRANKS_H[[#This Row],[IDFRANGRAPHS]],STEAMER_H[],COLUMN(STEAMER_H[BB]),FALSE)</f>
        <v>51</v>
      </c>
      <c r="N82" s="12">
        <f>VLOOKUP(MYRANKS_H[[#This Row],[IDFRANGRAPHS]],STEAMER_H[],COLUMN(STEAMER_H[SO]),FALSE)</f>
        <v>99</v>
      </c>
      <c r="O82" s="12">
        <f>VLOOKUP(MYRANKS_H[[#This Row],[IDFRANGRAPHS]],STEAMER_H[],COLUMN(STEAMER_H[SB]),FALSE)</f>
        <v>1</v>
      </c>
      <c r="P82" s="14">
        <f>MYRANKS_H[[#This Row],[H]]/MYRANKS_H[[#This Row],[AB]]</f>
        <v>0.26968973747016706</v>
      </c>
      <c r="Q82" s="26">
        <f>MYRANKS_H[[#This Row],[R]]/24.6-VLOOKUP(MYRANKS_H[[#This Row],[POS]],ReplacementLevel_H[],COLUMN(ReplacementLevel_H[R]),FALSE)</f>
        <v>0.88642276422764232</v>
      </c>
      <c r="R82" s="26">
        <f>MYRANKS_H[[#This Row],[HR]]/10.4-VLOOKUP(MYRANKS_H[[#This Row],[POS]],ReplacementLevel_H[],COLUMN(ReplacementLevel_H[HR]),FALSE)</f>
        <v>0.38</v>
      </c>
      <c r="S82" s="26">
        <f>MYRANKS_H[[#This Row],[RBI]]/24.6-VLOOKUP(MYRANKS_H[[#This Row],[POS]],ReplacementLevel_H[],COLUMN(ReplacementLevel_H[RBI]),FALSE)</f>
        <v>0.98837398373983754</v>
      </c>
      <c r="T82" s="26">
        <f>MYRANKS_H[[#This Row],[SB]]/9.4-VLOOKUP(MYRANKS_H[[#This Row],[POS]],ReplacementLevel_H[],COLUMN(ReplacementLevel_H[SB]),FALSE)</f>
        <v>-2.3617021276595748E-2</v>
      </c>
      <c r="U82" s="26">
        <f>((MYRANKS_H[[#This Row],[H]]+1768)/(MYRANKS_H[[#This Row],[AB]]+6617)-0.267)/0.0024-VLOOKUP(MYRANKS_H[[#This Row],[POS]],ReplacementLevel_H[],COLUMN(ReplacementLevel_H[AVG]),FALSE)</f>
        <v>0.49141557703239991</v>
      </c>
      <c r="V82" s="26">
        <f>MYRANKS_H[[#This Row],[RSGP]]+MYRANKS_H[[#This Row],[HRSGP]]+MYRANKS_H[[#This Row],[RBISGP]]+MYRANKS_H[[#This Row],[SBSGP]]+MYRANKS_H[[#This Row],[AVGSGP]]</f>
        <v>2.722595303723284</v>
      </c>
    </row>
    <row r="83" spans="1:22" ht="15" customHeight="1" x14ac:dyDescent="0.25">
      <c r="A83" s="8" t="s">
        <v>19634</v>
      </c>
      <c r="B83" s="15" t="str">
        <f>VLOOKUP(MYRANKS_H[[#This Row],[PLAYERID]],PLAYERIDMAP[],COLUMN(PLAYERIDMAP[LASTNAME]),FALSE)</f>
        <v>Ortiz</v>
      </c>
      <c r="C83" s="12" t="str">
        <f>VLOOKUP(MYRANKS_H[[#This Row],[PLAYERID]],PLAYERIDMAP[],COLUMN(PLAYERIDMAP[FIRSTNAME]),FALSE)</f>
        <v xml:space="preserve">David </v>
      </c>
      <c r="D83" s="12" t="str">
        <f>VLOOKUP(MYRANKS_H[[#This Row],[PLAYERID]],PLAYERIDMAP[],COLUMN(PLAYERIDMAP[TEAM]),FALSE)</f>
        <v>BOS</v>
      </c>
      <c r="E83" s="12" t="str">
        <f>VLOOKUP(MYRANKS_H[[#This Row],[PLAYERID]],PLAYERIDMAP[],COLUMN(PLAYERIDMAP[POS]),FALSE)</f>
        <v>DH</v>
      </c>
      <c r="F83" s="12">
        <f>VLOOKUP(MYRANKS_H[[#This Row],[PLAYERID]],PLAYERIDMAP[],COLUMN(PLAYERIDMAP[IDFANGRAPHS]),FALSE)</f>
        <v>745</v>
      </c>
      <c r="G83" s="12">
        <f>VLOOKUP(MYRANKS_H[[#This Row],[IDFRANGRAPHS]],STEAMER_H[],COLUMN(STEAMER_H[PA]),FALSE)</f>
        <v>501</v>
      </c>
      <c r="H83" s="12">
        <f>VLOOKUP(MYRANKS_H[[#This Row],[IDFRANGRAPHS]],STEAMER_H[],COLUMN(STEAMER_H[AB]),FALSE)</f>
        <v>429</v>
      </c>
      <c r="I83" s="12">
        <f>VLOOKUP(MYRANKS_H[[#This Row],[IDFRANGRAPHS]],STEAMER_H[],COLUMN(STEAMER_H[H]),FALSE)</f>
        <v>120</v>
      </c>
      <c r="J83" s="12">
        <f>VLOOKUP(MYRANKS_H[[#This Row],[IDFRANGRAPHS]],STEAMER_H[],COLUMN(STEAMER_H[HR]),FALSE)</f>
        <v>22</v>
      </c>
      <c r="K83" s="12">
        <f>VLOOKUP(MYRANKS_H[[#This Row],[IDFRANGRAPHS]],STEAMER_H[],COLUMN(STEAMER_H[R]),FALSE)</f>
        <v>70</v>
      </c>
      <c r="L83" s="12">
        <f>VLOOKUP(MYRANKS_H[[#This Row],[IDFRANGRAPHS]],STEAMER_H[],COLUMN(STEAMER_H[RBI]),FALSE)</f>
        <v>76</v>
      </c>
      <c r="M83" s="12">
        <f>VLOOKUP(MYRANKS_H[[#This Row],[IDFRANGRAPHS]],STEAMER_H[],COLUMN(STEAMER_H[BB]),FALSE)</f>
        <v>66</v>
      </c>
      <c r="N83" s="12">
        <f>VLOOKUP(MYRANKS_H[[#This Row],[IDFRANGRAPHS]],STEAMER_H[],COLUMN(STEAMER_H[SO]),FALSE)</f>
        <v>82</v>
      </c>
      <c r="O83" s="12">
        <f>VLOOKUP(MYRANKS_H[[#This Row],[IDFRANGRAPHS]],STEAMER_H[],COLUMN(STEAMER_H[SB]),FALSE)</f>
        <v>1</v>
      </c>
      <c r="P83" s="14">
        <f>MYRANKS_H[[#This Row],[H]]/MYRANKS_H[[#This Row],[AB]]</f>
        <v>0.27972027972027974</v>
      </c>
      <c r="Q83" s="26">
        <f>MYRANKS_H[[#This Row],[R]]/24.6-VLOOKUP(MYRANKS_H[[#This Row],[POS]],ReplacementLevel_H[],COLUMN(ReplacementLevel_H[R]),FALSE)</f>
        <v>0.47552845528455245</v>
      </c>
      <c r="R83" s="26">
        <f>MYRANKS_H[[#This Row],[HR]]/10.4-VLOOKUP(MYRANKS_H[[#This Row],[POS]],ReplacementLevel_H[],COLUMN(ReplacementLevel_H[HR]),FALSE)</f>
        <v>0.57538461538461538</v>
      </c>
      <c r="S83" s="26">
        <f>MYRANKS_H[[#This Row],[RBI]]/24.6-VLOOKUP(MYRANKS_H[[#This Row],[POS]],ReplacementLevel_H[],COLUMN(ReplacementLevel_H[RBI]),FALSE)</f>
        <v>0.62943089430894306</v>
      </c>
      <c r="T83" s="26">
        <f>MYRANKS_H[[#This Row],[SB]]/9.4-VLOOKUP(MYRANKS_H[[#This Row],[POS]],ReplacementLevel_H[],COLUMN(ReplacementLevel_H[SB]),FALSE)</f>
        <v>-0.15361702127659577</v>
      </c>
      <c r="U83" s="26">
        <f>((MYRANKS_H[[#This Row],[H]]+1768)/(MYRANKS_H[[#This Row],[AB]]+6617)-0.267)/0.0024-VLOOKUP(MYRANKS_H[[#This Row],[POS]],ReplacementLevel_H[],COLUMN(ReplacementLevel_H[AVG]),FALSE)</f>
        <v>0.63727031885703389</v>
      </c>
      <c r="V83" s="26">
        <f>MYRANKS_H[[#This Row],[RSGP]]+MYRANKS_H[[#This Row],[HRSGP]]+MYRANKS_H[[#This Row],[RBISGP]]+MYRANKS_H[[#This Row],[SBSGP]]+MYRANKS_H[[#This Row],[AVGSGP]]</f>
        <v>2.1639972625585493</v>
      </c>
    </row>
    <row r="84" spans="1:22" ht="15" customHeight="1" x14ac:dyDescent="0.25">
      <c r="A84" s="7" t="s">
        <v>17439</v>
      </c>
      <c r="B84" s="8" t="str">
        <f>VLOOKUP(MYRANKS_H[[#This Row],[PLAYERID]],PLAYERIDMAP[],COLUMN(PLAYERIDMAP[LASTNAME]),FALSE)</f>
        <v>Cabrera</v>
      </c>
      <c r="C84" s="11" t="str">
        <f>VLOOKUP(MYRANKS_H[[#This Row],[PLAYERID]],PLAYERIDMAP[],COLUMN(PLAYERIDMAP[FIRSTNAME]),FALSE)</f>
        <v xml:space="preserve">Melky </v>
      </c>
      <c r="D84" s="11" t="str">
        <f>VLOOKUP(MYRANKS_H[[#This Row],[PLAYERID]],PLAYERIDMAP[],COLUMN(PLAYERIDMAP[TEAM]),FALSE)</f>
        <v>TOR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4022</v>
      </c>
      <c r="G84" s="12">
        <f>VLOOKUP(MYRANKS_H[[#This Row],[IDFRANGRAPHS]],STEAMER_H[],COLUMN(STEAMER_H[PA]),FALSE)</f>
        <v>613</v>
      </c>
      <c r="H84" s="12">
        <f>VLOOKUP(MYRANKS_H[[#This Row],[IDFRANGRAPHS]],STEAMER_H[],COLUMN(STEAMER_H[AB]),FALSE)</f>
        <v>558</v>
      </c>
      <c r="I84" s="12">
        <f>VLOOKUP(MYRANKS_H[[#This Row],[IDFRANGRAPHS]],STEAMER_H[],COLUMN(STEAMER_H[H]),FALSE)</f>
        <v>159</v>
      </c>
      <c r="J84" s="12">
        <f>VLOOKUP(MYRANKS_H[[#This Row],[IDFRANGRAPHS]],STEAMER_H[],COLUMN(STEAMER_H[HR]),FALSE)</f>
        <v>14</v>
      </c>
      <c r="K84" s="12">
        <f>VLOOKUP(MYRANKS_H[[#This Row],[IDFRANGRAPHS]],STEAMER_H[],COLUMN(STEAMER_H[R]),FALSE)</f>
        <v>79</v>
      </c>
      <c r="L84" s="12">
        <f>VLOOKUP(MYRANKS_H[[#This Row],[IDFRANGRAPHS]],STEAMER_H[],COLUMN(STEAMER_H[RBI]),FALSE)</f>
        <v>68</v>
      </c>
      <c r="M84" s="12">
        <f>VLOOKUP(MYRANKS_H[[#This Row],[IDFRANGRAPHS]],STEAMER_H[],COLUMN(STEAMER_H[BB]),FALSE)</f>
        <v>46</v>
      </c>
      <c r="N84" s="12">
        <f>VLOOKUP(MYRANKS_H[[#This Row],[IDFRANGRAPHS]],STEAMER_H[],COLUMN(STEAMER_H[SO]),FALSE)</f>
        <v>82</v>
      </c>
      <c r="O84" s="12">
        <f>VLOOKUP(MYRANKS_H[[#This Row],[IDFRANGRAPHS]],STEAMER_H[],COLUMN(STEAMER_H[SB]),FALSE)</f>
        <v>10</v>
      </c>
      <c r="P84" s="14">
        <f>MYRANKS_H[[#This Row],[H]]/MYRANKS_H[[#This Row],[AB]]</f>
        <v>0.28494623655913981</v>
      </c>
      <c r="Q84" s="26">
        <f>MYRANKS_H[[#This Row],[R]]/24.6-VLOOKUP(MYRANKS_H[[#This Row],[POS]],ReplacementLevel_H[],COLUMN(ReplacementLevel_H[R]),FALSE)</f>
        <v>0.8413821138211377</v>
      </c>
      <c r="R84" s="26">
        <f>MYRANKS_H[[#This Row],[HR]]/10.4-VLOOKUP(MYRANKS_H[[#This Row],[POS]],ReplacementLevel_H[],COLUMN(ReplacementLevel_H[HR]),FALSE)</f>
        <v>0.24615384615384595</v>
      </c>
      <c r="S84" s="26">
        <f>MYRANKS_H[[#This Row],[RBI]]/24.6-VLOOKUP(MYRANKS_H[[#This Row],[POS]],ReplacementLevel_H[],COLUMN(ReplacementLevel_H[RBI]),FALSE)</f>
        <v>0.72422764227642267</v>
      </c>
      <c r="T84" s="26">
        <f>MYRANKS_H[[#This Row],[SB]]/9.4-VLOOKUP(MYRANKS_H[[#This Row],[POS]],ReplacementLevel_H[],COLUMN(ReplacementLevel_H[SB]),FALSE)</f>
        <v>-0.27617021276595755</v>
      </c>
      <c r="U84" s="26">
        <f>((MYRANKS_H[[#This Row],[H]]+1768)/(MYRANKS_H[[#This Row],[AB]]+6617)-0.267)/0.0024-VLOOKUP(MYRANKS_H[[#This Row],[POS]],ReplacementLevel_H[],COLUMN(ReplacementLevel_H[AVG]),FALSE)</f>
        <v>0.73476190476189873</v>
      </c>
      <c r="V84" s="26">
        <f>MYRANKS_H[[#This Row],[RSGP]]+MYRANKS_H[[#This Row],[HRSGP]]+MYRANKS_H[[#This Row],[RBISGP]]+MYRANKS_H[[#This Row],[SBSGP]]+MYRANKS_H[[#This Row],[AVGSGP]]</f>
        <v>2.2703552942473477</v>
      </c>
    </row>
    <row r="85" spans="1:22" ht="15" customHeight="1" x14ac:dyDescent="0.25">
      <c r="A85" s="7" t="s">
        <v>18435</v>
      </c>
      <c r="B85" s="8" t="str">
        <f>VLOOKUP(MYRANKS_H[[#This Row],[PLAYERID]],PLAYERIDMAP[],COLUMN(PLAYERIDMAP[LASTNAME]),FALSE)</f>
        <v>Hamilton</v>
      </c>
      <c r="C85" s="11" t="str">
        <f>VLOOKUP(MYRANKS_H[[#This Row],[PLAYERID]],PLAYERIDMAP[],COLUMN(PLAYERIDMAP[FIRSTNAME]),FALSE)</f>
        <v xml:space="preserve">Josh </v>
      </c>
      <c r="D85" s="11" t="str">
        <f>VLOOKUP(MYRANKS_H[[#This Row],[PLAYERID]],PLAYERIDMAP[],COLUMN(PLAYERIDMAP[TEAM]),FALSE)</f>
        <v>LAA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1875</v>
      </c>
      <c r="G85" s="12">
        <f>VLOOKUP(MYRANKS_H[[#This Row],[IDFRANGRAPHS]],STEAMER_H[],COLUMN(STEAMER_H[PA]),FALSE)</f>
        <v>509</v>
      </c>
      <c r="H85" s="12">
        <f>VLOOKUP(MYRANKS_H[[#This Row],[IDFRANGRAPHS]],STEAMER_H[],COLUMN(STEAMER_H[AB]),FALSE)</f>
        <v>457</v>
      </c>
      <c r="I85" s="12">
        <f>VLOOKUP(MYRANKS_H[[#This Row],[IDFRANGRAPHS]],STEAMER_H[],COLUMN(STEAMER_H[H]),FALSE)</f>
        <v>127</v>
      </c>
      <c r="J85" s="12">
        <f>VLOOKUP(MYRANKS_H[[#This Row],[IDFRANGRAPHS]],STEAMER_H[],COLUMN(STEAMER_H[HR]),FALSE)</f>
        <v>24</v>
      </c>
      <c r="K85" s="12">
        <f>VLOOKUP(MYRANKS_H[[#This Row],[IDFRANGRAPHS]],STEAMER_H[],COLUMN(STEAMER_H[R]),FALSE)</f>
        <v>68</v>
      </c>
      <c r="L85" s="12">
        <f>VLOOKUP(MYRANKS_H[[#This Row],[IDFRANGRAPHS]],STEAMER_H[],COLUMN(STEAMER_H[RBI]),FALSE)</f>
        <v>78</v>
      </c>
      <c r="M85" s="12">
        <f>VLOOKUP(MYRANKS_H[[#This Row],[IDFRANGRAPHS]],STEAMER_H[],COLUMN(STEAMER_H[BB]),FALSE)</f>
        <v>44</v>
      </c>
      <c r="N85" s="12">
        <f>VLOOKUP(MYRANKS_H[[#This Row],[IDFRANGRAPHS]],STEAMER_H[],COLUMN(STEAMER_H[SO]),FALSE)</f>
        <v>114</v>
      </c>
      <c r="O85" s="12">
        <f>VLOOKUP(MYRANKS_H[[#This Row],[IDFRANGRAPHS]],STEAMER_H[],COLUMN(STEAMER_H[SB]),FALSE)</f>
        <v>4</v>
      </c>
      <c r="P85" s="14">
        <f>MYRANKS_H[[#This Row],[H]]/MYRANKS_H[[#This Row],[AB]]</f>
        <v>0.27789934354485779</v>
      </c>
      <c r="Q85" s="26">
        <f>MYRANKS_H[[#This Row],[R]]/24.6-VLOOKUP(MYRANKS_H[[#This Row],[POS]],ReplacementLevel_H[],COLUMN(ReplacementLevel_H[R]),FALSE)</f>
        <v>0.3942276422764226</v>
      </c>
      <c r="R85" s="26">
        <f>MYRANKS_H[[#This Row],[HR]]/10.4-VLOOKUP(MYRANKS_H[[#This Row],[POS]],ReplacementLevel_H[],COLUMN(ReplacementLevel_H[HR]),FALSE)</f>
        <v>1.2076923076923074</v>
      </c>
      <c r="S85" s="26">
        <f>MYRANKS_H[[#This Row],[RBI]]/24.6-VLOOKUP(MYRANKS_H[[#This Row],[POS]],ReplacementLevel_H[],COLUMN(ReplacementLevel_H[RBI]),FALSE)</f>
        <v>1.1307317073170728</v>
      </c>
      <c r="T85" s="26">
        <f>MYRANKS_H[[#This Row],[SB]]/9.4-VLOOKUP(MYRANKS_H[[#This Row],[POS]],ReplacementLevel_H[],COLUMN(ReplacementLevel_H[SB]),FALSE)</f>
        <v>-0.91446808510638311</v>
      </c>
      <c r="U85" s="26">
        <f>((MYRANKS_H[[#This Row],[H]]+1768)/(MYRANKS_H[[#This Row],[AB]]+6617)-0.267)/0.0024-VLOOKUP(MYRANKS_H[[#This Row],[POS]],ReplacementLevel_H[],COLUMN(ReplacementLevel_H[AVG]),FALSE)</f>
        <v>0.447660917915356</v>
      </c>
      <c r="V85" s="26">
        <f>MYRANKS_H[[#This Row],[RSGP]]+MYRANKS_H[[#This Row],[HRSGP]]+MYRANKS_H[[#This Row],[RBISGP]]+MYRANKS_H[[#This Row],[SBSGP]]+MYRANKS_H[[#This Row],[AVGSGP]]</f>
        <v>2.2658444900947758</v>
      </c>
    </row>
    <row r="86" spans="1:22" x14ac:dyDescent="0.25">
      <c r="A86" s="7" t="s">
        <v>17748</v>
      </c>
      <c r="B86" s="8" t="str">
        <f>VLOOKUP(MYRANKS_H[[#This Row],[PLAYERID]],PLAYERIDMAP[],COLUMN(PLAYERIDMAP[LASTNAME]),FALSE)</f>
        <v>Crisp</v>
      </c>
      <c r="C86" s="11" t="str">
        <f>VLOOKUP(MYRANKS_H[[#This Row],[PLAYERID]],PLAYERIDMAP[],COLUMN(PLAYERIDMAP[FIRSTNAME]),FALSE)</f>
        <v xml:space="preserve">Coco </v>
      </c>
      <c r="D86" s="11" t="str">
        <f>VLOOKUP(MYRANKS_H[[#This Row],[PLAYERID]],PLAYERIDMAP[],COLUMN(PLAYERIDMAP[TEAM]),FALSE)</f>
        <v>OAK</v>
      </c>
      <c r="E86" s="11" t="str">
        <f>VLOOKUP(MYRANKS_H[[#This Row],[PLAYERID]],PLAYERIDMAP[],COLUMN(PLAYERIDMAP[POS]),FALSE)</f>
        <v>OF</v>
      </c>
      <c r="F86" s="11">
        <f>VLOOKUP(MYRANKS_H[[#This Row],[PLAYERID]],PLAYERIDMAP[],COLUMN(PLAYERIDMAP[IDFANGRAPHS]),FALSE)</f>
        <v>1572</v>
      </c>
      <c r="G86" s="12">
        <f>VLOOKUP(MYRANKS_H[[#This Row],[IDFRANGRAPHS]],STEAMER_H[],COLUMN(STEAMER_H[PA]),FALSE)</f>
        <v>531</v>
      </c>
      <c r="H86" s="12">
        <f>VLOOKUP(MYRANKS_H[[#This Row],[IDFRANGRAPHS]],STEAMER_H[],COLUMN(STEAMER_H[AB]),FALSE)</f>
        <v>476</v>
      </c>
      <c r="I86" s="12">
        <f>VLOOKUP(MYRANKS_H[[#This Row],[IDFRANGRAPHS]],STEAMER_H[],COLUMN(STEAMER_H[H]),FALSE)</f>
        <v>125</v>
      </c>
      <c r="J86" s="12">
        <f>VLOOKUP(MYRANKS_H[[#This Row],[IDFRANGRAPHS]],STEAMER_H[],COLUMN(STEAMER_H[HR]),FALSE)</f>
        <v>10</v>
      </c>
      <c r="K86" s="12">
        <f>VLOOKUP(MYRANKS_H[[#This Row],[IDFRANGRAPHS]],STEAMER_H[],COLUMN(STEAMER_H[R]),FALSE)</f>
        <v>70</v>
      </c>
      <c r="L86" s="12">
        <f>VLOOKUP(MYRANKS_H[[#This Row],[IDFRANGRAPHS]],STEAMER_H[],COLUMN(STEAMER_H[RBI]),FALSE)</f>
        <v>48</v>
      </c>
      <c r="M86" s="12">
        <f>VLOOKUP(MYRANKS_H[[#This Row],[IDFRANGRAPHS]],STEAMER_H[],COLUMN(STEAMER_H[BB]),FALSE)</f>
        <v>46</v>
      </c>
      <c r="N86" s="12">
        <f>VLOOKUP(MYRANKS_H[[#This Row],[IDFRANGRAPHS]],STEAMER_H[],COLUMN(STEAMER_H[SO]),FALSE)</f>
        <v>68</v>
      </c>
      <c r="O86" s="12">
        <f>VLOOKUP(MYRANKS_H[[#This Row],[IDFRANGRAPHS]],STEAMER_H[],COLUMN(STEAMER_H[SB]),FALSE)</f>
        <v>31</v>
      </c>
      <c r="P86" s="14">
        <f>MYRANKS_H[[#This Row],[H]]/MYRANKS_H[[#This Row],[AB]]</f>
        <v>0.26260504201680673</v>
      </c>
      <c r="Q86" s="26">
        <f>MYRANKS_H[[#This Row],[R]]/24.6-VLOOKUP(MYRANKS_H[[#This Row],[POS]],ReplacementLevel_H[],COLUMN(ReplacementLevel_H[R]),FALSE)</f>
        <v>0.47552845528455245</v>
      </c>
      <c r="R86" s="26">
        <f>MYRANKS_H[[#This Row],[HR]]/10.4-VLOOKUP(MYRANKS_H[[#This Row],[POS]],ReplacementLevel_H[],COLUMN(ReplacementLevel_H[HR]),FALSE)</f>
        <v>-0.13846153846153864</v>
      </c>
      <c r="S86" s="26">
        <f>MYRANKS_H[[#This Row],[RBI]]/24.6-VLOOKUP(MYRANKS_H[[#This Row],[POS]],ReplacementLevel_H[],COLUMN(ReplacementLevel_H[RBI]),FALSE)</f>
        <v>-8.8780487804878128E-2</v>
      </c>
      <c r="T86" s="26">
        <f>MYRANKS_H[[#This Row],[SB]]/9.4-VLOOKUP(MYRANKS_H[[#This Row],[POS]],ReplacementLevel_H[],COLUMN(ReplacementLevel_H[SB]),FALSE)</f>
        <v>1.9578723404255316</v>
      </c>
      <c r="U86" s="26">
        <f>((MYRANKS_H[[#This Row],[H]]+1768)/(MYRANKS_H[[#This Row],[AB]]+6617)-0.267)/0.0024-VLOOKUP(MYRANKS_H[[#This Row],[POS]],ReplacementLevel_H[],COLUMN(ReplacementLevel_H[AVG]),FALSE)</f>
        <v>3.1184266177919841E-2</v>
      </c>
      <c r="V86" s="26">
        <f>MYRANKS_H[[#This Row],[RSGP]]+MYRANKS_H[[#This Row],[HRSGP]]+MYRANKS_H[[#This Row],[RBISGP]]+MYRANKS_H[[#This Row],[SBSGP]]+MYRANKS_H[[#This Row],[AVGSGP]]</f>
        <v>2.2373430356215871</v>
      </c>
    </row>
    <row r="87" spans="1:22" x14ac:dyDescent="0.25">
      <c r="A87" s="8" t="s">
        <v>19983</v>
      </c>
      <c r="B87" s="15" t="str">
        <f>VLOOKUP(MYRANKS_H[[#This Row],[PLAYERID]],PLAYERIDMAP[],COLUMN(PLAYERIDMAP[LASTNAME]),FALSE)</f>
        <v>Revere</v>
      </c>
      <c r="C87" s="12" t="str">
        <f>VLOOKUP(MYRANKS_H[[#This Row],[PLAYERID]],PLAYERIDMAP[],COLUMN(PLAYERIDMAP[FIRSTNAME]),FALSE)</f>
        <v xml:space="preserve">Ben </v>
      </c>
      <c r="D87" s="12" t="str">
        <f>VLOOKUP(MYRANKS_H[[#This Row],[PLAYERID]],PLAYERIDMAP[],COLUMN(PLAYERIDMAP[TEAM]),FALSE)</f>
        <v>PHI</v>
      </c>
      <c r="E87" s="12" t="str">
        <f>VLOOKUP(MYRANKS_H[[#This Row],[PLAYERID]],PLAYERIDMAP[],COLUMN(PLAYERIDMAP[POS]),FALSE)</f>
        <v>OF</v>
      </c>
      <c r="F87" s="12">
        <f>VLOOKUP(MYRANKS_H[[#This Row],[PLAYERID]],PLAYERIDMAP[],COLUMN(PLAYERIDMAP[IDFANGRAPHS]),FALSE)</f>
        <v>4712</v>
      </c>
      <c r="G87" s="12">
        <f>VLOOKUP(MYRANKS_H[[#This Row],[IDFRANGRAPHS]],STEAMER_H[],COLUMN(STEAMER_H[PA]),FALSE)</f>
        <v>636</v>
      </c>
      <c r="H87" s="12">
        <f>VLOOKUP(MYRANKS_H[[#This Row],[IDFRANGRAPHS]],STEAMER_H[],COLUMN(STEAMER_H[AB]),FALSE)</f>
        <v>587</v>
      </c>
      <c r="I87" s="12">
        <f>VLOOKUP(MYRANKS_H[[#This Row],[IDFRANGRAPHS]],STEAMER_H[],COLUMN(STEAMER_H[H]),FALSE)</f>
        <v>164</v>
      </c>
      <c r="J87" s="12">
        <f>VLOOKUP(MYRANKS_H[[#This Row],[IDFRANGRAPHS]],STEAMER_H[],COLUMN(STEAMER_H[HR]),FALSE)</f>
        <v>3</v>
      </c>
      <c r="K87" s="12">
        <f>VLOOKUP(MYRANKS_H[[#This Row],[IDFRANGRAPHS]],STEAMER_H[],COLUMN(STEAMER_H[R]),FALSE)</f>
        <v>73</v>
      </c>
      <c r="L87" s="12">
        <f>VLOOKUP(MYRANKS_H[[#This Row],[IDFRANGRAPHS]],STEAMER_H[],COLUMN(STEAMER_H[RBI]),FALSE)</f>
        <v>45</v>
      </c>
      <c r="M87" s="12">
        <f>VLOOKUP(MYRANKS_H[[#This Row],[IDFRANGRAPHS]],STEAMER_H[],COLUMN(STEAMER_H[BB]),FALSE)</f>
        <v>36</v>
      </c>
      <c r="N87" s="12">
        <f>VLOOKUP(MYRANKS_H[[#This Row],[IDFRANGRAPHS]],STEAMER_H[],COLUMN(STEAMER_H[SO]),FALSE)</f>
        <v>57</v>
      </c>
      <c r="O87" s="12">
        <f>VLOOKUP(MYRANKS_H[[#This Row],[IDFRANGRAPHS]],STEAMER_H[],COLUMN(STEAMER_H[SB]),FALSE)</f>
        <v>32</v>
      </c>
      <c r="P87" s="14">
        <f>MYRANKS_H[[#This Row],[H]]/MYRANKS_H[[#This Row],[AB]]</f>
        <v>0.27938671209540034</v>
      </c>
      <c r="Q87" s="26">
        <f>MYRANKS_H[[#This Row],[R]]/24.6-VLOOKUP(MYRANKS_H[[#This Row],[POS]],ReplacementLevel_H[],COLUMN(ReplacementLevel_H[R]),FALSE)</f>
        <v>0.59747967479674768</v>
      </c>
      <c r="R87" s="26">
        <f>MYRANKS_H[[#This Row],[HR]]/10.4-VLOOKUP(MYRANKS_H[[#This Row],[POS]],ReplacementLevel_H[],COLUMN(ReplacementLevel_H[HR]),FALSE)</f>
        <v>-0.81153846153846165</v>
      </c>
      <c r="S87" s="26">
        <f>MYRANKS_H[[#This Row],[RBI]]/24.6-VLOOKUP(MYRANKS_H[[#This Row],[POS]],ReplacementLevel_H[],COLUMN(ReplacementLevel_H[RBI]),FALSE)</f>
        <v>-0.21073170731707336</v>
      </c>
      <c r="T87" s="26">
        <f>MYRANKS_H[[#This Row],[SB]]/9.4-VLOOKUP(MYRANKS_H[[#This Row],[POS]],ReplacementLevel_H[],COLUMN(ReplacementLevel_H[SB]),FALSE)</f>
        <v>2.0642553191489359</v>
      </c>
      <c r="U87" s="26">
        <f>((MYRANKS_H[[#This Row],[H]]+1768)/(MYRANKS_H[[#This Row],[AB]]+6617)-0.267)/0.0024-VLOOKUP(MYRANKS_H[[#This Row],[POS]],ReplacementLevel_H[],COLUMN(ReplacementLevel_H[AVG]),FALSE)</f>
        <v>0.57347584675179153</v>
      </c>
      <c r="V87" s="26">
        <f>MYRANKS_H[[#This Row],[RSGP]]+MYRANKS_H[[#This Row],[HRSGP]]+MYRANKS_H[[#This Row],[RBISGP]]+MYRANKS_H[[#This Row],[SBSGP]]+MYRANKS_H[[#This Row],[AVGSGP]]</f>
        <v>2.21294067184194</v>
      </c>
    </row>
    <row r="88" spans="1:22" ht="15" customHeight="1" x14ac:dyDescent="0.25">
      <c r="A88" s="7" t="s">
        <v>19496</v>
      </c>
      <c r="B88" s="8" t="str">
        <f>VLOOKUP(MYRANKS_H[[#This Row],[PLAYERID]],PLAYERIDMAP[],COLUMN(PLAYERIDMAP[LASTNAME]),FALSE)</f>
        <v>Murphy</v>
      </c>
      <c r="C88" s="11" t="str">
        <f>VLOOKUP(MYRANKS_H[[#This Row],[PLAYERID]],PLAYERIDMAP[],COLUMN(PLAYERIDMAP[FIRSTNAME]),FALSE)</f>
        <v xml:space="preserve">Daniel </v>
      </c>
      <c r="D88" s="11" t="str">
        <f>VLOOKUP(MYRANKS_H[[#This Row],[PLAYERID]],PLAYERIDMAP[],COLUMN(PLAYERIDMAP[TEAM]),FALSE)</f>
        <v>NYM</v>
      </c>
      <c r="E88" s="11" t="str">
        <f>VLOOKUP(MYRANKS_H[[#This Row],[PLAYERID]],PLAYERIDMAP[],COLUMN(PLAYERIDMAP[POS]),FALSE)</f>
        <v>2B</v>
      </c>
      <c r="F88" s="11">
        <f>VLOOKUP(MYRANKS_H[[#This Row],[PLAYERID]],PLAYERIDMAP[],COLUMN(PLAYERIDMAP[IDFANGRAPHS]),FALSE)</f>
        <v>4316</v>
      </c>
      <c r="G88" s="12">
        <f>VLOOKUP(MYRANKS_H[[#This Row],[IDFRANGRAPHS]],STEAMER_H[],COLUMN(STEAMER_H[PA]),FALSE)</f>
        <v>628</v>
      </c>
      <c r="H88" s="12">
        <f>VLOOKUP(MYRANKS_H[[#This Row],[IDFRANGRAPHS]],STEAMER_H[],COLUMN(STEAMER_H[AB]),FALSE)</f>
        <v>575</v>
      </c>
      <c r="I88" s="12">
        <f>VLOOKUP(MYRANKS_H[[#This Row],[IDFRANGRAPHS]],STEAMER_H[],COLUMN(STEAMER_H[H]),FALSE)</f>
        <v>164</v>
      </c>
      <c r="J88" s="12">
        <f>VLOOKUP(MYRANKS_H[[#This Row],[IDFRANGRAPHS]],STEAMER_H[],COLUMN(STEAMER_H[HR]),FALSE)</f>
        <v>9</v>
      </c>
      <c r="K88" s="12">
        <f>VLOOKUP(MYRANKS_H[[#This Row],[IDFRANGRAPHS]],STEAMER_H[],COLUMN(STEAMER_H[R]),FALSE)</f>
        <v>77</v>
      </c>
      <c r="L88" s="12">
        <f>VLOOKUP(MYRANKS_H[[#This Row],[IDFRANGRAPHS]],STEAMER_H[],COLUMN(STEAMER_H[RBI]),FALSE)</f>
        <v>58</v>
      </c>
      <c r="M88" s="12">
        <f>VLOOKUP(MYRANKS_H[[#This Row],[IDFRANGRAPHS]],STEAMER_H[],COLUMN(STEAMER_H[BB]),FALSE)</f>
        <v>41</v>
      </c>
      <c r="N88" s="12">
        <f>VLOOKUP(MYRANKS_H[[#This Row],[IDFRANGRAPHS]],STEAMER_H[],COLUMN(STEAMER_H[SO]),FALSE)</f>
        <v>77</v>
      </c>
      <c r="O88" s="12">
        <f>VLOOKUP(MYRANKS_H[[#This Row],[IDFRANGRAPHS]],STEAMER_H[],COLUMN(STEAMER_H[SB]),FALSE)</f>
        <v>6</v>
      </c>
      <c r="P88" s="14">
        <f>MYRANKS_H[[#This Row],[H]]/MYRANKS_H[[#This Row],[AB]]</f>
        <v>0.28521739130434781</v>
      </c>
      <c r="Q88" s="26">
        <f>MYRANKS_H[[#This Row],[R]]/24.6-VLOOKUP(MYRANKS_H[[#This Row],[POS]],ReplacementLevel_H[],COLUMN(ReplacementLevel_H[R]),FALSE)</f>
        <v>0.86008130081300793</v>
      </c>
      <c r="R88" s="26">
        <f>MYRANKS_H[[#This Row],[HR]]/10.4-VLOOKUP(MYRANKS_H[[#This Row],[POS]],ReplacementLevel_H[],COLUMN(ReplacementLevel_H[HR]),FALSE)</f>
        <v>-7.4615384615384639E-2</v>
      </c>
      <c r="S88" s="26">
        <f>MYRANKS_H[[#This Row],[RBI]]/24.6-VLOOKUP(MYRANKS_H[[#This Row],[POS]],ReplacementLevel_H[],COLUMN(ReplacementLevel_H[RBI]),FALSE)</f>
        <v>0.25772357723577199</v>
      </c>
      <c r="T88" s="26">
        <f>MYRANKS_H[[#This Row],[SB]]/9.4-VLOOKUP(MYRANKS_H[[#This Row],[POS]],ReplacementLevel_H[],COLUMN(ReplacementLevel_H[SB]),FALSE)</f>
        <v>1.8297872340425458E-2</v>
      </c>
      <c r="U88" s="26">
        <f>((MYRANKS_H[[#This Row],[H]]+1768)/(MYRANKS_H[[#This Row],[AB]]+6617)-0.267)/0.0024-VLOOKUP(MYRANKS_H[[#This Row],[POS]],ReplacementLevel_H[],COLUMN(ReplacementLevel_H[AVG]),FALSE)</f>
        <v>0.51992213570633916</v>
      </c>
      <c r="V88" s="26">
        <f>MYRANKS_H[[#This Row],[RSGP]]+MYRANKS_H[[#This Row],[HRSGP]]+MYRANKS_H[[#This Row],[RBISGP]]+MYRANKS_H[[#This Row],[SBSGP]]+MYRANKS_H[[#This Row],[AVGSGP]]</f>
        <v>1.5814095014801599</v>
      </c>
    </row>
    <row r="89" spans="1:22" x14ac:dyDescent="0.25">
      <c r="A89" s="7" t="s">
        <v>19363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Row],[IDFRANGRAPHS]],STEAMER_H[],COLUMN(STEAMER_H[PA]),FALSE)</f>
        <v>498</v>
      </c>
      <c r="H89" s="12">
        <f>VLOOKUP(MYRANKS_H[[#This Row],[IDFRANGRAPHS]],STEAMER_H[],COLUMN(STEAMER_H[AB]),FALSE)</f>
        <v>460</v>
      </c>
      <c r="I89" s="12">
        <f>VLOOKUP(MYRANKS_H[[#This Row],[IDFRANGRAPHS]],STEAMER_H[],COLUMN(STEAMER_H[H]),FALSE)</f>
        <v>125</v>
      </c>
      <c r="J89" s="12">
        <f>VLOOKUP(MYRANKS_H[[#This Row],[IDFRANGRAPHS]],STEAMER_H[],COLUMN(STEAMER_H[HR]),FALSE)</f>
        <v>20</v>
      </c>
      <c r="K89" s="12">
        <f>VLOOKUP(MYRANKS_H[[#This Row],[IDFRANGRAPHS]],STEAMER_H[],COLUMN(STEAMER_H[R]),FALSE)</f>
        <v>60</v>
      </c>
      <c r="L89" s="12">
        <f>VLOOKUP(MYRANKS_H[[#This Row],[IDFRANGRAPHS]],STEAMER_H[],COLUMN(STEAMER_H[RBI]),FALSE)</f>
        <v>68</v>
      </c>
      <c r="M89" s="12">
        <f>VLOOKUP(MYRANKS_H[[#This Row],[IDFRANGRAPHS]],STEAMER_H[],COLUMN(STEAMER_H[BB]),FALSE)</f>
        <v>28</v>
      </c>
      <c r="N89" s="12">
        <f>VLOOKUP(MYRANKS_H[[#This Row],[IDFRANGRAPHS]],STEAMER_H[],COLUMN(STEAMER_H[SO]),FALSE)</f>
        <v>111</v>
      </c>
      <c r="O89" s="12">
        <f>VLOOKUP(MYRANKS_H[[#This Row],[IDFRANGRAPHS]],STEAMER_H[],COLUMN(STEAMER_H[SB]),FALSE)</f>
        <v>7</v>
      </c>
      <c r="P89" s="14">
        <f>MYRANKS_H[[#This Row],[H]]/MYRANKS_H[[#This Row],[AB]]</f>
        <v>0.27173913043478259</v>
      </c>
      <c r="Q89" s="26">
        <f>MYRANKS_H[[#This Row],[R]]/24.6-VLOOKUP(MYRANKS_H[[#This Row],[POS]],ReplacementLevel_H[],COLUMN(ReplacementLevel_H[R]),FALSE)</f>
        <v>0.24902439024390244</v>
      </c>
      <c r="R89" s="26">
        <f>MYRANKS_H[[#This Row],[HR]]/10.4-VLOOKUP(MYRANKS_H[[#This Row],[POS]],ReplacementLevel_H[],COLUMN(ReplacementLevel_H[HR]),FALSE)</f>
        <v>0.36307692307692285</v>
      </c>
      <c r="S89" s="26">
        <f>MYRANKS_H[[#This Row],[RBI]]/24.6-VLOOKUP(MYRANKS_H[[#This Row],[POS]],ReplacementLevel_H[],COLUMN(ReplacementLevel_H[RBI]),FALSE)</f>
        <v>0.41422764227642261</v>
      </c>
      <c r="T89" s="26">
        <f>MYRANKS_H[[#This Row],[SB]]/9.4-VLOOKUP(MYRANKS_H[[#This Row],[POS]],ReplacementLevel_H[],COLUMN(ReplacementLevel_H[SB]),FALSE)</f>
        <v>0.29468085106382974</v>
      </c>
      <c r="U89" s="26">
        <f>((MYRANKS_H[[#This Row],[H]]+1768)/(MYRANKS_H[[#This Row],[AB]]+6617)-0.267)/0.0024-VLOOKUP(MYRANKS_H[[#This Row],[POS]],ReplacementLevel_H[],COLUMN(ReplacementLevel_H[AVG]),FALSE)</f>
        <v>0.39259290659884372</v>
      </c>
      <c r="V89" s="26">
        <f>MYRANKS_H[[#This Row],[RSGP]]+MYRANKS_H[[#This Row],[HRSGP]]+MYRANKS_H[[#This Row],[RBISGP]]+MYRANKS_H[[#This Row],[SBSGP]]+MYRANKS_H[[#This Row],[AVGSGP]]</f>
        <v>1.7136027132599212</v>
      </c>
    </row>
    <row r="90" spans="1:22" ht="15" customHeight="1" x14ac:dyDescent="0.25">
      <c r="A90" s="8" t="s">
        <v>20427</v>
      </c>
      <c r="B90" s="15" t="str">
        <f>VLOOKUP(MYRANKS_H[[#This Row],[PLAYERID]],PLAYERIDMAP[],COLUMN(PLAYERIDMAP[LASTNAME]),FALSE)</f>
        <v>Suzuki</v>
      </c>
      <c r="C90" s="12" t="str">
        <f>VLOOKUP(MYRANKS_H[[#This Row],[PLAYERID]],PLAYERIDMAP[],COLUMN(PLAYERIDMAP[FIRSTNAME]),FALSE)</f>
        <v xml:space="preserve">Ichiro </v>
      </c>
      <c r="D90" s="12" t="str">
        <f>VLOOKUP(MYRANKS_H[[#This Row],[PLAYERID]],PLAYERIDMAP[],COLUMN(PLAYERIDMAP[TEAM]),FALSE)</f>
        <v>NYY</v>
      </c>
      <c r="E90" s="12" t="str">
        <f>VLOOKUP(MYRANKS_H[[#This Row],[PLAYERID]],PLAYERIDMAP[],COLUMN(PLAYERIDMAP[POS]),FALSE)</f>
        <v>OF</v>
      </c>
      <c r="F90" s="12">
        <f>VLOOKUP(MYRANKS_H[[#This Row],[PLAYERID]],PLAYERIDMAP[],COLUMN(PLAYERIDMAP[IDFANGRAPHS]),FALSE)</f>
        <v>1101</v>
      </c>
      <c r="G90" s="12">
        <f>VLOOKUP(MYRANKS_H[[#This Row],[IDFRANGRAPHS]],STEAMER_H[],COLUMN(STEAMER_H[PA]),FALSE)</f>
        <v>591</v>
      </c>
      <c r="H90" s="12">
        <f>VLOOKUP(MYRANKS_H[[#This Row],[IDFRANGRAPHS]],STEAMER_H[],COLUMN(STEAMER_H[AB]),FALSE)</f>
        <v>553</v>
      </c>
      <c r="I90" s="12">
        <f>VLOOKUP(MYRANKS_H[[#This Row],[IDFRANGRAPHS]],STEAMER_H[],COLUMN(STEAMER_H[H]),FALSE)</f>
        <v>161</v>
      </c>
      <c r="J90" s="12">
        <f>VLOOKUP(MYRANKS_H[[#This Row],[IDFRANGRAPHS]],STEAMER_H[],COLUMN(STEAMER_H[HR]),FALSE)</f>
        <v>7</v>
      </c>
      <c r="K90" s="12">
        <f>VLOOKUP(MYRANKS_H[[#This Row],[IDFRANGRAPHS]],STEAMER_H[],COLUMN(STEAMER_H[R]),FALSE)</f>
        <v>68</v>
      </c>
      <c r="L90" s="12">
        <f>VLOOKUP(MYRANKS_H[[#This Row],[IDFRANGRAPHS]],STEAMER_H[],COLUMN(STEAMER_H[RBI]),FALSE)</f>
        <v>55</v>
      </c>
      <c r="M90" s="12">
        <f>VLOOKUP(MYRANKS_H[[#This Row],[IDFRANGRAPHS]],STEAMER_H[],COLUMN(STEAMER_H[BB]),FALSE)</f>
        <v>27</v>
      </c>
      <c r="N90" s="12">
        <f>VLOOKUP(MYRANKS_H[[#This Row],[IDFRANGRAPHS]],STEAMER_H[],COLUMN(STEAMER_H[SO]),FALSE)</f>
        <v>61</v>
      </c>
      <c r="O90" s="12">
        <f>VLOOKUP(MYRANKS_H[[#This Row],[IDFRANGRAPHS]],STEAMER_H[],COLUMN(STEAMER_H[SB]),FALSE)</f>
        <v>22</v>
      </c>
      <c r="P90" s="14">
        <f>MYRANKS_H[[#This Row],[H]]/MYRANKS_H[[#This Row],[AB]]</f>
        <v>0.29113924050632911</v>
      </c>
      <c r="Q90" s="26">
        <f>MYRANKS_H[[#This Row],[R]]/24.6-VLOOKUP(MYRANKS_H[[#This Row],[POS]],ReplacementLevel_H[],COLUMN(ReplacementLevel_H[R]),FALSE)</f>
        <v>0.3942276422764226</v>
      </c>
      <c r="R90" s="26">
        <f>MYRANKS_H[[#This Row],[HR]]/10.4-VLOOKUP(MYRANKS_H[[#This Row],[POS]],ReplacementLevel_H[],COLUMN(ReplacementLevel_H[HR]),FALSE)</f>
        <v>-0.42692307692307707</v>
      </c>
      <c r="S90" s="26">
        <f>MYRANKS_H[[#This Row],[RBI]]/24.6-VLOOKUP(MYRANKS_H[[#This Row],[POS]],ReplacementLevel_H[],COLUMN(ReplacementLevel_H[RBI]),FALSE)</f>
        <v>0.19577235772357726</v>
      </c>
      <c r="T90" s="26">
        <f>MYRANKS_H[[#This Row],[SB]]/9.4-VLOOKUP(MYRANKS_H[[#This Row],[POS]],ReplacementLevel_H[],COLUMN(ReplacementLevel_H[SB]),FALSE)</f>
        <v>1.0004255319148936</v>
      </c>
      <c r="U90" s="26">
        <f>((MYRANKS_H[[#This Row],[H]]+1768)/(MYRANKS_H[[#This Row],[AB]]+6617)-0.267)/0.0024-VLOOKUP(MYRANKS_H[[#This Row],[POS]],ReplacementLevel_H[],COLUMN(ReplacementLevel_H[AVG]),FALSE)</f>
        <v>0.92902370990236349</v>
      </c>
      <c r="V90" s="26">
        <f>MYRANKS_H[[#This Row],[RSGP]]+MYRANKS_H[[#This Row],[HRSGP]]+MYRANKS_H[[#This Row],[RBISGP]]+MYRANKS_H[[#This Row],[SBSGP]]+MYRANKS_H[[#This Row],[AVGSGP]]</f>
        <v>2.09252616489418</v>
      </c>
    </row>
    <row r="91" spans="1:22" ht="15" customHeight="1" x14ac:dyDescent="0.25">
      <c r="A91" s="7" t="s">
        <v>17431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Row],[IDFRANGRAPHS]],STEAMER_H[],COLUMN(STEAMER_H[PA]),FALSE)</f>
        <v>603</v>
      </c>
      <c r="H91" s="12">
        <f>VLOOKUP(MYRANKS_H[[#This Row],[IDFRANGRAPHS]],STEAMER_H[],COLUMN(STEAMER_H[AB]),FALSE)</f>
        <v>541</v>
      </c>
      <c r="I91" s="12">
        <f>VLOOKUP(MYRANKS_H[[#This Row],[IDFRANGRAPHS]],STEAMER_H[],COLUMN(STEAMER_H[H]),FALSE)</f>
        <v>148</v>
      </c>
      <c r="J91" s="12">
        <f>VLOOKUP(MYRANKS_H[[#This Row],[IDFRANGRAPHS]],STEAMER_H[],COLUMN(STEAMER_H[HR]),FALSE)</f>
        <v>15</v>
      </c>
      <c r="K91" s="12">
        <f>VLOOKUP(MYRANKS_H[[#This Row],[IDFRANGRAPHS]],STEAMER_H[],COLUMN(STEAMER_H[R]),FALSE)</f>
        <v>71</v>
      </c>
      <c r="L91" s="12">
        <f>VLOOKUP(MYRANKS_H[[#This Row],[IDFRANGRAPHS]],STEAMER_H[],COLUMN(STEAMER_H[RBI]),FALSE)</f>
        <v>69</v>
      </c>
      <c r="M91" s="12">
        <f>VLOOKUP(MYRANKS_H[[#This Row],[IDFRANGRAPHS]],STEAMER_H[],COLUMN(STEAMER_H[BB]),FALSE)</f>
        <v>48</v>
      </c>
      <c r="N91" s="12">
        <f>VLOOKUP(MYRANKS_H[[#This Row],[IDFRANGRAPHS]],STEAMER_H[],COLUMN(STEAMER_H[SO]),FALSE)</f>
        <v>96</v>
      </c>
      <c r="O91" s="12">
        <f>VLOOKUP(MYRANKS_H[[#This Row],[IDFRANGRAPHS]],STEAMER_H[],COLUMN(STEAMER_H[SB]),FALSE)</f>
        <v>8</v>
      </c>
      <c r="P91" s="14">
        <f>MYRANKS_H[[#This Row],[H]]/MYRANKS_H[[#This Row],[AB]]</f>
        <v>0.2735674676524954</v>
      </c>
      <c r="Q91" s="26">
        <f>MYRANKS_H[[#This Row],[R]]/24.6-VLOOKUP(MYRANKS_H[[#This Row],[POS]],ReplacementLevel_H[],COLUMN(ReplacementLevel_H[R]),FALSE)</f>
        <v>0.80617886178861786</v>
      </c>
      <c r="R91" s="26">
        <f>MYRANKS_H[[#This Row],[HR]]/10.4-VLOOKUP(MYRANKS_H[[#This Row],[POS]],ReplacementLevel_H[],COLUMN(ReplacementLevel_H[HR]),FALSE)</f>
        <v>0.54230769230769227</v>
      </c>
      <c r="S91" s="26">
        <f>MYRANKS_H[[#This Row],[RBI]]/24.6-VLOOKUP(MYRANKS_H[[#This Row],[POS]],ReplacementLevel_H[],COLUMN(ReplacementLevel_H[RBI]),FALSE)</f>
        <v>0.86487804878048768</v>
      </c>
      <c r="T91" s="26">
        <f>MYRANKS_H[[#This Row],[SB]]/9.4-VLOOKUP(MYRANKS_H[[#This Row],[POS]],ReplacementLevel_H[],COLUMN(ReplacementLevel_H[SB]),FALSE)</f>
        <v>-0.61893617021276592</v>
      </c>
      <c r="U91" s="26">
        <f>((MYRANKS_H[[#This Row],[H]]+1768)/(MYRANKS_H[[#This Row],[AB]]+6617)-0.267)/0.0024-VLOOKUP(MYRANKS_H[[#This Row],[POS]],ReplacementLevel_H[],COLUMN(ReplacementLevel_H[AVG]),FALSE)</f>
        <v>0.41022259476574718</v>
      </c>
      <c r="V91" s="26">
        <f>MYRANKS_H[[#This Row],[RSGP]]+MYRANKS_H[[#This Row],[HRSGP]]+MYRANKS_H[[#This Row],[RBISGP]]+MYRANKS_H[[#This Row],[SBSGP]]+MYRANKS_H[[#This Row],[AVGSGP]]</f>
        <v>2.0046510274297793</v>
      </c>
    </row>
    <row r="92" spans="1:22" x14ac:dyDescent="0.25">
      <c r="A92" s="7" t="s">
        <v>16935</v>
      </c>
      <c r="B92" s="8" t="str">
        <f>VLOOKUP(MYRANKS_H[[#This Row],[PLAYERID]],PLAYERIDMAP[],COLUMN(PLAYERIDMAP[LASTNAME]),FALSE)</f>
        <v>Ackley</v>
      </c>
      <c r="C92" s="11" t="str">
        <f>VLOOKUP(MYRANKS_H[[#This Row],[PLAYERID]],PLAYERIDMAP[],COLUMN(PLAYERIDMAP[FIRSTNAME]),FALSE)</f>
        <v xml:space="preserve">Dustin </v>
      </c>
      <c r="D92" s="11" t="str">
        <f>VLOOKUP(MYRANKS_H[[#This Row],[PLAYERID]],PLAYERIDMAP[],COLUMN(PLAYERIDMAP[TEAM]),FALSE)</f>
        <v>SEA</v>
      </c>
      <c r="E92" s="11" t="str">
        <f>VLOOKUP(MYRANKS_H[[#This Row],[PLAYERID]],PLAYERIDMAP[],COLUMN(PLAYERIDMAP[POS]),FALSE)</f>
        <v>2B</v>
      </c>
      <c r="F92" s="11">
        <f>VLOOKUP(MYRANKS_H[[#This Row],[PLAYERID]],PLAYERIDMAP[],COLUMN(PLAYERIDMAP[IDFANGRAPHS]),FALSE)</f>
        <v>10099</v>
      </c>
      <c r="G92" s="12">
        <f>VLOOKUP(MYRANKS_H[[#This Row],[IDFRANGRAPHS]],STEAMER_H[],COLUMN(STEAMER_H[PA]),FALSE)</f>
        <v>699</v>
      </c>
      <c r="H92" s="12">
        <f>VLOOKUP(MYRANKS_H[[#This Row],[IDFRANGRAPHS]],STEAMER_H[],COLUMN(STEAMER_H[AB]),FALSE)</f>
        <v>613</v>
      </c>
      <c r="I92" s="12">
        <f>VLOOKUP(MYRANKS_H[[#This Row],[IDFRANGRAPHS]],STEAMER_H[],COLUMN(STEAMER_H[H]),FALSE)</f>
        <v>151</v>
      </c>
      <c r="J92" s="12">
        <f>VLOOKUP(MYRANKS_H[[#This Row],[IDFRANGRAPHS]],STEAMER_H[],COLUMN(STEAMER_H[HR]),FALSE)</f>
        <v>13</v>
      </c>
      <c r="K92" s="12">
        <f>VLOOKUP(MYRANKS_H[[#This Row],[IDFRANGRAPHS]],STEAMER_H[],COLUMN(STEAMER_H[R]),FALSE)</f>
        <v>83</v>
      </c>
      <c r="L92" s="12">
        <f>VLOOKUP(MYRANKS_H[[#This Row],[IDFRANGRAPHS]],STEAMER_H[],COLUMN(STEAMER_H[RBI]),FALSE)</f>
        <v>59</v>
      </c>
      <c r="M92" s="12">
        <f>VLOOKUP(MYRANKS_H[[#This Row],[IDFRANGRAPHS]],STEAMER_H[],COLUMN(STEAMER_H[BB]),FALSE)</f>
        <v>73</v>
      </c>
      <c r="N92" s="12">
        <f>VLOOKUP(MYRANKS_H[[#This Row],[IDFRANGRAPHS]],STEAMER_H[],COLUMN(STEAMER_H[SO]),FALSE)</f>
        <v>114</v>
      </c>
      <c r="O92" s="12">
        <f>VLOOKUP(MYRANKS_H[[#This Row],[IDFRANGRAPHS]],STEAMER_H[],COLUMN(STEAMER_H[SB]),FALSE)</f>
        <v>11</v>
      </c>
      <c r="P92" s="14">
        <f>MYRANKS_H[[#This Row],[H]]/MYRANKS_H[[#This Row],[AB]]</f>
        <v>0.2463295269168026</v>
      </c>
      <c r="Q92" s="26">
        <f>MYRANKS_H[[#This Row],[R]]/24.6-VLOOKUP(MYRANKS_H[[#This Row],[POS]],ReplacementLevel_H[],COLUMN(ReplacementLevel_H[R]),FALSE)</f>
        <v>1.1039837398373979</v>
      </c>
      <c r="R92" s="26">
        <f>MYRANKS_H[[#This Row],[HR]]/10.4-VLOOKUP(MYRANKS_H[[#This Row],[POS]],ReplacementLevel_H[],COLUMN(ReplacementLevel_H[HR]),FALSE)</f>
        <v>0.31000000000000005</v>
      </c>
      <c r="S92" s="26">
        <f>MYRANKS_H[[#This Row],[RBI]]/24.6-VLOOKUP(MYRANKS_H[[#This Row],[POS]],ReplacementLevel_H[],COLUMN(ReplacementLevel_H[RBI]),FALSE)</f>
        <v>0.29837398373983737</v>
      </c>
      <c r="T92" s="26">
        <f>MYRANKS_H[[#This Row],[SB]]/9.4-VLOOKUP(MYRANKS_H[[#This Row],[POS]],ReplacementLevel_H[],COLUMN(ReplacementLevel_H[SB]),FALSE)</f>
        <v>0.55021276595744684</v>
      </c>
      <c r="U92" s="26">
        <f>((MYRANKS_H[[#This Row],[H]]+1768)/(MYRANKS_H[[#This Row],[AB]]+6617)-0.267)/0.0024-VLOOKUP(MYRANKS_H[[#This Row],[POS]],ReplacementLevel_H[],COLUMN(ReplacementLevel_H[AVG]),FALSE)</f>
        <v>-0.8175610880590195</v>
      </c>
      <c r="V92" s="26">
        <f>MYRANKS_H[[#This Row],[RSGP]]+MYRANKS_H[[#This Row],[HRSGP]]+MYRANKS_H[[#This Row],[RBISGP]]+MYRANKS_H[[#This Row],[SBSGP]]+MYRANKS_H[[#This Row],[AVGSGP]]</f>
        <v>1.4450094014756627</v>
      </c>
    </row>
    <row r="93" spans="1:22" x14ac:dyDescent="0.25">
      <c r="A93" s="7" t="s">
        <v>17813</v>
      </c>
      <c r="B93" s="8" t="str">
        <f>VLOOKUP(MYRANKS_H[[#This Row],[PLAYERID]],PLAYERIDMAP[],COLUMN(PLAYERIDMAP[LASTNAME]),FALSE)</f>
        <v>De Aza</v>
      </c>
      <c r="C93" s="11" t="str">
        <f>VLOOKUP(MYRANKS_H[[#This Row],[PLAYERID]],PLAYERIDMAP[],COLUMN(PLAYERIDMAP[FIRSTNAME]),FALSE)</f>
        <v xml:space="preserve">Alejandro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OF</v>
      </c>
      <c r="F93" s="11">
        <f>VLOOKUP(MYRANKS_H[[#This Row],[PLAYERID]],PLAYERIDMAP[],COLUMN(PLAYERIDMAP[IDFANGRAPHS]),FALSE)</f>
        <v>3371</v>
      </c>
      <c r="G93" s="12">
        <f>VLOOKUP(MYRANKS_H[[#This Row],[IDFRANGRAPHS]],STEAMER_H[],COLUMN(STEAMER_H[PA]),FALSE)</f>
        <v>614</v>
      </c>
      <c r="H93" s="12">
        <f>VLOOKUP(MYRANKS_H[[#This Row],[IDFRANGRAPHS]],STEAMER_H[],COLUMN(STEAMER_H[AB]),FALSE)</f>
        <v>550</v>
      </c>
      <c r="I93" s="12">
        <f>VLOOKUP(MYRANKS_H[[#This Row],[IDFRANGRAPHS]],STEAMER_H[],COLUMN(STEAMER_H[H]),FALSE)</f>
        <v>151</v>
      </c>
      <c r="J93" s="12">
        <f>VLOOKUP(MYRANKS_H[[#This Row],[IDFRANGRAPHS]],STEAMER_H[],COLUMN(STEAMER_H[HR]),FALSE)</f>
        <v>10</v>
      </c>
      <c r="K93" s="12">
        <f>VLOOKUP(MYRANKS_H[[#This Row],[IDFRANGRAPHS]],STEAMER_H[],COLUMN(STEAMER_H[R]),FALSE)</f>
        <v>79</v>
      </c>
      <c r="L93" s="12">
        <f>VLOOKUP(MYRANKS_H[[#This Row],[IDFRANGRAPHS]],STEAMER_H[],COLUMN(STEAMER_H[RBI]),FALSE)</f>
        <v>54</v>
      </c>
      <c r="M93" s="12">
        <f>VLOOKUP(MYRANKS_H[[#This Row],[IDFRANGRAPHS]],STEAMER_H[],COLUMN(STEAMER_H[BB]),FALSE)</f>
        <v>48</v>
      </c>
      <c r="N93" s="12">
        <f>VLOOKUP(MYRANKS_H[[#This Row],[IDFRANGRAPHS]],STEAMER_H[],COLUMN(STEAMER_H[SO]),FALSE)</f>
        <v>112</v>
      </c>
      <c r="O93" s="12">
        <f>VLOOKUP(MYRANKS_H[[#This Row],[IDFRANGRAPHS]],STEAMER_H[],COLUMN(STEAMER_H[SB]),FALSE)</f>
        <v>20</v>
      </c>
      <c r="P93" s="14">
        <f>MYRANKS_H[[#This Row],[H]]/MYRANKS_H[[#This Row],[AB]]</f>
        <v>0.27454545454545454</v>
      </c>
      <c r="Q93" s="26">
        <f>MYRANKS_H[[#This Row],[R]]/24.6-VLOOKUP(MYRANKS_H[[#This Row],[POS]],ReplacementLevel_H[],COLUMN(ReplacementLevel_H[R]),FALSE)</f>
        <v>0.8413821138211377</v>
      </c>
      <c r="R93" s="26">
        <f>MYRANKS_H[[#This Row],[HR]]/10.4-VLOOKUP(MYRANKS_H[[#This Row],[POS]],ReplacementLevel_H[],COLUMN(ReplacementLevel_H[HR]),FALSE)</f>
        <v>-0.13846153846153864</v>
      </c>
      <c r="S93" s="26">
        <f>MYRANKS_H[[#This Row],[RBI]]/24.6-VLOOKUP(MYRANKS_H[[#This Row],[POS]],ReplacementLevel_H[],COLUMN(ReplacementLevel_H[RBI]),FALSE)</f>
        <v>0.15512195121951189</v>
      </c>
      <c r="T93" s="26">
        <f>MYRANKS_H[[#This Row],[SB]]/9.4-VLOOKUP(MYRANKS_H[[#This Row],[POS]],ReplacementLevel_H[],COLUMN(ReplacementLevel_H[SB]),FALSE)</f>
        <v>0.78765957446808499</v>
      </c>
      <c r="U93" s="26">
        <f>((MYRANKS_H[[#This Row],[H]]+1768)/(MYRANKS_H[[#This Row],[AB]]+6617)-0.267)/0.0024-VLOOKUP(MYRANKS_H[[#This Row],[POS]],ReplacementLevel_H[],COLUMN(ReplacementLevel_H[AVG]),FALSE)</f>
        <v>0.39457839170271253</v>
      </c>
      <c r="V93" s="26">
        <f>MYRANKS_H[[#This Row],[RSGP]]+MYRANKS_H[[#This Row],[HRSGP]]+MYRANKS_H[[#This Row],[RBISGP]]+MYRANKS_H[[#This Row],[SBSGP]]+MYRANKS_H[[#This Row],[AVGSGP]]</f>
        <v>2.0402804927499085</v>
      </c>
    </row>
    <row r="94" spans="1:22" x14ac:dyDescent="0.25">
      <c r="A94" s="8" t="s">
        <v>20543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Row],[IDFRANGRAPHS]],STEAMER_H[],COLUMN(STEAMER_H[PA]),FALSE)</f>
        <v>502</v>
      </c>
      <c r="H94" s="12">
        <f>VLOOKUP(MYRANKS_H[[#This Row],[IDFRANGRAPHS]],STEAMER_H[],COLUMN(STEAMER_H[AB]),FALSE)</f>
        <v>460</v>
      </c>
      <c r="I94" s="12">
        <f>VLOOKUP(MYRANKS_H[[#This Row],[IDFRANGRAPHS]],STEAMER_H[],COLUMN(STEAMER_H[H]),FALSE)</f>
        <v>119</v>
      </c>
      <c r="J94" s="12">
        <f>VLOOKUP(MYRANKS_H[[#This Row],[IDFRANGRAPHS]],STEAMER_H[],COLUMN(STEAMER_H[HR]),FALSE)</f>
        <v>24</v>
      </c>
      <c r="K94" s="12">
        <f>VLOOKUP(MYRANKS_H[[#This Row],[IDFRANGRAPHS]],STEAMER_H[],COLUMN(STEAMER_H[R]),FALSE)</f>
        <v>63</v>
      </c>
      <c r="L94" s="12">
        <f>VLOOKUP(MYRANKS_H[[#This Row],[IDFRANGRAPHS]],STEAMER_H[],COLUMN(STEAMER_H[RBI]),FALSE)</f>
        <v>73</v>
      </c>
      <c r="M94" s="12">
        <f>VLOOKUP(MYRANKS_H[[#This Row],[IDFRANGRAPHS]],STEAMER_H[],COLUMN(STEAMER_H[BB]),FALSE)</f>
        <v>33</v>
      </c>
      <c r="N94" s="12">
        <f>VLOOKUP(MYRANKS_H[[#This Row],[IDFRANGRAPHS]],STEAMER_H[],COLUMN(STEAMER_H[SO]),FALSE)</f>
        <v>116</v>
      </c>
      <c r="O94" s="12">
        <f>VLOOKUP(MYRANKS_H[[#This Row],[IDFRANGRAPHS]],STEAMER_H[],COLUMN(STEAMER_H[SB]),FALSE)</f>
        <v>3</v>
      </c>
      <c r="P94" s="14">
        <f>MYRANKS_H[[#This Row],[H]]/MYRANKS_H[[#This Row],[AB]]</f>
        <v>0.25869565217391305</v>
      </c>
      <c r="Q94" s="26">
        <f>MYRANKS_H[[#This Row],[R]]/24.6-VLOOKUP(MYRANKS_H[[#This Row],[POS]],ReplacementLevel_H[],COLUMN(ReplacementLevel_H[R]),FALSE)</f>
        <v>0.37097560975609767</v>
      </c>
      <c r="R94" s="26">
        <f>MYRANKS_H[[#This Row],[HR]]/10.4-VLOOKUP(MYRANKS_H[[#This Row],[POS]],ReplacementLevel_H[],COLUMN(ReplacementLevel_H[HR]),FALSE)</f>
        <v>0.74769230769230743</v>
      </c>
      <c r="S94" s="26">
        <f>MYRANKS_H[[#This Row],[RBI]]/24.6-VLOOKUP(MYRANKS_H[[#This Row],[POS]],ReplacementLevel_H[],COLUMN(ReplacementLevel_H[RBI]),FALSE)</f>
        <v>0.6174796747967477</v>
      </c>
      <c r="T94" s="26">
        <f>MYRANKS_H[[#This Row],[SB]]/9.4-VLOOKUP(MYRANKS_H[[#This Row],[POS]],ReplacementLevel_H[],COLUMN(ReplacementLevel_H[SB]),FALSE)</f>
        <v>-0.13085106382978728</v>
      </c>
      <c r="U94" s="26">
        <f>((MYRANKS_H[[#This Row],[H]]+1768)/(MYRANKS_H[[#This Row],[AB]]+6617)-0.267)/0.0024-VLOOKUP(MYRANKS_H[[#This Row],[POS]],ReplacementLevel_H[],COLUMN(ReplacementLevel_H[AVG]),FALSE)</f>
        <v>3.9335876783938212E-2</v>
      </c>
      <c r="V94" s="26">
        <f>MYRANKS_H[[#This Row],[RSGP]]+MYRANKS_H[[#This Row],[HRSGP]]+MYRANKS_H[[#This Row],[RBISGP]]+MYRANKS_H[[#This Row],[SBSGP]]+MYRANKS_H[[#This Row],[AVGSGP]]</f>
        <v>1.6446324051993038</v>
      </c>
    </row>
    <row r="95" spans="1:22" ht="15" customHeight="1" x14ac:dyDescent="0.25">
      <c r="A95" s="8" t="s">
        <v>20283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Row],[IDFRANGRAPHS]],STEAMER_H[],COLUMN(STEAMER_H[PA]),FALSE)</f>
        <v>626</v>
      </c>
      <c r="H95" s="12">
        <f>VLOOKUP(MYRANKS_H[[#This Row],[IDFRANGRAPHS]],STEAMER_H[],COLUMN(STEAMER_H[AB]),FALSE)</f>
        <v>566</v>
      </c>
      <c r="I95" s="12">
        <f>VLOOKUP(MYRANKS_H[[#This Row],[IDFRANGRAPHS]],STEAMER_H[],COLUMN(STEAMER_H[H]),FALSE)</f>
        <v>149</v>
      </c>
      <c r="J95" s="12">
        <f>VLOOKUP(MYRANKS_H[[#This Row],[IDFRANGRAPHS]],STEAMER_H[],COLUMN(STEAMER_H[HR]),FALSE)</f>
        <v>15</v>
      </c>
      <c r="K95" s="12">
        <f>VLOOKUP(MYRANKS_H[[#This Row],[IDFRANGRAPHS]],STEAMER_H[],COLUMN(STEAMER_H[R]),FALSE)</f>
        <v>70</v>
      </c>
      <c r="L95" s="12">
        <f>VLOOKUP(MYRANKS_H[[#This Row],[IDFRANGRAPHS]],STEAMER_H[],COLUMN(STEAMER_H[RBI]),FALSE)</f>
        <v>69</v>
      </c>
      <c r="M95" s="12">
        <f>VLOOKUP(MYRANKS_H[[#This Row],[IDFRANGRAPHS]],STEAMER_H[],COLUMN(STEAMER_H[BB]),FALSE)</f>
        <v>48</v>
      </c>
      <c r="N95" s="12">
        <f>VLOOKUP(MYRANKS_H[[#This Row],[IDFRANGRAPHS]],STEAMER_H[],COLUMN(STEAMER_H[SO]),FALSE)</f>
        <v>97</v>
      </c>
      <c r="O95" s="12">
        <f>VLOOKUP(MYRANKS_H[[#This Row],[IDFRANGRAPHS]],STEAMER_H[],COLUMN(STEAMER_H[SB]),FALSE)</f>
        <v>9</v>
      </c>
      <c r="P95" s="14">
        <f>MYRANKS_H[[#This Row],[H]]/MYRANKS_H[[#This Row],[AB]]</f>
        <v>0.26325088339222613</v>
      </c>
      <c r="Q95" s="26">
        <f>MYRANKS_H[[#This Row],[R]]/24.6-VLOOKUP(MYRANKS_H[[#This Row],[POS]],ReplacementLevel_H[],COLUMN(ReplacementLevel_H[R]),FALSE)</f>
        <v>0.65552845528455261</v>
      </c>
      <c r="R95" s="26">
        <f>MYRANKS_H[[#This Row],[HR]]/10.4-VLOOKUP(MYRANKS_H[[#This Row],[POS]],ReplacementLevel_H[],COLUMN(ReplacementLevel_H[HR]),FALSE)</f>
        <v>-0.11769230769230776</v>
      </c>
      <c r="S95" s="26">
        <f>MYRANKS_H[[#This Row],[RBI]]/24.6-VLOOKUP(MYRANKS_H[[#This Row],[POS]],ReplacementLevel_H[],COLUMN(ReplacementLevel_H[RBI]),FALSE)</f>
        <v>0.45487804878048754</v>
      </c>
      <c r="T95" s="26">
        <f>MYRANKS_H[[#This Row],[SB]]/9.4-VLOOKUP(MYRANKS_H[[#This Row],[POS]],ReplacementLevel_H[],COLUMN(ReplacementLevel_H[SB]),FALSE)</f>
        <v>0.50744680851063828</v>
      </c>
      <c r="U95" s="26">
        <f>((MYRANKS_H[[#This Row],[H]]+1768)/(MYRANKS_H[[#This Row],[AB]]+6617)-0.267)/0.0024-VLOOKUP(MYRANKS_H[[#This Row],[POS]],ReplacementLevel_H[],COLUMN(ReplacementLevel_H[AVG]),FALSE)</f>
        <v>0.14005568703884216</v>
      </c>
      <c r="V95" s="26">
        <f>MYRANKS_H[[#This Row],[RSGP]]+MYRANKS_H[[#This Row],[HRSGP]]+MYRANKS_H[[#This Row],[RBISGP]]+MYRANKS_H[[#This Row],[SBSGP]]+MYRANKS_H[[#This Row],[AVGSGP]]</f>
        <v>1.6402166919222128</v>
      </c>
    </row>
    <row r="96" spans="1:22" x14ac:dyDescent="0.25">
      <c r="A96" s="7" t="s">
        <v>19283</v>
      </c>
      <c r="B96" s="8" t="str">
        <f>VLOOKUP(MYRANKS_H[[#This Row],[PLAYERID]],PLAYERIDMAP[],COLUMN(PLAYERIDMAP[LASTNAME]),FALSE)</f>
        <v>McCann</v>
      </c>
      <c r="C96" s="11" t="str">
        <f>VLOOKUP(MYRANKS_H[[#This Row],[PLAYERID]],PLAYERIDMAP[],COLUMN(PLAYERIDMAP[FIRSTNAME]),FALSE)</f>
        <v xml:space="preserve">Brian </v>
      </c>
      <c r="D96" s="11" t="str">
        <f>VLOOKUP(MYRANKS_H[[#This Row],[PLAYERID]],PLAYERIDMAP[],COLUMN(PLAYERIDMAP[TEAM]),FALSE)</f>
        <v>ATL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4810</v>
      </c>
      <c r="G96" s="12">
        <f>VLOOKUP(MYRANKS_H[[#This Row],[IDFRANGRAPHS]],STEAMER_H[],COLUMN(STEAMER_H[PA]),FALSE)</f>
        <v>406</v>
      </c>
      <c r="H96" s="12">
        <f>VLOOKUP(MYRANKS_H[[#This Row],[IDFRANGRAPHS]],STEAMER_H[],COLUMN(STEAMER_H[AB]),FALSE)</f>
        <v>356</v>
      </c>
      <c r="I96" s="12">
        <f>VLOOKUP(MYRANKS_H[[#This Row],[IDFRANGRAPHS]],STEAMER_H[],COLUMN(STEAMER_H[H]),FALSE)</f>
        <v>92</v>
      </c>
      <c r="J96" s="12">
        <f>VLOOKUP(MYRANKS_H[[#This Row],[IDFRANGRAPHS]],STEAMER_H[],COLUMN(STEAMER_H[HR]),FALSE)</f>
        <v>16</v>
      </c>
      <c r="K96" s="12">
        <f>VLOOKUP(MYRANKS_H[[#This Row],[IDFRANGRAPHS]],STEAMER_H[],COLUMN(STEAMER_H[R]),FALSE)</f>
        <v>48</v>
      </c>
      <c r="L96" s="12">
        <f>VLOOKUP(MYRANKS_H[[#This Row],[IDFRANGRAPHS]],STEAMER_H[],COLUMN(STEAMER_H[RBI]),FALSE)</f>
        <v>54</v>
      </c>
      <c r="M96" s="12">
        <f>VLOOKUP(MYRANKS_H[[#This Row],[IDFRANGRAPHS]],STEAMER_H[],COLUMN(STEAMER_H[BB]),FALSE)</f>
        <v>43</v>
      </c>
      <c r="N96" s="12">
        <f>VLOOKUP(MYRANKS_H[[#This Row],[IDFRANGRAPHS]],STEAMER_H[],COLUMN(STEAMER_H[SO]),FALSE)</f>
        <v>66</v>
      </c>
      <c r="O96" s="12">
        <f>VLOOKUP(MYRANKS_H[[#This Row],[IDFRANGRAPHS]],STEAMER_H[],COLUMN(STEAMER_H[SB]),FALSE)</f>
        <v>2</v>
      </c>
      <c r="P96" s="14">
        <f>MYRANKS_H[[#This Row],[H]]/MYRANKS_H[[#This Row],[AB]]</f>
        <v>0.25842696629213485</v>
      </c>
      <c r="Q96" s="26">
        <f>MYRANKS_H[[#This Row],[R]]/24.6-VLOOKUP(MYRANKS_H[[#This Row],[POS]],ReplacementLevel_H[],COLUMN(ReplacementLevel_H[R]),FALSE)</f>
        <v>0.56121951219512201</v>
      </c>
      <c r="R96" s="26">
        <f>MYRANKS_H[[#This Row],[HR]]/10.4-VLOOKUP(MYRANKS_H[[#This Row],[POS]],ReplacementLevel_H[],COLUMN(ReplacementLevel_H[HR]),FALSE)</f>
        <v>0.66846153846153833</v>
      </c>
      <c r="S96" s="26">
        <f>MYRANKS_H[[#This Row],[RBI]]/24.6-VLOOKUP(MYRANKS_H[[#This Row],[POS]],ReplacementLevel_H[],COLUMN(ReplacementLevel_H[RBI]),FALSE)</f>
        <v>0.785121951219512</v>
      </c>
      <c r="T96" s="26">
        <f>MYRANKS_H[[#This Row],[SB]]/9.4-VLOOKUP(MYRANKS_H[[#This Row],[POS]],ReplacementLevel_H[],COLUMN(ReplacementLevel_H[SB]),FALSE)</f>
        <v>8.2765957446808508E-2</v>
      </c>
      <c r="U96" s="26">
        <f>((MYRANKS_H[[#This Row],[H]]+1768)/(MYRANKS_H[[#This Row],[AB]]+6617)-0.267)/0.0024-VLOOKUP(MYRANKS_H[[#This Row],[POS]],ReplacementLevel_H[],COLUMN(ReplacementLevel_H[AVG]),FALSE)</f>
        <v>0.24298006596872185</v>
      </c>
      <c r="V96" s="26">
        <f>MYRANKS_H[[#This Row],[RSGP]]+MYRANKS_H[[#This Row],[HRSGP]]+MYRANKS_H[[#This Row],[RBISGP]]+MYRANKS_H[[#This Row],[SBSGP]]+MYRANKS_H[[#This Row],[AVGSGP]]</f>
        <v>2.3405490252917032</v>
      </c>
    </row>
    <row r="97" spans="1:22" ht="15" customHeight="1" x14ac:dyDescent="0.25">
      <c r="A97" s="7" t="s">
        <v>16979</v>
      </c>
      <c r="B97" s="8" t="str">
        <f>VLOOKUP(MYRANKS_H[[#This Row],[PLAYERID]],PLAYERIDMAP[],COLUMN(PLAYERIDMAP[LASTNAME]),FALSE)</f>
        <v>Alvarez</v>
      </c>
      <c r="C97" s="11" t="str">
        <f>VLOOKUP(MYRANKS_H[[#This Row],[PLAYERID]],PLAYERIDMAP[],COLUMN(PLAYERIDMAP[FIRSTNAME]),FALSE)</f>
        <v xml:space="preserve">Pedro </v>
      </c>
      <c r="D97" s="11" t="str">
        <f>VLOOKUP(MYRANKS_H[[#This Row],[PLAYERID]],PLAYERIDMAP[],COLUMN(PLAYERIDMAP[TEAM]),FALSE)</f>
        <v>PIT</v>
      </c>
      <c r="E97" s="11" t="str">
        <f>VLOOKUP(MYRANKS_H[[#This Row],[PLAYERID]],PLAYERIDMAP[],COLUMN(PLAYERIDMAP[POS]),FALSE)</f>
        <v>3B</v>
      </c>
      <c r="F97" s="11">
        <f>VLOOKUP(MYRANKS_H[[#This Row],[PLAYERID]],PLAYERIDMAP[],COLUMN(PLAYERIDMAP[IDFANGRAPHS]),FALSE)</f>
        <v>2495</v>
      </c>
      <c r="G97" s="12">
        <f>VLOOKUP(MYRANKS_H[[#This Row],[IDFRANGRAPHS]],STEAMER_H[],COLUMN(STEAMER_H[PA]),FALSE)</f>
        <v>578</v>
      </c>
      <c r="H97" s="12">
        <f>VLOOKUP(MYRANKS_H[[#This Row],[IDFRANGRAPHS]],STEAMER_H[],COLUMN(STEAMER_H[AB]),FALSE)</f>
        <v>511</v>
      </c>
      <c r="I97" s="12">
        <f>VLOOKUP(MYRANKS_H[[#This Row],[IDFRANGRAPHS]],STEAMER_H[],COLUMN(STEAMER_H[H]),FALSE)</f>
        <v>125</v>
      </c>
      <c r="J97" s="12">
        <f>VLOOKUP(MYRANKS_H[[#This Row],[IDFRANGRAPHS]],STEAMER_H[],COLUMN(STEAMER_H[HR]),FALSE)</f>
        <v>25</v>
      </c>
      <c r="K97" s="12">
        <f>VLOOKUP(MYRANKS_H[[#This Row],[IDFRANGRAPHS]],STEAMER_H[],COLUMN(STEAMER_H[R]),FALSE)</f>
        <v>68</v>
      </c>
      <c r="L97" s="12">
        <f>VLOOKUP(MYRANKS_H[[#This Row],[IDFRANGRAPHS]],STEAMER_H[],COLUMN(STEAMER_H[RBI]),FALSE)</f>
        <v>77</v>
      </c>
      <c r="M97" s="12">
        <f>VLOOKUP(MYRANKS_H[[#This Row],[IDFRANGRAPHS]],STEAMER_H[],COLUMN(STEAMER_H[BB]),FALSE)</f>
        <v>58</v>
      </c>
      <c r="N97" s="12">
        <f>VLOOKUP(MYRANKS_H[[#This Row],[IDFRANGRAPHS]],STEAMER_H[],COLUMN(STEAMER_H[SO]),FALSE)</f>
        <v>165</v>
      </c>
      <c r="O97" s="12">
        <f>VLOOKUP(MYRANKS_H[[#This Row],[IDFRANGRAPHS]],STEAMER_H[],COLUMN(STEAMER_H[SB]),FALSE)</f>
        <v>2</v>
      </c>
      <c r="P97" s="14">
        <f>MYRANKS_H[[#This Row],[H]]/MYRANKS_H[[#This Row],[AB]]</f>
        <v>0.2446183953033268</v>
      </c>
      <c r="Q97" s="26">
        <f>MYRANKS_H[[#This Row],[R]]/24.6-VLOOKUP(MYRANKS_H[[#This Row],[POS]],ReplacementLevel_H[],COLUMN(ReplacementLevel_H[R]),FALSE)</f>
        <v>0.57422764227642276</v>
      </c>
      <c r="R97" s="26">
        <f>MYRANKS_H[[#This Row],[HR]]/10.4-VLOOKUP(MYRANKS_H[[#This Row],[POS]],ReplacementLevel_H[],COLUMN(ReplacementLevel_H[HR]),FALSE)</f>
        <v>0.84384615384615369</v>
      </c>
      <c r="S97" s="26">
        <f>MYRANKS_H[[#This Row],[RBI]]/24.6-VLOOKUP(MYRANKS_H[[#This Row],[POS]],ReplacementLevel_H[],COLUMN(ReplacementLevel_H[RBI]),FALSE)</f>
        <v>0.78008130081300786</v>
      </c>
      <c r="T97" s="26">
        <f>MYRANKS_H[[#This Row],[SB]]/9.4-VLOOKUP(MYRANKS_H[[#This Row],[POS]],ReplacementLevel_H[],COLUMN(ReplacementLevel_H[SB]),FALSE)</f>
        <v>-0.2372340425531915</v>
      </c>
      <c r="U97" s="26">
        <f>((MYRANKS_H[[#This Row],[H]]+1768)/(MYRANKS_H[[#This Row],[AB]]+6617)-0.267)/0.0024-VLOOKUP(MYRANKS_H[[#This Row],[POS]],ReplacementLevel_H[],COLUMN(ReplacementLevel_H[AVG]),FALSE)</f>
        <v>-0.40483726150393512</v>
      </c>
      <c r="V97" s="26">
        <f>MYRANKS_H[[#This Row],[RSGP]]+MYRANKS_H[[#This Row],[HRSGP]]+MYRANKS_H[[#This Row],[RBISGP]]+MYRANKS_H[[#This Row],[SBSGP]]+MYRANKS_H[[#This Row],[AVGSGP]]</f>
        <v>1.5560837928784577</v>
      </c>
    </row>
    <row r="98" spans="1:22" x14ac:dyDescent="0.25">
      <c r="A98" s="8" t="s">
        <v>19750</v>
      </c>
      <c r="B98" s="15" t="str">
        <f>VLOOKUP(MYRANKS_H[[#This Row],[PLAYERID]],PLAYERIDMAP[],COLUMN(PLAYERIDMAP[LASTNAME]),FALSE)</f>
        <v>Pence</v>
      </c>
      <c r="C98" s="12" t="str">
        <f>VLOOKUP(MYRANKS_H[[#This Row],[PLAYERID]],PLAYERIDMAP[],COLUMN(PLAYERIDMAP[FIRSTNAME]),FALSE)</f>
        <v xml:space="preserve">Hunter </v>
      </c>
      <c r="D98" s="12" t="str">
        <f>VLOOKUP(MYRANKS_H[[#This Row],[PLAYERID]],PLAYERIDMAP[],COLUMN(PLAYERIDMAP[TEAM]),FALSE)</f>
        <v>SF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8252</v>
      </c>
      <c r="G98" s="12">
        <f>VLOOKUP(MYRANKS_H[[#This Row],[IDFRANGRAPHS]],STEAMER_H[],COLUMN(STEAMER_H[PA]),FALSE)</f>
        <v>609</v>
      </c>
      <c r="H98" s="12">
        <f>VLOOKUP(MYRANKS_H[[#This Row],[IDFRANGRAPHS]],STEAMER_H[],COLUMN(STEAMER_H[AB]),FALSE)</f>
        <v>547</v>
      </c>
      <c r="I98" s="12">
        <f>VLOOKUP(MYRANKS_H[[#This Row],[IDFRANGRAPHS]],STEAMER_H[],COLUMN(STEAMER_H[H]),FALSE)</f>
        <v>148</v>
      </c>
      <c r="J98" s="12">
        <f>VLOOKUP(MYRANKS_H[[#This Row],[IDFRANGRAPHS]],STEAMER_H[],COLUMN(STEAMER_H[HR]),FALSE)</f>
        <v>19</v>
      </c>
      <c r="K98" s="12">
        <f>VLOOKUP(MYRANKS_H[[#This Row],[IDFRANGRAPHS]],STEAMER_H[],COLUMN(STEAMER_H[R]),FALSE)</f>
        <v>73</v>
      </c>
      <c r="L98" s="12">
        <f>VLOOKUP(MYRANKS_H[[#This Row],[IDFRANGRAPHS]],STEAMER_H[],COLUMN(STEAMER_H[RBI]),FALSE)</f>
        <v>81</v>
      </c>
      <c r="M98" s="12">
        <f>VLOOKUP(MYRANKS_H[[#This Row],[IDFRANGRAPHS]],STEAMER_H[],COLUMN(STEAMER_H[BB]),FALSE)</f>
        <v>52</v>
      </c>
      <c r="N98" s="12">
        <f>VLOOKUP(MYRANKS_H[[#This Row],[IDFRANGRAPHS]],STEAMER_H[],COLUMN(STEAMER_H[SO]),FALSE)</f>
        <v>117</v>
      </c>
      <c r="O98" s="12">
        <f>VLOOKUP(MYRANKS_H[[#This Row],[IDFRANGRAPHS]],STEAMER_H[],COLUMN(STEAMER_H[SB]),FALSE)</f>
        <v>4</v>
      </c>
      <c r="P98" s="14">
        <f>MYRANKS_H[[#This Row],[H]]/MYRANKS_H[[#This Row],[AB]]</f>
        <v>0.27056672760511885</v>
      </c>
      <c r="Q98" s="26">
        <f>MYRANKS_H[[#This Row],[R]]/24.6-VLOOKUP(MYRANKS_H[[#This Row],[POS]],ReplacementLevel_H[],COLUMN(ReplacementLevel_H[R]),FALSE)</f>
        <v>0.59747967479674768</v>
      </c>
      <c r="R98" s="26">
        <f>MYRANKS_H[[#This Row],[HR]]/10.4-VLOOKUP(MYRANKS_H[[#This Row],[POS]],ReplacementLevel_H[],COLUMN(ReplacementLevel_H[HR]),FALSE)</f>
        <v>0.72692307692307678</v>
      </c>
      <c r="S98" s="26">
        <f>MYRANKS_H[[#This Row],[RBI]]/24.6-VLOOKUP(MYRANKS_H[[#This Row],[POS]],ReplacementLevel_H[],COLUMN(ReplacementLevel_H[RBI]),FALSE)</f>
        <v>1.2526829268292681</v>
      </c>
      <c r="T98" s="26">
        <f>MYRANKS_H[[#This Row],[SB]]/9.4-VLOOKUP(MYRANKS_H[[#This Row],[POS]],ReplacementLevel_H[],COLUMN(ReplacementLevel_H[SB]),FALSE)</f>
        <v>-0.91446808510638311</v>
      </c>
      <c r="U98" s="26">
        <f>((MYRANKS_H[[#This Row],[H]]+1768)/(MYRANKS_H[[#This Row],[AB]]+6617)-0.267)/0.0024-VLOOKUP(MYRANKS_H[[#This Row],[POS]],ReplacementLevel_H[],COLUMN(ReplacementLevel_H[AVG]),FALSE)</f>
        <v>0.26681369812023159</v>
      </c>
      <c r="V98" s="26">
        <f>MYRANKS_H[[#This Row],[RSGP]]+MYRANKS_H[[#This Row],[HRSGP]]+MYRANKS_H[[#This Row],[RBISGP]]+MYRANKS_H[[#This Row],[SBSGP]]+MYRANKS_H[[#This Row],[AVGSGP]]</f>
        <v>1.9294312915629412</v>
      </c>
    </row>
    <row r="99" spans="1:22" x14ac:dyDescent="0.25">
      <c r="A99" s="7" t="s">
        <v>19481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Row],[IDFRANGRAPHS]],STEAMER_H[],COLUMN(STEAMER_H[PA]),FALSE)</f>
        <v>581</v>
      </c>
      <c r="H99" s="12">
        <f>VLOOKUP(MYRANKS_H[[#This Row],[IDFRANGRAPHS]],STEAMER_H[],COLUMN(STEAMER_H[AB]),FALSE)</f>
        <v>530</v>
      </c>
      <c r="I99" s="12">
        <f>VLOOKUP(MYRANKS_H[[#This Row],[IDFRANGRAPHS]],STEAMER_H[],COLUMN(STEAMER_H[H]),FALSE)</f>
        <v>138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67</v>
      </c>
      <c r="L99" s="12">
        <f>VLOOKUP(MYRANKS_H[[#This Row],[IDFRANGRAPHS]],STEAMER_H[],COLUMN(STEAMER_H[RBI]),FALSE)</f>
        <v>75</v>
      </c>
      <c r="M99" s="12">
        <f>VLOOKUP(MYRANKS_H[[#This Row],[IDFRANGRAPHS]],STEAMER_H[],COLUMN(STEAMER_H[BB]),FALSE)</f>
        <v>39</v>
      </c>
      <c r="N99" s="12">
        <f>VLOOKUP(MYRANKS_H[[#This Row],[IDFRANGRAPHS]],STEAMER_H[],COLUMN(STEAMER_H[SO]),FALSE)</f>
        <v>96</v>
      </c>
      <c r="O99" s="12">
        <f>VLOOKUP(MYRANKS_H[[#This Row],[IDFRANGRAPHS]],STEAMER_H[],COLUMN(STEAMER_H[SB]),FALSE)</f>
        <v>3</v>
      </c>
      <c r="P99" s="14">
        <f>MYRANKS_H[[#This Row],[H]]/MYRANKS_H[[#This Row],[AB]]</f>
        <v>0.26037735849056604</v>
      </c>
      <c r="Q99" s="26">
        <f>MYRANKS_H[[#This Row],[R]]/24.6-VLOOKUP(MYRANKS_H[[#This Row],[POS]],ReplacementLevel_H[],COLUMN(ReplacementLevel_H[R]),FALSE)</f>
        <v>0.53357723577235783</v>
      </c>
      <c r="R99" s="26">
        <f>MYRANKS_H[[#This Row],[HR]]/10.4-VLOOKUP(MYRANKS_H[[#This Row],[POS]],ReplacementLevel_H[],COLUMN(ReplacementLevel_H[HR]),FALSE)</f>
        <v>0.36307692307692285</v>
      </c>
      <c r="S99" s="26">
        <f>MYRANKS_H[[#This Row],[RBI]]/24.6-VLOOKUP(MYRANKS_H[[#This Row],[POS]],ReplacementLevel_H[],COLUMN(ReplacementLevel_H[RBI]),FALSE)</f>
        <v>0.698780487804878</v>
      </c>
      <c r="T99" s="26">
        <f>MYRANKS_H[[#This Row],[SB]]/9.4-VLOOKUP(MYRANKS_H[[#This Row],[POS]],ReplacementLevel_H[],COLUMN(ReplacementLevel_H[SB]),FALSE)</f>
        <v>-0.13085106382978728</v>
      </c>
      <c r="U99" s="26">
        <f>((MYRANKS_H[[#This Row],[H]]+1768)/(MYRANKS_H[[#This Row],[AB]]+6617)-0.267)/0.0024-VLOOKUP(MYRANKS_H[[#This Row],[POS]],ReplacementLevel_H[],COLUMN(ReplacementLevel_H[AVG]),FALSE)</f>
        <v>5.8884380392689006E-2</v>
      </c>
      <c r="V99" s="26">
        <f>MYRANKS_H[[#This Row],[RSGP]]+MYRANKS_H[[#This Row],[HRSGP]]+MYRANKS_H[[#This Row],[RBISGP]]+MYRANKS_H[[#This Row],[SBSGP]]+MYRANKS_H[[#This Row],[AVGSGP]]</f>
        <v>1.5234679632170605</v>
      </c>
    </row>
    <row r="100" spans="1:22" ht="15" customHeight="1" x14ac:dyDescent="0.25">
      <c r="A100" s="8" t="s">
        <v>20444</v>
      </c>
      <c r="B100" s="15" t="str">
        <f>VLOOKUP(MYRANKS_H[[#This Row],[PLAYERID]],PLAYERIDMAP[],COLUMN(PLAYERIDMAP[LASTNAME]),FALSE)</f>
        <v>Swisher</v>
      </c>
      <c r="C100" s="12" t="str">
        <f>VLOOKUP(MYRANKS_H[[#This Row],[PLAYERID]],PLAYERIDMAP[],COLUMN(PLAYERIDMAP[FIRSTNAME]),FALSE)</f>
        <v xml:space="preserve">Nick </v>
      </c>
      <c r="D100" s="12" t="str">
        <f>VLOOKUP(MYRANKS_H[[#This Row],[PLAYERID]],PLAYERIDMAP[],COLUMN(PLAYERIDMAP[TEAM]),FALSE)</f>
        <v>CLE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4599</v>
      </c>
      <c r="G100" s="12">
        <f>VLOOKUP(MYRANKS_H[[#This Row],[IDFRANGRAPHS]],STEAMER_H[],COLUMN(STEAMER_H[PA]),FALSE)</f>
        <v>613</v>
      </c>
      <c r="H100" s="12">
        <f>VLOOKUP(MYRANKS_H[[#This Row],[IDFRANGRAPHS]],STEAMER_H[],COLUMN(STEAMER_H[AB]),FALSE)</f>
        <v>522</v>
      </c>
      <c r="I100" s="12">
        <f>VLOOKUP(MYRANKS_H[[#This Row],[IDFRANGRAPHS]],STEAMER_H[],COLUMN(STEAMER_H[H]),FALSE)</f>
        <v>135</v>
      </c>
      <c r="J100" s="12">
        <f>VLOOKUP(MYRANKS_H[[#This Row],[IDFRANGRAPHS]],STEAMER_H[],COLUMN(STEAMER_H[HR]),FALSE)</f>
        <v>23</v>
      </c>
      <c r="K100" s="12">
        <f>VLOOKUP(MYRANKS_H[[#This Row],[IDFRANGRAPHS]],STEAMER_H[],COLUMN(STEAMER_H[R]),FALSE)</f>
        <v>77</v>
      </c>
      <c r="L100" s="12">
        <f>VLOOKUP(MYRANKS_H[[#This Row],[IDFRANGRAPHS]],STEAMER_H[],COLUMN(STEAMER_H[RBI]),FALSE)</f>
        <v>81</v>
      </c>
      <c r="M100" s="12">
        <f>VLOOKUP(MYRANKS_H[[#This Row],[IDFRANGRAPHS]],STEAMER_H[],COLUMN(STEAMER_H[BB]),FALSE)</f>
        <v>81</v>
      </c>
      <c r="N100" s="12">
        <f>VLOOKUP(MYRANKS_H[[#This Row],[IDFRANGRAPHS]],STEAMER_H[],COLUMN(STEAMER_H[SO]),FALSE)</f>
        <v>131</v>
      </c>
      <c r="O100" s="12">
        <f>VLOOKUP(MYRANKS_H[[#This Row],[IDFRANGRAPHS]],STEAMER_H[],COLUMN(STEAMER_H[SB]),FALSE)</f>
        <v>2</v>
      </c>
      <c r="P100" s="14">
        <f>MYRANKS_H[[#This Row],[H]]/MYRANKS_H[[#This Row],[AB]]</f>
        <v>0.25862068965517243</v>
      </c>
      <c r="Q100" s="26">
        <f>MYRANKS_H[[#This Row],[R]]/24.6-VLOOKUP(MYRANKS_H[[#This Row],[POS]],ReplacementLevel_H[],COLUMN(ReplacementLevel_H[R]),FALSE)</f>
        <v>0.76008130081300784</v>
      </c>
      <c r="R100" s="26">
        <f>MYRANKS_H[[#This Row],[HR]]/10.4-VLOOKUP(MYRANKS_H[[#This Row],[POS]],ReplacementLevel_H[],COLUMN(ReplacementLevel_H[HR]),FALSE)</f>
        <v>1.1115384615384616</v>
      </c>
      <c r="S100" s="26">
        <f>MYRANKS_H[[#This Row],[RBI]]/24.6-VLOOKUP(MYRANKS_H[[#This Row],[POS]],ReplacementLevel_H[],COLUMN(ReplacementLevel_H[RBI]),FALSE)</f>
        <v>1.2526829268292681</v>
      </c>
      <c r="T100" s="26">
        <f>MYRANKS_H[[#This Row],[SB]]/9.4-VLOOKUP(MYRANKS_H[[#This Row],[POS]],ReplacementLevel_H[],COLUMN(ReplacementLevel_H[SB]),FALSE)</f>
        <v>-1.1272340425531915</v>
      </c>
      <c r="U100" s="26">
        <f>((MYRANKS_H[[#This Row],[H]]+1768)/(MYRANKS_H[[#This Row],[AB]]+6617)-0.267)/0.0024-VLOOKUP(MYRANKS_H[[#This Row],[POS]],ReplacementLevel_H[],COLUMN(ReplacementLevel_H[AVG]),FALSE)</f>
        <v>-0.10168977914741205</v>
      </c>
      <c r="V100" s="26">
        <f>MYRANKS_H[[#This Row],[RSGP]]+MYRANKS_H[[#This Row],[HRSGP]]+MYRANKS_H[[#This Row],[RBISGP]]+MYRANKS_H[[#This Row],[SBSGP]]+MYRANKS_H[[#This Row],[AVGSGP]]</f>
        <v>1.895378867480134</v>
      </c>
    </row>
    <row r="101" spans="1:22" x14ac:dyDescent="0.25">
      <c r="A101" s="8" t="s">
        <v>19793</v>
      </c>
      <c r="B101" s="15" t="str">
        <f>VLOOKUP(MYRANKS_H[[#This Row],[PLAYERID]],PLAYERIDMAP[],COLUMN(PLAYERIDMAP[LASTNAME]),FALSE)</f>
        <v>Perez</v>
      </c>
      <c r="C101" s="12" t="str">
        <f>VLOOKUP(MYRANKS_H[[#This Row],[PLAYERID]],PLAYERIDMAP[],COLUMN(PLAYERIDMAP[FIRSTNAME]),FALSE)</f>
        <v xml:space="preserve">Salvador </v>
      </c>
      <c r="D101" s="12" t="str">
        <f>VLOOKUP(MYRANKS_H[[#This Row],[PLAYERID]],PLAYERIDMAP[],COLUMN(PLAYERIDMAP[TEAM]),FALSE)</f>
        <v>KC</v>
      </c>
      <c r="E101" s="12" t="str">
        <f>VLOOKUP(MYRANKS_H[[#This Row],[PLAYERID]],PLAYERIDMAP[],COLUMN(PLAYERIDMAP[POS]),FALSE)</f>
        <v>C</v>
      </c>
      <c r="F101" s="12">
        <f>VLOOKUP(MYRANKS_H[[#This Row],[PLAYERID]],PLAYERIDMAP[],COLUMN(PLAYERIDMAP[IDFANGRAPHS]),FALSE)</f>
        <v>7304</v>
      </c>
      <c r="G101" s="12">
        <f>VLOOKUP(MYRANKS_H[[#This Row],[IDFRANGRAPHS]],STEAMER_H[],COLUMN(STEAMER_H[PA]),FALSE)</f>
        <v>439</v>
      </c>
      <c r="H101" s="12">
        <f>VLOOKUP(MYRANKS_H[[#This Row],[IDFRANGRAPHS]],STEAMER_H[],COLUMN(STEAMER_H[AB]),FALSE)</f>
        <v>410</v>
      </c>
      <c r="I101" s="12">
        <f>VLOOKUP(MYRANKS_H[[#This Row],[IDFRANGRAPHS]],STEAMER_H[],COLUMN(STEAMER_H[H]),FALSE)</f>
        <v>116</v>
      </c>
      <c r="J101" s="12">
        <f>VLOOKUP(MYRANKS_H[[#This Row],[IDFRANGRAPHS]],STEAMER_H[],COLUMN(STEAMER_H[HR]),FALSE)</f>
        <v>11</v>
      </c>
      <c r="K101" s="12">
        <f>VLOOKUP(MYRANKS_H[[#This Row],[IDFRANGRAPHS]],STEAMER_H[],COLUMN(STEAMER_H[R]),FALSE)</f>
        <v>48</v>
      </c>
      <c r="L101" s="12">
        <f>VLOOKUP(MYRANKS_H[[#This Row],[IDFRANGRAPHS]],STEAMER_H[],COLUMN(STEAMER_H[RBI]),FALSE)</f>
        <v>52</v>
      </c>
      <c r="M101" s="12">
        <f>VLOOKUP(MYRANKS_H[[#This Row],[IDFRANGRAPHS]],STEAMER_H[],COLUMN(STEAMER_H[BB]),FALSE)</f>
        <v>21</v>
      </c>
      <c r="N101" s="12">
        <f>VLOOKUP(MYRANKS_H[[#This Row],[IDFRANGRAPHS]],STEAMER_H[],COLUMN(STEAMER_H[SO]),FALSE)</f>
        <v>41</v>
      </c>
      <c r="O101" s="12">
        <f>VLOOKUP(MYRANKS_H[[#This Row],[IDFRANGRAPHS]],STEAMER_H[],COLUMN(STEAMER_H[SB]),FALSE)</f>
        <v>1</v>
      </c>
      <c r="P101" s="14">
        <f>MYRANKS_H[[#This Row],[H]]/MYRANKS_H[[#This Row],[AB]]</f>
        <v>0.28292682926829266</v>
      </c>
      <c r="Q101" s="26">
        <f>MYRANKS_H[[#This Row],[R]]/24.6-VLOOKUP(MYRANKS_H[[#This Row],[POS]],ReplacementLevel_H[],COLUMN(ReplacementLevel_H[R]),FALSE)</f>
        <v>0.56121951219512201</v>
      </c>
      <c r="R101" s="26">
        <f>MYRANKS_H[[#This Row],[HR]]/10.4-VLOOKUP(MYRANKS_H[[#This Row],[POS]],ReplacementLevel_H[],COLUMN(ReplacementLevel_H[HR]),FALSE)</f>
        <v>0.18769230769230771</v>
      </c>
      <c r="S101" s="26">
        <f>MYRANKS_H[[#This Row],[RBI]]/24.6-VLOOKUP(MYRANKS_H[[#This Row],[POS]],ReplacementLevel_H[],COLUMN(ReplacementLevel_H[RBI]),FALSE)</f>
        <v>0.70382113821138215</v>
      </c>
      <c r="T101" s="26">
        <f>MYRANKS_H[[#This Row],[SB]]/9.4-VLOOKUP(MYRANKS_H[[#This Row],[POS]],ReplacementLevel_H[],COLUMN(ReplacementLevel_H[SB]),FALSE)</f>
        <v>-2.3617021276595748E-2</v>
      </c>
      <c r="U101" s="26">
        <f>((MYRANKS_H[[#This Row],[H]]+1768)/(MYRANKS_H[[#This Row],[AB]]+6617)-0.267)/0.0024-VLOOKUP(MYRANKS_H[[#This Row],[POS]],ReplacementLevel_H[],COLUMN(ReplacementLevel_H[AVG]),FALSE)</f>
        <v>0.81196812295430654</v>
      </c>
      <c r="V101" s="26">
        <f>MYRANKS_H[[#This Row],[RSGP]]+MYRANKS_H[[#This Row],[HRSGP]]+MYRANKS_H[[#This Row],[RBISGP]]+MYRANKS_H[[#This Row],[SBSGP]]+MYRANKS_H[[#This Row],[AVGSGP]]</f>
        <v>2.2410840597765227</v>
      </c>
    </row>
    <row r="102" spans="1:22" ht="15" customHeight="1" x14ac:dyDescent="0.25">
      <c r="A102" s="7" t="s">
        <v>18967</v>
      </c>
      <c r="B102" s="8" t="str">
        <f>VLOOKUP(MYRANKS_H[[#This Row],[PLAYERID]],PLAYERIDMAP[],COLUMN(PLAYERIDMAP[LASTNAME]),FALSE)</f>
        <v>LaRoche</v>
      </c>
      <c r="C102" s="11" t="str">
        <f>VLOOKUP(MYRANKS_H[[#This Row],[PLAYERID]],PLAYERIDMAP[],COLUMN(PLAYERIDMAP[FIRSTNAME]),FALSE)</f>
        <v xml:space="preserve">Adam </v>
      </c>
      <c r="D102" s="11" t="str">
        <f>VLOOKUP(MYRANKS_H[[#This Row],[PLAYERID]],PLAYERIDMAP[],COLUMN(PLAYERIDMAP[TEAM]),FALSE)</f>
        <v>WAS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1904</v>
      </c>
      <c r="G102" s="12">
        <f>VLOOKUP(MYRANKS_H[[#This Row],[IDFRANGRAPHS]],STEAMER_H[],COLUMN(STEAMER_H[PA]),FALSE)</f>
        <v>561</v>
      </c>
      <c r="H102" s="12">
        <f>VLOOKUP(MYRANKS_H[[#This Row],[IDFRANGRAPHS]],STEAMER_H[],COLUMN(STEAMER_H[AB]),FALSE)</f>
        <v>491</v>
      </c>
      <c r="I102" s="12">
        <f>VLOOKUP(MYRANKS_H[[#This Row],[IDFRANGRAPHS]],STEAMER_H[],COLUMN(STEAMER_H[H]),FALSE)</f>
        <v>127</v>
      </c>
      <c r="J102" s="12">
        <f>VLOOKUP(MYRANKS_H[[#This Row],[IDFRANGRAPHS]],STEAMER_H[],COLUMN(STEAMER_H[HR]),FALSE)</f>
        <v>23</v>
      </c>
      <c r="K102" s="12">
        <f>VLOOKUP(MYRANKS_H[[#This Row],[IDFRANGRAPHS]],STEAMER_H[],COLUMN(STEAMER_H[R]),FALSE)</f>
        <v>68</v>
      </c>
      <c r="L102" s="12">
        <f>VLOOKUP(MYRANKS_H[[#This Row],[IDFRANGRAPHS]],STEAMER_H[],COLUMN(STEAMER_H[RBI]),FALSE)</f>
        <v>78</v>
      </c>
      <c r="M102" s="12">
        <f>VLOOKUP(MYRANKS_H[[#This Row],[IDFRANGRAPHS]],STEAMER_H[],COLUMN(STEAMER_H[BB]),FALSE)</f>
        <v>62</v>
      </c>
      <c r="N102" s="12">
        <f>VLOOKUP(MYRANKS_H[[#This Row],[IDFRANGRAPHS]],STEAMER_H[],COLUMN(STEAMER_H[SO]),FALSE)</f>
        <v>126</v>
      </c>
      <c r="O102" s="12">
        <f>VLOOKUP(MYRANKS_H[[#This Row],[IDFRANGRAPHS]],STEAMER_H[],COLUMN(STEAMER_H[SB]),FALSE)</f>
        <v>1</v>
      </c>
      <c r="P102" s="14">
        <f>MYRANKS_H[[#This Row],[H]]/MYRANKS_H[[#This Row],[AB]]</f>
        <v>0.25865580448065173</v>
      </c>
      <c r="Q102" s="26">
        <f>MYRANKS_H[[#This Row],[R]]/24.6-VLOOKUP(MYRANKS_H[[#This Row],[POS]],ReplacementLevel_H[],COLUMN(ReplacementLevel_H[R]),FALSE)</f>
        <v>0.3942276422764226</v>
      </c>
      <c r="R102" s="26">
        <f>MYRANKS_H[[#This Row],[HR]]/10.4-VLOOKUP(MYRANKS_H[[#This Row],[POS]],ReplacementLevel_H[],COLUMN(ReplacementLevel_H[HR]),FALSE)</f>
        <v>0.67153846153846164</v>
      </c>
      <c r="S102" s="26">
        <f>MYRANKS_H[[#This Row],[RBI]]/24.6-VLOOKUP(MYRANKS_H[[#This Row],[POS]],ReplacementLevel_H[],COLUMN(ReplacementLevel_H[RBI]),FALSE)</f>
        <v>0.71073170731707291</v>
      </c>
      <c r="T102" s="26">
        <f>MYRANKS_H[[#This Row],[SB]]/9.4-VLOOKUP(MYRANKS_H[[#This Row],[POS]],ReplacementLevel_H[],COLUMN(ReplacementLevel_H[SB]),FALSE)</f>
        <v>-0.15361702127659577</v>
      </c>
      <c r="U102" s="26">
        <f>((MYRANKS_H[[#This Row],[H]]+1768)/(MYRANKS_H[[#This Row],[AB]]+6617)-0.267)/0.0024-VLOOKUP(MYRANKS_H[[#This Row],[POS]],ReplacementLevel_H[],COLUMN(ReplacementLevel_H[AVG]),FALSE)</f>
        <v>7.3755392984422713E-2</v>
      </c>
      <c r="V102" s="26">
        <f>MYRANKS_H[[#This Row],[RSGP]]+MYRANKS_H[[#This Row],[HRSGP]]+MYRANKS_H[[#This Row],[RBISGP]]+MYRANKS_H[[#This Row],[SBSGP]]+MYRANKS_H[[#This Row],[AVGSGP]]</f>
        <v>1.6966361828397842</v>
      </c>
    </row>
    <row r="103" spans="1:22" x14ac:dyDescent="0.25">
      <c r="A103" s="8" t="s">
        <v>19966</v>
      </c>
      <c r="B103" s="15" t="str">
        <f>VLOOKUP(MYRANKS_H[[#This Row],[PLAYERID]],PLAYERIDMAP[],COLUMN(PLAYERIDMAP[LASTNAME]),FALSE)</f>
        <v>Reddick</v>
      </c>
      <c r="C103" s="12" t="str">
        <f>VLOOKUP(MYRANKS_H[[#This Row],[PLAYERID]],PLAYERIDMAP[],COLUMN(PLAYERIDMAP[FIRSTNAME]),FALSE)</f>
        <v xml:space="preserve">Josh </v>
      </c>
      <c r="D103" s="12" t="str">
        <f>VLOOKUP(MYRANKS_H[[#This Row],[PLAYERID]],PLAYERIDMAP[],COLUMN(PLAYERIDMAP[TEAM]),FALSE)</f>
        <v>OAK</v>
      </c>
      <c r="E103" s="12" t="str">
        <f>VLOOKUP(MYRANKS_H[[#This Row],[PLAYERID]],PLAYERIDMAP[],COLUMN(PLAYERIDMAP[POS]),FALSE)</f>
        <v>OF</v>
      </c>
      <c r="F103" s="12">
        <f>VLOOKUP(MYRANKS_H[[#This Row],[PLAYERID]],PLAYERIDMAP[],COLUMN(PLAYERIDMAP[IDFANGRAPHS]),FALSE)</f>
        <v>3892</v>
      </c>
      <c r="G103" s="12">
        <f>VLOOKUP(MYRANKS_H[[#This Row],[IDFRANGRAPHS]],STEAMER_H[],COLUMN(STEAMER_H[PA]),FALSE)</f>
        <v>606</v>
      </c>
      <c r="H103" s="12">
        <f>VLOOKUP(MYRANKS_H[[#This Row],[IDFRANGRAPHS]],STEAMER_H[],COLUMN(STEAMER_H[AB]),FALSE)</f>
        <v>549</v>
      </c>
      <c r="I103" s="12">
        <f>VLOOKUP(MYRANKS_H[[#This Row],[IDFRANGRAPHS]],STEAMER_H[],COLUMN(STEAMER_H[H]),FALSE)</f>
        <v>133</v>
      </c>
      <c r="J103" s="12">
        <f>VLOOKUP(MYRANKS_H[[#This Row],[IDFRANGRAPHS]],STEAMER_H[],COLUMN(STEAMER_H[HR]),FALSE)</f>
        <v>25</v>
      </c>
      <c r="K103" s="12">
        <f>VLOOKUP(MYRANKS_H[[#This Row],[IDFRANGRAPHS]],STEAMER_H[],COLUMN(STEAMER_H[R]),FALSE)</f>
        <v>72</v>
      </c>
      <c r="L103" s="12">
        <f>VLOOKUP(MYRANKS_H[[#This Row],[IDFRANGRAPHS]],STEAMER_H[],COLUMN(STEAMER_H[RBI]),FALSE)</f>
        <v>82</v>
      </c>
      <c r="M103" s="12">
        <f>VLOOKUP(MYRANKS_H[[#This Row],[IDFRANGRAPHS]],STEAMER_H[],COLUMN(STEAMER_H[BB]),FALSE)</f>
        <v>48</v>
      </c>
      <c r="N103" s="12">
        <f>VLOOKUP(MYRANKS_H[[#This Row],[IDFRANGRAPHS]],STEAMER_H[],COLUMN(STEAMER_H[SO]),FALSE)</f>
        <v>121</v>
      </c>
      <c r="O103" s="12">
        <f>VLOOKUP(MYRANKS_H[[#This Row],[IDFRANGRAPHS]],STEAMER_H[],COLUMN(STEAMER_H[SB]),FALSE)</f>
        <v>6</v>
      </c>
      <c r="P103" s="14">
        <f>MYRANKS_H[[#This Row],[H]]/MYRANKS_H[[#This Row],[AB]]</f>
        <v>0.24225865209471767</v>
      </c>
      <c r="Q103" s="26">
        <f>MYRANKS_H[[#This Row],[R]]/24.6-VLOOKUP(MYRANKS_H[[#This Row],[POS]],ReplacementLevel_H[],COLUMN(ReplacementLevel_H[R]),FALSE)</f>
        <v>0.55682926829268276</v>
      </c>
      <c r="R103" s="26">
        <f>MYRANKS_H[[#This Row],[HR]]/10.4-VLOOKUP(MYRANKS_H[[#This Row],[POS]],ReplacementLevel_H[],COLUMN(ReplacementLevel_H[HR]),FALSE)</f>
        <v>1.3038461538461537</v>
      </c>
      <c r="S103" s="26">
        <f>MYRANKS_H[[#This Row],[RBI]]/24.6-VLOOKUP(MYRANKS_H[[#This Row],[POS]],ReplacementLevel_H[],COLUMN(ReplacementLevel_H[RBI]),FALSE)</f>
        <v>1.293333333333333</v>
      </c>
      <c r="T103" s="26">
        <f>MYRANKS_H[[#This Row],[SB]]/9.4-VLOOKUP(MYRANKS_H[[#This Row],[POS]],ReplacementLevel_H[],COLUMN(ReplacementLevel_H[SB]),FALSE)</f>
        <v>-0.70170212765957463</v>
      </c>
      <c r="U103" s="26">
        <f>((MYRANKS_H[[#This Row],[H]]+1768)/(MYRANKS_H[[#This Row],[AB]]+6617)-0.267)/0.0024-VLOOKUP(MYRANKS_H[[#This Row],[POS]],ReplacementLevel_H[],COLUMN(ReplacementLevel_H[AVG]),FALSE)</f>
        <v>-0.63646199646479196</v>
      </c>
      <c r="V103" s="26">
        <f>MYRANKS_H[[#This Row],[RSGP]]+MYRANKS_H[[#This Row],[HRSGP]]+MYRANKS_H[[#This Row],[RBISGP]]+MYRANKS_H[[#This Row],[SBSGP]]+MYRANKS_H[[#This Row],[AVGSGP]]</f>
        <v>1.8158446313478029</v>
      </c>
    </row>
    <row r="104" spans="1:22" ht="15" customHeight="1" x14ac:dyDescent="0.25">
      <c r="A104" s="7" t="s">
        <v>18616</v>
      </c>
      <c r="B104" s="8" t="str">
        <f>VLOOKUP(MYRANKS_H[[#This Row],[PLAYERID]],PLAYERIDMAP[],COLUMN(PLAYERIDMAP[LASTNAME]),FALSE)</f>
        <v>Howard</v>
      </c>
      <c r="C104" s="11" t="str">
        <f>VLOOKUP(MYRANKS_H[[#This Row],[PLAYERID]],PLAYERIDMAP[],COLUMN(PLAYERIDMAP[FIRSTNAME]),FALSE)</f>
        <v xml:space="preserve">Ryan </v>
      </c>
      <c r="D104" s="11" t="str">
        <f>VLOOKUP(MYRANKS_H[[#This Row],[PLAYERID]],PLAYERIDMAP[],COLUMN(PLAYERIDMAP[TEAM]),FALSE)</f>
        <v>PHI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2154</v>
      </c>
      <c r="G104" s="12">
        <f>VLOOKUP(MYRANKS_H[[#This Row],[IDFRANGRAPHS]],STEAMER_H[],COLUMN(STEAMER_H[PA]),FALSE)</f>
        <v>524</v>
      </c>
      <c r="H104" s="12">
        <f>VLOOKUP(MYRANKS_H[[#This Row],[IDFRANGRAPHS]],STEAMER_H[],COLUMN(STEAMER_H[AB]),FALSE)</f>
        <v>459</v>
      </c>
      <c r="I104" s="12">
        <f>VLOOKUP(MYRANKS_H[[#This Row],[IDFRANGRAPHS]],STEAMER_H[],COLUMN(STEAMER_H[H]),FALSE)</f>
        <v>114</v>
      </c>
      <c r="J104" s="12">
        <f>VLOOKUP(MYRANKS_H[[#This Row],[IDFRANGRAPHS]],STEAMER_H[],COLUMN(STEAMER_H[HR]),FALSE)</f>
        <v>26</v>
      </c>
      <c r="K104" s="12">
        <f>VLOOKUP(MYRANKS_H[[#This Row],[IDFRANGRAPHS]],STEAMER_H[],COLUMN(STEAMER_H[R]),FALSE)</f>
        <v>67</v>
      </c>
      <c r="L104" s="12">
        <f>VLOOKUP(MYRANKS_H[[#This Row],[IDFRANGRAPHS]],STEAMER_H[],COLUMN(STEAMER_H[RBI]),FALSE)</f>
        <v>78</v>
      </c>
      <c r="M104" s="12">
        <f>VLOOKUP(MYRANKS_H[[#This Row],[IDFRANGRAPHS]],STEAMER_H[],COLUMN(STEAMER_H[BB]),FALSE)</f>
        <v>56</v>
      </c>
      <c r="N104" s="12">
        <f>VLOOKUP(MYRANKS_H[[#This Row],[IDFRANGRAPHS]],STEAMER_H[],COLUMN(STEAMER_H[SO]),FALSE)</f>
        <v>147</v>
      </c>
      <c r="O104" s="12">
        <f>VLOOKUP(MYRANKS_H[[#This Row],[IDFRANGRAPHS]],STEAMER_H[],COLUMN(STEAMER_H[SB]),FALSE)</f>
        <v>1</v>
      </c>
      <c r="P104" s="14">
        <f>MYRANKS_H[[#This Row],[H]]/MYRANKS_H[[#This Row],[AB]]</f>
        <v>0.24836601307189543</v>
      </c>
      <c r="Q104" s="26">
        <f>MYRANKS_H[[#This Row],[R]]/24.6-VLOOKUP(MYRANKS_H[[#This Row],[POS]],ReplacementLevel_H[],COLUMN(ReplacementLevel_H[R]),FALSE)</f>
        <v>0.35357723577235767</v>
      </c>
      <c r="R104" s="26">
        <f>MYRANKS_H[[#This Row],[HR]]/10.4-VLOOKUP(MYRANKS_H[[#This Row],[POS]],ReplacementLevel_H[],COLUMN(ReplacementLevel_H[HR]),FALSE)</f>
        <v>0.96</v>
      </c>
      <c r="S104" s="26">
        <f>MYRANKS_H[[#This Row],[RBI]]/24.6-VLOOKUP(MYRANKS_H[[#This Row],[POS]],ReplacementLevel_H[],COLUMN(ReplacementLevel_H[RBI]),FALSE)</f>
        <v>0.71073170731707291</v>
      </c>
      <c r="T104" s="26">
        <f>MYRANKS_H[[#This Row],[SB]]/9.4-VLOOKUP(MYRANKS_H[[#This Row],[POS]],ReplacementLevel_H[],COLUMN(ReplacementLevel_H[SB]),FALSE)</f>
        <v>-0.15361702127659577</v>
      </c>
      <c r="U104" s="26">
        <f>((MYRANKS_H[[#This Row],[H]]+1768)/(MYRANKS_H[[#This Row],[AB]]+6617)-0.267)/0.0024-VLOOKUP(MYRANKS_H[[#This Row],[POS]],ReplacementLevel_H[],COLUMN(ReplacementLevel_H[AVG]),FALSE)</f>
        <v>-0.18938571697757894</v>
      </c>
      <c r="V104" s="26">
        <f>MYRANKS_H[[#This Row],[RSGP]]+MYRANKS_H[[#This Row],[HRSGP]]+MYRANKS_H[[#This Row],[RBISGP]]+MYRANKS_H[[#This Row],[SBSGP]]+MYRANKS_H[[#This Row],[AVGSGP]]</f>
        <v>1.6813062048352558</v>
      </c>
    </row>
    <row r="105" spans="1:22" ht="15" customHeight="1" x14ac:dyDescent="0.25">
      <c r="A105" s="7" t="s">
        <v>17798</v>
      </c>
      <c r="B105" s="8" t="str">
        <f>VLOOKUP(MYRANKS_H[[#This Row],[PLAYERID]],PLAYERIDMAP[],COLUMN(PLAYERIDMAP[LASTNAME]),FALSE)</f>
        <v>Davis</v>
      </c>
      <c r="C105" s="11" t="str">
        <f>VLOOKUP(MYRANKS_H[[#This Row],[PLAYERID]],PLAYERIDMAP[],COLUMN(PLAYERIDMAP[FIRSTNAME]),FALSE)</f>
        <v xml:space="preserve">Chris </v>
      </c>
      <c r="D105" s="11" t="str">
        <f>VLOOKUP(MYRANKS_H[[#This Row],[PLAYERID]],PLAYERIDMAP[],COLUMN(PLAYERIDMAP[TEAM]),FALSE)</f>
        <v>BAL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9272</v>
      </c>
      <c r="G105" s="12">
        <f>VLOOKUP(MYRANKS_H[[#This Row],[IDFRANGRAPHS]],STEAMER_H[],COLUMN(STEAMER_H[PA]),FALSE)</f>
        <v>487</v>
      </c>
      <c r="H105" s="12">
        <f>VLOOKUP(MYRANKS_H[[#This Row],[IDFRANGRAPHS]],STEAMER_H[],COLUMN(STEAMER_H[AB]),FALSE)</f>
        <v>441</v>
      </c>
      <c r="I105" s="12">
        <f>VLOOKUP(MYRANKS_H[[#This Row],[IDFRANGRAPHS]],STEAMER_H[],COLUMN(STEAMER_H[H]),FALSE)</f>
        <v>117</v>
      </c>
      <c r="J105" s="12">
        <f>VLOOKUP(MYRANKS_H[[#This Row],[IDFRANGRAPHS]],STEAMER_H[],COLUMN(STEAMER_H[HR]),FALSE)</f>
        <v>25</v>
      </c>
      <c r="K105" s="12">
        <f>VLOOKUP(MYRANKS_H[[#This Row],[IDFRANGRAPHS]],STEAMER_H[],COLUMN(STEAMER_H[R]),FALSE)</f>
        <v>62</v>
      </c>
      <c r="L105" s="12">
        <f>VLOOKUP(MYRANKS_H[[#This Row],[IDFRANGRAPHS]],STEAMER_H[],COLUMN(STEAMER_H[RBI]),FALSE)</f>
        <v>71</v>
      </c>
      <c r="M105" s="12">
        <f>VLOOKUP(MYRANKS_H[[#This Row],[IDFRANGRAPHS]],STEAMER_H[],COLUMN(STEAMER_H[BB]),FALSE)</f>
        <v>37</v>
      </c>
      <c r="N105" s="12">
        <f>VLOOKUP(MYRANKS_H[[#This Row],[IDFRANGRAPHS]],STEAMER_H[],COLUMN(STEAMER_H[SO]),FALSE)</f>
        <v>136</v>
      </c>
      <c r="O105" s="12">
        <f>VLOOKUP(MYRANKS_H[[#This Row],[IDFRANGRAPHS]],STEAMER_H[],COLUMN(STEAMER_H[SB]),FALSE)</f>
        <v>2</v>
      </c>
      <c r="P105" s="14">
        <f>MYRANKS_H[[#This Row],[H]]/MYRANKS_H[[#This Row],[AB]]</f>
        <v>0.26530612244897961</v>
      </c>
      <c r="Q105" s="26">
        <f>MYRANKS_H[[#This Row],[R]]/24.6-VLOOKUP(MYRANKS_H[[#This Row],[POS]],ReplacementLevel_H[],COLUMN(ReplacementLevel_H[R]),FALSE)</f>
        <v>0.15032520325203214</v>
      </c>
      <c r="R105" s="26">
        <f>MYRANKS_H[[#This Row],[HR]]/10.4-VLOOKUP(MYRANKS_H[[#This Row],[POS]],ReplacementLevel_H[],COLUMN(ReplacementLevel_H[HR]),FALSE)</f>
        <v>0.86384615384615371</v>
      </c>
      <c r="S105" s="26">
        <f>MYRANKS_H[[#This Row],[RBI]]/24.6-VLOOKUP(MYRANKS_H[[#This Row],[POS]],ReplacementLevel_H[],COLUMN(ReplacementLevel_H[RBI]),FALSE)</f>
        <v>0.42617886178861797</v>
      </c>
      <c r="T105" s="26">
        <f>MYRANKS_H[[#This Row],[SB]]/9.4-VLOOKUP(MYRANKS_H[[#This Row],[POS]],ReplacementLevel_H[],COLUMN(ReplacementLevel_H[SB]),FALSE)</f>
        <v>-4.7234042553191496E-2</v>
      </c>
      <c r="U105" s="26">
        <f>((MYRANKS_H[[#This Row],[H]]+1768)/(MYRANKS_H[[#This Row],[AB]]+6617)-0.267)/0.0024-VLOOKUP(MYRANKS_H[[#This Row],[POS]],ReplacementLevel_H[],COLUMN(ReplacementLevel_H[AVG]),FALSE)</f>
        <v>0.27034381788985978</v>
      </c>
      <c r="V105" s="26">
        <f>MYRANKS_H[[#This Row],[RSGP]]+MYRANKS_H[[#This Row],[HRSGP]]+MYRANKS_H[[#This Row],[RBISGP]]+MYRANKS_H[[#This Row],[SBSGP]]+MYRANKS_H[[#This Row],[AVGSGP]]</f>
        <v>1.6634599942234722</v>
      </c>
    </row>
    <row r="106" spans="1:22" ht="15" customHeight="1" x14ac:dyDescent="0.25">
      <c r="A106" s="7" t="s">
        <v>17972</v>
      </c>
      <c r="B106" s="8" t="str">
        <f>VLOOKUP(MYRANKS_H[[#This Row],[PLAYERID]],PLAYERIDMAP[],COLUMN(PLAYERIDMAP[LASTNAME]),FALSE)</f>
        <v>Dunn</v>
      </c>
      <c r="C106" s="11" t="str">
        <f>VLOOKUP(MYRANKS_H[[#This Row],[PLAYERID]],PLAYERIDMAP[],COLUMN(PLAYERIDMAP[FIRSTNAME]),FALSE)</f>
        <v xml:space="preserve">Adam </v>
      </c>
      <c r="D106" s="11" t="str">
        <f>VLOOKUP(MYRANKS_H[[#This Row],[PLAYERID]],PLAYERIDMAP[],COLUMN(PLAYERIDMAP[TEAM]),FALSE)</f>
        <v>CHW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319</v>
      </c>
      <c r="G106" s="12">
        <f>VLOOKUP(MYRANKS_H[[#This Row],[IDFRANGRAPHS]],STEAMER_H[],COLUMN(STEAMER_H[PA]),FALSE)</f>
        <v>612</v>
      </c>
      <c r="H106" s="12">
        <f>VLOOKUP(MYRANKS_H[[#This Row],[IDFRANGRAPHS]],STEAMER_H[],COLUMN(STEAMER_H[AB]),FALSE)</f>
        <v>508</v>
      </c>
      <c r="I106" s="12">
        <f>VLOOKUP(MYRANKS_H[[#This Row],[IDFRANGRAPHS]],STEAMER_H[],COLUMN(STEAMER_H[H]),FALSE)</f>
        <v>108</v>
      </c>
      <c r="J106" s="12">
        <f>VLOOKUP(MYRANKS_H[[#This Row],[IDFRANGRAPHS]],STEAMER_H[],COLUMN(STEAMER_H[HR]),FALSE)</f>
        <v>31</v>
      </c>
      <c r="K106" s="12">
        <f>VLOOKUP(MYRANKS_H[[#This Row],[IDFRANGRAPHS]],STEAMER_H[],COLUMN(STEAMER_H[R]),FALSE)</f>
        <v>78</v>
      </c>
      <c r="L106" s="12">
        <f>VLOOKUP(MYRANKS_H[[#This Row],[IDFRANGRAPHS]],STEAMER_H[],COLUMN(STEAMER_H[RBI]),FALSE)</f>
        <v>81</v>
      </c>
      <c r="M106" s="12">
        <f>VLOOKUP(MYRANKS_H[[#This Row],[IDFRANGRAPHS]],STEAMER_H[],COLUMN(STEAMER_H[BB]),FALSE)</f>
        <v>95</v>
      </c>
      <c r="N106" s="12">
        <f>VLOOKUP(MYRANKS_H[[#This Row],[IDFRANGRAPHS]],STEAMER_H[],COLUMN(STEAMER_H[SO]),FALSE)</f>
        <v>202</v>
      </c>
      <c r="O106" s="12">
        <f>VLOOKUP(MYRANKS_H[[#This Row],[IDFRANGRAPHS]],STEAMER_H[],COLUMN(STEAMER_H[SB]),FALSE)</f>
        <v>1</v>
      </c>
      <c r="P106" s="14">
        <f>MYRANKS_H[[#This Row],[H]]/MYRANKS_H[[#This Row],[AB]]</f>
        <v>0.2125984251968504</v>
      </c>
      <c r="Q106" s="26">
        <f>MYRANKS_H[[#This Row],[R]]/24.6-VLOOKUP(MYRANKS_H[[#This Row],[POS]],ReplacementLevel_H[],COLUMN(ReplacementLevel_H[R]),FALSE)</f>
        <v>0.80073170731707277</v>
      </c>
      <c r="R106" s="26">
        <f>MYRANKS_H[[#This Row],[HR]]/10.4-VLOOKUP(MYRANKS_H[[#This Row],[POS]],ReplacementLevel_H[],COLUMN(ReplacementLevel_H[HR]),FALSE)</f>
        <v>1.4407692307692308</v>
      </c>
      <c r="S106" s="26">
        <f>MYRANKS_H[[#This Row],[RBI]]/24.6-VLOOKUP(MYRANKS_H[[#This Row],[POS]],ReplacementLevel_H[],COLUMN(ReplacementLevel_H[RBI]),FALSE)</f>
        <v>0.83268292682926814</v>
      </c>
      <c r="T106" s="26">
        <f>MYRANKS_H[[#This Row],[SB]]/9.4-VLOOKUP(MYRANKS_H[[#This Row],[POS]],ReplacementLevel_H[],COLUMN(ReplacementLevel_H[SB]),FALSE)</f>
        <v>-0.15361702127659577</v>
      </c>
      <c r="U106" s="26">
        <f>((MYRANKS_H[[#This Row],[H]]+1768)/(MYRANKS_H[[#This Row],[AB]]+6617)-0.267)/0.0024-VLOOKUP(MYRANKS_H[[#This Row],[POS]],ReplacementLevel_H[],COLUMN(ReplacementLevel_H[AVG]),FALSE)</f>
        <v>-1.3023976608187202</v>
      </c>
      <c r="V106" s="26">
        <f>MYRANKS_H[[#This Row],[RSGP]]+MYRANKS_H[[#This Row],[HRSGP]]+MYRANKS_H[[#This Row],[RBISGP]]+MYRANKS_H[[#This Row],[SBSGP]]+MYRANKS_H[[#This Row],[AVGSGP]]</f>
        <v>1.6181691828202558</v>
      </c>
    </row>
    <row r="107" spans="1:22" ht="15" customHeight="1" x14ac:dyDescent="0.25">
      <c r="A107" s="7" t="s">
        <v>17208</v>
      </c>
      <c r="B107" s="8" t="str">
        <f>VLOOKUP(MYRANKS_H[[#This Row],[PLAYERID]],PLAYERIDMAP[],COLUMN(PLAYERIDMAP[LASTNAME]),FALSE)</f>
        <v>Belt</v>
      </c>
      <c r="C107" s="11" t="str">
        <f>VLOOKUP(MYRANKS_H[[#This Row],[PLAYERID]],PLAYERIDMAP[],COLUMN(PLAYERIDMAP[FIRSTNAME]),FALSE)</f>
        <v xml:space="preserve">Brandon </v>
      </c>
      <c r="D107" s="11" t="str">
        <f>VLOOKUP(MYRANKS_H[[#This Row],[PLAYERID]],PLAYERIDMAP[],COLUMN(PLAYERIDMAP[TEAM]),FALSE)</f>
        <v>SF</v>
      </c>
      <c r="E107" s="11" t="str">
        <f>VLOOKUP(MYRANKS_H[[#This Row],[PLAYERID]],PLAYERIDMAP[],COLUMN(PLAYERIDMAP[POS]),FALSE)</f>
        <v>1B</v>
      </c>
      <c r="F107" s="11">
        <f>VLOOKUP(MYRANKS_H[[#This Row],[PLAYERID]],PLAYERIDMAP[],COLUMN(PLAYERIDMAP[IDFANGRAPHS]),FALSE)</f>
        <v>10264</v>
      </c>
      <c r="G107" s="12">
        <f>VLOOKUP(MYRANKS_H[[#This Row],[IDFRANGRAPHS]],STEAMER_H[],COLUMN(STEAMER_H[PA]),FALSE)</f>
        <v>527</v>
      </c>
      <c r="H107" s="12">
        <f>VLOOKUP(MYRANKS_H[[#This Row],[IDFRANGRAPHS]],STEAMER_H[],COLUMN(STEAMER_H[AB]),FALSE)</f>
        <v>452</v>
      </c>
      <c r="I107" s="12">
        <f>VLOOKUP(MYRANKS_H[[#This Row],[IDFRANGRAPHS]],STEAMER_H[],COLUMN(STEAMER_H[H]),FALSE)</f>
        <v>124</v>
      </c>
      <c r="J107" s="12">
        <f>VLOOKUP(MYRANKS_H[[#This Row],[IDFRANGRAPHS]],STEAMER_H[],COLUMN(STEAMER_H[HR]),FALSE)</f>
        <v>15</v>
      </c>
      <c r="K107" s="12">
        <f>VLOOKUP(MYRANKS_H[[#This Row],[IDFRANGRAPHS]],STEAMER_H[],COLUMN(STEAMER_H[R]),FALSE)</f>
        <v>63</v>
      </c>
      <c r="L107" s="12">
        <f>VLOOKUP(MYRANKS_H[[#This Row],[IDFRANGRAPHS]],STEAMER_H[],COLUMN(STEAMER_H[RBI]),FALSE)</f>
        <v>65</v>
      </c>
      <c r="M107" s="12">
        <f>VLOOKUP(MYRANKS_H[[#This Row],[IDFRANGRAPHS]],STEAMER_H[],COLUMN(STEAMER_H[BB]),FALSE)</f>
        <v>65</v>
      </c>
      <c r="N107" s="12">
        <f>VLOOKUP(MYRANKS_H[[#This Row],[IDFRANGRAPHS]],STEAMER_H[],COLUMN(STEAMER_H[SO]),FALSE)</f>
        <v>109</v>
      </c>
      <c r="O107" s="12">
        <f>VLOOKUP(MYRANKS_H[[#This Row],[IDFRANGRAPHS]],STEAMER_H[],COLUMN(STEAMER_H[SB]),FALSE)</f>
        <v>9</v>
      </c>
      <c r="P107" s="14">
        <f>MYRANKS_H[[#This Row],[H]]/MYRANKS_H[[#This Row],[AB]]</f>
        <v>0.27433628318584069</v>
      </c>
      <c r="Q107" s="26">
        <f>MYRANKS_H[[#This Row],[R]]/24.6-VLOOKUP(MYRANKS_H[[#This Row],[POS]],ReplacementLevel_H[],COLUMN(ReplacementLevel_H[R]),FALSE)</f>
        <v>0.19097560975609751</v>
      </c>
      <c r="R107" s="26">
        <f>MYRANKS_H[[#This Row],[HR]]/10.4-VLOOKUP(MYRANKS_H[[#This Row],[POS]],ReplacementLevel_H[],COLUMN(ReplacementLevel_H[HR]),FALSE)</f>
        <v>-9.7692307692307745E-2</v>
      </c>
      <c r="S107" s="26">
        <f>MYRANKS_H[[#This Row],[RBI]]/24.6-VLOOKUP(MYRANKS_H[[#This Row],[POS]],ReplacementLevel_H[],COLUMN(ReplacementLevel_H[RBI]),FALSE)</f>
        <v>0.18227642276422751</v>
      </c>
      <c r="T107" s="26">
        <f>MYRANKS_H[[#This Row],[SB]]/9.4-VLOOKUP(MYRANKS_H[[#This Row],[POS]],ReplacementLevel_H[],COLUMN(ReplacementLevel_H[SB]),FALSE)</f>
        <v>0.69744680851063823</v>
      </c>
      <c r="U107" s="26">
        <f>((MYRANKS_H[[#This Row],[H]]+1768)/(MYRANKS_H[[#This Row],[AB]]+6617)-0.267)/0.0024-VLOOKUP(MYRANKS_H[[#This Row],[POS]],ReplacementLevel_H[],COLUMN(ReplacementLevel_H[AVG]),FALSE)</f>
        <v>0.50978120431932206</v>
      </c>
      <c r="V107" s="26">
        <f>MYRANKS_H[[#This Row],[RSGP]]+MYRANKS_H[[#This Row],[HRSGP]]+MYRANKS_H[[#This Row],[RBISGP]]+MYRANKS_H[[#This Row],[SBSGP]]+MYRANKS_H[[#This Row],[AVGSGP]]</f>
        <v>1.4827877376579774</v>
      </c>
    </row>
    <row r="108" spans="1:22" ht="15" customHeight="1" x14ac:dyDescent="0.25">
      <c r="A108" s="8" t="s">
        <v>20562</v>
      </c>
      <c r="B108" s="15" t="str">
        <f>VLOOKUP(MYRANKS_H[[#This Row],[PLAYERID]],PLAYERIDMAP[],COLUMN(PLAYERIDMAP[LASTNAME]),FALSE)</f>
        <v>Uggla</v>
      </c>
      <c r="C108" s="12" t="str">
        <f>VLOOKUP(MYRANKS_H[[#This Row],[PLAYERID]],PLAYERIDMAP[],COLUMN(PLAYERIDMAP[FIRSTNAME]),FALSE)</f>
        <v xml:space="preserve">Dan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2B</v>
      </c>
      <c r="F108" s="12">
        <f>VLOOKUP(MYRANKS_H[[#This Row],[PLAYERID]],PLAYERIDMAP[],COLUMN(PLAYERIDMAP[IDFANGRAPHS]),FALSE)</f>
        <v>3442</v>
      </c>
      <c r="G108" s="12">
        <f>VLOOKUP(MYRANKS_H[[#This Row],[IDFRANGRAPHS]],STEAMER_H[],COLUMN(STEAMER_H[PA]),FALSE)</f>
        <v>567</v>
      </c>
      <c r="H108" s="12">
        <f>VLOOKUP(MYRANKS_H[[#This Row],[IDFRANGRAPHS]],STEAMER_H[],COLUMN(STEAMER_H[AB]),FALSE)</f>
        <v>485</v>
      </c>
      <c r="I108" s="12">
        <f>VLOOKUP(MYRANKS_H[[#This Row],[IDFRANGRAPHS]],STEAMER_H[],COLUMN(STEAMER_H[H]),FALSE)</f>
        <v>115</v>
      </c>
      <c r="J108" s="12">
        <f>VLOOKUP(MYRANKS_H[[#This Row],[IDFRANGRAPHS]],STEAMER_H[],COLUMN(STEAMER_H[HR]),FALSE)</f>
        <v>22</v>
      </c>
      <c r="K108" s="12">
        <f>VLOOKUP(MYRANKS_H[[#This Row],[IDFRANGRAPHS]],STEAMER_H[],COLUMN(STEAMER_H[R]),FALSE)</f>
        <v>65</v>
      </c>
      <c r="L108" s="12">
        <f>VLOOKUP(MYRANKS_H[[#This Row],[IDFRANGRAPHS]],STEAMER_H[],COLUMN(STEAMER_H[RBI]),FALSE)</f>
        <v>71</v>
      </c>
      <c r="M108" s="12">
        <f>VLOOKUP(MYRANKS_H[[#This Row],[IDFRANGRAPHS]],STEAMER_H[],COLUMN(STEAMER_H[BB]),FALSE)</f>
        <v>69</v>
      </c>
      <c r="N108" s="12">
        <f>VLOOKUP(MYRANKS_H[[#This Row],[IDFRANGRAPHS]],STEAMER_H[],COLUMN(STEAMER_H[SO]),FALSE)</f>
        <v>138</v>
      </c>
      <c r="O108" s="12">
        <f>VLOOKUP(MYRANKS_H[[#This Row],[IDFRANGRAPHS]],STEAMER_H[],COLUMN(STEAMER_H[SB]),FALSE)</f>
        <v>2</v>
      </c>
      <c r="P108" s="14">
        <f>MYRANKS_H[[#This Row],[H]]/MYRANKS_H[[#This Row],[AB]]</f>
        <v>0.23711340206185566</v>
      </c>
      <c r="Q108" s="26">
        <f>MYRANKS_H[[#This Row],[R]]/24.6-VLOOKUP(MYRANKS_H[[#This Row],[POS]],ReplacementLevel_H[],COLUMN(ReplacementLevel_H[R]),FALSE)</f>
        <v>0.37227642276422745</v>
      </c>
      <c r="R108" s="26">
        <f>MYRANKS_H[[#This Row],[HR]]/10.4-VLOOKUP(MYRANKS_H[[#This Row],[POS]],ReplacementLevel_H[],COLUMN(ReplacementLevel_H[HR]),FALSE)</f>
        <v>1.1753846153846155</v>
      </c>
      <c r="S108" s="26">
        <f>MYRANKS_H[[#This Row],[RBI]]/24.6-VLOOKUP(MYRANKS_H[[#This Row],[POS]],ReplacementLevel_H[],COLUMN(ReplacementLevel_H[RBI]),FALSE)</f>
        <v>0.78617886178861784</v>
      </c>
      <c r="T108" s="26">
        <f>MYRANKS_H[[#This Row],[SB]]/9.4-VLOOKUP(MYRANKS_H[[#This Row],[POS]],ReplacementLevel_H[],COLUMN(ReplacementLevel_H[SB]),FALSE)</f>
        <v>-0.40723404255319151</v>
      </c>
      <c r="U108" s="26">
        <f>((MYRANKS_H[[#This Row],[H]]+1768)/(MYRANKS_H[[#This Row],[AB]]+6617)-0.267)/0.0024-VLOOKUP(MYRANKS_H[[#This Row],[POS]],ReplacementLevel_H[],COLUMN(ReplacementLevel_H[AVG]),FALSE)</f>
        <v>-0.93642448136676382</v>
      </c>
      <c r="V108" s="26">
        <f>MYRANKS_H[[#This Row],[RSGP]]+MYRANKS_H[[#This Row],[HRSGP]]+MYRANKS_H[[#This Row],[RBISGP]]+MYRANKS_H[[#This Row],[SBSGP]]+MYRANKS_H[[#This Row],[AVGSGP]]</f>
        <v>0.99018137601750544</v>
      </c>
    </row>
    <row r="109" spans="1:22" ht="15" customHeight="1" x14ac:dyDescent="0.25">
      <c r="A109" s="7" t="s">
        <v>17932</v>
      </c>
      <c r="B109" s="8" t="str">
        <f>VLOOKUP(MYRANKS_H[[#This Row],[PLAYERID]],PLAYERIDMAP[],COLUMN(PLAYERIDMAP[LASTNAME]),FALSE)</f>
        <v>Doumit</v>
      </c>
      <c r="C109" s="11" t="str">
        <f>VLOOKUP(MYRANKS_H[[#This Row],[PLAYERID]],PLAYERIDMAP[],COLUMN(PLAYERIDMAP[FIRSTNAME]),FALSE)</f>
        <v xml:space="preserve">Ryan </v>
      </c>
      <c r="D109" s="11" t="str">
        <f>VLOOKUP(MYRANKS_H[[#This Row],[PLAYERID]],PLAYERIDMAP[],COLUMN(PLAYERIDMAP[TEAM]),FALSE)</f>
        <v>MIN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2113</v>
      </c>
      <c r="G109" s="12">
        <f>VLOOKUP(MYRANKS_H[[#This Row],[IDFRANGRAPHS]],STEAMER_H[],COLUMN(STEAMER_H[PA]),FALSE)</f>
        <v>452</v>
      </c>
      <c r="H109" s="12">
        <f>VLOOKUP(MYRANKS_H[[#This Row],[IDFRANGRAPHS]],STEAMER_H[],COLUMN(STEAMER_H[AB]),FALSE)</f>
        <v>410</v>
      </c>
      <c r="I109" s="12">
        <f>VLOOKUP(MYRANKS_H[[#This Row],[IDFRANGRAPHS]],STEAMER_H[],COLUMN(STEAMER_H[H]),FALSE)</f>
        <v>108</v>
      </c>
      <c r="J109" s="12">
        <f>VLOOKUP(MYRANKS_H[[#This Row],[IDFRANGRAPHS]],STEAMER_H[],COLUMN(STEAMER_H[HR]),FALSE)</f>
        <v>13</v>
      </c>
      <c r="K109" s="12">
        <f>VLOOKUP(MYRANKS_H[[#This Row],[IDFRANGRAPHS]],STEAMER_H[],COLUMN(STEAMER_H[R]),FALSE)</f>
        <v>48</v>
      </c>
      <c r="L109" s="12">
        <f>VLOOKUP(MYRANKS_H[[#This Row],[IDFRANGRAPHS]],STEAMER_H[],COLUMN(STEAMER_H[RBI]),FALSE)</f>
        <v>52</v>
      </c>
      <c r="M109" s="12">
        <f>VLOOKUP(MYRANKS_H[[#This Row],[IDFRANGRAPHS]],STEAMER_H[],COLUMN(STEAMER_H[BB]),FALSE)</f>
        <v>32</v>
      </c>
      <c r="N109" s="12">
        <f>VLOOKUP(MYRANKS_H[[#This Row],[IDFRANGRAPHS]],STEAMER_H[],COLUMN(STEAMER_H[SO]),FALSE)</f>
        <v>81</v>
      </c>
      <c r="O109" s="12">
        <f>VLOOKUP(MYRANKS_H[[#This Row],[IDFRANGRAPHS]],STEAMER_H[],COLUMN(STEAMER_H[SB]),FALSE)</f>
        <v>1</v>
      </c>
      <c r="P109" s="14">
        <f>MYRANKS_H[[#This Row],[H]]/MYRANKS_H[[#This Row],[AB]]</f>
        <v>0.26341463414634148</v>
      </c>
      <c r="Q109" s="26">
        <f>MYRANKS_H[[#This Row],[R]]/24.6-VLOOKUP(MYRANKS_H[[#This Row],[POS]],ReplacementLevel_H[],COLUMN(ReplacementLevel_H[R]),FALSE)</f>
        <v>0.56121951219512201</v>
      </c>
      <c r="R109" s="26">
        <f>MYRANKS_H[[#This Row],[HR]]/10.4-VLOOKUP(MYRANKS_H[[#This Row],[POS]],ReplacementLevel_H[],COLUMN(ReplacementLevel_H[HR]),FALSE)</f>
        <v>0.38</v>
      </c>
      <c r="S109" s="26">
        <f>MYRANKS_H[[#This Row],[RBI]]/24.6-VLOOKUP(MYRANKS_H[[#This Row],[POS]],ReplacementLevel_H[],COLUMN(ReplacementLevel_H[RBI]),FALSE)</f>
        <v>0.70382113821138215</v>
      </c>
      <c r="T109" s="26">
        <f>MYRANKS_H[[#This Row],[SB]]/9.4-VLOOKUP(MYRANKS_H[[#This Row],[POS]],ReplacementLevel_H[],COLUMN(ReplacementLevel_H[SB]),FALSE)</f>
        <v>-2.3617021276595748E-2</v>
      </c>
      <c r="U109" s="26">
        <f>((MYRANKS_H[[#This Row],[H]]+1768)/(MYRANKS_H[[#This Row],[AB]]+6617)-0.267)/0.0024-VLOOKUP(MYRANKS_H[[#This Row],[POS]],ReplacementLevel_H[],COLUMN(ReplacementLevel_H[AVG]),FALSE)</f>
        <v>0.33760732413072742</v>
      </c>
      <c r="V109" s="26">
        <f>MYRANKS_H[[#This Row],[RSGP]]+MYRANKS_H[[#This Row],[HRSGP]]+MYRANKS_H[[#This Row],[RBISGP]]+MYRANKS_H[[#This Row],[SBSGP]]+MYRANKS_H[[#This Row],[AVGSGP]]</f>
        <v>1.9590309532606356</v>
      </c>
    </row>
    <row r="110" spans="1:22" ht="15" customHeight="1" x14ac:dyDescent="0.25">
      <c r="A110" s="7" t="s">
        <v>18139</v>
      </c>
      <c r="B110" s="8" t="str">
        <f>VLOOKUP(MYRANKS_H[[#This Row],[PLAYERID]],PLAYERIDMAP[],COLUMN(PLAYERIDMAP[LASTNAME]),FALSE)</f>
        <v>Fowler</v>
      </c>
      <c r="C110" s="11" t="str">
        <f>VLOOKUP(MYRANKS_H[[#This Row],[PLAYERID]],PLAYERIDMAP[],COLUMN(PLAYERIDMAP[FIRSTNAME]),FALSE)</f>
        <v xml:space="preserve">Dexter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4062</v>
      </c>
      <c r="G110" s="12">
        <f>VLOOKUP(MYRANKS_H[[#This Row],[IDFRANGRAPHS]],STEAMER_H[],COLUMN(STEAMER_H[PA]),FALSE)</f>
        <v>616</v>
      </c>
      <c r="H110" s="12">
        <f>VLOOKUP(MYRANKS_H[[#This Row],[IDFRANGRAPHS]],STEAMER_H[],COLUMN(STEAMER_H[AB]),FALSE)</f>
        <v>525</v>
      </c>
      <c r="I110" s="12">
        <f>VLOOKUP(MYRANKS_H[[#This Row],[IDFRANGRAPHS]],STEAMER_H[],COLUMN(STEAMER_H[H]),FALSE)</f>
        <v>143</v>
      </c>
      <c r="J110" s="12">
        <f>VLOOKUP(MYRANKS_H[[#This Row],[IDFRANGRAPHS]],STEAMER_H[],COLUMN(STEAMER_H[HR]),FALSE)</f>
        <v>11</v>
      </c>
      <c r="K110" s="12">
        <f>VLOOKUP(MYRANKS_H[[#This Row],[IDFRANGRAPHS]],STEAMER_H[],COLUMN(STEAMER_H[R]),FALSE)</f>
        <v>92</v>
      </c>
      <c r="L110" s="12">
        <f>VLOOKUP(MYRANKS_H[[#This Row],[IDFRANGRAPHS]],STEAMER_H[],COLUMN(STEAMER_H[RBI]),FALSE)</f>
        <v>54</v>
      </c>
      <c r="M110" s="12">
        <f>VLOOKUP(MYRANKS_H[[#This Row],[IDFRANGRAPHS]],STEAMER_H[],COLUMN(STEAMER_H[BB]),FALSE)</f>
        <v>77</v>
      </c>
      <c r="N110" s="12">
        <f>VLOOKUP(MYRANKS_H[[#This Row],[IDFRANGRAPHS]],STEAMER_H[],COLUMN(STEAMER_H[SO]),FALSE)</f>
        <v>137</v>
      </c>
      <c r="O110" s="12">
        <f>VLOOKUP(MYRANKS_H[[#This Row],[IDFRANGRAPHS]],STEAMER_H[],COLUMN(STEAMER_H[SB]),FALSE)</f>
        <v>10</v>
      </c>
      <c r="P110" s="14">
        <f>MYRANKS_H[[#This Row],[H]]/MYRANKS_H[[#This Row],[AB]]</f>
        <v>0.27238095238095239</v>
      </c>
      <c r="Q110" s="26">
        <f>MYRANKS_H[[#This Row],[R]]/24.6-VLOOKUP(MYRANKS_H[[#This Row],[POS]],ReplacementLevel_H[],COLUMN(ReplacementLevel_H[R]),FALSE)</f>
        <v>1.3698373983739836</v>
      </c>
      <c r="R110" s="26">
        <f>MYRANKS_H[[#This Row],[HR]]/10.4-VLOOKUP(MYRANKS_H[[#This Row],[POS]],ReplacementLevel_H[],COLUMN(ReplacementLevel_H[HR]),FALSE)</f>
        <v>-4.2307692307692379E-2</v>
      </c>
      <c r="S110" s="26">
        <f>MYRANKS_H[[#This Row],[RBI]]/24.6-VLOOKUP(MYRANKS_H[[#This Row],[POS]],ReplacementLevel_H[],COLUMN(ReplacementLevel_H[RBI]),FALSE)</f>
        <v>0.15512195121951189</v>
      </c>
      <c r="T110" s="26">
        <f>MYRANKS_H[[#This Row],[SB]]/9.4-VLOOKUP(MYRANKS_H[[#This Row],[POS]],ReplacementLevel_H[],COLUMN(ReplacementLevel_H[SB]),FALSE)</f>
        <v>-0.27617021276595755</v>
      </c>
      <c r="U110" s="26">
        <f>((MYRANKS_H[[#This Row],[H]]+1768)/(MYRANKS_H[[#This Row],[AB]]+6617)-0.267)/0.0024-VLOOKUP(MYRANKS_H[[#This Row],[POS]],ReplacementLevel_H[],COLUMN(ReplacementLevel_H[AVG]),FALSE)</f>
        <v>0.31837860543265051</v>
      </c>
      <c r="V110" s="26">
        <f>MYRANKS_H[[#This Row],[RSGP]]+MYRANKS_H[[#This Row],[HRSGP]]+MYRANKS_H[[#This Row],[RBISGP]]+MYRANKS_H[[#This Row],[SBSGP]]+MYRANKS_H[[#This Row],[AVGSGP]]</f>
        <v>1.524860049952496</v>
      </c>
    </row>
    <row r="111" spans="1:22" x14ac:dyDescent="0.25">
      <c r="A111" s="8" t="s">
        <v>19825</v>
      </c>
      <c r="B111" s="15" t="str">
        <f>VLOOKUP(MYRANKS_H[[#This Row],[PLAYERID]],PLAYERIDMAP[],COLUMN(PLAYERIDMAP[LASTNAME]),FALSE)</f>
        <v>Pierzynski</v>
      </c>
      <c r="C111" s="12" t="str">
        <f>VLOOKUP(MYRANKS_H[[#This Row],[PLAYERID]],PLAYERIDMAP[],COLUMN(PLAYERIDMAP[FIRSTNAME]),FALSE)</f>
        <v xml:space="preserve">A.J. </v>
      </c>
      <c r="D111" s="12" t="str">
        <f>VLOOKUP(MYRANKS_H[[#This Row],[PLAYERID]],PLAYERIDMAP[],COLUMN(PLAYERIDMAP[TEAM]),FALSE)</f>
        <v>TEX</v>
      </c>
      <c r="E111" s="12" t="str">
        <f>VLOOKUP(MYRANKS_H[[#This Row],[PLAYERID]],PLAYERIDMAP[],COLUMN(PLAYERIDMAP[POS]),FALSE)</f>
        <v>C</v>
      </c>
      <c r="F111" s="12">
        <f>VLOOKUP(MYRANKS_H[[#This Row],[PLAYERID]],PLAYERIDMAP[],COLUMN(PLAYERIDMAP[IDFANGRAPHS]),FALSE)</f>
        <v>746</v>
      </c>
      <c r="G111" s="12">
        <f>VLOOKUP(MYRANKS_H[[#This Row],[IDFRANGRAPHS]],STEAMER_H[],COLUMN(STEAMER_H[PA]),FALSE)</f>
        <v>423</v>
      </c>
      <c r="H111" s="12">
        <f>VLOOKUP(MYRANKS_H[[#This Row],[IDFRANGRAPHS]],STEAMER_H[],COLUMN(STEAMER_H[AB]),FALSE)</f>
        <v>391</v>
      </c>
      <c r="I111" s="12">
        <f>VLOOKUP(MYRANKS_H[[#This Row],[IDFRANGRAPHS]],STEAMER_H[],COLUMN(STEAMER_H[H]),FALSE)</f>
        <v>106</v>
      </c>
      <c r="J111" s="12">
        <f>VLOOKUP(MYRANKS_H[[#This Row],[IDFRANGRAPHS]],STEAMER_H[],COLUMN(STEAMER_H[HR]),FALSE)</f>
        <v>12</v>
      </c>
      <c r="K111" s="12">
        <f>VLOOKUP(MYRANKS_H[[#This Row],[IDFRANGRAPHS]],STEAMER_H[],COLUMN(STEAMER_H[R]),FALSE)</f>
        <v>46</v>
      </c>
      <c r="L111" s="12">
        <f>VLOOKUP(MYRANKS_H[[#This Row],[IDFRANGRAPHS]],STEAMER_H[],COLUMN(STEAMER_H[RBI]),FALSE)</f>
        <v>51</v>
      </c>
      <c r="M111" s="12">
        <f>VLOOKUP(MYRANKS_H[[#This Row],[IDFRANGRAPHS]],STEAMER_H[],COLUMN(STEAMER_H[BB]),FALSE)</f>
        <v>21</v>
      </c>
      <c r="N111" s="12">
        <f>VLOOKUP(MYRANKS_H[[#This Row],[IDFRANGRAPHS]],STEAMER_H[],COLUMN(STEAMER_H[SO]),FALSE)</f>
        <v>50</v>
      </c>
      <c r="O111" s="12">
        <f>VLOOKUP(MYRANKS_H[[#This Row],[IDFRANGRAPHS]],STEAMER_H[],COLUMN(STEAMER_H[SB]),FALSE)</f>
        <v>1</v>
      </c>
      <c r="P111" s="14">
        <f>MYRANKS_H[[#This Row],[H]]/MYRANKS_H[[#This Row],[AB]]</f>
        <v>0.2710997442455243</v>
      </c>
      <c r="Q111" s="26">
        <f>MYRANKS_H[[#This Row],[R]]/24.6-VLOOKUP(MYRANKS_H[[#This Row],[POS]],ReplacementLevel_H[],COLUMN(ReplacementLevel_H[R]),FALSE)</f>
        <v>0.47991869918699193</v>
      </c>
      <c r="R111" s="26">
        <f>MYRANKS_H[[#This Row],[HR]]/10.4-VLOOKUP(MYRANKS_H[[#This Row],[POS]],ReplacementLevel_H[],COLUMN(ReplacementLevel_H[HR]),FALSE)</f>
        <v>0.28384615384615375</v>
      </c>
      <c r="S111" s="26">
        <f>MYRANKS_H[[#This Row],[RBI]]/24.6-VLOOKUP(MYRANKS_H[[#This Row],[POS]],ReplacementLevel_H[],COLUMN(ReplacementLevel_H[RBI]),FALSE)</f>
        <v>0.66317073170731722</v>
      </c>
      <c r="T111" s="26">
        <f>MYRANKS_H[[#This Row],[SB]]/9.4-VLOOKUP(MYRANKS_H[[#This Row],[POS]],ReplacementLevel_H[],COLUMN(ReplacementLevel_H[SB]),FALSE)</f>
        <v>-2.3617021276595748E-2</v>
      </c>
      <c r="U111" s="26">
        <f>((MYRANKS_H[[#This Row],[H]]+1768)/(MYRANKS_H[[#This Row],[AB]]+6617)-0.267)/0.0024-VLOOKUP(MYRANKS_H[[#This Row],[POS]],ReplacementLevel_H[],COLUMN(ReplacementLevel_H[AVG]),FALSE)</f>
        <v>0.52028158295281923</v>
      </c>
      <c r="V111" s="26">
        <f>MYRANKS_H[[#This Row],[RSGP]]+MYRANKS_H[[#This Row],[HRSGP]]+MYRANKS_H[[#This Row],[RBISGP]]+MYRANKS_H[[#This Row],[SBSGP]]+MYRANKS_H[[#This Row],[AVGSGP]]</f>
        <v>1.9236001464166863</v>
      </c>
    </row>
    <row r="112" spans="1:22" x14ac:dyDescent="0.25">
      <c r="A112" s="7" t="s">
        <v>18044</v>
      </c>
      <c r="B112" s="8" t="str">
        <f>VLOOKUP(MYRANKS_H[[#This Row],[PLAYERID]],PLAYERIDMAP[],COLUMN(PLAYERIDMAP[LASTNAME]),FALSE)</f>
        <v>Espinosa</v>
      </c>
      <c r="C112" s="11" t="str">
        <f>VLOOKUP(MYRANKS_H[[#This Row],[PLAYERID]],PLAYERIDMAP[],COLUMN(PLAYERIDMAP[FIRSTNAME]),FALSE)</f>
        <v xml:space="preserve">Danny </v>
      </c>
      <c r="D112" s="11" t="str">
        <f>VLOOKUP(MYRANKS_H[[#This Row],[PLAYERID]],PLAYERIDMAP[],COLUMN(PLAYERIDMAP[TEAM]),FALSE)</f>
        <v>WAS</v>
      </c>
      <c r="E112" s="11" t="str">
        <f>VLOOKUP(MYRANKS_H[[#This Row],[PLAYERID]],PLAYERIDMAP[],COLUMN(PLAYERIDMAP[POS]),FALSE)</f>
        <v>2B</v>
      </c>
      <c r="F112" s="11">
        <f>VLOOKUP(MYRANKS_H[[#This Row],[PLAYERID]],PLAYERIDMAP[],COLUMN(PLAYERIDMAP[IDFANGRAPHS]),FALSE)</f>
        <v>9219</v>
      </c>
      <c r="G112" s="12">
        <f>VLOOKUP(MYRANKS_H[[#This Row],[IDFRANGRAPHS]],STEAMER_H[],COLUMN(STEAMER_H[PA]),FALSE)</f>
        <v>562</v>
      </c>
      <c r="H112" s="12">
        <f>VLOOKUP(MYRANKS_H[[#This Row],[IDFRANGRAPHS]],STEAMER_H[],COLUMN(STEAMER_H[AB]),FALSE)</f>
        <v>500</v>
      </c>
      <c r="I112" s="12">
        <f>VLOOKUP(MYRANKS_H[[#This Row],[IDFRANGRAPHS]],STEAMER_H[],COLUMN(STEAMER_H[H]),FALSE)</f>
        <v>119</v>
      </c>
      <c r="J112" s="12">
        <f>VLOOKUP(MYRANKS_H[[#This Row],[IDFRANGRAPHS]],STEAMER_H[],COLUMN(STEAMER_H[HR]),FALSE)</f>
        <v>17</v>
      </c>
      <c r="K112" s="12">
        <f>VLOOKUP(MYRANKS_H[[#This Row],[IDFRANGRAPHS]],STEAMER_H[],COLUMN(STEAMER_H[R]),FALSE)</f>
        <v>59</v>
      </c>
      <c r="L112" s="12">
        <f>VLOOKUP(MYRANKS_H[[#This Row],[IDFRANGRAPHS]],STEAMER_H[],COLUMN(STEAMER_H[RBI]),FALSE)</f>
        <v>63</v>
      </c>
      <c r="M112" s="12">
        <f>VLOOKUP(MYRANKS_H[[#This Row],[IDFRANGRAPHS]],STEAMER_H[],COLUMN(STEAMER_H[BB]),FALSE)</f>
        <v>44</v>
      </c>
      <c r="N112" s="12">
        <f>VLOOKUP(MYRANKS_H[[#This Row],[IDFRANGRAPHS]],STEAMER_H[],COLUMN(STEAMER_H[SO]),FALSE)</f>
        <v>146</v>
      </c>
      <c r="O112" s="12">
        <f>VLOOKUP(MYRANKS_H[[#This Row],[IDFRANGRAPHS]],STEAMER_H[],COLUMN(STEAMER_H[SB]),FALSE)</f>
        <v>11</v>
      </c>
      <c r="P112" s="14">
        <f>MYRANKS_H[[#This Row],[H]]/MYRANKS_H[[#This Row],[AB]]</f>
        <v>0.23799999999999999</v>
      </c>
      <c r="Q112" s="26">
        <f>MYRANKS_H[[#This Row],[R]]/24.6-VLOOKUP(MYRANKS_H[[#This Row],[POS]],ReplacementLevel_H[],COLUMN(ReplacementLevel_H[R]),FALSE)</f>
        <v>0.12837398373983744</v>
      </c>
      <c r="R112" s="26">
        <f>MYRANKS_H[[#This Row],[HR]]/10.4-VLOOKUP(MYRANKS_H[[#This Row],[POS]],ReplacementLevel_H[],COLUMN(ReplacementLevel_H[HR]),FALSE)</f>
        <v>0.69461538461538463</v>
      </c>
      <c r="S112" s="26">
        <f>MYRANKS_H[[#This Row],[RBI]]/24.6-VLOOKUP(MYRANKS_H[[#This Row],[POS]],ReplacementLevel_H[],COLUMN(ReplacementLevel_H[RBI]),FALSE)</f>
        <v>0.46097560975609753</v>
      </c>
      <c r="T112" s="26">
        <f>MYRANKS_H[[#This Row],[SB]]/9.4-VLOOKUP(MYRANKS_H[[#This Row],[POS]],ReplacementLevel_H[],COLUMN(ReplacementLevel_H[SB]),FALSE)</f>
        <v>0.55021276595744684</v>
      </c>
      <c r="U112" s="26">
        <f>((MYRANKS_H[[#This Row],[H]]+1768)/(MYRANKS_H[[#This Row],[AB]]+6617)-0.267)/0.0024-VLOOKUP(MYRANKS_H[[#This Row],[POS]],ReplacementLevel_H[],COLUMN(ReplacementLevel_H[AVG]),FALSE)</f>
        <v>-0.93508079246874554</v>
      </c>
      <c r="V112" s="26">
        <f>MYRANKS_H[[#This Row],[RSGP]]+MYRANKS_H[[#This Row],[HRSGP]]+MYRANKS_H[[#This Row],[RBISGP]]+MYRANKS_H[[#This Row],[SBSGP]]+MYRANKS_H[[#This Row],[AVGSGP]]</f>
        <v>0.89909695160002101</v>
      </c>
    </row>
    <row r="113" spans="1:22" ht="15" customHeight="1" x14ac:dyDescent="0.25">
      <c r="A113" s="7" t="s">
        <v>17763</v>
      </c>
      <c r="B113" s="8" t="str">
        <f>VLOOKUP(MYRANKS_H[[#This Row],[PLAYERID]],PLAYERIDMAP[],COLUMN(PLAYERIDMAP[LASTNAME]),FALSE)</f>
        <v>Cruz</v>
      </c>
      <c r="C113" s="11" t="str">
        <f>VLOOKUP(MYRANKS_H[[#This Row],[PLAYERID]],PLAYERIDMAP[],COLUMN(PLAYERIDMAP[FIRSTNAME]),FALSE)</f>
        <v xml:space="preserve">Nelson </v>
      </c>
      <c r="D113" s="11" t="str">
        <f>VLOOKUP(MYRANKS_H[[#This Row],[PLAYERID]],PLAYERIDMAP[],COLUMN(PLAYERIDMAP[TEAM]),FALSE)</f>
        <v>TEX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2434</v>
      </c>
      <c r="G113" s="12">
        <f>VLOOKUP(MYRANKS_H[[#This Row],[IDFRANGRAPHS]],STEAMER_H[],COLUMN(STEAMER_H[PA]),FALSE)</f>
        <v>496</v>
      </c>
      <c r="H113" s="12">
        <f>VLOOKUP(MYRANKS_H[[#This Row],[IDFRANGRAPHS]],STEAMER_H[],COLUMN(STEAMER_H[AB]),FALSE)</f>
        <v>448</v>
      </c>
      <c r="I113" s="12">
        <f>VLOOKUP(MYRANKS_H[[#This Row],[IDFRANGRAPHS]],STEAMER_H[],COLUMN(STEAMER_H[H]),FALSE)</f>
        <v>120</v>
      </c>
      <c r="J113" s="12">
        <f>VLOOKUP(MYRANKS_H[[#This Row],[IDFRANGRAPHS]],STEAMER_H[],COLUMN(STEAMER_H[HR]),FALSE)</f>
        <v>22</v>
      </c>
      <c r="K113" s="12">
        <f>VLOOKUP(MYRANKS_H[[#This Row],[IDFRANGRAPHS]],STEAMER_H[],COLUMN(STEAMER_H[R]),FALSE)</f>
        <v>64</v>
      </c>
      <c r="L113" s="12">
        <f>VLOOKUP(MYRANKS_H[[#This Row],[IDFRANGRAPHS]],STEAMER_H[],COLUMN(STEAMER_H[RBI]),FALSE)</f>
        <v>72</v>
      </c>
      <c r="M113" s="12">
        <f>VLOOKUP(MYRANKS_H[[#This Row],[IDFRANGRAPHS]],STEAMER_H[],COLUMN(STEAMER_H[BB]),FALSE)</f>
        <v>40</v>
      </c>
      <c r="N113" s="12">
        <f>VLOOKUP(MYRANKS_H[[#This Row],[IDFRANGRAPHS]],STEAMER_H[],COLUMN(STEAMER_H[SO]),FALSE)</f>
        <v>105</v>
      </c>
      <c r="O113" s="12">
        <f>VLOOKUP(MYRANKS_H[[#This Row],[IDFRANGRAPHS]],STEAMER_H[],COLUMN(STEAMER_H[SB]),FALSE)</f>
        <v>5</v>
      </c>
      <c r="P113" s="14">
        <f>MYRANKS_H[[#This Row],[H]]/MYRANKS_H[[#This Row],[AB]]</f>
        <v>0.26785714285714285</v>
      </c>
      <c r="Q113" s="26">
        <f>MYRANKS_H[[#This Row],[R]]/24.6-VLOOKUP(MYRANKS_H[[#This Row],[POS]],ReplacementLevel_H[],COLUMN(ReplacementLevel_H[R]),FALSE)</f>
        <v>0.23162601626016244</v>
      </c>
      <c r="R113" s="26">
        <f>MYRANKS_H[[#This Row],[HR]]/10.4-VLOOKUP(MYRANKS_H[[#This Row],[POS]],ReplacementLevel_H[],COLUMN(ReplacementLevel_H[HR]),FALSE)</f>
        <v>1.0153846153846153</v>
      </c>
      <c r="S113" s="26">
        <f>MYRANKS_H[[#This Row],[RBI]]/24.6-VLOOKUP(MYRANKS_H[[#This Row],[POS]],ReplacementLevel_H[],COLUMN(ReplacementLevel_H[RBI]),FALSE)</f>
        <v>0.88682926829268283</v>
      </c>
      <c r="T113" s="26">
        <f>MYRANKS_H[[#This Row],[SB]]/9.4-VLOOKUP(MYRANKS_H[[#This Row],[POS]],ReplacementLevel_H[],COLUMN(ReplacementLevel_H[SB]),FALSE)</f>
        <v>-0.80808510638297881</v>
      </c>
      <c r="U113" s="26">
        <f>((MYRANKS_H[[#This Row],[H]]+1768)/(MYRANKS_H[[#This Row],[AB]]+6617)-0.267)/0.0024-VLOOKUP(MYRANKS_H[[#This Row],[POS]],ReplacementLevel_H[],COLUMN(ReplacementLevel_H[AVG]),FALSE)</f>
        <v>0.17701580561451613</v>
      </c>
      <c r="V113" s="26">
        <f>MYRANKS_H[[#This Row],[RSGP]]+MYRANKS_H[[#This Row],[HRSGP]]+MYRANKS_H[[#This Row],[RBISGP]]+MYRANKS_H[[#This Row],[SBSGP]]+MYRANKS_H[[#This Row],[AVGSGP]]</f>
        <v>1.5027705991689979</v>
      </c>
    </row>
    <row r="114" spans="1:22" x14ac:dyDescent="0.25">
      <c r="A114" s="7" t="s">
        <v>19115</v>
      </c>
      <c r="B114" s="8" t="str">
        <f>VLOOKUP(MYRANKS_H[[#This Row],[PLAYERID]],PLAYERIDMAP[],COLUMN(PLAYERIDMAP[LASTNAME]),FALSE)</f>
        <v>Lucroy</v>
      </c>
      <c r="C114" s="11" t="str">
        <f>VLOOKUP(MYRANKS_H[[#This Row],[PLAYERID]],PLAYERIDMAP[],COLUMN(PLAYERIDMAP[FIRSTNAME]),FALSE)</f>
        <v xml:space="preserve">Jonathan </v>
      </c>
      <c r="D114" s="11" t="str">
        <f>VLOOKUP(MYRANKS_H[[#This Row],[PLAYERID]],PLAYERIDMAP[],COLUMN(PLAYERIDMAP[TEAM]),FALSE)</f>
        <v>MIL</v>
      </c>
      <c r="E114" s="11" t="str">
        <f>VLOOKUP(MYRANKS_H[[#This Row],[PLAYERID]],PLAYERIDMAP[],COLUMN(PLAYERIDMAP[POS]),FALSE)</f>
        <v>C</v>
      </c>
      <c r="F114" s="11">
        <f>VLOOKUP(MYRANKS_H[[#This Row],[PLAYERID]],PLAYERIDMAP[],COLUMN(PLAYERIDMAP[IDFANGRAPHS]),FALSE)</f>
        <v>7870</v>
      </c>
      <c r="G114" s="12">
        <f>VLOOKUP(MYRANKS_H[[#This Row],[IDFRANGRAPHS]],STEAMER_H[],COLUMN(STEAMER_H[PA]),FALSE)</f>
        <v>418</v>
      </c>
      <c r="H114" s="12">
        <f>VLOOKUP(MYRANKS_H[[#This Row],[IDFRANGRAPHS]],STEAMER_H[],COLUMN(STEAMER_H[AB]),FALSE)</f>
        <v>379</v>
      </c>
      <c r="I114" s="12">
        <f>VLOOKUP(MYRANKS_H[[#This Row],[IDFRANGRAPHS]],STEAMER_H[],COLUMN(STEAMER_H[H]),FALSE)</f>
        <v>102</v>
      </c>
      <c r="J114" s="12">
        <f>VLOOKUP(MYRANKS_H[[#This Row],[IDFRANGRAPHS]],STEAMER_H[],COLUMN(STEAMER_H[HR]),FALSE)</f>
        <v>11</v>
      </c>
      <c r="K114" s="12">
        <f>VLOOKUP(MYRANKS_H[[#This Row],[IDFRANGRAPHS]],STEAMER_H[],COLUMN(STEAMER_H[R]),FALSE)</f>
        <v>44</v>
      </c>
      <c r="L114" s="12">
        <f>VLOOKUP(MYRANKS_H[[#This Row],[IDFRANGRAPHS]],STEAMER_H[],COLUMN(STEAMER_H[RBI]),FALSE)</f>
        <v>48</v>
      </c>
      <c r="M114" s="12">
        <f>VLOOKUP(MYRANKS_H[[#This Row],[IDFRANGRAPHS]],STEAMER_H[],COLUMN(STEAMER_H[BB]),FALSE)</f>
        <v>31</v>
      </c>
      <c r="N114" s="12">
        <f>VLOOKUP(MYRANKS_H[[#This Row],[IDFRANGRAPHS]],STEAMER_H[],COLUMN(STEAMER_H[SO]),FALSE)</f>
        <v>64</v>
      </c>
      <c r="O114" s="12">
        <f>VLOOKUP(MYRANKS_H[[#This Row],[IDFRANGRAPHS]],STEAMER_H[],COLUMN(STEAMER_H[SB]),FALSE)</f>
        <v>4</v>
      </c>
      <c r="P114" s="14">
        <f>MYRANKS_H[[#This Row],[H]]/MYRANKS_H[[#This Row],[AB]]</f>
        <v>0.26912928759894461</v>
      </c>
      <c r="Q114" s="26">
        <f>MYRANKS_H[[#This Row],[R]]/24.6-VLOOKUP(MYRANKS_H[[#This Row],[POS]],ReplacementLevel_H[],COLUMN(ReplacementLevel_H[R]),FALSE)</f>
        <v>0.39861788617886185</v>
      </c>
      <c r="R114" s="26">
        <f>MYRANKS_H[[#This Row],[HR]]/10.4-VLOOKUP(MYRANKS_H[[#This Row],[POS]],ReplacementLevel_H[],COLUMN(ReplacementLevel_H[HR]),FALSE)</f>
        <v>0.18769230769230771</v>
      </c>
      <c r="S114" s="26">
        <f>MYRANKS_H[[#This Row],[RBI]]/24.6-VLOOKUP(MYRANKS_H[[#This Row],[POS]],ReplacementLevel_H[],COLUMN(ReplacementLevel_H[RBI]),FALSE)</f>
        <v>0.54121951219512199</v>
      </c>
      <c r="T114" s="26">
        <f>MYRANKS_H[[#This Row],[SB]]/9.4-VLOOKUP(MYRANKS_H[[#This Row],[POS]],ReplacementLevel_H[],COLUMN(ReplacementLevel_H[SB]),FALSE)</f>
        <v>0.29553191489361702</v>
      </c>
      <c r="U114" s="26">
        <f>((MYRANKS_H[[#This Row],[H]]+1768)/(MYRANKS_H[[#This Row],[AB]]+6617)-0.267)/0.0024-VLOOKUP(MYRANKS_H[[#This Row],[POS]],ReplacementLevel_H[],COLUMN(ReplacementLevel_H[AVG]),FALSE)</f>
        <v>0.47316561844862942</v>
      </c>
      <c r="V114" s="26">
        <f>MYRANKS_H[[#This Row],[RSGP]]+MYRANKS_H[[#This Row],[HRSGP]]+MYRANKS_H[[#This Row],[RBISGP]]+MYRANKS_H[[#This Row],[SBSGP]]+MYRANKS_H[[#This Row],[AVGSGP]]</f>
        <v>1.8962272394085382</v>
      </c>
    </row>
    <row r="115" spans="1:22" x14ac:dyDescent="0.25">
      <c r="A115" s="7" t="s">
        <v>17215</v>
      </c>
      <c r="B115" s="8" t="str">
        <f>VLOOKUP(MYRANKS_H[[#This Row],[PLAYERID]],PLAYERIDMAP[],COLUMN(PLAYERIDMAP[LASTNAME]),FALSE)</f>
        <v>Beltran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STL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589</v>
      </c>
      <c r="G115" s="12">
        <f>VLOOKUP(MYRANKS_H[[#This Row],[IDFRANGRAPHS]],STEAMER_H[],COLUMN(STEAMER_H[PA]),FALSE)</f>
        <v>523</v>
      </c>
      <c r="H115" s="12">
        <f>VLOOKUP(MYRANKS_H[[#This Row],[IDFRANGRAPHS]],STEAMER_H[],COLUMN(STEAMER_H[AB]),FALSE)</f>
        <v>457</v>
      </c>
      <c r="I115" s="12">
        <f>VLOOKUP(MYRANKS_H[[#This Row],[IDFRANGRAPHS]],STEAMER_H[],COLUMN(STEAMER_H[H]),FALSE)</f>
        <v>124</v>
      </c>
      <c r="J115" s="12">
        <f>VLOOKUP(MYRANKS_H[[#This Row],[IDFRANGRAPHS]],STEAMER_H[],COLUMN(STEAMER_H[HR]),FALSE)</f>
        <v>19</v>
      </c>
      <c r="K115" s="12">
        <f>VLOOKUP(MYRANKS_H[[#This Row],[IDFRANGRAPHS]],STEAMER_H[],COLUMN(STEAMER_H[R]),FALSE)</f>
        <v>68</v>
      </c>
      <c r="L115" s="12">
        <f>VLOOKUP(MYRANKS_H[[#This Row],[IDFRANGRAPHS]],STEAMER_H[],COLUMN(STEAMER_H[RBI]),FALSE)</f>
        <v>69</v>
      </c>
      <c r="M115" s="12">
        <f>VLOOKUP(MYRANKS_H[[#This Row],[IDFRANGRAPHS]],STEAMER_H[],COLUMN(STEAMER_H[BB]),FALSE)</f>
        <v>58</v>
      </c>
      <c r="N115" s="12">
        <f>VLOOKUP(MYRANKS_H[[#This Row],[IDFRANGRAPHS]],STEAMER_H[],COLUMN(STEAMER_H[SO]),FALSE)</f>
        <v>93</v>
      </c>
      <c r="O115" s="12">
        <f>VLOOKUP(MYRANKS_H[[#This Row],[IDFRANGRAPHS]],STEAMER_H[],COLUMN(STEAMER_H[SB]),FALSE)</f>
        <v>6</v>
      </c>
      <c r="P115" s="14">
        <f>MYRANKS_H[[#This Row],[H]]/MYRANKS_H[[#This Row],[AB]]</f>
        <v>0.2713347921225383</v>
      </c>
      <c r="Q115" s="26">
        <f>MYRANKS_H[[#This Row],[R]]/24.6-VLOOKUP(MYRANKS_H[[#This Row],[POS]],ReplacementLevel_H[],COLUMN(ReplacementLevel_H[R]),FALSE)</f>
        <v>0.3942276422764226</v>
      </c>
      <c r="R115" s="26">
        <f>MYRANKS_H[[#This Row],[HR]]/10.4-VLOOKUP(MYRANKS_H[[#This Row],[POS]],ReplacementLevel_H[],COLUMN(ReplacementLevel_H[HR]),FALSE)</f>
        <v>0.72692307692307678</v>
      </c>
      <c r="S115" s="26">
        <f>MYRANKS_H[[#This Row],[RBI]]/24.6-VLOOKUP(MYRANKS_H[[#This Row],[POS]],ReplacementLevel_H[],COLUMN(ReplacementLevel_H[RBI]),FALSE)</f>
        <v>0.7648780487804876</v>
      </c>
      <c r="T115" s="26">
        <f>MYRANKS_H[[#This Row],[SB]]/9.4-VLOOKUP(MYRANKS_H[[#This Row],[POS]],ReplacementLevel_H[],COLUMN(ReplacementLevel_H[SB]),FALSE)</f>
        <v>-0.70170212765957463</v>
      </c>
      <c r="U115" s="26">
        <f>((MYRANKS_H[[#This Row],[H]]+1768)/(MYRANKS_H[[#This Row],[AB]]+6617)-0.267)/0.0024-VLOOKUP(MYRANKS_H[[#This Row],[POS]],ReplacementLevel_H[],COLUMN(ReplacementLevel_H[AVG]),FALSE)</f>
        <v>0.27095749693713583</v>
      </c>
      <c r="V115" s="26">
        <f>MYRANKS_H[[#This Row],[RSGP]]+MYRANKS_H[[#This Row],[HRSGP]]+MYRANKS_H[[#This Row],[RBISGP]]+MYRANKS_H[[#This Row],[SBSGP]]+MYRANKS_H[[#This Row],[AVGSGP]]</f>
        <v>1.455284137257548</v>
      </c>
    </row>
    <row r="116" spans="1:22" x14ac:dyDescent="0.25">
      <c r="A116" s="7" t="s">
        <v>18802</v>
      </c>
      <c r="B116" s="8" t="str">
        <f>VLOOKUP(MYRANKS_H[[#This Row],[PLAYERID]],PLAYERIDMAP[],COLUMN(PLAYERIDMAP[LASTNAME]),FALSE)</f>
        <v>Jones</v>
      </c>
      <c r="C116" s="11" t="str">
        <f>VLOOKUP(MYRANKS_H[[#This Row],[PLAYERID]],PLAYERIDMAP[],COLUMN(PLAYERIDMAP[FIRSTNAME]),FALSE)</f>
        <v xml:space="preserve">Garrett </v>
      </c>
      <c r="D116" s="11" t="str">
        <f>VLOOKUP(MYRANKS_H[[#This Row],[PLAYERID]],PLAYERIDMAP[],COLUMN(PLAYERIDMAP[TEAM]),FALSE)</f>
        <v>PIT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2714</v>
      </c>
      <c r="G116" s="12">
        <f>VLOOKUP(MYRANKS_H[[#This Row],[IDFRANGRAPHS]],STEAMER_H[],COLUMN(STEAMER_H[PA]),FALSE)</f>
        <v>515</v>
      </c>
      <c r="H116" s="12">
        <f>VLOOKUP(MYRANKS_H[[#This Row],[IDFRANGRAPHS]],STEAMER_H[],COLUMN(STEAMER_H[AB]),FALSE)</f>
        <v>465</v>
      </c>
      <c r="I116" s="12">
        <f>VLOOKUP(MYRANKS_H[[#This Row],[IDFRANGRAPHS]],STEAMER_H[],COLUMN(STEAMER_H[H]),FALSE)</f>
        <v>122</v>
      </c>
      <c r="J116" s="12">
        <f>VLOOKUP(MYRANKS_H[[#This Row],[IDFRANGRAPHS]],STEAMER_H[],COLUMN(STEAMER_H[HR]),FALSE)</f>
        <v>21</v>
      </c>
      <c r="K116" s="12">
        <f>VLOOKUP(MYRANKS_H[[#This Row],[IDFRANGRAPHS]],STEAMER_H[],COLUMN(STEAMER_H[R]),FALSE)</f>
        <v>61</v>
      </c>
      <c r="L116" s="12">
        <f>VLOOKUP(MYRANKS_H[[#This Row],[IDFRANGRAPHS]],STEAMER_H[],COLUMN(STEAMER_H[RBI]),FALSE)</f>
        <v>72</v>
      </c>
      <c r="M116" s="12">
        <f>VLOOKUP(MYRANKS_H[[#This Row],[IDFRANGRAPHS]],STEAMER_H[],COLUMN(STEAMER_H[BB]),FALSE)</f>
        <v>43</v>
      </c>
      <c r="N116" s="12">
        <f>VLOOKUP(MYRANKS_H[[#This Row],[IDFRANGRAPHS]],STEAMER_H[],COLUMN(STEAMER_H[SO]),FALSE)</f>
        <v>103</v>
      </c>
      <c r="O116" s="12">
        <f>VLOOKUP(MYRANKS_H[[#This Row],[IDFRANGRAPHS]],STEAMER_H[],COLUMN(STEAMER_H[SB]),FALSE)</f>
        <v>3</v>
      </c>
      <c r="P116" s="14">
        <f>MYRANKS_H[[#This Row],[H]]/MYRANKS_H[[#This Row],[AB]]</f>
        <v>0.26236559139784948</v>
      </c>
      <c r="Q116" s="26">
        <f>MYRANKS_H[[#This Row],[R]]/24.6-VLOOKUP(MYRANKS_H[[#This Row],[POS]],ReplacementLevel_H[],COLUMN(ReplacementLevel_H[R]),FALSE)</f>
        <v>0.10967479674796721</v>
      </c>
      <c r="R116" s="26">
        <f>MYRANKS_H[[#This Row],[HR]]/10.4-VLOOKUP(MYRANKS_H[[#This Row],[POS]],ReplacementLevel_H[],COLUMN(ReplacementLevel_H[HR]),FALSE)</f>
        <v>0.47923076923076913</v>
      </c>
      <c r="S116" s="26">
        <f>MYRANKS_H[[#This Row],[RBI]]/24.6-VLOOKUP(MYRANKS_H[[#This Row],[POS]],ReplacementLevel_H[],COLUMN(ReplacementLevel_H[RBI]),FALSE)</f>
        <v>0.4668292682926829</v>
      </c>
      <c r="T116" s="26">
        <f>MYRANKS_H[[#This Row],[SB]]/9.4-VLOOKUP(MYRANKS_H[[#This Row],[POS]],ReplacementLevel_H[],COLUMN(ReplacementLevel_H[SB]),FALSE)</f>
        <v>5.9148936170212718E-2</v>
      </c>
      <c r="U116" s="26">
        <f>((MYRANKS_H[[#This Row],[H]]+1768)/(MYRANKS_H[[#This Row],[AB]]+6617)-0.267)/0.0024-VLOOKUP(MYRANKS_H[[#This Row],[POS]],ReplacementLevel_H[],COLUMN(ReplacementLevel_H[AVG]),FALSE)</f>
        <v>0.18740186388025395</v>
      </c>
      <c r="V116" s="26">
        <f>MYRANKS_H[[#This Row],[RSGP]]+MYRANKS_H[[#This Row],[HRSGP]]+MYRANKS_H[[#This Row],[RBISGP]]+MYRANKS_H[[#This Row],[SBSGP]]+MYRANKS_H[[#This Row],[AVGSGP]]</f>
        <v>1.3022856343218858</v>
      </c>
    </row>
    <row r="117" spans="1:22" ht="15" customHeight="1" x14ac:dyDescent="0.25">
      <c r="A117" s="8" t="s">
        <v>20279</v>
      </c>
      <c r="B117" s="15" t="str">
        <f>VLOOKUP(MYRANKS_H[[#This Row],[PLAYERID]],PLAYERIDMAP[],COLUMN(PLAYERIDMAP[LASTNAME]),FALSE)</f>
        <v>Scutaro</v>
      </c>
      <c r="C117" s="12" t="str">
        <f>VLOOKUP(MYRANKS_H[[#This Row],[PLAYERID]],PLAYERIDMAP[],COLUMN(PLAYERIDMAP[FIRSTNAME]),FALSE)</f>
        <v xml:space="preserve">Marco </v>
      </c>
      <c r="D117" s="12" t="str">
        <f>VLOOKUP(MYRANKS_H[[#This Row],[PLAYERID]],PLAYERIDMAP[],COLUMN(PLAYERIDMAP[TEAM]),FALSE)</f>
        <v>SF</v>
      </c>
      <c r="E117" s="12" t="str">
        <f>VLOOKUP(MYRANKS_H[[#This Row],[PLAYERID]],PLAYERIDMAP[],COLUMN(PLAYERIDMAP[POS]),FALSE)</f>
        <v>2B</v>
      </c>
      <c r="F117" s="12">
        <f>VLOOKUP(MYRANKS_H[[#This Row],[PLAYERID]],PLAYERIDMAP[],COLUMN(PLAYERIDMAP[IDFANGRAPHS]),FALSE)</f>
        <v>1555</v>
      </c>
      <c r="G117" s="12">
        <f>VLOOKUP(MYRANKS_H[[#This Row],[IDFRANGRAPHS]],STEAMER_H[],COLUMN(STEAMER_H[PA]),FALSE)</f>
        <v>577</v>
      </c>
      <c r="H117" s="12">
        <f>VLOOKUP(MYRANKS_H[[#This Row],[IDFRANGRAPHS]],STEAMER_H[],COLUMN(STEAMER_H[AB]),FALSE)</f>
        <v>523</v>
      </c>
      <c r="I117" s="12">
        <f>VLOOKUP(MYRANKS_H[[#This Row],[IDFRANGRAPHS]],STEAMER_H[],COLUMN(STEAMER_H[H]),FALSE)</f>
        <v>149</v>
      </c>
      <c r="J117" s="12">
        <f>VLOOKUP(MYRANKS_H[[#This Row],[IDFRANGRAPHS]],STEAMER_H[],COLUMN(STEAMER_H[HR]),FALSE)</f>
        <v>7</v>
      </c>
      <c r="K117" s="12">
        <f>VLOOKUP(MYRANKS_H[[#This Row],[IDFRANGRAPHS]],STEAMER_H[],COLUMN(STEAMER_H[R]),FALSE)</f>
        <v>73</v>
      </c>
      <c r="L117" s="12">
        <f>VLOOKUP(MYRANKS_H[[#This Row],[IDFRANGRAPHS]],STEAMER_H[],COLUMN(STEAMER_H[RBI]),FALSE)</f>
        <v>51</v>
      </c>
      <c r="M117" s="12">
        <f>VLOOKUP(MYRANKS_H[[#This Row],[IDFRANGRAPHS]],STEAMER_H[],COLUMN(STEAMER_H[BB]),FALSE)</f>
        <v>43</v>
      </c>
      <c r="N117" s="12">
        <f>VLOOKUP(MYRANKS_H[[#This Row],[IDFRANGRAPHS]],STEAMER_H[],COLUMN(STEAMER_H[SO]),FALSE)</f>
        <v>50</v>
      </c>
      <c r="O117" s="12">
        <f>VLOOKUP(MYRANKS_H[[#This Row],[IDFRANGRAPHS]],STEAMER_H[],COLUMN(STEAMER_H[SB]),FALSE)</f>
        <v>5</v>
      </c>
      <c r="P117" s="14">
        <f>MYRANKS_H[[#This Row],[H]]/MYRANKS_H[[#This Row],[AB]]</f>
        <v>0.28489483747609945</v>
      </c>
      <c r="Q117" s="26">
        <f>MYRANKS_H[[#This Row],[R]]/24.6-VLOOKUP(MYRANKS_H[[#This Row],[POS]],ReplacementLevel_H[],COLUMN(ReplacementLevel_H[R]),FALSE)</f>
        <v>0.69747967479674777</v>
      </c>
      <c r="R117" s="26">
        <f>MYRANKS_H[[#This Row],[HR]]/10.4-VLOOKUP(MYRANKS_H[[#This Row],[POS]],ReplacementLevel_H[],COLUMN(ReplacementLevel_H[HR]),FALSE)</f>
        <v>-0.26692307692307693</v>
      </c>
      <c r="S117" s="26">
        <f>MYRANKS_H[[#This Row],[RBI]]/24.6-VLOOKUP(MYRANKS_H[[#This Row],[POS]],ReplacementLevel_H[],COLUMN(ReplacementLevel_H[RBI]),FALSE)</f>
        <v>-2.6829268292682951E-2</v>
      </c>
      <c r="T117" s="26">
        <f>MYRANKS_H[[#This Row],[SB]]/9.4-VLOOKUP(MYRANKS_H[[#This Row],[POS]],ReplacementLevel_H[],COLUMN(ReplacementLevel_H[SB]),FALSE)</f>
        <v>-8.8085106382978728E-2</v>
      </c>
      <c r="U117" s="26">
        <f>((MYRANKS_H[[#This Row],[H]]+1768)/(MYRANKS_H[[#This Row],[AB]]+6617)-0.267)/0.0024-VLOOKUP(MYRANKS_H[[#This Row],[POS]],ReplacementLevel_H[],COLUMN(ReplacementLevel_H[AVG]),FALSE)</f>
        <v>0.45974789915965331</v>
      </c>
      <c r="V117" s="26">
        <f>MYRANKS_H[[#This Row],[RSGP]]+MYRANKS_H[[#This Row],[HRSGP]]+MYRANKS_H[[#This Row],[RBISGP]]+MYRANKS_H[[#This Row],[SBSGP]]+MYRANKS_H[[#This Row],[AVGSGP]]</f>
        <v>0.77539012235766247</v>
      </c>
    </row>
    <row r="118" spans="1:22" x14ac:dyDescent="0.25">
      <c r="A118" s="7" t="s">
        <v>19437</v>
      </c>
      <c r="B118" s="8" t="str">
        <f>VLOOKUP(MYRANKS_H[[#This Row],[PLAYERID]],PLAYERIDMAP[],COLUMN(PLAYERIDMAP[LASTNAME]),FALSE)</f>
        <v>Morales</v>
      </c>
      <c r="C118" s="11" t="str">
        <f>VLOOKUP(MYRANKS_H[[#This Row],[PLAYERID]],PLAYERIDMAP[],COLUMN(PLAYERIDMAP[FIRSTNAME]),FALSE)</f>
        <v xml:space="preserve">Kendrys </v>
      </c>
      <c r="D118" s="11" t="str">
        <f>VLOOKUP(MYRANKS_H[[#This Row],[PLAYERID]],PLAYERIDMAP[],COLUMN(PLAYERIDMAP[TEAM]),FALSE)</f>
        <v>SEA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8610</v>
      </c>
      <c r="G118" s="12">
        <f>VLOOKUP(MYRANKS_H[[#This Row],[IDFRANGRAPHS]],STEAMER_H[],COLUMN(STEAMER_H[PA]),FALSE)</f>
        <v>517</v>
      </c>
      <c r="H118" s="12">
        <f>VLOOKUP(MYRANKS_H[[#This Row],[IDFRANGRAPHS]],STEAMER_H[],COLUMN(STEAMER_H[AB]),FALSE)</f>
        <v>467</v>
      </c>
      <c r="I118" s="12">
        <f>VLOOKUP(MYRANKS_H[[#This Row],[IDFRANGRAPHS]],STEAMER_H[],COLUMN(STEAMER_H[H]),FALSE)</f>
        <v>122</v>
      </c>
      <c r="J118" s="12">
        <f>VLOOKUP(MYRANKS_H[[#This Row],[IDFRANGRAPHS]],STEAMER_H[],COLUMN(STEAMER_H[HR]),FALSE)</f>
        <v>22</v>
      </c>
      <c r="K118" s="12">
        <f>VLOOKUP(MYRANKS_H[[#This Row],[IDFRANGRAPHS]],STEAMER_H[],COLUMN(STEAMER_H[R]),FALSE)</f>
        <v>62</v>
      </c>
      <c r="L118" s="12">
        <f>VLOOKUP(MYRANKS_H[[#This Row],[IDFRANGRAPHS]],STEAMER_H[],COLUMN(STEAMER_H[RBI]),FALSE)</f>
        <v>72</v>
      </c>
      <c r="M118" s="12">
        <f>VLOOKUP(MYRANKS_H[[#This Row],[IDFRANGRAPHS]],STEAMER_H[],COLUMN(STEAMER_H[BB]),FALSE)</f>
        <v>40</v>
      </c>
      <c r="N118" s="12">
        <f>VLOOKUP(MYRANKS_H[[#This Row],[IDFRANGRAPHS]],STEAMER_H[],COLUMN(STEAMER_H[SO]),FALSE)</f>
        <v>111</v>
      </c>
      <c r="O118" s="12">
        <f>VLOOKUP(MYRANKS_H[[#This Row],[IDFRANGRAPHS]],STEAMER_H[],COLUMN(STEAMER_H[SB]),FALSE)</f>
        <v>1</v>
      </c>
      <c r="P118" s="14">
        <f>MYRANKS_H[[#This Row],[H]]/MYRANKS_H[[#This Row],[AB]]</f>
        <v>0.26124197002141325</v>
      </c>
      <c r="Q118" s="26">
        <f>MYRANKS_H[[#This Row],[R]]/24.6-VLOOKUP(MYRANKS_H[[#This Row],[POS]],ReplacementLevel_H[],COLUMN(ReplacementLevel_H[R]),FALSE)</f>
        <v>0.15032520325203214</v>
      </c>
      <c r="R118" s="26">
        <f>MYRANKS_H[[#This Row],[HR]]/10.4-VLOOKUP(MYRANKS_H[[#This Row],[POS]],ReplacementLevel_H[],COLUMN(ReplacementLevel_H[HR]),FALSE)</f>
        <v>0.57538461538461538</v>
      </c>
      <c r="S118" s="26">
        <f>MYRANKS_H[[#This Row],[RBI]]/24.6-VLOOKUP(MYRANKS_H[[#This Row],[POS]],ReplacementLevel_H[],COLUMN(ReplacementLevel_H[RBI]),FALSE)</f>
        <v>0.4668292682926829</v>
      </c>
      <c r="T118" s="26">
        <f>MYRANKS_H[[#This Row],[SB]]/9.4-VLOOKUP(MYRANKS_H[[#This Row],[POS]],ReplacementLevel_H[],COLUMN(ReplacementLevel_H[SB]),FALSE)</f>
        <v>-0.15361702127659577</v>
      </c>
      <c r="U118" s="26">
        <f>((MYRANKS_H[[#This Row],[H]]+1768)/(MYRANKS_H[[#This Row],[AB]]+6617)-0.267)/0.0024-VLOOKUP(MYRANKS_H[[#This Row],[POS]],ReplacementLevel_H[],COLUMN(ReplacementLevel_H[AVG]),FALSE)</f>
        <v>0.15600790513833945</v>
      </c>
      <c r="V118" s="26">
        <f>MYRANKS_H[[#This Row],[RSGP]]+MYRANKS_H[[#This Row],[HRSGP]]+MYRANKS_H[[#This Row],[RBISGP]]+MYRANKS_H[[#This Row],[SBSGP]]+MYRANKS_H[[#This Row],[AVGSGP]]</f>
        <v>1.1949299707910741</v>
      </c>
    </row>
    <row r="119" spans="1:22" x14ac:dyDescent="0.25">
      <c r="A119" s="7" t="s">
        <v>18848</v>
      </c>
      <c r="B119" s="8" t="str">
        <f>VLOOKUP(MYRANKS_H[[#This Row],[PLAYERID]],PLAYERIDMAP[],COLUMN(PLAYERIDMAP[LASTNAME]),FALSE)</f>
        <v>Kendrick</v>
      </c>
      <c r="C119" s="11" t="str">
        <f>VLOOKUP(MYRANKS_H[[#This Row],[PLAYERID]],PLAYERIDMAP[],COLUMN(PLAYERIDMAP[FIRSTNAME]),FALSE)</f>
        <v xml:space="preserve">Howie </v>
      </c>
      <c r="D119" s="11" t="str">
        <f>VLOOKUP(MYRANKS_H[[#This Row],[PLAYERID]],PLAYERIDMAP[],COLUMN(PLAYERIDMAP[TEAM]),FALSE)</f>
        <v>LAA</v>
      </c>
      <c r="E119" s="11" t="str">
        <f>VLOOKUP(MYRANKS_H[[#This Row],[PLAYERID]],PLAYERIDMAP[],COLUMN(PLAYERIDMAP[POS]),FALSE)</f>
        <v>2B</v>
      </c>
      <c r="F119" s="11">
        <f>VLOOKUP(MYRANKS_H[[#This Row],[PLAYERID]],PLAYERIDMAP[],COLUMN(PLAYERIDMAP[IDFANGRAPHS]),FALSE)</f>
        <v>4229</v>
      </c>
      <c r="G119" s="12">
        <f>VLOOKUP(MYRANKS_H[[#This Row],[IDFRANGRAPHS]],STEAMER_H[],COLUMN(STEAMER_H[PA]),FALSE)</f>
        <v>526</v>
      </c>
      <c r="H119" s="12">
        <f>VLOOKUP(MYRANKS_H[[#This Row],[IDFRANGRAPHS]],STEAMER_H[],COLUMN(STEAMER_H[AB]),FALSE)</f>
        <v>485</v>
      </c>
      <c r="I119" s="12">
        <f>VLOOKUP(MYRANKS_H[[#This Row],[IDFRANGRAPHS]],STEAMER_H[],COLUMN(STEAMER_H[H]),FALSE)</f>
        <v>133</v>
      </c>
      <c r="J119" s="12">
        <f>VLOOKUP(MYRANKS_H[[#This Row],[IDFRANGRAPHS]],STEAMER_H[],COLUMN(STEAMER_H[HR]),FALSE)</f>
        <v>10</v>
      </c>
      <c r="K119" s="12">
        <f>VLOOKUP(MYRANKS_H[[#This Row],[IDFRANGRAPHS]],STEAMER_H[],COLUMN(STEAMER_H[R]),FALSE)</f>
        <v>59</v>
      </c>
      <c r="L119" s="12">
        <f>VLOOKUP(MYRANKS_H[[#This Row],[IDFRANGRAPHS]],STEAMER_H[],COLUMN(STEAMER_H[RBI]),FALSE)</f>
        <v>55</v>
      </c>
      <c r="M119" s="12">
        <f>VLOOKUP(MYRANKS_H[[#This Row],[IDFRANGRAPHS]],STEAMER_H[],COLUMN(STEAMER_H[BB]),FALSE)</f>
        <v>29</v>
      </c>
      <c r="N119" s="12">
        <f>VLOOKUP(MYRANKS_H[[#This Row],[IDFRANGRAPHS]],STEAMER_H[],COLUMN(STEAMER_H[SO]),FALSE)</f>
        <v>98</v>
      </c>
      <c r="O119" s="12">
        <f>VLOOKUP(MYRANKS_H[[#This Row],[IDFRANGRAPHS]],STEAMER_H[],COLUMN(STEAMER_H[SB]),FALSE)</f>
        <v>8</v>
      </c>
      <c r="P119" s="14">
        <f>MYRANKS_H[[#This Row],[H]]/MYRANKS_H[[#This Row],[AB]]</f>
        <v>0.27422680412371137</v>
      </c>
      <c r="Q119" s="26">
        <f>MYRANKS_H[[#This Row],[R]]/24.6-VLOOKUP(MYRANKS_H[[#This Row],[POS]],ReplacementLevel_H[],COLUMN(ReplacementLevel_H[R]),FALSE)</f>
        <v>0.12837398373983744</v>
      </c>
      <c r="R119" s="26">
        <f>MYRANKS_H[[#This Row],[HR]]/10.4-VLOOKUP(MYRANKS_H[[#This Row],[POS]],ReplacementLevel_H[],COLUMN(ReplacementLevel_H[HR]),FALSE)</f>
        <v>2.1538461538461506E-2</v>
      </c>
      <c r="S119" s="26">
        <f>MYRANKS_H[[#This Row],[RBI]]/24.6-VLOOKUP(MYRANKS_H[[#This Row],[POS]],ReplacementLevel_H[],COLUMN(ReplacementLevel_H[RBI]),FALSE)</f>
        <v>0.13577235772357721</v>
      </c>
      <c r="T119" s="26">
        <f>MYRANKS_H[[#This Row],[SB]]/9.4-VLOOKUP(MYRANKS_H[[#This Row],[POS]],ReplacementLevel_H[],COLUMN(ReplacementLevel_H[SB]),FALSE)</f>
        <v>0.23106382978723405</v>
      </c>
      <c r="U119" s="26">
        <f>((MYRANKS_H[[#This Row],[H]]+1768)/(MYRANKS_H[[#This Row],[AB]]+6617)-0.267)/0.0024-VLOOKUP(MYRANKS_H[[#This Row],[POS]],ReplacementLevel_H[],COLUMN(ReplacementLevel_H[AVG]),FALSE)</f>
        <v>0.11961607059044196</v>
      </c>
      <c r="V119" s="26">
        <f>MYRANKS_H[[#This Row],[RSGP]]+MYRANKS_H[[#This Row],[HRSGP]]+MYRANKS_H[[#This Row],[RBISGP]]+MYRANKS_H[[#This Row],[SBSGP]]+MYRANKS_H[[#This Row],[AVGSGP]]</f>
        <v>0.6363647033795522</v>
      </c>
    </row>
    <row r="120" spans="1:22" ht="15" customHeight="1" x14ac:dyDescent="0.25">
      <c r="A120" s="7" t="s">
        <v>18234</v>
      </c>
      <c r="B120" s="8" t="str">
        <f>VLOOKUP(MYRANKS_H[[#This Row],[PLAYERID]],PLAYERIDMAP[],COLUMN(PLAYERIDMAP[LASTNAME]),FALSE)</f>
        <v>Gardner</v>
      </c>
      <c r="C120" s="11" t="str">
        <f>VLOOKUP(MYRANKS_H[[#This Row],[PLAYERID]],PLAYERIDMAP[],COLUMN(PLAYERIDMAP[FIRSTNAME]),FALSE)</f>
        <v xml:space="preserve">Brett </v>
      </c>
      <c r="D120" s="11" t="str">
        <f>VLOOKUP(MYRANKS_H[[#This Row],[PLAYERID]],PLAYERIDMAP[],COLUMN(PLAYERIDMAP[TEAM]),FALSE)</f>
        <v>NYY</v>
      </c>
      <c r="E120" s="11" t="str">
        <f>VLOOKUP(MYRANKS_H[[#This Row],[PLAYERID]],PLAYERIDMAP[],COLUMN(PLAYERIDMAP[POS]),FALSE)</f>
        <v>OF</v>
      </c>
      <c r="F120" s="11">
        <f>VLOOKUP(MYRANKS_H[[#This Row],[PLAYERID]],PLAYERIDMAP[],COLUMN(PLAYERIDMAP[IDFANGRAPHS]),FALSE)</f>
        <v>9927</v>
      </c>
      <c r="G120" s="12">
        <f>VLOOKUP(MYRANKS_H[[#This Row],[IDFRANGRAPHS]],STEAMER_H[],COLUMN(STEAMER_H[PA]),FALSE)</f>
        <v>522</v>
      </c>
      <c r="H120" s="12">
        <f>VLOOKUP(MYRANKS_H[[#This Row],[IDFRANGRAPHS]],STEAMER_H[],COLUMN(STEAMER_H[AB]),FALSE)</f>
        <v>448</v>
      </c>
      <c r="I120" s="12">
        <f>VLOOKUP(MYRANKS_H[[#This Row],[IDFRANGRAPHS]],STEAMER_H[],COLUMN(STEAMER_H[H]),FALSE)</f>
        <v>117</v>
      </c>
      <c r="J120" s="12">
        <f>VLOOKUP(MYRANKS_H[[#This Row],[IDFRANGRAPHS]],STEAMER_H[],COLUMN(STEAMER_H[HR]),FALSE)</f>
        <v>6</v>
      </c>
      <c r="K120" s="12">
        <f>VLOOKUP(MYRANKS_H[[#This Row],[IDFRANGRAPHS]],STEAMER_H[],COLUMN(STEAMER_H[R]),FALSE)</f>
        <v>65</v>
      </c>
      <c r="L120" s="12">
        <f>VLOOKUP(MYRANKS_H[[#This Row],[IDFRANGRAPHS]],STEAMER_H[],COLUMN(STEAMER_H[RBI]),FALSE)</f>
        <v>45</v>
      </c>
      <c r="M120" s="12">
        <f>VLOOKUP(MYRANKS_H[[#This Row],[IDFRANGRAPHS]],STEAMER_H[],COLUMN(STEAMER_H[BB]),FALSE)</f>
        <v>61</v>
      </c>
      <c r="N120" s="12">
        <f>VLOOKUP(MYRANKS_H[[#This Row],[IDFRANGRAPHS]],STEAMER_H[],COLUMN(STEAMER_H[SO]),FALSE)</f>
        <v>88</v>
      </c>
      <c r="O120" s="12">
        <f>VLOOKUP(MYRANKS_H[[#This Row],[IDFRANGRAPHS]],STEAMER_H[],COLUMN(STEAMER_H[SB]),FALSE)</f>
        <v>28</v>
      </c>
      <c r="P120" s="14">
        <f>MYRANKS_H[[#This Row],[H]]/MYRANKS_H[[#This Row],[AB]]</f>
        <v>0.2611607142857143</v>
      </c>
      <c r="Q120" s="26">
        <f>MYRANKS_H[[#This Row],[R]]/24.6-VLOOKUP(MYRANKS_H[[#This Row],[POS]],ReplacementLevel_H[],COLUMN(ReplacementLevel_H[R]),FALSE)</f>
        <v>0.27227642276422737</v>
      </c>
      <c r="R120" s="26">
        <f>MYRANKS_H[[#This Row],[HR]]/10.4-VLOOKUP(MYRANKS_H[[#This Row],[POS]],ReplacementLevel_H[],COLUMN(ReplacementLevel_H[HR]),FALSE)</f>
        <v>-0.52307692307692322</v>
      </c>
      <c r="S120" s="26">
        <f>MYRANKS_H[[#This Row],[RBI]]/24.6-VLOOKUP(MYRANKS_H[[#This Row],[POS]],ReplacementLevel_H[],COLUMN(ReplacementLevel_H[RBI]),FALSE)</f>
        <v>-0.21073170731707336</v>
      </c>
      <c r="T120" s="26">
        <f>MYRANKS_H[[#This Row],[SB]]/9.4-VLOOKUP(MYRANKS_H[[#This Row],[POS]],ReplacementLevel_H[],COLUMN(ReplacementLevel_H[SB]),FALSE)</f>
        <v>1.6387234042553189</v>
      </c>
      <c r="U120" s="26">
        <f>((MYRANKS_H[[#This Row],[H]]+1768)/(MYRANKS_H[[#This Row],[AB]]+6617)-0.267)/0.0024-VLOOKUP(MYRANKS_H[[#This Row],[POS]],ReplacementLevel_H[],COLUMN(ReplacementLevel_H[AVG]),FALSE)</f>
        <v>8.7284736950701824E-5</v>
      </c>
      <c r="V120" s="26">
        <f>MYRANKS_H[[#This Row],[RSGP]]+MYRANKS_H[[#This Row],[HRSGP]]+MYRANKS_H[[#This Row],[RBISGP]]+MYRANKS_H[[#This Row],[SBSGP]]+MYRANKS_H[[#This Row],[AVGSGP]]</f>
        <v>1.1772784813625004</v>
      </c>
    </row>
    <row r="121" spans="1:22" x14ac:dyDescent="0.25">
      <c r="A121" s="7" t="s">
        <v>17052</v>
      </c>
      <c r="B121" s="8" t="str">
        <f>VLOOKUP(MYRANKS_H[[#This Row],[PLAYERID]],PLAYERIDMAP[],COLUMN(PLAYERIDMAP[LASTNAME]),FALSE)</f>
        <v>Avila</v>
      </c>
      <c r="C121" s="11" t="str">
        <f>VLOOKUP(MYRANKS_H[[#This Row],[PLAYERID]],PLAYERIDMAP[],COLUMN(PLAYERIDMAP[FIRSTNAME]),FALSE)</f>
        <v xml:space="preserve">Alex </v>
      </c>
      <c r="D121" s="11" t="str">
        <f>VLOOKUP(MYRANKS_H[[#This Row],[PLAYERID]],PLAYERIDMAP[],COLUMN(PLAYERIDMAP[TEAM]),FALSE)</f>
        <v>DET</v>
      </c>
      <c r="E121" s="11" t="str">
        <f>VLOOKUP(MYRANKS_H[[#This Row],[PLAYERID]],PLAYERIDMAP[],COLUMN(PLAYERIDMAP[POS]),FALSE)</f>
        <v>C</v>
      </c>
      <c r="F121" s="11">
        <f>VLOOKUP(MYRANKS_H[[#This Row],[PLAYERID]],PLAYERIDMAP[],COLUMN(PLAYERIDMAP[IDFANGRAPHS]),FALSE)</f>
        <v>7476</v>
      </c>
      <c r="G121" s="12">
        <f>VLOOKUP(MYRANKS_H[[#This Row],[IDFRANGRAPHS]],STEAMER_H[],COLUMN(STEAMER_H[PA]),FALSE)</f>
        <v>401</v>
      </c>
      <c r="H121" s="12">
        <f>VLOOKUP(MYRANKS_H[[#This Row],[IDFRANGRAPHS]],STEAMER_H[],COLUMN(STEAMER_H[AB]),FALSE)</f>
        <v>341</v>
      </c>
      <c r="I121" s="12">
        <f>VLOOKUP(MYRANKS_H[[#This Row],[IDFRANGRAPHS]],STEAMER_H[],COLUMN(STEAMER_H[H]),FALSE)</f>
        <v>87</v>
      </c>
      <c r="J121" s="12">
        <f>VLOOKUP(MYRANKS_H[[#This Row],[IDFRANGRAPHS]],STEAMER_H[],COLUMN(STEAMER_H[HR]),FALSE)</f>
        <v>11</v>
      </c>
      <c r="K121" s="12">
        <f>VLOOKUP(MYRANKS_H[[#This Row],[IDFRANGRAPHS]],STEAMER_H[],COLUMN(STEAMER_H[R]),FALSE)</f>
        <v>49</v>
      </c>
      <c r="L121" s="12">
        <f>VLOOKUP(MYRANKS_H[[#This Row],[IDFRANGRAPHS]],STEAMER_H[],COLUMN(STEAMER_H[RBI]),FALSE)</f>
        <v>47</v>
      </c>
      <c r="M121" s="12">
        <f>VLOOKUP(MYRANKS_H[[#This Row],[IDFRANGRAPHS]],STEAMER_H[],COLUMN(STEAMER_H[BB]),FALSE)</f>
        <v>52</v>
      </c>
      <c r="N121" s="12">
        <f>VLOOKUP(MYRANKS_H[[#This Row],[IDFRANGRAPHS]],STEAMER_H[],COLUMN(STEAMER_H[SO]),FALSE)</f>
        <v>91</v>
      </c>
      <c r="O121" s="12">
        <f>VLOOKUP(MYRANKS_H[[#This Row],[IDFRANGRAPHS]],STEAMER_H[],COLUMN(STEAMER_H[SB]),FALSE)</f>
        <v>2</v>
      </c>
      <c r="P121" s="14">
        <f>MYRANKS_H[[#This Row],[H]]/MYRANKS_H[[#This Row],[AB]]</f>
        <v>0.25513196480938416</v>
      </c>
      <c r="Q121" s="26">
        <f>MYRANKS_H[[#This Row],[R]]/24.6-VLOOKUP(MYRANKS_H[[#This Row],[POS]],ReplacementLevel_H[],COLUMN(ReplacementLevel_H[R]),FALSE)</f>
        <v>0.60186991869918693</v>
      </c>
      <c r="R121" s="26">
        <f>MYRANKS_H[[#This Row],[HR]]/10.4-VLOOKUP(MYRANKS_H[[#This Row],[POS]],ReplacementLevel_H[],COLUMN(ReplacementLevel_H[HR]),FALSE)</f>
        <v>0.18769230769230771</v>
      </c>
      <c r="S121" s="26">
        <f>MYRANKS_H[[#This Row],[RBI]]/24.6-VLOOKUP(MYRANKS_H[[#This Row],[POS]],ReplacementLevel_H[],COLUMN(ReplacementLevel_H[RBI]),FALSE)</f>
        <v>0.50056910569105684</v>
      </c>
      <c r="T121" s="26">
        <f>MYRANKS_H[[#This Row],[SB]]/9.4-VLOOKUP(MYRANKS_H[[#This Row],[POS]],ReplacementLevel_H[],COLUMN(ReplacementLevel_H[SB]),FALSE)</f>
        <v>8.2765957446808508E-2</v>
      </c>
      <c r="U121" s="26">
        <f>((MYRANKS_H[[#This Row],[H]]+1768)/(MYRANKS_H[[#This Row],[AB]]+6617)-0.267)/0.0024-VLOOKUP(MYRANKS_H[[#This Row],[POS]],ReplacementLevel_H[],COLUMN(ReplacementLevel_H[AVG]),FALSE)</f>
        <v>0.18316566063045364</v>
      </c>
      <c r="V121" s="26">
        <f>MYRANKS_H[[#This Row],[RSGP]]+MYRANKS_H[[#This Row],[HRSGP]]+MYRANKS_H[[#This Row],[RBISGP]]+MYRANKS_H[[#This Row],[SBSGP]]+MYRANKS_H[[#This Row],[AVGSGP]]</f>
        <v>1.5560629501598136</v>
      </c>
    </row>
    <row r="122" spans="1:22" x14ac:dyDescent="0.25">
      <c r="A122" s="8" t="s">
        <v>20578</v>
      </c>
      <c r="B122" s="15" t="str">
        <f>VLOOKUP(MYRANKS_H[[#This Row],[PLAYERID]],PLAYERIDMAP[],COLUMN(PLAYERIDMAP[LASTNAME]),FALSE)</f>
        <v>Utley</v>
      </c>
      <c r="C122" s="12" t="str">
        <f>VLOOKUP(MYRANKS_H[[#This Row],[PLAYERID]],PLAYERIDMAP[],COLUMN(PLAYERIDMAP[FIRSTNAME]),FALSE)</f>
        <v xml:space="preserve">Chase </v>
      </c>
      <c r="D122" s="12" t="str">
        <f>VLOOKUP(MYRANKS_H[[#This Row],[PLAYERID]],PLAYERIDMAP[],COLUMN(PLAYERIDMAP[TEAM]),FALSE)</f>
        <v>PHI</v>
      </c>
      <c r="E122" s="12" t="str">
        <f>VLOOKUP(MYRANKS_H[[#This Row],[PLAYERID]],PLAYERIDMAP[],COLUMN(PLAYERIDMAP[POS]),FALSE)</f>
        <v>2B</v>
      </c>
      <c r="F122" s="12">
        <f>VLOOKUP(MYRANKS_H[[#This Row],[PLAYERID]],PLAYERIDMAP[],COLUMN(PLAYERIDMAP[IDFANGRAPHS]),FALSE)</f>
        <v>1679</v>
      </c>
      <c r="G122" s="12">
        <f>VLOOKUP(MYRANKS_H[[#This Row],[IDFRANGRAPHS]],STEAMER_H[],COLUMN(STEAMER_H[PA]),FALSE)</f>
        <v>420</v>
      </c>
      <c r="H122" s="12">
        <f>VLOOKUP(MYRANKS_H[[#This Row],[IDFRANGRAPHS]],STEAMER_H[],COLUMN(STEAMER_H[AB]),FALSE)</f>
        <v>362</v>
      </c>
      <c r="I122" s="12">
        <f>VLOOKUP(MYRANKS_H[[#This Row],[IDFRANGRAPHS]],STEAMER_H[],COLUMN(STEAMER_H[H]),FALSE)</f>
        <v>97</v>
      </c>
      <c r="J122" s="12">
        <f>VLOOKUP(MYRANKS_H[[#This Row],[IDFRANGRAPHS]],STEAMER_H[],COLUMN(STEAMER_H[HR]),FALSE)</f>
        <v>13</v>
      </c>
      <c r="K122" s="12">
        <f>VLOOKUP(MYRANKS_H[[#This Row],[IDFRANGRAPHS]],STEAMER_H[],COLUMN(STEAMER_H[R]),FALSE)</f>
        <v>55</v>
      </c>
      <c r="L122" s="12">
        <f>VLOOKUP(MYRANKS_H[[#This Row],[IDFRANGRAPHS]],STEAMER_H[],COLUMN(STEAMER_H[RBI]),FALSE)</f>
        <v>51</v>
      </c>
      <c r="M122" s="12">
        <f>VLOOKUP(MYRANKS_H[[#This Row],[IDFRANGRAPHS]],STEAMER_H[],COLUMN(STEAMER_H[BB]),FALSE)</f>
        <v>45</v>
      </c>
      <c r="N122" s="12">
        <f>VLOOKUP(MYRANKS_H[[#This Row],[IDFRANGRAPHS]],STEAMER_H[],COLUMN(STEAMER_H[SO]),FALSE)</f>
        <v>53</v>
      </c>
      <c r="O122" s="12">
        <f>VLOOKUP(MYRANKS_H[[#This Row],[IDFRANGRAPHS]],STEAMER_H[],COLUMN(STEAMER_H[SB]),FALSE)</f>
        <v>9</v>
      </c>
      <c r="P122" s="14">
        <f>MYRANKS_H[[#This Row],[H]]/MYRANKS_H[[#This Row],[AB]]</f>
        <v>0.26795580110497236</v>
      </c>
      <c r="Q122" s="26">
        <f>MYRANKS_H[[#This Row],[R]]/24.6-VLOOKUP(MYRANKS_H[[#This Row],[POS]],ReplacementLevel_H[],COLUMN(ReplacementLevel_H[R]),FALSE)</f>
        <v>-3.4227642276422721E-2</v>
      </c>
      <c r="R122" s="26">
        <f>MYRANKS_H[[#This Row],[HR]]/10.4-VLOOKUP(MYRANKS_H[[#This Row],[POS]],ReplacementLevel_H[],COLUMN(ReplacementLevel_H[HR]),FALSE)</f>
        <v>0.31000000000000005</v>
      </c>
      <c r="S122" s="26">
        <f>MYRANKS_H[[#This Row],[RBI]]/24.6-VLOOKUP(MYRANKS_H[[#This Row],[POS]],ReplacementLevel_H[],COLUMN(ReplacementLevel_H[RBI]),FALSE)</f>
        <v>-2.6829268292682951E-2</v>
      </c>
      <c r="T122" s="26">
        <f>MYRANKS_H[[#This Row],[SB]]/9.4-VLOOKUP(MYRANKS_H[[#This Row],[POS]],ReplacementLevel_H[],COLUMN(ReplacementLevel_H[SB]),FALSE)</f>
        <v>0.33744680851063824</v>
      </c>
      <c r="U122" s="26">
        <f>((MYRANKS_H[[#This Row],[H]]+1768)/(MYRANKS_H[[#This Row],[AB]]+6617)-0.267)/0.0024-VLOOKUP(MYRANKS_H[[#This Row],[POS]],ReplacementLevel_H[],COLUMN(ReplacementLevel_H[AVG]),FALSE)</f>
        <v>-6.4057410326230205E-2</v>
      </c>
      <c r="V122" s="26">
        <f>MYRANKS_H[[#This Row],[RSGP]]+MYRANKS_H[[#This Row],[HRSGP]]+MYRANKS_H[[#This Row],[RBISGP]]+MYRANKS_H[[#This Row],[SBSGP]]+MYRANKS_H[[#This Row],[AVGSGP]]</f>
        <v>0.52233248761530238</v>
      </c>
    </row>
    <row r="123" spans="1:22" ht="15" customHeight="1" x14ac:dyDescent="0.25">
      <c r="A123" s="8" t="s">
        <v>20746</v>
      </c>
      <c r="B123" s="15" t="str">
        <f>VLOOKUP(MYRANKS_H[[#This Row],[PLAYERID]],PLAYERIDMAP[],COLUMN(PLAYERIDMAP[LASTNAME]),FALSE)</f>
        <v>Werth</v>
      </c>
      <c r="C123" s="12" t="str">
        <f>VLOOKUP(MYRANKS_H[[#This Row],[PLAYERID]],PLAYERIDMAP[],COLUMN(PLAYERIDMAP[FIRSTNAME]),FALSE)</f>
        <v xml:space="preserve">Jayson </v>
      </c>
      <c r="D123" s="12" t="str">
        <f>VLOOKUP(MYRANKS_H[[#This Row],[PLAYERID]],PLAYERIDMAP[],COLUMN(PLAYERIDMAP[TEAM]),FALSE)</f>
        <v>WAS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1327</v>
      </c>
      <c r="G123" s="12">
        <f>VLOOKUP(MYRANKS_H[[#This Row],[IDFRANGRAPHS]],STEAMER_H[],COLUMN(STEAMER_H[PA]),FALSE)</f>
        <v>550</v>
      </c>
      <c r="H123" s="12">
        <f>VLOOKUP(MYRANKS_H[[#This Row],[IDFRANGRAPHS]],STEAMER_H[],COLUMN(STEAMER_H[AB]),FALSE)</f>
        <v>472</v>
      </c>
      <c r="I123" s="12">
        <f>VLOOKUP(MYRANKS_H[[#This Row],[IDFRANGRAPHS]],STEAMER_H[],COLUMN(STEAMER_H[H]),FALSE)</f>
        <v>123</v>
      </c>
      <c r="J123" s="12">
        <f>VLOOKUP(MYRANKS_H[[#This Row],[IDFRANGRAPHS]],STEAMER_H[],COLUMN(STEAMER_H[HR]),FALSE)</f>
        <v>17</v>
      </c>
      <c r="K123" s="12">
        <f>VLOOKUP(MYRANKS_H[[#This Row],[IDFRANGRAPHS]],STEAMER_H[],COLUMN(STEAMER_H[R]),FALSE)</f>
        <v>70</v>
      </c>
      <c r="L123" s="12">
        <f>VLOOKUP(MYRANKS_H[[#This Row],[IDFRANGRAPHS]],STEAMER_H[],COLUMN(STEAMER_H[RBI]),FALSE)</f>
        <v>62</v>
      </c>
      <c r="M123" s="12">
        <f>VLOOKUP(MYRANKS_H[[#This Row],[IDFRANGRAPHS]],STEAMER_H[],COLUMN(STEAMER_H[BB]),FALSE)</f>
        <v>67</v>
      </c>
      <c r="N123" s="12">
        <f>VLOOKUP(MYRANKS_H[[#This Row],[IDFRANGRAPHS]],STEAMER_H[],COLUMN(STEAMER_H[SO]),FALSE)</f>
        <v>117</v>
      </c>
      <c r="O123" s="12">
        <f>VLOOKUP(MYRANKS_H[[#This Row],[IDFRANGRAPHS]],STEAMER_H[],COLUMN(STEAMER_H[SB]),FALSE)</f>
        <v>9</v>
      </c>
      <c r="P123" s="14">
        <f>MYRANKS_H[[#This Row],[H]]/MYRANKS_H[[#This Row],[AB]]</f>
        <v>0.26059322033898308</v>
      </c>
      <c r="Q123" s="26">
        <f>MYRANKS_H[[#This Row],[R]]/24.6-VLOOKUP(MYRANKS_H[[#This Row],[POS]],ReplacementLevel_H[],COLUMN(ReplacementLevel_H[R]),FALSE)</f>
        <v>0.47552845528455245</v>
      </c>
      <c r="R123" s="26">
        <f>MYRANKS_H[[#This Row],[HR]]/10.4-VLOOKUP(MYRANKS_H[[#This Row],[POS]],ReplacementLevel_H[],COLUMN(ReplacementLevel_H[HR]),FALSE)</f>
        <v>0.53461538461538449</v>
      </c>
      <c r="S123" s="26">
        <f>MYRANKS_H[[#This Row],[RBI]]/24.6-VLOOKUP(MYRANKS_H[[#This Row],[POS]],ReplacementLevel_H[],COLUMN(ReplacementLevel_H[RBI]),FALSE)</f>
        <v>0.48032520325203221</v>
      </c>
      <c r="T123" s="26">
        <f>MYRANKS_H[[#This Row],[SB]]/9.4-VLOOKUP(MYRANKS_H[[#This Row],[POS]],ReplacementLevel_H[],COLUMN(ReplacementLevel_H[SB]),FALSE)</f>
        <v>-0.38255319148936184</v>
      </c>
      <c r="U123" s="26">
        <f>((MYRANKS_H[[#This Row],[H]]+1768)/(MYRANKS_H[[#This Row],[AB]]+6617)-0.267)/0.0024-VLOOKUP(MYRANKS_H[[#This Row],[POS]],ReplacementLevel_H[],COLUMN(ReplacementLevel_H[AVG]),FALSE)</f>
        <v>-2.3622983965781524E-2</v>
      </c>
      <c r="V123" s="26">
        <f>MYRANKS_H[[#This Row],[RSGP]]+MYRANKS_H[[#This Row],[HRSGP]]+MYRANKS_H[[#This Row],[RBISGP]]+MYRANKS_H[[#This Row],[SBSGP]]+MYRANKS_H[[#This Row],[AVGSGP]]</f>
        <v>1.0842928676968258</v>
      </c>
    </row>
    <row r="124" spans="1:22" ht="15" customHeight="1" x14ac:dyDescent="0.25">
      <c r="A124" s="8" t="s">
        <v>20301</v>
      </c>
      <c r="B124" s="15" t="str">
        <f>VLOOKUP(MYRANKS_H[[#This Row],[PLAYERID]],PLAYERIDMAP[],COLUMN(PLAYERIDMAP[LASTNAME]),FALSE)</f>
        <v>Simmons</v>
      </c>
      <c r="C124" s="12" t="str">
        <f>VLOOKUP(MYRANKS_H[[#This Row],[PLAYERID]],PLAYERIDMAP[],COLUMN(PLAYERIDMAP[FIRSTNAME]),FALSE)</f>
        <v xml:space="preserve">Andrelton </v>
      </c>
      <c r="D124" s="12" t="str">
        <f>VLOOKUP(MYRANKS_H[[#This Row],[PLAYERID]],PLAYERIDMAP[],COLUMN(PLAYERIDMAP[TEAM]),FALSE)</f>
        <v>ATL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10847</v>
      </c>
      <c r="G124" s="12">
        <f>VLOOKUP(MYRANKS_H[[#This Row],[IDFRANGRAPHS]],STEAMER_H[],COLUMN(STEAMER_H[PA]),FALSE)</f>
        <v>561</v>
      </c>
      <c r="H124" s="12">
        <f>VLOOKUP(MYRANKS_H[[#This Row],[IDFRANGRAPHS]],STEAMER_H[],COLUMN(STEAMER_H[AB]),FALSE)</f>
        <v>514</v>
      </c>
      <c r="I124" s="12">
        <f>VLOOKUP(MYRANKS_H[[#This Row],[IDFRANGRAPHS]],STEAMER_H[],COLUMN(STEAMER_H[H]),FALSE)</f>
        <v>141</v>
      </c>
      <c r="J124" s="12">
        <f>VLOOKUP(MYRANKS_H[[#This Row],[IDFRANGRAPHS]],STEAMER_H[],COLUMN(STEAMER_H[HR]),FALSE)</f>
        <v>7</v>
      </c>
      <c r="K124" s="12">
        <f>VLOOKUP(MYRANKS_H[[#This Row],[IDFRANGRAPHS]],STEAMER_H[],COLUMN(STEAMER_H[R]),FALSE)</f>
        <v>63</v>
      </c>
      <c r="L124" s="12">
        <f>VLOOKUP(MYRANKS_H[[#This Row],[IDFRANGRAPHS]],STEAMER_H[],COLUMN(STEAMER_H[RBI]),FALSE)</f>
        <v>50</v>
      </c>
      <c r="M124" s="12">
        <f>VLOOKUP(MYRANKS_H[[#This Row],[IDFRANGRAPHS]],STEAMER_H[],COLUMN(STEAMER_H[BB]),FALSE)</f>
        <v>34</v>
      </c>
      <c r="N124" s="12">
        <f>VLOOKUP(MYRANKS_H[[#This Row],[IDFRANGRAPHS]],STEAMER_H[],COLUMN(STEAMER_H[SO]),FALSE)</f>
        <v>55</v>
      </c>
      <c r="O124" s="12">
        <f>VLOOKUP(MYRANKS_H[[#This Row],[IDFRANGRAPHS]],STEAMER_H[],COLUMN(STEAMER_H[SB]),FALSE)</f>
        <v>16</v>
      </c>
      <c r="P124" s="14">
        <f>MYRANKS_H[[#This Row],[H]]/MYRANKS_H[[#This Row],[AB]]</f>
        <v>0.27431906614785995</v>
      </c>
      <c r="Q124" s="26">
        <f>MYRANKS_H[[#This Row],[R]]/24.6-VLOOKUP(MYRANKS_H[[#This Row],[POS]],ReplacementLevel_H[],COLUMN(ReplacementLevel_H[R]),FALSE)</f>
        <v>0.48097560975609754</v>
      </c>
      <c r="R124" s="26">
        <f>MYRANKS_H[[#This Row],[HR]]/10.4-VLOOKUP(MYRANKS_H[[#This Row],[POS]],ReplacementLevel_H[],COLUMN(ReplacementLevel_H[HR]),FALSE)</f>
        <v>-0.22692307692307701</v>
      </c>
      <c r="S124" s="26">
        <f>MYRANKS_H[[#This Row],[RBI]]/24.6-VLOOKUP(MYRANKS_H[[#This Row],[POS]],ReplacementLevel_H[],COLUMN(ReplacementLevel_H[RBI]),FALSE)</f>
        <v>9.2520325203251819E-2</v>
      </c>
      <c r="T124" s="26">
        <f>MYRANKS_H[[#This Row],[SB]]/9.4-VLOOKUP(MYRANKS_H[[#This Row],[POS]],ReplacementLevel_H[],COLUMN(ReplacementLevel_H[SB]),FALSE)</f>
        <v>0.23212765957446813</v>
      </c>
      <c r="U124" s="26">
        <f>((MYRANKS_H[[#This Row],[H]]+1768)/(MYRANKS_H[[#This Row],[AB]]+6617)-0.267)/0.0024-VLOOKUP(MYRANKS_H[[#This Row],[POS]],ReplacementLevel_H[],COLUMN(ReplacementLevel_H[AVG]),FALSE)</f>
        <v>0.42349553592294964</v>
      </c>
      <c r="V124" s="26">
        <f>MYRANKS_H[[#This Row],[RSGP]]+MYRANKS_H[[#This Row],[HRSGP]]+MYRANKS_H[[#This Row],[RBISGP]]+MYRANKS_H[[#This Row],[SBSGP]]+MYRANKS_H[[#This Row],[AVGSGP]]</f>
        <v>1.00219605353369</v>
      </c>
    </row>
    <row r="125" spans="1:22" ht="15" customHeight="1" x14ac:dyDescent="0.25">
      <c r="A125" s="7" t="s">
        <v>18173</v>
      </c>
      <c r="B125" s="8" t="str">
        <f>VLOOKUP(MYRANKS_H[[#This Row],[PLAYERID]],PLAYERIDMAP[],COLUMN(PLAYERIDMAP[LASTNAME]),FALSE)</f>
        <v>Frazier</v>
      </c>
      <c r="C125" s="11" t="str">
        <f>VLOOKUP(MYRANKS_H[[#This Row],[PLAYERID]],PLAYERIDMAP[],COLUMN(PLAYERIDMAP[FIRSTNAME]),FALSE)</f>
        <v xml:space="preserve">Todd </v>
      </c>
      <c r="D125" s="11" t="str">
        <f>VLOOKUP(MYRANKS_H[[#This Row],[PLAYERID]],PLAYERIDMAP[],COLUMN(PLAYERIDMAP[TEAM]),FALSE)</f>
        <v>CIN</v>
      </c>
      <c r="E125" s="11" t="str">
        <f>VLOOKUP(MYRANKS_H[[#This Row],[PLAYERID]],PLAYERIDMAP[],COLUMN(PLAYERIDMAP[POS]),FALSE)</f>
        <v>3B</v>
      </c>
      <c r="F125" s="11">
        <f>VLOOKUP(MYRANKS_H[[#This Row],[PLAYERID]],PLAYERIDMAP[],COLUMN(PLAYERIDMAP[IDFANGRAPHS]),FALSE)</f>
        <v>785</v>
      </c>
      <c r="G125" s="12">
        <f>VLOOKUP(MYRANKS_H[[#This Row],[IDFRANGRAPHS]],STEAMER_H[],COLUMN(STEAMER_H[PA]),FALSE)</f>
        <v>501</v>
      </c>
      <c r="H125" s="12">
        <f>VLOOKUP(MYRANKS_H[[#This Row],[IDFRANGRAPHS]],STEAMER_H[],COLUMN(STEAMER_H[AB]),FALSE)</f>
        <v>452</v>
      </c>
      <c r="I125" s="12">
        <f>VLOOKUP(MYRANKS_H[[#This Row],[IDFRANGRAPHS]],STEAMER_H[],COLUMN(STEAMER_H[H]),FALSE)</f>
        <v>112</v>
      </c>
      <c r="J125" s="12">
        <f>VLOOKUP(MYRANKS_H[[#This Row],[IDFRANGRAPHS]],STEAMER_H[],COLUMN(STEAMER_H[HR]),FALSE)</f>
        <v>19</v>
      </c>
      <c r="K125" s="12">
        <f>VLOOKUP(MYRANKS_H[[#This Row],[IDFRANGRAPHS]],STEAMER_H[],COLUMN(STEAMER_H[R]),FALSE)</f>
        <v>56</v>
      </c>
      <c r="L125" s="12">
        <f>VLOOKUP(MYRANKS_H[[#This Row],[IDFRANGRAPHS]],STEAMER_H[],COLUMN(STEAMER_H[RBI]),FALSE)</f>
        <v>64</v>
      </c>
      <c r="M125" s="12">
        <f>VLOOKUP(MYRANKS_H[[#This Row],[IDFRANGRAPHS]],STEAMER_H[],COLUMN(STEAMER_H[BB]),FALSE)</f>
        <v>38</v>
      </c>
      <c r="N125" s="12">
        <f>VLOOKUP(MYRANKS_H[[#This Row],[IDFRANGRAPHS]],STEAMER_H[],COLUMN(STEAMER_H[SO]),FALSE)</f>
        <v>113</v>
      </c>
      <c r="O125" s="12">
        <f>VLOOKUP(MYRANKS_H[[#This Row],[IDFRANGRAPHS]],STEAMER_H[],COLUMN(STEAMER_H[SB]),FALSE)</f>
        <v>7</v>
      </c>
      <c r="P125" s="14">
        <f>MYRANKS_H[[#This Row],[H]]/MYRANKS_H[[#This Row],[AB]]</f>
        <v>0.24778761061946902</v>
      </c>
      <c r="Q125" s="26">
        <f>MYRANKS_H[[#This Row],[R]]/24.6-VLOOKUP(MYRANKS_H[[#This Row],[POS]],ReplacementLevel_H[],COLUMN(ReplacementLevel_H[R]),FALSE)</f>
        <v>8.6422764227642279E-2</v>
      </c>
      <c r="R125" s="26">
        <f>MYRANKS_H[[#This Row],[HR]]/10.4-VLOOKUP(MYRANKS_H[[#This Row],[POS]],ReplacementLevel_H[],COLUMN(ReplacementLevel_H[HR]),FALSE)</f>
        <v>0.26692307692307682</v>
      </c>
      <c r="S125" s="26">
        <f>MYRANKS_H[[#This Row],[RBI]]/24.6-VLOOKUP(MYRANKS_H[[#This Row],[POS]],ReplacementLevel_H[],COLUMN(ReplacementLevel_H[RBI]),FALSE)</f>
        <v>0.25162601626016246</v>
      </c>
      <c r="T125" s="26">
        <f>MYRANKS_H[[#This Row],[SB]]/9.4-VLOOKUP(MYRANKS_H[[#This Row],[POS]],ReplacementLevel_H[],COLUMN(ReplacementLevel_H[SB]),FALSE)</f>
        <v>0.29468085106382974</v>
      </c>
      <c r="U125" s="26">
        <f>((MYRANKS_H[[#This Row],[H]]+1768)/(MYRANKS_H[[#This Row],[AB]]+6617)-0.267)/0.0024-VLOOKUP(MYRANKS_H[[#This Row],[POS]],ReplacementLevel_H[],COLUMN(ReplacementLevel_H[AVG]),FALSE)</f>
        <v>-0.24753241854104419</v>
      </c>
      <c r="V125" s="26">
        <f>MYRANKS_H[[#This Row],[RSGP]]+MYRANKS_H[[#This Row],[HRSGP]]+MYRANKS_H[[#This Row],[RBISGP]]+MYRANKS_H[[#This Row],[SBSGP]]+MYRANKS_H[[#This Row],[AVGSGP]]</f>
        <v>0.65212028993366711</v>
      </c>
    </row>
    <row r="126" spans="1:22" x14ac:dyDescent="0.25">
      <c r="A126" s="8" t="s">
        <v>19990</v>
      </c>
      <c r="B126" s="15" t="str">
        <f>VLOOKUP(MYRANKS_H[[#This Row],[PLAYERID]],PLAYERIDMAP[],COLUMN(PLAYERIDMAP[LASTNAME]),FALSE)</f>
        <v>Reynolds</v>
      </c>
      <c r="C126" s="12" t="str">
        <f>VLOOKUP(MYRANKS_H[[#This Row],[PLAYERID]],PLAYERIDMAP[],COLUMN(PLAYERIDMAP[FIRSTNAME]),FALSE)</f>
        <v xml:space="preserve">Mark </v>
      </c>
      <c r="D126" s="12" t="str">
        <f>VLOOKUP(MYRANKS_H[[#This Row],[PLAYERID]],PLAYERIDMAP[],COLUMN(PLAYERIDMAP[TEAM]),FALSE)</f>
        <v>CLE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7619</v>
      </c>
      <c r="G126" s="12">
        <f>VLOOKUP(MYRANKS_H[[#This Row],[IDFRANGRAPHS]],STEAMER_H[],COLUMN(STEAMER_H[PA]),FALSE)</f>
        <v>531</v>
      </c>
      <c r="H126" s="12">
        <f>VLOOKUP(MYRANKS_H[[#This Row],[IDFRANGRAPHS]],STEAMER_H[],COLUMN(STEAMER_H[AB]),FALSE)</f>
        <v>450</v>
      </c>
      <c r="I126" s="12">
        <f>VLOOKUP(MYRANKS_H[[#This Row],[IDFRANGRAPHS]],STEAMER_H[],COLUMN(STEAMER_H[H]),FALSE)</f>
        <v>101</v>
      </c>
      <c r="J126" s="12">
        <f>VLOOKUP(MYRANKS_H[[#This Row],[IDFRANGRAPHS]],STEAMER_H[],COLUMN(STEAMER_H[HR]),FALSE)</f>
        <v>25</v>
      </c>
      <c r="K126" s="12">
        <f>VLOOKUP(MYRANKS_H[[#This Row],[IDFRANGRAPHS]],STEAMER_H[],COLUMN(STEAMER_H[R]),FALSE)</f>
        <v>65</v>
      </c>
      <c r="L126" s="12">
        <f>VLOOKUP(MYRANKS_H[[#This Row],[IDFRANGRAPHS]],STEAMER_H[],COLUMN(STEAMER_H[RBI]),FALSE)</f>
        <v>69</v>
      </c>
      <c r="M126" s="12">
        <f>VLOOKUP(MYRANKS_H[[#This Row],[IDFRANGRAPHS]],STEAMER_H[],COLUMN(STEAMER_H[BB]),FALSE)</f>
        <v>70</v>
      </c>
      <c r="N126" s="12">
        <f>VLOOKUP(MYRANKS_H[[#This Row],[IDFRANGRAPHS]],STEAMER_H[],COLUMN(STEAMER_H[SO]),FALSE)</f>
        <v>164</v>
      </c>
      <c r="O126" s="12">
        <f>VLOOKUP(MYRANKS_H[[#This Row],[IDFRANGRAPHS]],STEAMER_H[],COLUMN(STEAMER_H[SB]),FALSE)</f>
        <v>2</v>
      </c>
      <c r="P126" s="14">
        <f>MYRANKS_H[[#This Row],[H]]/MYRANKS_H[[#This Row],[AB]]</f>
        <v>0.22444444444444445</v>
      </c>
      <c r="Q126" s="26">
        <f>MYRANKS_H[[#This Row],[R]]/24.6-VLOOKUP(MYRANKS_H[[#This Row],[POS]],ReplacementLevel_H[],COLUMN(ReplacementLevel_H[R]),FALSE)</f>
        <v>0.45227642276422753</v>
      </c>
      <c r="R126" s="26">
        <f>MYRANKS_H[[#This Row],[HR]]/10.4-VLOOKUP(MYRANKS_H[[#This Row],[POS]],ReplacementLevel_H[],COLUMN(ReplacementLevel_H[HR]),FALSE)</f>
        <v>0.84384615384615369</v>
      </c>
      <c r="S126" s="26">
        <f>MYRANKS_H[[#This Row],[RBI]]/24.6-VLOOKUP(MYRANKS_H[[#This Row],[POS]],ReplacementLevel_H[],COLUMN(ReplacementLevel_H[RBI]),FALSE)</f>
        <v>0.45487804878048754</v>
      </c>
      <c r="T126" s="26">
        <f>MYRANKS_H[[#This Row],[SB]]/9.4-VLOOKUP(MYRANKS_H[[#This Row],[POS]],ReplacementLevel_H[],COLUMN(ReplacementLevel_H[SB]),FALSE)</f>
        <v>-0.2372340425531915</v>
      </c>
      <c r="U126" s="26">
        <f>((MYRANKS_H[[#This Row],[H]]+1768)/(MYRANKS_H[[#This Row],[AB]]+6617)-0.267)/0.0024-VLOOKUP(MYRANKS_H[[#This Row],[POS]],ReplacementLevel_H[],COLUMN(ReplacementLevel_H[AVG]),FALSE)</f>
        <v>-0.86472619216074231</v>
      </c>
      <c r="V126" s="26">
        <f>MYRANKS_H[[#This Row],[RSGP]]+MYRANKS_H[[#This Row],[HRSGP]]+MYRANKS_H[[#This Row],[RBISGP]]+MYRANKS_H[[#This Row],[SBSGP]]+MYRANKS_H[[#This Row],[AVGSGP]]</f>
        <v>0.64904039067693486</v>
      </c>
    </row>
    <row r="127" spans="1:22" ht="15" customHeight="1" x14ac:dyDescent="0.25">
      <c r="A127" s="8" t="s">
        <v>19920</v>
      </c>
      <c r="B127" s="15" t="str">
        <f>VLOOKUP(MYRANKS_H[[#This Row],[PLAYERID]],PLAYERIDMAP[],COLUMN(PLAYERIDMAP[LASTNAME]),FALSE)</f>
        <v>Ramirez</v>
      </c>
      <c r="C127" s="12" t="str">
        <f>VLOOKUP(MYRANKS_H[[#This Row],[PLAYERID]],PLAYERIDMAP[],COLUMN(PLAYERIDMAP[FIRSTNAME]),FALSE)</f>
        <v xml:space="preserve">Alexei </v>
      </c>
      <c r="D127" s="12" t="str">
        <f>VLOOKUP(MYRANKS_H[[#This Row],[PLAYERID]],PLAYERIDMAP[],COLUMN(PLAYERIDMAP[TEAM]),FALSE)</f>
        <v>CHW</v>
      </c>
      <c r="E127" s="12" t="str">
        <f>VLOOKUP(MYRANKS_H[[#This Row],[PLAYERID]],PLAYERIDMAP[],COLUMN(PLAYERIDMAP[POS]),FALSE)</f>
        <v>SS</v>
      </c>
      <c r="F127" s="12">
        <f>VLOOKUP(MYRANKS_H[[#This Row],[PLAYERID]],PLAYERIDMAP[],COLUMN(PLAYERIDMAP[IDFANGRAPHS]),FALSE)</f>
        <v>5133</v>
      </c>
      <c r="G127" s="12">
        <f>VLOOKUP(MYRANKS_H[[#This Row],[IDFRANGRAPHS]],STEAMER_H[],COLUMN(STEAMER_H[PA]),FALSE)</f>
        <v>589</v>
      </c>
      <c r="H127" s="12">
        <f>VLOOKUP(MYRANKS_H[[#This Row],[IDFRANGRAPHS]],STEAMER_H[],COLUMN(STEAMER_H[AB]),FALSE)</f>
        <v>545</v>
      </c>
      <c r="I127" s="12">
        <f>VLOOKUP(MYRANKS_H[[#This Row],[IDFRANGRAPHS]],STEAMER_H[],COLUMN(STEAMER_H[H]),FALSE)</f>
        <v>144</v>
      </c>
      <c r="J127" s="12">
        <f>VLOOKUP(MYRANKS_H[[#This Row],[IDFRANGRAPHS]],STEAMER_H[],COLUMN(STEAMER_H[HR]),FALSE)</f>
        <v>12</v>
      </c>
      <c r="K127" s="12">
        <f>VLOOKUP(MYRANKS_H[[#This Row],[IDFRANGRAPHS]],STEAMER_H[],COLUMN(STEAMER_H[R]),FALSE)</f>
        <v>61</v>
      </c>
      <c r="L127" s="12">
        <f>VLOOKUP(MYRANKS_H[[#This Row],[IDFRANGRAPHS]],STEAMER_H[],COLUMN(STEAMER_H[RBI]),FALSE)</f>
        <v>61</v>
      </c>
      <c r="M127" s="12">
        <f>VLOOKUP(MYRANKS_H[[#This Row],[IDFRANGRAPHS]],STEAMER_H[],COLUMN(STEAMER_H[BB]),FALSE)</f>
        <v>32</v>
      </c>
      <c r="N127" s="12">
        <f>VLOOKUP(MYRANKS_H[[#This Row],[IDFRANGRAPHS]],STEAMER_H[],COLUMN(STEAMER_H[SO]),FALSE)</f>
        <v>74</v>
      </c>
      <c r="O127" s="12">
        <f>VLOOKUP(MYRANKS_H[[#This Row],[IDFRANGRAPHS]],STEAMER_H[],COLUMN(STEAMER_H[SB]),FALSE)</f>
        <v>10</v>
      </c>
      <c r="P127" s="14">
        <f>MYRANKS_H[[#This Row],[H]]/MYRANKS_H[[#This Row],[AB]]</f>
        <v>0.26422018348623855</v>
      </c>
      <c r="Q127" s="26">
        <f>MYRANKS_H[[#This Row],[R]]/24.6-VLOOKUP(MYRANKS_H[[#This Row],[POS]],ReplacementLevel_H[],COLUMN(ReplacementLevel_H[R]),FALSE)</f>
        <v>0.39967479674796724</v>
      </c>
      <c r="R127" s="26">
        <f>MYRANKS_H[[#This Row],[HR]]/10.4-VLOOKUP(MYRANKS_H[[#This Row],[POS]],ReplacementLevel_H[],COLUMN(ReplacementLevel_H[HR]),FALSE)</f>
        <v>0.25384615384615372</v>
      </c>
      <c r="S127" s="26">
        <f>MYRANKS_H[[#This Row],[RBI]]/24.6-VLOOKUP(MYRANKS_H[[#This Row],[POS]],ReplacementLevel_H[],COLUMN(ReplacementLevel_H[RBI]),FALSE)</f>
        <v>0.53967479674796737</v>
      </c>
      <c r="T127" s="26">
        <f>MYRANKS_H[[#This Row],[SB]]/9.4-VLOOKUP(MYRANKS_H[[#This Row],[POS]],ReplacementLevel_H[],COLUMN(ReplacementLevel_H[SB]),FALSE)</f>
        <v>-0.40617021276595744</v>
      </c>
      <c r="U127" s="26">
        <f>((MYRANKS_H[[#This Row],[H]]+1768)/(MYRANKS_H[[#This Row],[AB]]+6617)-0.267)/0.0024-VLOOKUP(MYRANKS_H[[#This Row],[POS]],ReplacementLevel_H[],COLUMN(ReplacementLevel_H[AVG]),FALSE)</f>
        <v>0.11522293586521633</v>
      </c>
      <c r="V127" s="26">
        <f>MYRANKS_H[[#This Row],[RSGP]]+MYRANKS_H[[#This Row],[HRSGP]]+MYRANKS_H[[#This Row],[RBISGP]]+MYRANKS_H[[#This Row],[SBSGP]]+MYRANKS_H[[#This Row],[AVGSGP]]</f>
        <v>0.90224847044134737</v>
      </c>
    </row>
    <row r="128" spans="1:22" ht="15" customHeight="1" x14ac:dyDescent="0.25">
      <c r="A128" s="7" t="s">
        <v>17223</v>
      </c>
      <c r="B128" s="8" t="str">
        <f>VLOOKUP(MYRANKS_H[[#This Row],[PLAYERID]],PLAYERIDMAP[],COLUMN(PLAYERIDMAP[LASTNAME]),FALSE)</f>
        <v>Berkman</v>
      </c>
      <c r="C128" s="11" t="str">
        <f>VLOOKUP(MYRANKS_H[[#This Row],[PLAYERID]],PLAYERIDMAP[],COLUMN(PLAYERIDMAP[FIRSTNAME]),FALSE)</f>
        <v xml:space="preserve">Lance </v>
      </c>
      <c r="D128" s="11" t="str">
        <f>VLOOKUP(MYRANKS_H[[#This Row],[PLAYERID]],PLAYERIDMAP[],COLUMN(PLAYERIDMAP[TEAM]),FALSE)</f>
        <v>TEX</v>
      </c>
      <c r="E128" s="11" t="str">
        <f>VLOOKUP(MYRANKS_H[[#This Row],[PLAYERID]],PLAYERIDMAP[],COLUMN(PLAYERIDMAP[POS]),FALSE)</f>
        <v>1B</v>
      </c>
      <c r="F128" s="11">
        <f>VLOOKUP(MYRANKS_H[[#This Row],[PLAYERID]],PLAYERIDMAP[],COLUMN(PLAYERIDMAP[IDFANGRAPHS]),FALSE)</f>
        <v>548</v>
      </c>
      <c r="G128" s="12">
        <f>VLOOKUP(MYRANKS_H[[#This Row],[IDFRANGRAPHS]],STEAMER_H[],COLUMN(STEAMER_H[PA]),FALSE)</f>
        <v>449</v>
      </c>
      <c r="H128" s="12">
        <f>VLOOKUP(MYRANKS_H[[#This Row],[IDFRANGRAPHS]],STEAMER_H[],COLUMN(STEAMER_H[AB]),FALSE)</f>
        <v>373</v>
      </c>
      <c r="I128" s="12">
        <f>VLOOKUP(MYRANKS_H[[#This Row],[IDFRANGRAPHS]],STEAMER_H[],COLUMN(STEAMER_H[H]),FALSE)</f>
        <v>102</v>
      </c>
      <c r="J128" s="12">
        <f>VLOOKUP(MYRANKS_H[[#This Row],[IDFRANGRAPHS]],STEAMER_H[],COLUMN(STEAMER_H[HR]),FALSE)</f>
        <v>18</v>
      </c>
      <c r="K128" s="12">
        <f>VLOOKUP(MYRANKS_H[[#This Row],[IDFRANGRAPHS]],STEAMER_H[],COLUMN(STEAMER_H[R]),FALSE)</f>
        <v>61</v>
      </c>
      <c r="L128" s="12">
        <f>VLOOKUP(MYRANKS_H[[#This Row],[IDFRANGRAPHS]],STEAMER_H[],COLUMN(STEAMER_H[RBI]),FALSE)</f>
        <v>61</v>
      </c>
      <c r="M128" s="12">
        <f>VLOOKUP(MYRANKS_H[[#This Row],[IDFRANGRAPHS]],STEAMER_H[],COLUMN(STEAMER_H[BB]),FALSE)</f>
        <v>68</v>
      </c>
      <c r="N128" s="12">
        <f>VLOOKUP(MYRANKS_H[[#This Row],[IDFRANGRAPHS]],STEAMER_H[],COLUMN(STEAMER_H[SO]),FALSE)</f>
        <v>79</v>
      </c>
      <c r="O128" s="12">
        <f>VLOOKUP(MYRANKS_H[[#This Row],[IDFRANGRAPHS]],STEAMER_H[],COLUMN(STEAMER_H[SB]),FALSE)</f>
        <v>3</v>
      </c>
      <c r="P128" s="14">
        <f>MYRANKS_H[[#This Row],[H]]/MYRANKS_H[[#This Row],[AB]]</f>
        <v>0.27345844504021449</v>
      </c>
      <c r="Q128" s="26">
        <f>MYRANKS_H[[#This Row],[R]]/24.6-VLOOKUP(MYRANKS_H[[#This Row],[POS]],ReplacementLevel_H[],COLUMN(ReplacementLevel_H[R]),FALSE)</f>
        <v>0.10967479674796721</v>
      </c>
      <c r="R128" s="26">
        <f>MYRANKS_H[[#This Row],[HR]]/10.4-VLOOKUP(MYRANKS_H[[#This Row],[POS]],ReplacementLevel_H[],COLUMN(ReplacementLevel_H[HR]),FALSE)</f>
        <v>0.19076923076923058</v>
      </c>
      <c r="S128" s="26">
        <f>MYRANKS_H[[#This Row],[RBI]]/24.6-VLOOKUP(MYRANKS_H[[#This Row],[POS]],ReplacementLevel_H[],COLUMN(ReplacementLevel_H[RBI]),FALSE)</f>
        <v>1.9674796747967349E-2</v>
      </c>
      <c r="T128" s="26">
        <f>MYRANKS_H[[#This Row],[SB]]/9.4-VLOOKUP(MYRANKS_H[[#This Row],[POS]],ReplacementLevel_H[],COLUMN(ReplacementLevel_H[SB]),FALSE)</f>
        <v>5.9148936170212718E-2</v>
      </c>
      <c r="U128" s="26">
        <f>((MYRANKS_H[[#This Row],[H]]+1768)/(MYRANKS_H[[#This Row],[AB]]+6617)-0.267)/0.0024-VLOOKUP(MYRANKS_H[[#This Row],[POS]],ReplacementLevel_H[],COLUMN(ReplacementLevel_H[AVG]),FALSE)</f>
        <v>0.45876490224129185</v>
      </c>
      <c r="V128" s="26">
        <f>MYRANKS_H[[#This Row],[RSGP]]+MYRANKS_H[[#This Row],[HRSGP]]+MYRANKS_H[[#This Row],[RBISGP]]+MYRANKS_H[[#This Row],[SBSGP]]+MYRANKS_H[[#This Row],[AVGSGP]]</f>
        <v>0.83803266267666965</v>
      </c>
    </row>
    <row r="129" spans="1:22" ht="15" customHeight="1" x14ac:dyDescent="0.25">
      <c r="A129" s="7" t="s">
        <v>18182</v>
      </c>
      <c r="B129" s="8" t="str">
        <f>VLOOKUP(MYRANKS_H[[#This Row],[PLAYERID]],PLAYERIDMAP[],COLUMN(PLAYERIDMAP[LASTNAME]),FALSE)</f>
        <v>Freese</v>
      </c>
      <c r="C129" s="11" t="str">
        <f>VLOOKUP(MYRANKS_H[[#This Row],[PLAYERID]],PLAYERIDMAP[],COLUMN(PLAYERIDMAP[FIRSTNAME]),FALSE)</f>
        <v xml:space="preserve">David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9549</v>
      </c>
      <c r="G129" s="12">
        <f>VLOOKUP(MYRANKS_H[[#This Row],[IDFRANGRAPHS]],STEAMER_H[],COLUMN(STEAMER_H[PA]),FALSE)</f>
        <v>501</v>
      </c>
      <c r="H129" s="12">
        <f>VLOOKUP(MYRANKS_H[[#This Row],[IDFRANGRAPHS]],STEAMER_H[],COLUMN(STEAMER_H[AB]),FALSE)</f>
        <v>444</v>
      </c>
      <c r="I129" s="12">
        <f>VLOOKUP(MYRANKS_H[[#This Row],[IDFRANGRAPHS]],STEAMER_H[],COLUMN(STEAMER_H[H]),FALSE)</f>
        <v>125</v>
      </c>
      <c r="J129" s="12">
        <f>VLOOKUP(MYRANKS_H[[#This Row],[IDFRANGRAPHS]],STEAMER_H[],COLUMN(STEAMER_H[HR]),FALSE)</f>
        <v>15</v>
      </c>
      <c r="K129" s="12">
        <f>VLOOKUP(MYRANKS_H[[#This Row],[IDFRANGRAPHS]],STEAMER_H[],COLUMN(STEAMER_H[R]),FALSE)</f>
        <v>58</v>
      </c>
      <c r="L129" s="12">
        <f>VLOOKUP(MYRANKS_H[[#This Row],[IDFRANGRAPHS]],STEAMER_H[],COLUMN(STEAMER_H[RBI]),FALSE)</f>
        <v>61</v>
      </c>
      <c r="M129" s="12">
        <f>VLOOKUP(MYRANKS_H[[#This Row],[IDFRANGRAPHS]],STEAMER_H[],COLUMN(STEAMER_H[BB]),FALSE)</f>
        <v>45</v>
      </c>
      <c r="N129" s="12">
        <f>VLOOKUP(MYRANKS_H[[#This Row],[IDFRANGRAPHS]],STEAMER_H[],COLUMN(STEAMER_H[SO]),FALSE)</f>
        <v>105</v>
      </c>
      <c r="O129" s="12">
        <f>VLOOKUP(MYRANKS_H[[#This Row],[IDFRANGRAPHS]],STEAMER_H[],COLUMN(STEAMER_H[SB]),FALSE)</f>
        <v>2</v>
      </c>
      <c r="P129" s="14">
        <f>MYRANKS_H[[#This Row],[H]]/MYRANKS_H[[#This Row],[AB]]</f>
        <v>0.28153153153153154</v>
      </c>
      <c r="Q129" s="26">
        <f>MYRANKS_H[[#This Row],[R]]/24.6-VLOOKUP(MYRANKS_H[[#This Row],[POS]],ReplacementLevel_H[],COLUMN(ReplacementLevel_H[R]),FALSE)</f>
        <v>0.16772357723577214</v>
      </c>
      <c r="R129" s="26">
        <f>MYRANKS_H[[#This Row],[HR]]/10.4-VLOOKUP(MYRANKS_H[[#This Row],[POS]],ReplacementLevel_H[],COLUMN(ReplacementLevel_H[HR]),FALSE)</f>
        <v>-0.11769230769230776</v>
      </c>
      <c r="S129" s="26">
        <f>MYRANKS_H[[#This Row],[RBI]]/24.6-VLOOKUP(MYRANKS_H[[#This Row],[POS]],ReplacementLevel_H[],COLUMN(ReplacementLevel_H[RBI]),FALSE)</f>
        <v>0.12967479674796722</v>
      </c>
      <c r="T129" s="26">
        <f>MYRANKS_H[[#This Row],[SB]]/9.4-VLOOKUP(MYRANKS_H[[#This Row],[POS]],ReplacementLevel_H[],COLUMN(ReplacementLevel_H[SB]),FALSE)</f>
        <v>-0.2372340425531915</v>
      </c>
      <c r="U129" s="26">
        <f>((MYRANKS_H[[#This Row],[H]]+1768)/(MYRANKS_H[[#This Row],[AB]]+6617)-0.267)/0.0024-VLOOKUP(MYRANKS_H[[#This Row],[POS]],ReplacementLevel_H[],COLUMN(ReplacementLevel_H[AVG]),FALSE)</f>
        <v>0.64514091488456837</v>
      </c>
      <c r="V129" s="26">
        <f>MYRANKS_H[[#This Row],[RSGP]]+MYRANKS_H[[#This Row],[HRSGP]]+MYRANKS_H[[#This Row],[RBISGP]]+MYRANKS_H[[#This Row],[SBSGP]]+MYRANKS_H[[#This Row],[AVGSGP]]</f>
        <v>0.5876129386228085</v>
      </c>
    </row>
    <row r="130" spans="1:22" x14ac:dyDescent="0.25">
      <c r="A130" s="7" t="s">
        <v>18683</v>
      </c>
      <c r="B130" s="8" t="str">
        <f>VLOOKUP(MYRANKS_H[[#This Row],[PLAYERID]],PLAYERIDMAP[],COLUMN(PLAYERIDMAP[LASTNAME]),FALSE)</f>
        <v>Infante</v>
      </c>
      <c r="C130" s="11" t="str">
        <f>VLOOKUP(MYRANKS_H[[#This Row],[PLAYERID]],PLAYERIDMAP[],COLUMN(PLAYERIDMAP[FIRSTNAME]),FALSE)</f>
        <v xml:space="preserve">Omar </v>
      </c>
      <c r="D130" s="11" t="str">
        <f>VLOOKUP(MYRANKS_H[[#This Row],[PLAYERID]],PLAYERIDMAP[],COLUMN(PLAYERIDMAP[TEAM]),FALSE)</f>
        <v>DET</v>
      </c>
      <c r="E130" s="11" t="str">
        <f>VLOOKUP(MYRANKS_H[[#This Row],[PLAYERID]],PLAYERIDMAP[],COLUMN(PLAYERIDMAP[POS]),FALSE)</f>
        <v>2B</v>
      </c>
      <c r="F130" s="11">
        <f>VLOOKUP(MYRANKS_H[[#This Row],[PLAYERID]],PLAYERIDMAP[],COLUMN(PLAYERIDMAP[IDFANGRAPHS]),FALSE)</f>
        <v>1609</v>
      </c>
      <c r="G130" s="12">
        <f>VLOOKUP(MYRANKS_H[[#This Row],[IDFRANGRAPHS]],STEAMER_H[],COLUMN(STEAMER_H[PA]),FALSE)</f>
        <v>470</v>
      </c>
      <c r="H130" s="12">
        <f>VLOOKUP(MYRANKS_H[[#This Row],[IDFRANGRAPHS]],STEAMER_H[],COLUMN(STEAMER_H[AB]),FALSE)</f>
        <v>437</v>
      </c>
      <c r="I130" s="12">
        <f>VLOOKUP(MYRANKS_H[[#This Row],[IDFRANGRAPHS]],STEAMER_H[],COLUMN(STEAMER_H[H]),FALSE)</f>
        <v>123</v>
      </c>
      <c r="J130" s="12">
        <f>VLOOKUP(MYRANKS_H[[#This Row],[IDFRANGRAPHS]],STEAMER_H[],COLUMN(STEAMER_H[HR]),FALSE)</f>
        <v>8</v>
      </c>
      <c r="K130" s="12">
        <f>VLOOKUP(MYRANKS_H[[#This Row],[IDFRANGRAPHS]],STEAMER_H[],COLUMN(STEAMER_H[R]),FALSE)</f>
        <v>56</v>
      </c>
      <c r="L130" s="12">
        <f>VLOOKUP(MYRANKS_H[[#This Row],[IDFRANGRAPHS]],STEAMER_H[],COLUMN(STEAMER_H[RBI]),FALSE)</f>
        <v>51</v>
      </c>
      <c r="M130" s="12">
        <f>VLOOKUP(MYRANKS_H[[#This Row],[IDFRANGRAPHS]],STEAMER_H[],COLUMN(STEAMER_H[BB]),FALSE)</f>
        <v>24</v>
      </c>
      <c r="N130" s="12">
        <f>VLOOKUP(MYRANKS_H[[#This Row],[IDFRANGRAPHS]],STEAMER_H[],COLUMN(STEAMER_H[SO]),FALSE)</f>
        <v>52</v>
      </c>
      <c r="O130" s="12">
        <f>VLOOKUP(MYRANKS_H[[#This Row],[IDFRANGRAPHS]],STEAMER_H[],COLUMN(STEAMER_H[SB]),FALSE)</f>
        <v>8</v>
      </c>
      <c r="P130" s="14">
        <f>MYRANKS_H[[#This Row],[H]]/MYRANKS_H[[#This Row],[AB]]</f>
        <v>0.28146453089244849</v>
      </c>
      <c r="Q130" s="26">
        <f>MYRANKS_H[[#This Row],[R]]/24.6-VLOOKUP(MYRANKS_H[[#This Row],[POS]],ReplacementLevel_H[],COLUMN(ReplacementLevel_H[R]),FALSE)</f>
        <v>6.4227642276422081E-3</v>
      </c>
      <c r="R130" s="26">
        <f>MYRANKS_H[[#This Row],[HR]]/10.4-VLOOKUP(MYRANKS_H[[#This Row],[POS]],ReplacementLevel_H[],COLUMN(ReplacementLevel_H[HR]),FALSE)</f>
        <v>-0.17076923076923078</v>
      </c>
      <c r="S130" s="26">
        <f>MYRANKS_H[[#This Row],[RBI]]/24.6-VLOOKUP(MYRANKS_H[[#This Row],[POS]],ReplacementLevel_H[],COLUMN(ReplacementLevel_H[RBI]),FALSE)</f>
        <v>-2.6829268292682951E-2</v>
      </c>
      <c r="T130" s="26">
        <f>MYRANKS_H[[#This Row],[SB]]/9.4-VLOOKUP(MYRANKS_H[[#This Row],[POS]],ReplacementLevel_H[],COLUMN(ReplacementLevel_H[SB]),FALSE)</f>
        <v>0.23106382978723405</v>
      </c>
      <c r="U130" s="26">
        <f>((MYRANKS_H[[#This Row],[H]]+1768)/(MYRANKS_H[[#This Row],[AB]]+6617)-0.267)/0.0024-VLOOKUP(MYRANKS_H[[#This Row],[POS]],ReplacementLevel_H[],COLUMN(ReplacementLevel_H[AVG]),FALSE)</f>
        <v>0.28785464511860426</v>
      </c>
      <c r="V130" s="26">
        <f>MYRANKS_H[[#This Row],[RSGP]]+MYRANKS_H[[#This Row],[HRSGP]]+MYRANKS_H[[#This Row],[RBISGP]]+MYRANKS_H[[#This Row],[SBSGP]]+MYRANKS_H[[#This Row],[AVGSGP]]</f>
        <v>0.32774274007156678</v>
      </c>
    </row>
    <row r="131" spans="1:22" ht="15" customHeight="1" x14ac:dyDescent="0.25">
      <c r="A131" s="7" t="s">
        <v>17741</v>
      </c>
      <c r="B131" s="8" t="str">
        <f>VLOOKUP(MYRANKS_H[[#This Row],[PLAYERID]],PLAYERIDMAP[],COLUMN(PLAYERIDMAP[LASTNAME]),FALSE)</f>
        <v>Crawford</v>
      </c>
      <c r="C131" s="11" t="str">
        <f>VLOOKUP(MYRANKS_H[[#This Row],[PLAYERID]],PLAYERIDMAP[],COLUMN(PLAYERIDMAP[FIRSTNAME]),FALSE)</f>
        <v xml:space="preserve">Carl </v>
      </c>
      <c r="D131" s="11" t="str">
        <f>VLOOKUP(MYRANKS_H[[#This Row],[PLAYERID]],PLAYERIDMAP[],COLUMN(PLAYERIDMAP[TEAM]),FALSE)</f>
        <v>LAD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1201</v>
      </c>
      <c r="G131" s="12">
        <f>VLOOKUP(MYRANKS_H[[#This Row],[IDFRANGRAPHS]],STEAMER_H[],COLUMN(STEAMER_H[PA]),FALSE)</f>
        <v>514</v>
      </c>
      <c r="H131" s="12">
        <f>VLOOKUP(MYRANKS_H[[#This Row],[IDFRANGRAPHS]],STEAMER_H[],COLUMN(STEAMER_H[AB]),FALSE)</f>
        <v>469</v>
      </c>
      <c r="I131" s="12">
        <f>VLOOKUP(MYRANKS_H[[#This Row],[IDFRANGRAPHS]],STEAMER_H[],COLUMN(STEAMER_H[H]),FALSE)</f>
        <v>125</v>
      </c>
      <c r="J131" s="12">
        <f>VLOOKUP(MYRANKS_H[[#This Row],[IDFRANGRAPHS]],STEAMER_H[],COLUMN(STEAMER_H[HR]),FALSE)</f>
        <v>12</v>
      </c>
      <c r="K131" s="12">
        <f>VLOOKUP(MYRANKS_H[[#This Row],[IDFRANGRAPHS]],STEAMER_H[],COLUMN(STEAMER_H[R]),FALSE)</f>
        <v>65</v>
      </c>
      <c r="L131" s="12">
        <f>VLOOKUP(MYRANKS_H[[#This Row],[IDFRANGRAPHS]],STEAMER_H[],COLUMN(STEAMER_H[RBI]),FALSE)</f>
        <v>50</v>
      </c>
      <c r="M131" s="12">
        <f>VLOOKUP(MYRANKS_H[[#This Row],[IDFRANGRAPHS]],STEAMER_H[],COLUMN(STEAMER_H[BB]),FALSE)</f>
        <v>33</v>
      </c>
      <c r="N131" s="12">
        <f>VLOOKUP(MYRANKS_H[[#This Row],[IDFRANGRAPHS]],STEAMER_H[],COLUMN(STEAMER_H[SO]),FALSE)</f>
        <v>92</v>
      </c>
      <c r="O131" s="12">
        <f>VLOOKUP(MYRANKS_H[[#This Row],[IDFRANGRAPHS]],STEAMER_H[],COLUMN(STEAMER_H[SB]),FALSE)</f>
        <v>17</v>
      </c>
      <c r="P131" s="14">
        <f>MYRANKS_H[[#This Row],[H]]/MYRANKS_H[[#This Row],[AB]]</f>
        <v>0.26652452025586354</v>
      </c>
      <c r="Q131" s="26">
        <f>MYRANKS_H[[#This Row],[R]]/24.6-VLOOKUP(MYRANKS_H[[#This Row],[POS]],ReplacementLevel_H[],COLUMN(ReplacementLevel_H[R]),FALSE)</f>
        <v>0.27227642276422737</v>
      </c>
      <c r="R131" s="26">
        <f>MYRANKS_H[[#This Row],[HR]]/10.4-VLOOKUP(MYRANKS_H[[#This Row],[POS]],ReplacementLevel_H[],COLUMN(ReplacementLevel_H[HR]),FALSE)</f>
        <v>5.3846153846153655E-2</v>
      </c>
      <c r="S131" s="26">
        <f>MYRANKS_H[[#This Row],[RBI]]/24.6-VLOOKUP(MYRANKS_H[[#This Row],[POS]],ReplacementLevel_H[],COLUMN(ReplacementLevel_H[RBI]),FALSE)</f>
        <v>-7.4796747967482702E-3</v>
      </c>
      <c r="T131" s="26">
        <f>MYRANKS_H[[#This Row],[SB]]/9.4-VLOOKUP(MYRANKS_H[[#This Row],[POS]],ReplacementLevel_H[],COLUMN(ReplacementLevel_H[SB]),FALSE)</f>
        <v>0.4685106382978721</v>
      </c>
      <c r="U131" s="26">
        <f>((MYRANKS_H[[#This Row],[H]]+1768)/(MYRANKS_H[[#This Row],[AB]]+6617)-0.267)/0.0024-VLOOKUP(MYRANKS_H[[#This Row],[POS]],ReplacementLevel_H[],COLUMN(ReplacementLevel_H[AVG]),FALSE)</f>
        <v>0.14103584532880792</v>
      </c>
      <c r="V131" s="26">
        <f>MYRANKS_H[[#This Row],[RSGP]]+MYRANKS_H[[#This Row],[HRSGP]]+MYRANKS_H[[#This Row],[RBISGP]]+MYRANKS_H[[#This Row],[SBSGP]]+MYRANKS_H[[#This Row],[AVGSGP]]</f>
        <v>0.92818938544031271</v>
      </c>
    </row>
    <row r="132" spans="1:22" x14ac:dyDescent="0.25">
      <c r="A132" s="7" t="s">
        <v>19270</v>
      </c>
      <c r="B132" s="8" t="str">
        <f>VLOOKUP(MYRANKS_H[[#This Row],[PLAYERID]],PLAYERIDMAP[],COLUMN(PLAYERIDMAP[LASTNAME]),FALSE)</f>
        <v>Maybin</v>
      </c>
      <c r="C132" s="11" t="str">
        <f>VLOOKUP(MYRANKS_H[[#This Row],[PLAYERID]],PLAYERIDMAP[],COLUMN(PLAYERIDMAP[FIRSTNAME]),FALSE)</f>
        <v xml:space="preserve">Cameron </v>
      </c>
      <c r="D132" s="11" t="str">
        <f>VLOOKUP(MYRANKS_H[[#This Row],[PLAYERID]],PLAYERIDMAP[],COLUMN(PLAYERIDMAP[TEAM]),FALSE)</f>
        <v>SD</v>
      </c>
      <c r="E132" s="11" t="str">
        <f>VLOOKUP(MYRANKS_H[[#This Row],[PLAYERID]],PLAYERIDMAP[],COLUMN(PLAYERIDMAP[POS]),FALSE)</f>
        <v>OF</v>
      </c>
      <c r="F132" s="11">
        <f>VLOOKUP(MYRANKS_H[[#This Row],[PLAYERID]],PLAYERIDMAP[],COLUMN(PLAYERIDMAP[IDFANGRAPHS]),FALSE)</f>
        <v>5223</v>
      </c>
      <c r="G132" s="12">
        <f>VLOOKUP(MYRANKS_H[[#This Row],[IDFRANGRAPHS]],STEAMER_H[],COLUMN(STEAMER_H[PA]),FALSE)</f>
        <v>585</v>
      </c>
      <c r="H132" s="12">
        <f>VLOOKUP(MYRANKS_H[[#This Row],[IDFRANGRAPHS]],STEAMER_H[],COLUMN(STEAMER_H[AB]),FALSE)</f>
        <v>523</v>
      </c>
      <c r="I132" s="12">
        <f>VLOOKUP(MYRANKS_H[[#This Row],[IDFRANGRAPHS]],STEAMER_H[],COLUMN(STEAMER_H[H]),FALSE)</f>
        <v>133</v>
      </c>
      <c r="J132" s="12">
        <f>VLOOKUP(MYRANKS_H[[#This Row],[IDFRANGRAPHS]],STEAMER_H[],COLUMN(STEAMER_H[HR]),FALSE)</f>
        <v>11</v>
      </c>
      <c r="K132" s="12">
        <f>VLOOKUP(MYRANKS_H[[#This Row],[IDFRANGRAPHS]],STEAMER_H[],COLUMN(STEAMER_H[R]),FALSE)</f>
        <v>64</v>
      </c>
      <c r="L132" s="12">
        <f>VLOOKUP(MYRANKS_H[[#This Row],[IDFRANGRAPHS]],STEAMER_H[],COLUMN(STEAMER_H[RBI]),FALSE)</f>
        <v>52</v>
      </c>
      <c r="M132" s="12">
        <f>VLOOKUP(MYRANKS_H[[#This Row],[IDFRANGRAPHS]],STEAMER_H[],COLUMN(STEAMER_H[BB]),FALSE)</f>
        <v>49</v>
      </c>
      <c r="N132" s="12">
        <f>VLOOKUP(MYRANKS_H[[#This Row],[IDFRANGRAPHS]],STEAMER_H[],COLUMN(STEAMER_H[SO]),FALSE)</f>
        <v>119</v>
      </c>
      <c r="O132" s="12">
        <f>VLOOKUP(MYRANKS_H[[#This Row],[IDFRANGRAPHS]],STEAMER_H[],COLUMN(STEAMER_H[SB]),FALSE)</f>
        <v>21</v>
      </c>
      <c r="P132" s="14">
        <f>MYRANKS_H[[#This Row],[H]]/MYRANKS_H[[#This Row],[AB]]</f>
        <v>0.25430210325047803</v>
      </c>
      <c r="Q132" s="26">
        <f>MYRANKS_H[[#This Row],[R]]/24.6-VLOOKUP(MYRANKS_H[[#This Row],[POS]],ReplacementLevel_H[],COLUMN(ReplacementLevel_H[R]),FALSE)</f>
        <v>0.23162601626016244</v>
      </c>
      <c r="R132" s="26">
        <f>MYRANKS_H[[#This Row],[HR]]/10.4-VLOOKUP(MYRANKS_H[[#This Row],[POS]],ReplacementLevel_H[],COLUMN(ReplacementLevel_H[HR]),FALSE)</f>
        <v>-4.2307692307692379E-2</v>
      </c>
      <c r="S132" s="26">
        <f>MYRANKS_H[[#This Row],[RBI]]/24.6-VLOOKUP(MYRANKS_H[[#This Row],[POS]],ReplacementLevel_H[],COLUMN(ReplacementLevel_H[RBI]),FALSE)</f>
        <v>7.3821138211382031E-2</v>
      </c>
      <c r="T132" s="26">
        <f>MYRANKS_H[[#This Row],[SB]]/9.4-VLOOKUP(MYRANKS_H[[#This Row],[POS]],ReplacementLevel_H[],COLUMN(ReplacementLevel_H[SB]),FALSE)</f>
        <v>0.89404255319148906</v>
      </c>
      <c r="U132" s="26">
        <f>((MYRANKS_H[[#This Row],[H]]+1768)/(MYRANKS_H[[#This Row],[AB]]+6617)-0.267)/0.0024-VLOOKUP(MYRANKS_H[[#This Row],[POS]],ReplacementLevel_H[],COLUMN(ReplacementLevel_H[AVG]),FALSE)</f>
        <v>-0.23395891690010057</v>
      </c>
      <c r="V132" s="26">
        <f>MYRANKS_H[[#This Row],[RSGP]]+MYRANKS_H[[#This Row],[HRSGP]]+MYRANKS_H[[#This Row],[RBISGP]]+MYRANKS_H[[#This Row],[SBSGP]]+MYRANKS_H[[#This Row],[AVGSGP]]</f>
        <v>0.92322309845524053</v>
      </c>
    </row>
    <row r="133" spans="1:22" ht="15" customHeight="1" x14ac:dyDescent="0.25">
      <c r="A133" s="7" t="s">
        <v>18861</v>
      </c>
      <c r="B133" s="8" t="str">
        <f>VLOOKUP(MYRANKS_H[[#This Row],[PLAYERID]],PLAYERIDMAP[],COLUMN(PLAYERIDMAP[LASTNAME]),FALSE)</f>
        <v>Keppinger</v>
      </c>
      <c r="C133" s="11" t="str">
        <f>VLOOKUP(MYRANKS_H[[#This Row],[PLAYERID]],PLAYERIDMAP[],COLUMN(PLAYERIDMAP[FIRSTNAME]),FALSE)</f>
        <v xml:space="preserve">Jeff </v>
      </c>
      <c r="D133" s="11" t="str">
        <f>VLOOKUP(MYRANKS_H[[#This Row],[PLAYERID]],PLAYERIDMAP[],COLUMN(PLAYERIDMAP[TEAM]),FALSE)</f>
        <v>CHW</v>
      </c>
      <c r="E133" s="11" t="str">
        <f>VLOOKUP(MYRANKS_H[[#This Row],[PLAYERID]],PLAYERIDMAP[],COLUMN(PLAYERIDMAP[POS]),FALSE)</f>
        <v>2B</v>
      </c>
      <c r="F133" s="11">
        <f>VLOOKUP(MYRANKS_H[[#This Row],[PLAYERID]],PLAYERIDMAP[],COLUMN(PLAYERIDMAP[IDFANGRAPHS]),FALSE)</f>
        <v>3856</v>
      </c>
      <c r="G133" s="12">
        <f>VLOOKUP(MYRANKS_H[[#This Row],[IDFRANGRAPHS]],STEAMER_H[],COLUMN(STEAMER_H[PA]),FALSE)</f>
        <v>534</v>
      </c>
      <c r="H133" s="12">
        <f>VLOOKUP(MYRANKS_H[[#This Row],[IDFRANGRAPHS]],STEAMER_H[],COLUMN(STEAMER_H[AB]),FALSE)</f>
        <v>487</v>
      </c>
      <c r="I133" s="12">
        <f>VLOOKUP(MYRANKS_H[[#This Row],[IDFRANGRAPHS]],STEAMER_H[],COLUMN(STEAMER_H[H]),FALSE)</f>
        <v>137</v>
      </c>
      <c r="J133" s="12">
        <f>VLOOKUP(MYRANKS_H[[#This Row],[IDFRANGRAPHS]],STEAMER_H[],COLUMN(STEAMER_H[HR]),FALSE)</f>
        <v>10</v>
      </c>
      <c r="K133" s="12">
        <f>VLOOKUP(MYRANKS_H[[#This Row],[IDFRANGRAPHS]],STEAMER_H[],COLUMN(STEAMER_H[R]),FALSE)</f>
        <v>63</v>
      </c>
      <c r="L133" s="12">
        <f>VLOOKUP(MYRANKS_H[[#This Row],[IDFRANGRAPHS]],STEAMER_H[],COLUMN(STEAMER_H[RBI]),FALSE)</f>
        <v>53</v>
      </c>
      <c r="M133" s="12">
        <f>VLOOKUP(MYRANKS_H[[#This Row],[IDFRANGRAPHS]],STEAMER_H[],COLUMN(STEAMER_H[BB]),FALSE)</f>
        <v>36</v>
      </c>
      <c r="N133" s="12">
        <f>VLOOKUP(MYRANKS_H[[#This Row],[IDFRANGRAPHS]],STEAMER_H[],COLUMN(STEAMER_H[SO]),FALSE)</f>
        <v>40</v>
      </c>
      <c r="O133" s="12">
        <f>VLOOKUP(MYRANKS_H[[#This Row],[IDFRANGRAPHS]],STEAMER_H[],COLUMN(STEAMER_H[SB]),FALSE)</f>
        <v>2</v>
      </c>
      <c r="P133" s="14">
        <f>MYRANKS_H[[#This Row],[H]]/MYRANKS_H[[#This Row],[AB]]</f>
        <v>0.28131416837782341</v>
      </c>
      <c r="Q133" s="26">
        <f>MYRANKS_H[[#This Row],[R]]/24.6-VLOOKUP(MYRANKS_H[[#This Row],[POS]],ReplacementLevel_H[],COLUMN(ReplacementLevel_H[R]),FALSE)</f>
        <v>0.2909756097560976</v>
      </c>
      <c r="R133" s="26">
        <f>MYRANKS_H[[#This Row],[HR]]/10.4-VLOOKUP(MYRANKS_H[[#This Row],[POS]],ReplacementLevel_H[],COLUMN(ReplacementLevel_H[HR]),FALSE)</f>
        <v>2.1538461538461506E-2</v>
      </c>
      <c r="S133" s="26">
        <f>MYRANKS_H[[#This Row],[RBI]]/24.6-VLOOKUP(MYRANKS_H[[#This Row],[POS]],ReplacementLevel_H[],COLUMN(ReplacementLevel_H[RBI]),FALSE)</f>
        <v>5.4471544715446907E-2</v>
      </c>
      <c r="T133" s="26">
        <f>MYRANKS_H[[#This Row],[SB]]/9.4-VLOOKUP(MYRANKS_H[[#This Row],[POS]],ReplacementLevel_H[],COLUMN(ReplacementLevel_H[SB]),FALSE)</f>
        <v>-0.40723404255319151</v>
      </c>
      <c r="U133" s="26">
        <f>((MYRANKS_H[[#This Row],[H]]+1768)/(MYRANKS_H[[#This Row],[AB]]+6617)-0.267)/0.0024-VLOOKUP(MYRANKS_H[[#This Row],[POS]],ReplacementLevel_H[],COLUMN(ReplacementLevel_H[AVG]),FALSE)</f>
        <v>0.32282657657656533</v>
      </c>
      <c r="V133" s="26">
        <f>MYRANKS_H[[#This Row],[RSGP]]+MYRANKS_H[[#This Row],[HRSGP]]+MYRANKS_H[[#This Row],[RBISGP]]+MYRANKS_H[[#This Row],[SBSGP]]+MYRANKS_H[[#This Row],[AVGSGP]]</f>
        <v>0.28257815003337983</v>
      </c>
    </row>
    <row r="134" spans="1:22" x14ac:dyDescent="0.25">
      <c r="A134" s="8" t="s">
        <v>20850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>
        <f>VLOOKUP(MYRANKS_H[[#This Row],[IDFRANGRAPHS]],STEAMER_H[],COLUMN(STEAMER_H[PA]),FALSE)</f>
        <v>564</v>
      </c>
      <c r="H134" s="12">
        <f>VLOOKUP(MYRANKS_H[[#This Row],[IDFRANGRAPHS]],STEAMER_H[],COLUMN(STEAMER_H[AB]),FALSE)</f>
        <v>521</v>
      </c>
      <c r="I134" s="12">
        <f>VLOOKUP(MYRANKS_H[[#This Row],[IDFRANGRAPHS]],STEAMER_H[],COLUMN(STEAMER_H[H]),FALSE)</f>
        <v>150</v>
      </c>
      <c r="J134" s="12">
        <f>VLOOKUP(MYRANKS_H[[#This Row],[IDFRANGRAPHS]],STEAMER_H[],COLUMN(STEAMER_H[HR]),FALSE)</f>
        <v>12</v>
      </c>
      <c r="K134" s="12">
        <f>VLOOKUP(MYRANKS_H[[#This Row],[IDFRANGRAPHS]],STEAMER_H[],COLUMN(STEAMER_H[R]),FALSE)</f>
        <v>63</v>
      </c>
      <c r="L134" s="12">
        <f>VLOOKUP(MYRANKS_H[[#This Row],[IDFRANGRAPHS]],STEAMER_H[],COLUMN(STEAMER_H[RBI]),FALSE)</f>
        <v>62</v>
      </c>
      <c r="M134" s="12">
        <f>VLOOKUP(MYRANKS_H[[#This Row],[IDFRANGRAPHS]],STEAMER_H[],COLUMN(STEAMER_H[BB]),FALSE)</f>
        <v>35</v>
      </c>
      <c r="N134" s="12">
        <f>VLOOKUP(MYRANKS_H[[#This Row],[IDFRANGRAPHS]],STEAMER_H[],COLUMN(STEAMER_H[SO]),FALSE)</f>
        <v>70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0.28790786948176583</v>
      </c>
      <c r="Q134" s="26">
        <f>MYRANKS_H[[#This Row],[R]]/24.6-VLOOKUP(MYRANKS_H[[#This Row],[POS]],ReplacementLevel_H[],COLUMN(ReplacementLevel_H[R]),FALSE)</f>
        <v>0.19097560975609751</v>
      </c>
      <c r="R134" s="26">
        <f>MYRANKS_H[[#This Row],[HR]]/10.4-VLOOKUP(MYRANKS_H[[#This Row],[POS]],ReplacementLevel_H[],COLUMN(ReplacementLevel_H[HR]),FALSE)</f>
        <v>-0.38615384615384629</v>
      </c>
      <c r="S134" s="26">
        <f>MYRANKS_H[[#This Row],[RBI]]/24.6-VLOOKUP(MYRANKS_H[[#This Row],[POS]],ReplacementLevel_H[],COLUMN(ReplacementLevel_H[RBI]),FALSE)</f>
        <v>6.0325203252032278E-2</v>
      </c>
      <c r="T134" s="26">
        <f>MYRANKS_H[[#This Row],[SB]]/9.4-VLOOKUP(MYRANKS_H[[#This Row],[POS]],ReplacementLevel_H[],COLUMN(ReplacementLevel_H[SB]),FALSE)</f>
        <v>-4.7234042553191496E-2</v>
      </c>
      <c r="U134" s="26">
        <f>((MYRANKS_H[[#This Row],[H]]+1768)/(MYRANKS_H[[#This Row],[AB]]+6617)-0.267)/0.0024-VLOOKUP(MYRANKS_H[[#This Row],[POS]],ReplacementLevel_H[],COLUMN(ReplacementLevel_H[AVG]),FALSE)</f>
        <v>0.94946577005695521</v>
      </c>
      <c r="V134" s="26">
        <f>MYRANKS_H[[#This Row],[RSGP]]+MYRANKS_H[[#This Row],[HRSGP]]+MYRANKS_H[[#This Row],[RBISGP]]+MYRANKS_H[[#This Row],[SBSGP]]+MYRANKS_H[[#This Row],[AVGSGP]]</f>
        <v>0.76737869435804718</v>
      </c>
    </row>
    <row r="135" spans="1:22" ht="15" customHeight="1" x14ac:dyDescent="0.25">
      <c r="A135" s="7" t="s">
        <v>18756</v>
      </c>
      <c r="B135" s="8" t="str">
        <f>VLOOKUP(MYRANKS_H[[#This Row],[PLAYERID]],PLAYERIDMAP[],COLUMN(PLAYERIDMAP[LASTNAME]),FALSE)</f>
        <v>Jeter</v>
      </c>
      <c r="C135" s="11" t="str">
        <f>VLOOKUP(MYRANKS_H[[#This Row],[PLAYERID]],PLAYERIDMAP[],COLUMN(PLAYERIDMAP[FIRSTNAME]),FALSE)</f>
        <v xml:space="preserve">Derek </v>
      </c>
      <c r="D135" s="11" t="str">
        <f>VLOOKUP(MYRANKS_H[[#This Row],[PLAYERID]],PLAYERIDMAP[],COLUMN(PLAYERIDMAP[TEAM]),FALSE)</f>
        <v>NYY</v>
      </c>
      <c r="E135" s="11" t="str">
        <f>VLOOKUP(MYRANKS_H[[#This Row],[PLAYERID]],PLAYERIDMAP[],COLUMN(PLAYERIDMAP[POS]),FALSE)</f>
        <v>SS</v>
      </c>
      <c r="F135" s="11">
        <f>VLOOKUP(MYRANKS_H[[#This Row],[PLAYERID]],PLAYERIDMAP[],COLUMN(PLAYERIDMAP[IDFANGRAPHS]),FALSE)</f>
        <v>826</v>
      </c>
      <c r="G135" s="12">
        <f>VLOOKUP(MYRANKS_H[[#This Row],[IDFRANGRAPHS]],STEAMER_H[],COLUMN(STEAMER_H[PA]),FALSE)</f>
        <v>565</v>
      </c>
      <c r="H135" s="12">
        <f>VLOOKUP(MYRANKS_H[[#This Row],[IDFRANGRAPHS]],STEAMER_H[],COLUMN(STEAMER_H[AB]),FALSE)</f>
        <v>511</v>
      </c>
      <c r="I135" s="12">
        <f>VLOOKUP(MYRANKS_H[[#This Row],[IDFRANGRAPHS]],STEAMER_H[],COLUMN(STEAMER_H[H]),FALSE)</f>
        <v>147</v>
      </c>
      <c r="J135" s="12">
        <f>VLOOKUP(MYRANKS_H[[#This Row],[IDFRANGRAPHS]],STEAMER_H[],COLUMN(STEAMER_H[HR]),FALSE)</f>
        <v>8</v>
      </c>
      <c r="K135" s="12">
        <f>VLOOKUP(MYRANKS_H[[#This Row],[IDFRANGRAPHS]],STEAMER_H[],COLUMN(STEAMER_H[R]),FALSE)</f>
        <v>70</v>
      </c>
      <c r="L135" s="12">
        <f>VLOOKUP(MYRANKS_H[[#This Row],[IDFRANGRAPHS]],STEAMER_H[],COLUMN(STEAMER_H[RBI]),FALSE)</f>
        <v>50</v>
      </c>
      <c r="M135" s="12">
        <f>VLOOKUP(MYRANKS_H[[#This Row],[IDFRANGRAPHS]],STEAMER_H[],COLUMN(STEAMER_H[BB]),FALSE)</f>
        <v>40</v>
      </c>
      <c r="N135" s="12">
        <f>VLOOKUP(MYRANKS_H[[#This Row],[IDFRANGRAPHS]],STEAMER_H[],COLUMN(STEAMER_H[SO]),FALSE)</f>
        <v>76</v>
      </c>
      <c r="O135" s="12">
        <f>VLOOKUP(MYRANKS_H[[#This Row],[IDFRANGRAPHS]],STEAMER_H[],COLUMN(STEAMER_H[SB]),FALSE)</f>
        <v>7</v>
      </c>
      <c r="P135" s="14">
        <f>MYRANKS_H[[#This Row],[H]]/MYRANKS_H[[#This Row],[AB]]</f>
        <v>0.28767123287671231</v>
      </c>
      <c r="Q135" s="26">
        <f>MYRANKS_H[[#This Row],[R]]/24.6-VLOOKUP(MYRANKS_H[[#This Row],[POS]],ReplacementLevel_H[],COLUMN(ReplacementLevel_H[R]),FALSE)</f>
        <v>0.76552845528455249</v>
      </c>
      <c r="R135" s="26">
        <f>MYRANKS_H[[#This Row],[HR]]/10.4-VLOOKUP(MYRANKS_H[[#This Row],[POS]],ReplacementLevel_H[],COLUMN(ReplacementLevel_H[HR]),FALSE)</f>
        <v>-0.13076923076923086</v>
      </c>
      <c r="S135" s="26">
        <f>MYRANKS_H[[#This Row],[RBI]]/24.6-VLOOKUP(MYRANKS_H[[#This Row],[POS]],ReplacementLevel_H[],COLUMN(ReplacementLevel_H[RBI]),FALSE)</f>
        <v>9.2520325203251819E-2</v>
      </c>
      <c r="T135" s="26">
        <f>MYRANKS_H[[#This Row],[SB]]/9.4-VLOOKUP(MYRANKS_H[[#This Row],[POS]],ReplacementLevel_H[],COLUMN(ReplacementLevel_H[SB]),FALSE)</f>
        <v>-0.72531914893617022</v>
      </c>
      <c r="U135" s="26">
        <f>((MYRANKS_H[[#This Row],[H]]+1768)/(MYRANKS_H[[#This Row],[AB]]+6617)-0.267)/0.0024-VLOOKUP(MYRANKS_H[[#This Row],[POS]],ReplacementLevel_H[],COLUMN(ReplacementLevel_H[AVG]),FALSE)</f>
        <v>0.82117096894874564</v>
      </c>
      <c r="V135" s="26">
        <f>MYRANKS_H[[#This Row],[RSGP]]+MYRANKS_H[[#This Row],[HRSGP]]+MYRANKS_H[[#This Row],[RBISGP]]+MYRANKS_H[[#This Row],[SBSGP]]+MYRANKS_H[[#This Row],[AVGSGP]]</f>
        <v>0.82313136973114887</v>
      </c>
    </row>
    <row r="136" spans="1:22" ht="15" customHeight="1" x14ac:dyDescent="0.25">
      <c r="A136" s="7" t="s">
        <v>18433</v>
      </c>
      <c r="B136" s="8" t="str">
        <f>VLOOKUP(MYRANKS_H[[#This Row],[PLAYERID]],PLAYERIDMAP[],COLUMN(PLAYERIDMAP[LASTNAME]),FALSE)</f>
        <v>Hamilton</v>
      </c>
      <c r="C136" s="11" t="str">
        <f>VLOOKUP(MYRANKS_H[[#This Row],[PLAYERID]],PLAYERIDMAP[],COLUMN(PLAYERIDMAP[FIRSTNAME]),FALSE)</f>
        <v xml:space="preserve">Billy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SS</v>
      </c>
      <c r="F136" s="11" t="str">
        <f>VLOOKUP(MYRANKS_H[[#This Row],[PLAYERID]],PLAYERIDMAP[],COLUMN(PLAYERIDMAP[IDFANGRAPHS]),FALSE)</f>
        <v>sa500815</v>
      </c>
      <c r="G136" s="12">
        <f>VLOOKUP(MYRANKS_H[[#This Row],[IDFRANGRAPHS]],STEAMER_H[],COLUMN(STEAMER_H[PA]),FALSE)</f>
        <v>229</v>
      </c>
      <c r="H136" s="12">
        <f>VLOOKUP(MYRANKS_H[[#This Row],[IDFRANGRAPHS]],STEAMER_H[],COLUMN(STEAMER_H[AB]),FALSE)</f>
        <v>206</v>
      </c>
      <c r="I136" s="12">
        <f>VLOOKUP(MYRANKS_H[[#This Row],[IDFRANGRAPHS]],STEAMER_H[],COLUMN(STEAMER_H[H]),FALSE)</f>
        <v>50</v>
      </c>
      <c r="J136" s="12">
        <f>VLOOKUP(MYRANKS_H[[#This Row],[IDFRANGRAPHS]],STEAMER_H[],COLUMN(STEAMER_H[HR]),FALSE)</f>
        <v>2</v>
      </c>
      <c r="K136" s="12">
        <f>VLOOKUP(MYRANKS_H[[#This Row],[IDFRANGRAPHS]],STEAMER_H[],COLUMN(STEAMER_H[R]),FALSE)</f>
        <v>29</v>
      </c>
      <c r="L136" s="12">
        <f>VLOOKUP(MYRANKS_H[[#This Row],[IDFRANGRAPHS]],STEAMER_H[],COLUMN(STEAMER_H[RBI]),FALSE)</f>
        <v>17</v>
      </c>
      <c r="M136" s="12">
        <f>VLOOKUP(MYRANKS_H[[#This Row],[IDFRANGRAPHS]],STEAMER_H[],COLUMN(STEAMER_H[BB]),FALSE)</f>
        <v>18</v>
      </c>
      <c r="N136" s="12">
        <f>VLOOKUP(MYRANKS_H[[#This Row],[IDFRANGRAPHS]],STEAMER_H[],COLUMN(STEAMER_H[SO]),FALSE)</f>
        <v>46</v>
      </c>
      <c r="O136" s="12">
        <f>VLOOKUP(MYRANKS_H[[#This Row],[IDFRANGRAPHS]],STEAMER_H[],COLUMN(STEAMER_H[SB]),FALSE)</f>
        <v>49</v>
      </c>
      <c r="P136" s="14">
        <f>MYRANKS_H[[#This Row],[H]]/MYRANKS_H[[#This Row],[AB]]</f>
        <v>0.24271844660194175</v>
      </c>
      <c r="Q136" s="26">
        <f>MYRANKS_H[[#This Row],[R]]/24.6-VLOOKUP(MYRANKS_H[[#This Row],[POS]],ReplacementLevel_H[],COLUMN(ReplacementLevel_H[R]),FALSE)</f>
        <v>-0.90113821138211403</v>
      </c>
      <c r="R136" s="26">
        <f>MYRANKS_H[[#This Row],[HR]]/10.4-VLOOKUP(MYRANKS_H[[#This Row],[POS]],ReplacementLevel_H[],COLUMN(ReplacementLevel_H[HR]),FALSE)</f>
        <v>-0.70769230769230773</v>
      </c>
      <c r="S136" s="26">
        <f>MYRANKS_H[[#This Row],[RBI]]/24.6-VLOOKUP(MYRANKS_H[[#This Row],[POS]],ReplacementLevel_H[],COLUMN(ReplacementLevel_H[RBI]),FALSE)</f>
        <v>-1.2489430894308944</v>
      </c>
      <c r="T136" s="26">
        <f>MYRANKS_H[[#This Row],[SB]]/9.4-VLOOKUP(MYRANKS_H[[#This Row],[POS]],ReplacementLevel_H[],COLUMN(ReplacementLevel_H[SB]),FALSE)</f>
        <v>3.7427659574468084</v>
      </c>
      <c r="U136" s="26">
        <f>((MYRANKS_H[[#This Row],[H]]+1768)/(MYRANKS_H[[#This Row],[AB]]+6617)-0.267)/0.0024-VLOOKUP(MYRANKS_H[[#This Row],[POS]],ReplacementLevel_H[],COLUMN(ReplacementLevel_H[AVG]),FALSE)</f>
        <v>-9.8455224974347139E-2</v>
      </c>
      <c r="V136" s="26">
        <f>MYRANKS_H[[#This Row],[RSGP]]+MYRANKS_H[[#This Row],[HRSGP]]+MYRANKS_H[[#This Row],[RBISGP]]+MYRANKS_H[[#This Row],[SBSGP]]+MYRANKS_H[[#This Row],[AVGSGP]]</f>
        <v>0.78653712396714504</v>
      </c>
    </row>
    <row r="137" spans="1:22" x14ac:dyDescent="0.25">
      <c r="A137" s="8" t="s">
        <v>20780</v>
      </c>
      <c r="B137" s="15" t="str">
        <f>VLOOKUP(MYRANKS_H[[#This Row],[PLAYERID]],PLAYERIDMAP[],COLUMN(PLAYERIDMAP[LASTNAME]),FALSE)</f>
        <v>Willingham</v>
      </c>
      <c r="C137" s="12" t="str">
        <f>VLOOKUP(MYRANKS_H[[#This Row],[PLAYERID]],PLAYERIDMAP[],COLUMN(PLAYERIDMAP[FIRSTNAME]),FALSE)</f>
        <v xml:space="preserve">Josh </v>
      </c>
      <c r="D137" s="12" t="str">
        <f>VLOOKUP(MYRANKS_H[[#This Row],[PLAYERID]],PLAYERIDMAP[],COLUMN(PLAYERIDMAP[TEAM]),FALSE)</f>
        <v>MIN</v>
      </c>
      <c r="E137" s="12" t="str">
        <f>VLOOKUP(MYRANKS_H[[#This Row],[PLAYERID]],PLAYERIDMAP[],COLUMN(PLAYERIDMAP[POS]),FALSE)</f>
        <v>OF</v>
      </c>
      <c r="F137" s="12">
        <f>VLOOKUP(MYRANKS_H[[#This Row],[PLAYERID]],PLAYERIDMAP[],COLUMN(PLAYERIDMAP[IDFANGRAPHS]),FALSE)</f>
        <v>2103</v>
      </c>
      <c r="G137" s="12">
        <f>VLOOKUP(MYRANKS_H[[#This Row],[IDFRANGRAPHS]],STEAMER_H[],COLUMN(STEAMER_H[PA]),FALSE)</f>
        <v>504</v>
      </c>
      <c r="H137" s="12">
        <f>VLOOKUP(MYRANKS_H[[#This Row],[IDFRANGRAPHS]],STEAMER_H[],COLUMN(STEAMER_H[AB]),FALSE)</f>
        <v>430</v>
      </c>
      <c r="I137" s="12">
        <f>VLOOKUP(MYRANKS_H[[#This Row],[IDFRANGRAPHS]],STEAMER_H[],COLUMN(STEAMER_H[H]),FALSE)</f>
        <v>108</v>
      </c>
      <c r="J137" s="12">
        <f>VLOOKUP(MYRANKS_H[[#This Row],[IDFRANGRAPHS]],STEAMER_H[],COLUMN(STEAMER_H[HR]),FALSE)</f>
        <v>23</v>
      </c>
      <c r="K137" s="12">
        <f>VLOOKUP(MYRANKS_H[[#This Row],[IDFRANGRAPHS]],STEAMER_H[],COLUMN(STEAMER_H[R]),FALSE)</f>
        <v>64</v>
      </c>
      <c r="L137" s="12">
        <f>VLOOKUP(MYRANKS_H[[#This Row],[IDFRANGRAPHS]],STEAMER_H[],COLUMN(STEAMER_H[RBI]),FALSE)</f>
        <v>71</v>
      </c>
      <c r="M137" s="12">
        <f>VLOOKUP(MYRANKS_H[[#This Row],[IDFRANGRAPHS]],STEAMER_H[],COLUMN(STEAMER_H[BB]),FALSE)</f>
        <v>61</v>
      </c>
      <c r="N137" s="12">
        <f>VLOOKUP(MYRANKS_H[[#This Row],[IDFRANGRAPHS]],STEAMER_H[],COLUMN(STEAMER_H[SO]),FALSE)</f>
        <v>122</v>
      </c>
      <c r="O137" s="12">
        <f>VLOOKUP(MYRANKS_H[[#This Row],[IDFRANGRAPHS]],STEAMER_H[],COLUMN(STEAMER_H[SB]),FALSE)</f>
        <v>2</v>
      </c>
      <c r="P137" s="14">
        <f>MYRANKS_H[[#This Row],[H]]/MYRANKS_H[[#This Row],[AB]]</f>
        <v>0.25116279069767444</v>
      </c>
      <c r="Q137" s="26">
        <f>MYRANKS_H[[#This Row],[R]]/24.6-VLOOKUP(MYRANKS_H[[#This Row],[POS]],ReplacementLevel_H[],COLUMN(ReplacementLevel_H[R]),FALSE)</f>
        <v>0.23162601626016244</v>
      </c>
      <c r="R137" s="26">
        <f>MYRANKS_H[[#This Row],[HR]]/10.4-VLOOKUP(MYRANKS_H[[#This Row],[POS]],ReplacementLevel_H[],COLUMN(ReplacementLevel_H[HR]),FALSE)</f>
        <v>1.1115384615384616</v>
      </c>
      <c r="S137" s="26">
        <f>MYRANKS_H[[#This Row],[RBI]]/24.6-VLOOKUP(MYRANKS_H[[#This Row],[POS]],ReplacementLevel_H[],COLUMN(ReplacementLevel_H[RBI]),FALSE)</f>
        <v>0.8461788617886179</v>
      </c>
      <c r="T137" s="26">
        <f>MYRANKS_H[[#This Row],[SB]]/9.4-VLOOKUP(MYRANKS_H[[#This Row],[POS]],ReplacementLevel_H[],COLUMN(ReplacementLevel_H[SB]),FALSE)</f>
        <v>-1.1272340425531915</v>
      </c>
      <c r="U137" s="26">
        <f>((MYRANKS_H[[#This Row],[H]]+1768)/(MYRANKS_H[[#This Row],[AB]]+6617)-0.267)/0.0024-VLOOKUP(MYRANKS_H[[#This Row],[POS]],ReplacementLevel_H[],COLUMN(ReplacementLevel_H[AVG]),FALSE)</f>
        <v>-0.24809469750721502</v>
      </c>
      <c r="V137" s="26">
        <f>MYRANKS_H[[#This Row],[RSGP]]+MYRANKS_H[[#This Row],[HRSGP]]+MYRANKS_H[[#This Row],[RBISGP]]+MYRANKS_H[[#This Row],[SBSGP]]+MYRANKS_H[[#This Row],[AVGSGP]]</f>
        <v>0.81401459952683541</v>
      </c>
    </row>
    <row r="138" spans="1:22" x14ac:dyDescent="0.25">
      <c r="A138" s="7" t="s">
        <v>18738</v>
      </c>
      <c r="B138" s="8" t="str">
        <f>VLOOKUP(MYRANKS_H[[#This Row],[PLAYERID]],PLAYERIDMAP[],COLUMN(PLAYERIDMAP[LASTNAME]),FALSE)</f>
        <v>Jay</v>
      </c>
      <c r="C138" s="11" t="str">
        <f>VLOOKUP(MYRANKS_H[[#This Row],[PLAYERID]],PLAYERIDMAP[],COLUMN(PLAYERIDMAP[FIRSTNAME]),FALSE)</f>
        <v xml:space="preserve">Jon </v>
      </c>
      <c r="D138" s="11" t="str">
        <f>VLOOKUP(MYRANKS_H[[#This Row],[PLAYERID]],PLAYERIDMAP[],COLUMN(PLAYERIDMAP[TEAM]),FALSE)</f>
        <v>STL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5227</v>
      </c>
      <c r="G138" s="12">
        <f>VLOOKUP(MYRANKS_H[[#This Row],[IDFRANGRAPHS]],STEAMER_H[],COLUMN(STEAMER_H[PA]),FALSE)</f>
        <v>565</v>
      </c>
      <c r="H138" s="12">
        <f>VLOOKUP(MYRANKS_H[[#This Row],[IDFRANGRAPHS]],STEAMER_H[],COLUMN(STEAMER_H[AB]),FALSE)</f>
        <v>509</v>
      </c>
      <c r="I138" s="12">
        <f>VLOOKUP(MYRANKS_H[[#This Row],[IDFRANGRAPHS]],STEAMER_H[],COLUMN(STEAMER_H[H]),FALSE)</f>
        <v>146</v>
      </c>
      <c r="J138" s="12">
        <f>VLOOKUP(MYRANKS_H[[#This Row],[IDFRANGRAPHS]],STEAMER_H[],COLUMN(STEAMER_H[HR]),FALSE)</f>
        <v>9</v>
      </c>
      <c r="K138" s="12">
        <f>VLOOKUP(MYRANKS_H[[#This Row],[IDFRANGRAPHS]],STEAMER_H[],COLUMN(STEAMER_H[R]),FALSE)</f>
        <v>67</v>
      </c>
      <c r="L138" s="12">
        <f>VLOOKUP(MYRANKS_H[[#This Row],[IDFRANGRAPHS]],STEAMER_H[],COLUMN(STEAMER_H[RBI]),FALSE)</f>
        <v>53</v>
      </c>
      <c r="M138" s="12">
        <f>VLOOKUP(MYRANKS_H[[#This Row],[IDFRANGRAPHS]],STEAMER_H[],COLUMN(STEAMER_H[BB]),FALSE)</f>
        <v>39</v>
      </c>
      <c r="N138" s="12">
        <f>VLOOKUP(MYRANKS_H[[#This Row],[IDFRANGRAPHS]],STEAMER_H[],COLUMN(STEAMER_H[SO]),FALSE)</f>
        <v>84</v>
      </c>
      <c r="O138" s="12">
        <f>VLOOKUP(MYRANKS_H[[#This Row],[IDFRANGRAPHS]],STEAMER_H[],COLUMN(STEAMER_H[SB]),FALSE)</f>
        <v>11</v>
      </c>
      <c r="P138" s="14">
        <f>MYRANKS_H[[#This Row],[H]]/MYRANKS_H[[#This Row],[AB]]</f>
        <v>0.2868369351669941</v>
      </c>
      <c r="Q138" s="26">
        <f>MYRANKS_H[[#This Row],[R]]/24.6-VLOOKUP(MYRANKS_H[[#This Row],[POS]],ReplacementLevel_H[],COLUMN(ReplacementLevel_H[R]),FALSE)</f>
        <v>0.35357723577235767</v>
      </c>
      <c r="R138" s="26">
        <f>MYRANKS_H[[#This Row],[HR]]/10.4-VLOOKUP(MYRANKS_H[[#This Row],[POS]],ReplacementLevel_H[],COLUMN(ReplacementLevel_H[HR]),FALSE)</f>
        <v>-0.23461538461538478</v>
      </c>
      <c r="S138" s="26">
        <f>MYRANKS_H[[#This Row],[RBI]]/24.6-VLOOKUP(MYRANKS_H[[#This Row],[POS]],ReplacementLevel_H[],COLUMN(ReplacementLevel_H[RBI]),FALSE)</f>
        <v>0.11447154471544696</v>
      </c>
      <c r="T138" s="26">
        <f>MYRANKS_H[[#This Row],[SB]]/9.4-VLOOKUP(MYRANKS_H[[#This Row],[POS]],ReplacementLevel_H[],COLUMN(ReplacementLevel_H[SB]),FALSE)</f>
        <v>-0.16978723404255325</v>
      </c>
      <c r="U138" s="26">
        <f>((MYRANKS_H[[#This Row],[H]]+1768)/(MYRANKS_H[[#This Row],[AB]]+6617)-0.267)/0.0024-VLOOKUP(MYRANKS_H[[#This Row],[POS]],ReplacementLevel_H[],COLUMN(ReplacementLevel_H[AVG]),FALSE)</f>
        <v>0.74411731686780624</v>
      </c>
      <c r="V138" s="26">
        <f>MYRANKS_H[[#This Row],[RSGP]]+MYRANKS_H[[#This Row],[HRSGP]]+MYRANKS_H[[#This Row],[RBISGP]]+MYRANKS_H[[#This Row],[SBSGP]]+MYRANKS_H[[#This Row],[AVGSGP]]</f>
        <v>0.80776347869767284</v>
      </c>
    </row>
    <row r="139" spans="1:22" ht="15" customHeight="1" x14ac:dyDescent="0.25">
      <c r="A139" s="7" t="s">
        <v>17773</v>
      </c>
      <c r="B139" s="8" t="str">
        <f>VLOOKUP(MYRANKS_H[[#This Row],[PLAYERID]],PLAYERIDMAP[],COLUMN(PLAYERIDMAP[LASTNAME]),FALSE)</f>
        <v>Cuddyer</v>
      </c>
      <c r="C139" s="11" t="str">
        <f>VLOOKUP(MYRANKS_H[[#This Row],[PLAYERID]],PLAYERIDMAP[],COLUMN(PLAYERIDMAP[FIRSTNAME]),FALSE)</f>
        <v xml:space="preserve">Michael </v>
      </c>
      <c r="D139" s="11" t="str">
        <f>VLOOKUP(MYRANKS_H[[#This Row],[PLAYERID]],PLAYERIDMAP[],COLUMN(PLAYERIDMAP[TEAM]),FALSE)</f>
        <v>COL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1534</v>
      </c>
      <c r="G139" s="12">
        <f>VLOOKUP(MYRANKS_H[[#This Row],[IDFRANGRAPHS]],STEAMER_H[],COLUMN(STEAMER_H[PA]),FALSE)</f>
        <v>459</v>
      </c>
      <c r="H139" s="12">
        <f>VLOOKUP(MYRANKS_H[[#This Row],[IDFRANGRAPHS]],STEAMER_H[],COLUMN(STEAMER_H[AB]),FALSE)</f>
        <v>413</v>
      </c>
      <c r="I139" s="12">
        <f>VLOOKUP(MYRANKS_H[[#This Row],[IDFRANGRAPHS]],STEAMER_H[],COLUMN(STEAMER_H[H]),FALSE)</f>
        <v>114</v>
      </c>
      <c r="J139" s="12">
        <f>VLOOKUP(MYRANKS_H[[#This Row],[IDFRANGRAPHS]],STEAMER_H[],COLUMN(STEAMER_H[HR]),FALSE)</f>
        <v>17</v>
      </c>
      <c r="K139" s="12">
        <f>VLOOKUP(MYRANKS_H[[#This Row],[IDFRANGRAPHS]],STEAMER_H[],COLUMN(STEAMER_H[R]),FALSE)</f>
        <v>58</v>
      </c>
      <c r="L139" s="12">
        <f>VLOOKUP(MYRANKS_H[[#This Row],[IDFRANGRAPHS]],STEAMER_H[],COLUMN(STEAMER_H[RBI]),FALSE)</f>
        <v>65</v>
      </c>
      <c r="M139" s="12">
        <f>VLOOKUP(MYRANKS_H[[#This Row],[IDFRANGRAPHS]],STEAMER_H[],COLUMN(STEAMER_H[BB]),FALSE)</f>
        <v>39</v>
      </c>
      <c r="N139" s="12">
        <f>VLOOKUP(MYRANKS_H[[#This Row],[IDFRANGRAPHS]],STEAMER_H[],COLUMN(STEAMER_H[SO]),FALSE)</f>
        <v>77</v>
      </c>
      <c r="O139" s="12">
        <f>VLOOKUP(MYRANKS_H[[#This Row],[IDFRANGRAPHS]],STEAMER_H[],COLUMN(STEAMER_H[SB]),FALSE)</f>
        <v>6</v>
      </c>
      <c r="P139" s="14">
        <f>MYRANKS_H[[#This Row],[H]]/MYRANKS_H[[#This Row],[AB]]</f>
        <v>0.27602905569007263</v>
      </c>
      <c r="Q139" s="26">
        <f>MYRANKS_H[[#This Row],[R]]/24.6-VLOOKUP(MYRANKS_H[[#This Row],[POS]],ReplacementLevel_H[],COLUMN(ReplacementLevel_H[R]),FALSE)</f>
        <v>-1.2276422764228023E-2</v>
      </c>
      <c r="R139" s="26">
        <f>MYRANKS_H[[#This Row],[HR]]/10.4-VLOOKUP(MYRANKS_H[[#This Row],[POS]],ReplacementLevel_H[],COLUMN(ReplacementLevel_H[HR]),FALSE)</f>
        <v>0.53461538461538449</v>
      </c>
      <c r="S139" s="26">
        <f>MYRANKS_H[[#This Row],[RBI]]/24.6-VLOOKUP(MYRANKS_H[[#This Row],[POS]],ReplacementLevel_H[],COLUMN(ReplacementLevel_H[RBI]),FALSE)</f>
        <v>0.60227642276422744</v>
      </c>
      <c r="T139" s="26">
        <f>MYRANKS_H[[#This Row],[SB]]/9.4-VLOOKUP(MYRANKS_H[[#This Row],[POS]],ReplacementLevel_H[],COLUMN(ReplacementLevel_H[SB]),FALSE)</f>
        <v>-0.70170212765957463</v>
      </c>
      <c r="U139" s="26">
        <f>((MYRANKS_H[[#This Row],[H]]+1768)/(MYRANKS_H[[#This Row],[AB]]+6617)-0.267)/0.0024-VLOOKUP(MYRANKS_H[[#This Row],[POS]],ReplacementLevel_H[],COLUMN(ReplacementLevel_H[AVG]),FALSE)</f>
        <v>0.37575628259839267</v>
      </c>
      <c r="V139" s="26">
        <f>MYRANKS_H[[#This Row],[RSGP]]+MYRANKS_H[[#This Row],[HRSGP]]+MYRANKS_H[[#This Row],[RBISGP]]+MYRANKS_H[[#This Row],[SBSGP]]+MYRANKS_H[[#This Row],[AVGSGP]]</f>
        <v>0.79866953955420195</v>
      </c>
    </row>
    <row r="140" spans="1:22" ht="15" customHeight="1" x14ac:dyDescent="0.25">
      <c r="A140" s="7" t="s">
        <v>19224</v>
      </c>
      <c r="B140" s="8" t="str">
        <f>VLOOKUP(MYRANKS_H[[#This Row],[PLAYERID]],PLAYERIDMAP[],COLUMN(PLAYERIDMAP[LASTNAME]),FALSE)</f>
        <v>Martin</v>
      </c>
      <c r="C140" s="11" t="str">
        <f>VLOOKUP(MYRANKS_H[[#This Row],[PLAYERID]],PLAYERIDMAP[],COLUMN(PLAYERIDMAP[FIRSTNAME]),FALSE)</f>
        <v xml:space="preserve">Russell </v>
      </c>
      <c r="D140" s="11" t="str">
        <f>VLOOKUP(MYRANKS_H[[#This Row],[PLAYERID]],PLAYERIDMAP[],COLUMN(PLAYERIDMAP[TEAM]),FALSE)</f>
        <v>PIT</v>
      </c>
      <c r="E140" s="11" t="str">
        <f>VLOOKUP(MYRANKS_H[[#This Row],[PLAYERID]],PLAYERIDMAP[],COLUMN(PLAYERIDMAP[POS]),FALSE)</f>
        <v>C</v>
      </c>
      <c r="F140" s="11">
        <f>VLOOKUP(MYRANKS_H[[#This Row],[PLAYERID]],PLAYERIDMAP[],COLUMN(PLAYERIDMAP[IDFANGRAPHS]),FALSE)</f>
        <v>4616</v>
      </c>
      <c r="G140" s="12">
        <f>VLOOKUP(MYRANKS_H[[#This Row],[IDFRANGRAPHS]],STEAMER_H[],COLUMN(STEAMER_H[PA]),FALSE)</f>
        <v>427</v>
      </c>
      <c r="H140" s="12">
        <f>VLOOKUP(MYRANKS_H[[#This Row],[IDFRANGRAPHS]],STEAMER_H[],COLUMN(STEAMER_H[AB]),FALSE)</f>
        <v>370</v>
      </c>
      <c r="I140" s="12">
        <f>VLOOKUP(MYRANKS_H[[#This Row],[IDFRANGRAPHS]],STEAMER_H[],COLUMN(STEAMER_H[H]),FALSE)</f>
        <v>88</v>
      </c>
      <c r="J140" s="12">
        <f>VLOOKUP(MYRANKS_H[[#This Row],[IDFRANGRAPHS]],STEAMER_H[],COLUMN(STEAMER_H[HR]),FALSE)</f>
        <v>11</v>
      </c>
      <c r="K140" s="12">
        <f>VLOOKUP(MYRANKS_H[[#This Row],[IDFRANGRAPHS]],STEAMER_H[],COLUMN(STEAMER_H[R]),FALSE)</f>
        <v>42</v>
      </c>
      <c r="L140" s="12">
        <f>VLOOKUP(MYRANKS_H[[#This Row],[IDFRANGRAPHS]],STEAMER_H[],COLUMN(STEAMER_H[RBI]),FALSE)</f>
        <v>44</v>
      </c>
      <c r="M140" s="12">
        <f>VLOOKUP(MYRANKS_H[[#This Row],[IDFRANGRAPHS]],STEAMER_H[],COLUMN(STEAMER_H[BB]),FALSE)</f>
        <v>47</v>
      </c>
      <c r="N140" s="12">
        <f>VLOOKUP(MYRANKS_H[[#This Row],[IDFRANGRAPHS]],STEAMER_H[],COLUMN(STEAMER_H[SO]),FALSE)</f>
        <v>74</v>
      </c>
      <c r="O140" s="12">
        <f>VLOOKUP(MYRANKS_H[[#This Row],[IDFRANGRAPHS]],STEAMER_H[],COLUMN(STEAMER_H[SB]),FALSE)</f>
        <v>5</v>
      </c>
      <c r="P140" s="14">
        <f>MYRANKS_H[[#This Row],[H]]/MYRANKS_H[[#This Row],[AB]]</f>
        <v>0.23783783783783785</v>
      </c>
      <c r="Q140" s="26">
        <f>MYRANKS_H[[#This Row],[R]]/24.6-VLOOKUP(MYRANKS_H[[#This Row],[POS]],ReplacementLevel_H[],COLUMN(ReplacementLevel_H[R]),FALSE)</f>
        <v>0.31731707317073177</v>
      </c>
      <c r="R140" s="26">
        <f>MYRANKS_H[[#This Row],[HR]]/10.4-VLOOKUP(MYRANKS_H[[#This Row],[POS]],ReplacementLevel_H[],COLUMN(ReplacementLevel_H[HR]),FALSE)</f>
        <v>0.18769230769230771</v>
      </c>
      <c r="S140" s="26">
        <f>MYRANKS_H[[#This Row],[RBI]]/24.6-VLOOKUP(MYRANKS_H[[#This Row],[POS]],ReplacementLevel_H[],COLUMN(ReplacementLevel_H[RBI]),FALSE)</f>
        <v>0.37861788617886183</v>
      </c>
      <c r="T140" s="26">
        <f>MYRANKS_H[[#This Row],[SB]]/9.4-VLOOKUP(MYRANKS_H[[#This Row],[POS]],ReplacementLevel_H[],COLUMN(ReplacementLevel_H[SB]),FALSE)</f>
        <v>0.40191489361702126</v>
      </c>
      <c r="U140" s="26">
        <f>((MYRANKS_H[[#This Row],[H]]+1768)/(MYRANKS_H[[#This Row],[AB]]+6617)-0.267)/0.0024-VLOOKUP(MYRANKS_H[[#This Row],[POS]],ReplacementLevel_H[],COLUMN(ReplacementLevel_H[AVG]),FALSE)</f>
        <v>-0.21825771671200256</v>
      </c>
      <c r="V140" s="26">
        <f>MYRANKS_H[[#This Row],[RSGP]]+MYRANKS_H[[#This Row],[HRSGP]]+MYRANKS_H[[#This Row],[RBISGP]]+MYRANKS_H[[#This Row],[SBSGP]]+MYRANKS_H[[#This Row],[AVGSGP]]</f>
        <v>1.06728444394692</v>
      </c>
    </row>
    <row r="141" spans="1:22" ht="15" customHeight="1" x14ac:dyDescent="0.25">
      <c r="A141" s="7" t="s">
        <v>18657</v>
      </c>
      <c r="B141" s="8" t="str">
        <f>VLOOKUP(MYRANKS_H[[#This Row],[PLAYERID]],PLAYERIDMAP[],COLUMN(PLAYERIDMAP[LASTNAME]),FALSE)</f>
        <v>Hunter</v>
      </c>
      <c r="C141" s="11" t="str">
        <f>VLOOKUP(MYRANKS_H[[#This Row],[PLAYERID]],PLAYERIDMAP[],COLUMN(PLAYERIDMAP[FIRSTNAME]),FALSE)</f>
        <v xml:space="preserve">Torii </v>
      </c>
      <c r="D141" s="11" t="str">
        <f>VLOOKUP(MYRANKS_H[[#This Row],[PLAYERID]],PLAYERIDMAP[],COLUMN(PLAYERIDMAP[TEAM]),FALSE)</f>
        <v>DET</v>
      </c>
      <c r="E141" s="11" t="str">
        <f>VLOOKUP(MYRANKS_H[[#This Row],[PLAYERID]],PLAYERIDMAP[],COLUMN(PLAYERIDMAP[POS]),FALSE)</f>
        <v>OF</v>
      </c>
      <c r="F141" s="11">
        <f>VLOOKUP(MYRANKS_H[[#This Row],[PLAYERID]],PLAYERIDMAP[],COLUMN(PLAYERIDMAP[IDFANGRAPHS]),FALSE)</f>
        <v>731</v>
      </c>
      <c r="G141" s="12">
        <f>VLOOKUP(MYRANKS_H[[#This Row],[IDFRANGRAPHS]],STEAMER_H[],COLUMN(STEAMER_H[PA]),FALSE)</f>
        <v>530</v>
      </c>
      <c r="H141" s="12">
        <f>VLOOKUP(MYRANKS_H[[#This Row],[IDFRANGRAPHS]],STEAMER_H[],COLUMN(STEAMER_H[AB]),FALSE)</f>
        <v>476</v>
      </c>
      <c r="I141" s="12">
        <f>VLOOKUP(MYRANKS_H[[#This Row],[IDFRANGRAPHS]],STEAMER_H[],COLUMN(STEAMER_H[H]),FALSE)</f>
        <v>128</v>
      </c>
      <c r="J141" s="12">
        <f>VLOOKUP(MYRANKS_H[[#This Row],[IDFRANGRAPHS]],STEAMER_H[],COLUMN(STEAMER_H[HR]),FALSE)</f>
        <v>16</v>
      </c>
      <c r="K141" s="12">
        <f>VLOOKUP(MYRANKS_H[[#This Row],[IDFRANGRAPHS]],STEAMER_H[],COLUMN(STEAMER_H[R]),FALSE)</f>
        <v>67</v>
      </c>
      <c r="L141" s="12">
        <f>VLOOKUP(MYRANKS_H[[#This Row],[IDFRANGRAPHS]],STEAMER_H[],COLUMN(STEAMER_H[RBI]),FALSE)</f>
        <v>64</v>
      </c>
      <c r="M141" s="12">
        <f>VLOOKUP(MYRANKS_H[[#This Row],[IDFRANGRAPHS]],STEAMER_H[],COLUMN(STEAMER_H[BB]),FALSE)</f>
        <v>43</v>
      </c>
      <c r="N141" s="12">
        <f>VLOOKUP(MYRANKS_H[[#This Row],[IDFRANGRAPHS]],STEAMER_H[],COLUMN(STEAMER_H[SO]),FALSE)</f>
        <v>108</v>
      </c>
      <c r="O141" s="12">
        <f>VLOOKUP(MYRANKS_H[[#This Row],[IDFRANGRAPHS]],STEAMER_H[],COLUMN(STEAMER_H[SB]),FALSE)</f>
        <v>4</v>
      </c>
      <c r="P141" s="14">
        <f>MYRANKS_H[[#This Row],[H]]/MYRANKS_H[[#This Row],[AB]]</f>
        <v>0.26890756302521007</v>
      </c>
      <c r="Q141" s="26">
        <f>MYRANKS_H[[#This Row],[R]]/24.6-VLOOKUP(MYRANKS_H[[#This Row],[POS]],ReplacementLevel_H[],COLUMN(ReplacementLevel_H[R]),FALSE)</f>
        <v>0.35357723577235767</v>
      </c>
      <c r="R141" s="26">
        <f>MYRANKS_H[[#This Row],[HR]]/10.4-VLOOKUP(MYRANKS_H[[#This Row],[POS]],ReplacementLevel_H[],COLUMN(ReplacementLevel_H[HR]),FALSE)</f>
        <v>0.43846153846153824</v>
      </c>
      <c r="S141" s="26">
        <f>MYRANKS_H[[#This Row],[RBI]]/24.6-VLOOKUP(MYRANKS_H[[#This Row],[POS]],ReplacementLevel_H[],COLUMN(ReplacementLevel_H[RBI]),FALSE)</f>
        <v>0.56162601626016251</v>
      </c>
      <c r="T141" s="26">
        <f>MYRANKS_H[[#This Row],[SB]]/9.4-VLOOKUP(MYRANKS_H[[#This Row],[POS]],ReplacementLevel_H[],COLUMN(ReplacementLevel_H[SB]),FALSE)</f>
        <v>-0.91446808510638311</v>
      </c>
      <c r="U141" s="26">
        <f>((MYRANKS_H[[#This Row],[H]]+1768)/(MYRANKS_H[[#This Row],[AB]]+6617)-0.267)/0.0024-VLOOKUP(MYRANKS_H[[#This Row],[POS]],ReplacementLevel_H[],COLUMN(ReplacementLevel_H[AVG]),FALSE)</f>
        <v>0.20741435217819104</v>
      </c>
      <c r="V141" s="26">
        <f>MYRANKS_H[[#This Row],[RSGP]]+MYRANKS_H[[#This Row],[HRSGP]]+MYRANKS_H[[#This Row],[RBISGP]]+MYRANKS_H[[#This Row],[SBSGP]]+MYRANKS_H[[#This Row],[AVGSGP]]</f>
        <v>0.64661105756586634</v>
      </c>
    </row>
    <row r="142" spans="1:22" ht="15" customHeight="1" x14ac:dyDescent="0.25">
      <c r="A142" s="7" t="s">
        <v>19492</v>
      </c>
      <c r="B142" s="8" t="str">
        <f>VLOOKUP(MYRANKS_H[[#This Row],[PLAYERID]],PLAYERIDMAP[],COLUMN(PLAYERIDMAP[LASTNAME]),FALSE)</f>
        <v>Murphy</v>
      </c>
      <c r="C142" s="11" t="str">
        <f>VLOOKUP(MYRANKS_H[[#This Row],[PLAYERID]],PLAYERIDMAP[],COLUMN(PLAYERIDMAP[FIRSTNAME]),FALSE)</f>
        <v xml:space="preserve">David </v>
      </c>
      <c r="D142" s="11" t="str">
        <f>VLOOKUP(MYRANKS_H[[#This Row],[PLAYERID]],PLAYERIDMAP[],COLUMN(PLAYERIDMAP[TEAM]),FALSE)</f>
        <v>TEX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6035</v>
      </c>
      <c r="G142" s="12">
        <f>VLOOKUP(MYRANKS_H[[#This Row],[IDFRANGRAPHS]],STEAMER_H[],COLUMN(STEAMER_H[PA]),FALSE)</f>
        <v>496</v>
      </c>
      <c r="H142" s="12">
        <f>VLOOKUP(MYRANKS_H[[#This Row],[IDFRANGRAPHS]],STEAMER_H[],COLUMN(STEAMER_H[AB]),FALSE)</f>
        <v>439</v>
      </c>
      <c r="I142" s="12">
        <f>VLOOKUP(MYRANKS_H[[#This Row],[IDFRANGRAPHS]],STEAMER_H[],COLUMN(STEAMER_H[H]),FALSE)</f>
        <v>124</v>
      </c>
      <c r="J142" s="12">
        <f>VLOOKUP(MYRANKS_H[[#This Row],[IDFRANGRAPHS]],STEAMER_H[],COLUMN(STEAMER_H[HR]),FALSE)</f>
        <v>14</v>
      </c>
      <c r="K142" s="12">
        <f>VLOOKUP(MYRANKS_H[[#This Row],[IDFRANGRAPHS]],STEAMER_H[],COLUMN(STEAMER_H[R]),FALSE)</f>
        <v>60</v>
      </c>
      <c r="L142" s="12">
        <f>VLOOKUP(MYRANKS_H[[#This Row],[IDFRANGRAPHS]],STEAMER_H[],COLUMN(STEAMER_H[RBI]),FALSE)</f>
        <v>59</v>
      </c>
      <c r="M142" s="12">
        <f>VLOOKUP(MYRANKS_H[[#This Row],[IDFRANGRAPHS]],STEAMER_H[],COLUMN(STEAMER_H[BB]),FALSE)</f>
        <v>49</v>
      </c>
      <c r="N142" s="12">
        <f>VLOOKUP(MYRANKS_H[[#This Row],[IDFRANGRAPHS]],STEAMER_H[],COLUMN(STEAMER_H[SO]),FALSE)</f>
        <v>72</v>
      </c>
      <c r="O142" s="12">
        <f>VLOOKUP(MYRANKS_H[[#This Row],[IDFRANGRAPHS]],STEAMER_H[],COLUMN(STEAMER_H[SB]),FALSE)</f>
        <v>7</v>
      </c>
      <c r="P142" s="14">
        <f>MYRANKS_H[[#This Row],[H]]/MYRANKS_H[[#This Row],[AB]]</f>
        <v>0.28246013667425968</v>
      </c>
      <c r="Q142" s="26">
        <f>MYRANKS_H[[#This Row],[R]]/24.6-VLOOKUP(MYRANKS_H[[#This Row],[POS]],ReplacementLevel_H[],COLUMN(ReplacementLevel_H[R]),FALSE)</f>
        <v>6.9024390243902278E-2</v>
      </c>
      <c r="R142" s="26">
        <f>MYRANKS_H[[#This Row],[HR]]/10.4-VLOOKUP(MYRANKS_H[[#This Row],[POS]],ReplacementLevel_H[],COLUMN(ReplacementLevel_H[HR]),FALSE)</f>
        <v>0.24615384615384595</v>
      </c>
      <c r="S142" s="26">
        <f>MYRANKS_H[[#This Row],[RBI]]/24.6-VLOOKUP(MYRANKS_H[[#This Row],[POS]],ReplacementLevel_H[],COLUMN(ReplacementLevel_H[RBI]),FALSE)</f>
        <v>0.35837398373983742</v>
      </c>
      <c r="T142" s="26">
        <f>MYRANKS_H[[#This Row],[SB]]/9.4-VLOOKUP(MYRANKS_H[[#This Row],[POS]],ReplacementLevel_H[],COLUMN(ReplacementLevel_H[SB]),FALSE)</f>
        <v>-0.59531914893617033</v>
      </c>
      <c r="U142" s="26">
        <f>((MYRANKS_H[[#This Row],[H]]+1768)/(MYRANKS_H[[#This Row],[AB]]+6617)-0.267)/0.0024-VLOOKUP(MYRANKS_H[[#This Row],[POS]],ReplacementLevel_H[],COLUMN(ReplacementLevel_H[AVG]),FALSE)</f>
        <v>0.55524565381706914</v>
      </c>
      <c r="V142" s="26">
        <f>MYRANKS_H[[#This Row],[RSGP]]+MYRANKS_H[[#This Row],[HRSGP]]+MYRANKS_H[[#This Row],[RBISGP]]+MYRANKS_H[[#This Row],[SBSGP]]+MYRANKS_H[[#This Row],[AVGSGP]]</f>
        <v>0.63347872501848446</v>
      </c>
    </row>
    <row r="143" spans="1:22" x14ac:dyDescent="0.25">
      <c r="A143" s="7" t="s">
        <v>18471</v>
      </c>
      <c r="B143" s="8" t="str">
        <f>VLOOKUP(MYRANKS_H[[#This Row],[PLAYERID]],PLAYERIDMAP[],COLUMN(PLAYERIDMAP[LASTNAME]),FALSE)</f>
        <v>Hardy</v>
      </c>
      <c r="C143" s="11" t="str">
        <f>VLOOKUP(MYRANKS_H[[#This Row],[PLAYERID]],PLAYERIDMAP[],COLUMN(PLAYERIDMAP[FIRSTNAME]),FALSE)</f>
        <v xml:space="preserve">J.J. </v>
      </c>
      <c r="D143" s="11" t="str">
        <f>VLOOKUP(MYRANKS_H[[#This Row],[PLAYERID]],PLAYERIDMAP[],COLUMN(PLAYERIDMAP[TEAM]),FALSE)</f>
        <v>BAL</v>
      </c>
      <c r="E143" s="11" t="str">
        <f>VLOOKUP(MYRANKS_H[[#This Row],[PLAYERID]],PLAYERIDMAP[],COLUMN(PLAYERIDMAP[POS]),FALSE)</f>
        <v>SS</v>
      </c>
      <c r="F143" s="11">
        <f>VLOOKUP(MYRANKS_H[[#This Row],[PLAYERID]],PLAYERIDMAP[],COLUMN(PLAYERIDMAP[IDFANGRAPHS]),FALSE)</f>
        <v>3797</v>
      </c>
      <c r="G143" s="12">
        <f>VLOOKUP(MYRANKS_H[[#This Row],[IDFRANGRAPHS]],STEAMER_H[],COLUMN(STEAMER_H[PA]),FALSE)</f>
        <v>548</v>
      </c>
      <c r="H143" s="12">
        <f>VLOOKUP(MYRANKS_H[[#This Row],[IDFRANGRAPHS]],STEAMER_H[],COLUMN(STEAMER_H[AB]),FALSE)</f>
        <v>503</v>
      </c>
      <c r="I143" s="12">
        <f>VLOOKUP(MYRANKS_H[[#This Row],[IDFRANGRAPHS]],STEAMER_H[],COLUMN(STEAMER_H[H]),FALSE)</f>
        <v>127</v>
      </c>
      <c r="J143" s="12">
        <f>VLOOKUP(MYRANKS_H[[#This Row],[IDFRANGRAPHS]],STEAMER_H[],COLUMN(STEAMER_H[HR]),FALSE)</f>
        <v>19</v>
      </c>
      <c r="K143" s="12">
        <f>VLOOKUP(MYRANKS_H[[#This Row],[IDFRANGRAPHS]],STEAMER_H[],COLUMN(STEAMER_H[R]),FALSE)</f>
        <v>64</v>
      </c>
      <c r="L143" s="12">
        <f>VLOOKUP(MYRANKS_H[[#This Row],[IDFRANGRAPHS]],STEAMER_H[],COLUMN(STEAMER_H[RBI]),FALSE)</f>
        <v>63</v>
      </c>
      <c r="M143" s="12">
        <f>VLOOKUP(MYRANKS_H[[#This Row],[IDFRANGRAPHS]],STEAMER_H[],COLUMN(STEAMER_H[BB]),FALSE)</f>
        <v>35</v>
      </c>
      <c r="N143" s="12">
        <f>VLOOKUP(MYRANKS_H[[#This Row],[IDFRANGRAPHS]],STEAMER_H[],COLUMN(STEAMER_H[SO]),FALSE)</f>
        <v>82</v>
      </c>
      <c r="O143" s="12">
        <f>VLOOKUP(MYRANKS_H[[#This Row],[IDFRANGRAPHS]],STEAMER_H[],COLUMN(STEAMER_H[SB]),FALSE)</f>
        <v>1</v>
      </c>
      <c r="P143" s="14">
        <f>MYRANKS_H[[#This Row],[H]]/MYRANKS_H[[#This Row],[AB]]</f>
        <v>0.25248508946322068</v>
      </c>
      <c r="Q143" s="26">
        <f>MYRANKS_H[[#This Row],[R]]/24.6-VLOOKUP(MYRANKS_H[[#This Row],[POS]],ReplacementLevel_H[],COLUMN(ReplacementLevel_H[R]),FALSE)</f>
        <v>0.52162601626016247</v>
      </c>
      <c r="R143" s="26">
        <f>MYRANKS_H[[#This Row],[HR]]/10.4-VLOOKUP(MYRANKS_H[[#This Row],[POS]],ReplacementLevel_H[],COLUMN(ReplacementLevel_H[HR]),FALSE)</f>
        <v>0.92692307692307685</v>
      </c>
      <c r="S143" s="26">
        <f>MYRANKS_H[[#This Row],[RBI]]/24.6-VLOOKUP(MYRANKS_H[[#This Row],[POS]],ReplacementLevel_H[],COLUMN(ReplacementLevel_H[RBI]),FALSE)</f>
        <v>0.62097560975609767</v>
      </c>
      <c r="T143" s="26">
        <f>MYRANKS_H[[#This Row],[SB]]/9.4-VLOOKUP(MYRANKS_H[[#This Row],[POS]],ReplacementLevel_H[],COLUMN(ReplacementLevel_H[SB]),FALSE)</f>
        <v>-1.3636170212765957</v>
      </c>
      <c r="U143" s="26">
        <f>((MYRANKS_H[[#This Row],[H]]+1768)/(MYRANKS_H[[#This Row],[AB]]+6617)-0.267)/0.0024-VLOOKUP(MYRANKS_H[[#This Row],[POS]],ReplacementLevel_H[],COLUMN(ReplacementLevel_H[AVG]),FALSE)</f>
        <v>-0.2234644194756511</v>
      </c>
      <c r="V143" s="26">
        <f>MYRANKS_H[[#This Row],[RSGP]]+MYRANKS_H[[#This Row],[HRSGP]]+MYRANKS_H[[#This Row],[RBISGP]]+MYRANKS_H[[#This Row],[SBSGP]]+MYRANKS_H[[#This Row],[AVGSGP]]</f>
        <v>0.48244326218709011</v>
      </c>
    </row>
    <row r="144" spans="1:22" x14ac:dyDescent="0.25">
      <c r="A144" s="7" t="s">
        <v>18290</v>
      </c>
      <c r="B144" s="8" t="str">
        <f>VLOOKUP(MYRANKS_H[[#This Row],[PLAYERID]],PLAYERIDMAP[],COLUMN(PLAYERIDMAP[LASTNAME]),FALSE)</f>
        <v>Gomez</v>
      </c>
      <c r="C144" s="11" t="str">
        <f>VLOOKUP(MYRANKS_H[[#This Row],[PLAYERID]],PLAYERIDMAP[],COLUMN(PLAYERIDMAP[FIRSTNAME]),FALSE)</f>
        <v xml:space="preserve">Carlos </v>
      </c>
      <c r="D144" s="11" t="str">
        <f>VLOOKUP(MYRANKS_H[[#This Row],[PLAYERID]],PLAYERIDMAP[],COLUMN(PLAYERIDMAP[TEAM]),FALSE)</f>
        <v>MIL</v>
      </c>
      <c r="E144" s="11" t="str">
        <f>VLOOKUP(MYRANKS_H[[#This Row],[PLAYERID]],PLAYERIDMAP[],COLUMN(PLAYERIDMAP[POS]),FALSE)</f>
        <v>OF</v>
      </c>
      <c r="F144" s="11">
        <f>VLOOKUP(MYRANKS_H[[#This Row],[PLAYERID]],PLAYERIDMAP[],COLUMN(PLAYERIDMAP[IDFANGRAPHS]),FALSE)</f>
        <v>4881</v>
      </c>
      <c r="G144" s="12">
        <f>VLOOKUP(MYRANKS_H[[#This Row],[IDFRANGRAPHS]],STEAMER_H[],COLUMN(STEAMER_H[PA]),FALSE)</f>
        <v>446</v>
      </c>
      <c r="H144" s="12">
        <f>VLOOKUP(MYRANKS_H[[#This Row],[IDFRANGRAPHS]],STEAMER_H[],COLUMN(STEAMER_H[AB]),FALSE)</f>
        <v>407</v>
      </c>
      <c r="I144" s="12">
        <f>VLOOKUP(MYRANKS_H[[#This Row],[IDFRANGRAPHS]],STEAMER_H[],COLUMN(STEAMER_H[H]),FALSE)</f>
        <v>101</v>
      </c>
      <c r="J144" s="12">
        <f>VLOOKUP(MYRANKS_H[[#This Row],[IDFRANGRAPHS]],STEAMER_H[],COLUMN(STEAMER_H[HR]),FALSE)</f>
        <v>13</v>
      </c>
      <c r="K144" s="12">
        <f>VLOOKUP(MYRANKS_H[[#This Row],[IDFRANGRAPHS]],STEAMER_H[],COLUMN(STEAMER_H[R]),FALSE)</f>
        <v>49</v>
      </c>
      <c r="L144" s="12">
        <f>VLOOKUP(MYRANKS_H[[#This Row],[IDFRANGRAPHS]],STEAMER_H[],COLUMN(STEAMER_H[RBI]),FALSE)</f>
        <v>49</v>
      </c>
      <c r="M144" s="12">
        <f>VLOOKUP(MYRANKS_H[[#This Row],[IDFRANGRAPHS]],STEAMER_H[],COLUMN(STEAMER_H[BB]),FALSE)</f>
        <v>27</v>
      </c>
      <c r="N144" s="12">
        <f>VLOOKUP(MYRANKS_H[[#This Row],[IDFRANGRAPHS]],STEAMER_H[],COLUMN(STEAMER_H[SO]),FALSE)</f>
        <v>97</v>
      </c>
      <c r="O144" s="12">
        <f>VLOOKUP(MYRANKS_H[[#This Row],[IDFRANGRAPHS]],STEAMER_H[],COLUMN(STEAMER_H[SB]),FALSE)</f>
        <v>23</v>
      </c>
      <c r="P144" s="14">
        <f>MYRANKS_H[[#This Row],[H]]/MYRANKS_H[[#This Row],[AB]]</f>
        <v>0.24815724815724816</v>
      </c>
      <c r="Q144" s="26">
        <f>MYRANKS_H[[#This Row],[R]]/24.6-VLOOKUP(MYRANKS_H[[#This Row],[POS]],ReplacementLevel_H[],COLUMN(ReplacementLevel_H[R]),FALSE)</f>
        <v>-0.37813008130081327</v>
      </c>
      <c r="R144" s="26">
        <f>MYRANKS_H[[#This Row],[HR]]/10.4-VLOOKUP(MYRANKS_H[[#This Row],[POS]],ReplacementLevel_H[],COLUMN(ReplacementLevel_H[HR]),FALSE)</f>
        <v>0.14999999999999991</v>
      </c>
      <c r="S144" s="26">
        <f>MYRANKS_H[[#This Row],[RBI]]/24.6-VLOOKUP(MYRANKS_H[[#This Row],[POS]],ReplacementLevel_H[],COLUMN(ReplacementLevel_H[RBI]),FALSE)</f>
        <v>-4.8130081300813199E-2</v>
      </c>
      <c r="T144" s="26">
        <f>MYRANKS_H[[#This Row],[SB]]/9.4-VLOOKUP(MYRANKS_H[[#This Row],[POS]],ReplacementLevel_H[],COLUMN(ReplacementLevel_H[SB]),FALSE)</f>
        <v>1.1068085106382977</v>
      </c>
      <c r="U144" s="26">
        <f>((MYRANKS_H[[#This Row],[H]]+1768)/(MYRANKS_H[[#This Row],[AB]]+6617)-0.267)/0.0024-VLOOKUP(MYRANKS_H[[#This Row],[POS]],ReplacementLevel_H[],COLUMN(ReplacementLevel_H[AVG]),FALSE)</f>
        <v>-0.30012528473805689</v>
      </c>
      <c r="V144" s="26">
        <f>MYRANKS_H[[#This Row],[RSGP]]+MYRANKS_H[[#This Row],[HRSGP]]+MYRANKS_H[[#This Row],[RBISGP]]+MYRANKS_H[[#This Row],[SBSGP]]+MYRANKS_H[[#This Row],[AVGSGP]]</f>
        <v>0.53042306329861422</v>
      </c>
    </row>
    <row r="145" spans="1:26" ht="15" customHeight="1" x14ac:dyDescent="0.25">
      <c r="A145" s="7" t="s">
        <v>17341</v>
      </c>
      <c r="B145" s="8" t="str">
        <f>VLOOKUP(MYRANKS_H[[#This Row],[PLAYERID]],PLAYERIDMAP[],COLUMN(PLAYERIDMAP[LASTNAME]),FALSE)</f>
        <v>Brantley</v>
      </c>
      <c r="C145" s="11" t="str">
        <f>VLOOKUP(MYRANKS_H[[#This Row],[PLAYERID]],PLAYERIDMAP[],COLUMN(PLAYERIDMAP[FIRSTNAME]),FALSE)</f>
        <v xml:space="preserve">Michael </v>
      </c>
      <c r="D145" s="11" t="str">
        <f>VLOOKUP(MYRANKS_H[[#This Row],[PLAYERID]],PLAYERIDMAP[],COLUMN(PLAYERIDMAP[TEAM]),FALSE)</f>
        <v>CLE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4106</v>
      </c>
      <c r="G145" s="12">
        <f>VLOOKUP(MYRANKS_H[[#This Row],[IDFRANGRAPHS]],STEAMER_H[],COLUMN(STEAMER_H[PA]),FALSE)</f>
        <v>620</v>
      </c>
      <c r="H145" s="12">
        <f>VLOOKUP(MYRANKS_H[[#This Row],[IDFRANGRAPHS]],STEAMER_H[],COLUMN(STEAMER_H[AB]),FALSE)</f>
        <v>555</v>
      </c>
      <c r="I145" s="12">
        <f>VLOOKUP(MYRANKS_H[[#This Row],[IDFRANGRAPHS]],STEAMER_H[],COLUMN(STEAMER_H[H]),FALSE)</f>
        <v>151</v>
      </c>
      <c r="J145" s="12">
        <f>VLOOKUP(MYRANKS_H[[#This Row],[IDFRANGRAPHS]],STEAMER_H[],COLUMN(STEAMER_H[HR]),FALSE)</f>
        <v>8</v>
      </c>
      <c r="K145" s="12">
        <f>VLOOKUP(MYRANKS_H[[#This Row],[IDFRANGRAPHS]],STEAMER_H[],COLUMN(STEAMER_H[R]),FALSE)</f>
        <v>72</v>
      </c>
      <c r="L145" s="12">
        <f>VLOOKUP(MYRANKS_H[[#This Row],[IDFRANGRAPHS]],STEAMER_H[],COLUMN(STEAMER_H[RBI]),FALSE)</f>
        <v>53</v>
      </c>
      <c r="M145" s="12">
        <f>VLOOKUP(MYRANKS_H[[#This Row],[IDFRANGRAPHS]],STEAMER_H[],COLUMN(STEAMER_H[BB]),FALSE)</f>
        <v>53</v>
      </c>
      <c r="N145" s="12">
        <f>VLOOKUP(MYRANKS_H[[#This Row],[IDFRANGRAPHS]],STEAMER_H[],COLUMN(STEAMER_H[SO]),FALSE)</f>
        <v>68</v>
      </c>
      <c r="O145" s="12">
        <f>VLOOKUP(MYRANKS_H[[#This Row],[IDFRANGRAPHS]],STEAMER_H[],COLUMN(STEAMER_H[SB]),FALSE)</f>
        <v>11</v>
      </c>
      <c r="P145" s="14">
        <f>MYRANKS_H[[#This Row],[H]]/MYRANKS_H[[#This Row],[AB]]</f>
        <v>0.27207207207207207</v>
      </c>
      <c r="Q145" s="26">
        <f>MYRANKS_H[[#This Row],[R]]/24.6-VLOOKUP(MYRANKS_H[[#This Row],[POS]],ReplacementLevel_H[],COLUMN(ReplacementLevel_H[R]),FALSE)</f>
        <v>0.55682926829268276</v>
      </c>
      <c r="R145" s="26">
        <f>MYRANKS_H[[#This Row],[HR]]/10.4-VLOOKUP(MYRANKS_H[[#This Row],[POS]],ReplacementLevel_H[],COLUMN(ReplacementLevel_H[HR]),FALSE)</f>
        <v>-0.33076923076923093</v>
      </c>
      <c r="S145" s="26">
        <f>MYRANKS_H[[#This Row],[RBI]]/24.6-VLOOKUP(MYRANKS_H[[#This Row],[POS]],ReplacementLevel_H[],COLUMN(ReplacementLevel_H[RBI]),FALSE)</f>
        <v>0.11447154471544696</v>
      </c>
      <c r="T145" s="26">
        <f>MYRANKS_H[[#This Row],[SB]]/9.4-VLOOKUP(MYRANKS_H[[#This Row],[POS]],ReplacementLevel_H[],COLUMN(ReplacementLevel_H[SB]),FALSE)</f>
        <v>-0.16978723404255325</v>
      </c>
      <c r="U145" s="26">
        <f>((MYRANKS_H[[#This Row],[H]]+1768)/(MYRANKS_H[[#This Row],[AB]]+6617)-0.267)/0.0024-VLOOKUP(MYRANKS_H[[#This Row],[POS]],ReplacementLevel_H[],COLUMN(ReplacementLevel_H[AVG]),FALSE)</f>
        <v>0.31680052054284957</v>
      </c>
      <c r="V145" s="26">
        <f>MYRANKS_H[[#This Row],[RSGP]]+MYRANKS_H[[#This Row],[HRSGP]]+MYRANKS_H[[#This Row],[RBISGP]]+MYRANKS_H[[#This Row],[SBSGP]]+MYRANKS_H[[#This Row],[AVGSGP]]</f>
        <v>0.48754486873919511</v>
      </c>
    </row>
    <row r="146" spans="1:26" x14ac:dyDescent="0.25">
      <c r="A146" s="7" t="s">
        <v>19145</v>
      </c>
      <c r="B146" s="8" t="str">
        <f>VLOOKUP(MYRANKS_H[[#This Row],[PLAYERID]],PLAYERIDMAP[],COLUMN(PLAYERIDMAP[LASTNAME]),FALSE)</f>
        <v>Machado</v>
      </c>
      <c r="C146" s="11" t="str">
        <f>VLOOKUP(MYRANKS_H[[#This Row],[PLAYERID]],PLAYERIDMAP[],COLUMN(PLAYERIDMAP[FIRSTNAME]),FALSE)</f>
        <v xml:space="preserve">Manny </v>
      </c>
      <c r="D146" s="11" t="str">
        <f>VLOOKUP(MYRANKS_H[[#This Row],[PLAYERID]],PLAYERIDMAP[],COLUMN(PLAYERIDMAP[TEAM]),FALSE)</f>
        <v>BAL</v>
      </c>
      <c r="E146" s="11" t="str">
        <f>VLOOKUP(MYRANKS_H[[#This Row],[PLAYERID]],PLAYERIDMAP[],COLUMN(PLAYERIDMAP[POS]),FALSE)</f>
        <v>3B</v>
      </c>
      <c r="F146" s="11">
        <f>VLOOKUP(MYRANKS_H[[#This Row],[PLAYERID]],PLAYERIDMAP[],COLUMN(PLAYERIDMAP[IDFANGRAPHS]),FALSE)</f>
        <v>11493</v>
      </c>
      <c r="G146" s="12">
        <f>VLOOKUP(MYRANKS_H[[#This Row],[IDFRANGRAPHS]],STEAMER_H[],COLUMN(STEAMER_H[PA]),FALSE)</f>
        <v>496</v>
      </c>
      <c r="H146" s="12">
        <f>VLOOKUP(MYRANKS_H[[#This Row],[IDFRANGRAPHS]],STEAMER_H[],COLUMN(STEAMER_H[AB]),FALSE)</f>
        <v>449</v>
      </c>
      <c r="I146" s="12">
        <f>VLOOKUP(MYRANKS_H[[#This Row],[IDFRANGRAPHS]],STEAMER_H[],COLUMN(STEAMER_H[H]),FALSE)</f>
        <v>113</v>
      </c>
      <c r="J146" s="12">
        <f>VLOOKUP(MYRANKS_H[[#This Row],[IDFRANGRAPHS]],STEAMER_H[],COLUMN(STEAMER_H[HR]),FALSE)</f>
        <v>13</v>
      </c>
      <c r="K146" s="12">
        <f>VLOOKUP(MYRANKS_H[[#This Row],[IDFRANGRAPHS]],STEAMER_H[],COLUMN(STEAMER_H[R]),FALSE)</f>
        <v>55</v>
      </c>
      <c r="L146" s="12">
        <f>VLOOKUP(MYRANKS_H[[#This Row],[IDFRANGRAPHS]],STEAMER_H[],COLUMN(STEAMER_H[RBI]),FALSE)</f>
        <v>55</v>
      </c>
      <c r="M146" s="12">
        <f>VLOOKUP(MYRANKS_H[[#This Row],[IDFRANGRAPHS]],STEAMER_H[],COLUMN(STEAMER_H[BB]),FALSE)</f>
        <v>37</v>
      </c>
      <c r="N146" s="12">
        <f>VLOOKUP(MYRANKS_H[[#This Row],[IDFRANGRAPHS]],STEAMER_H[],COLUMN(STEAMER_H[SO]),FALSE)</f>
        <v>79</v>
      </c>
      <c r="O146" s="12">
        <f>VLOOKUP(MYRANKS_H[[#This Row],[IDFRANGRAPHS]],STEAMER_H[],COLUMN(STEAMER_H[SB]),FALSE)</f>
        <v>10</v>
      </c>
      <c r="P146" s="14">
        <f>MYRANKS_H[[#This Row],[H]]/MYRANKS_H[[#This Row],[AB]]</f>
        <v>0.2516703786191537</v>
      </c>
      <c r="Q146" s="26">
        <f>MYRANKS_H[[#This Row],[R]]/24.6-VLOOKUP(MYRANKS_H[[#This Row],[POS]],ReplacementLevel_H[],COLUMN(ReplacementLevel_H[R]),FALSE)</f>
        <v>4.577235772357735E-2</v>
      </c>
      <c r="R146" s="26">
        <f>MYRANKS_H[[#This Row],[HR]]/10.4-VLOOKUP(MYRANKS_H[[#This Row],[POS]],ReplacementLevel_H[],COLUMN(ReplacementLevel_H[HR]),FALSE)</f>
        <v>-0.31000000000000005</v>
      </c>
      <c r="S146" s="26">
        <f>MYRANKS_H[[#This Row],[RBI]]/24.6-VLOOKUP(MYRANKS_H[[#This Row],[POS]],ReplacementLevel_H[],COLUMN(ReplacementLevel_H[RBI]),FALSE)</f>
        <v>-0.11422764227642279</v>
      </c>
      <c r="T146" s="26">
        <f>MYRANKS_H[[#This Row],[SB]]/9.4-VLOOKUP(MYRANKS_H[[#This Row],[POS]],ReplacementLevel_H[],COLUMN(ReplacementLevel_H[SB]),FALSE)</f>
        <v>0.61382978723404258</v>
      </c>
      <c r="U146" s="26">
        <f>((MYRANKS_H[[#This Row],[H]]+1768)/(MYRANKS_H[[#This Row],[AB]]+6617)-0.267)/0.0024-VLOOKUP(MYRANKS_H[[#This Row],[POS]],ReplacementLevel_H[],COLUMN(ReplacementLevel_H[AVG]),FALSE)</f>
        <v>-0.14151712425701551</v>
      </c>
      <c r="V146" s="26">
        <f>MYRANKS_H[[#This Row],[RSGP]]+MYRANKS_H[[#This Row],[HRSGP]]+MYRANKS_H[[#This Row],[RBISGP]]+MYRANKS_H[[#This Row],[SBSGP]]+MYRANKS_H[[#This Row],[AVGSGP]]</f>
        <v>9.385737842418157E-2</v>
      </c>
    </row>
    <row r="147" spans="1:26" x14ac:dyDescent="0.25">
      <c r="A147" s="8" t="s">
        <v>20628</v>
      </c>
      <c r="B147" s="15" t="str">
        <f>VLOOKUP(MYRANKS_H[[#This Row],[PLAYERID]],PLAYERIDMAP[],COLUMN(PLAYERIDMAP[LASTNAME]),FALSE)</f>
        <v>Venable</v>
      </c>
      <c r="C147" s="12" t="str">
        <f>VLOOKUP(MYRANKS_H[[#This Row],[PLAYERID]],PLAYERIDMAP[],COLUMN(PLAYERIDMAP[FIRSTNAME]),FALSE)</f>
        <v xml:space="preserve">Will </v>
      </c>
      <c r="D147" s="12" t="str">
        <f>VLOOKUP(MYRANKS_H[[#This Row],[PLAYERID]],PLAYERIDMAP[],COLUMN(PLAYERIDMAP[TEAM]),FALSE)</f>
        <v>SD</v>
      </c>
      <c r="E147" s="12" t="str">
        <f>VLOOKUP(MYRANKS_H[[#This Row],[PLAYERID]],PLAYERIDMAP[],COLUMN(PLAYERIDMAP[POS]),FALSE)</f>
        <v>OF</v>
      </c>
      <c r="F147" s="12">
        <f>VLOOKUP(MYRANKS_H[[#This Row],[PLAYERID]],PLAYERIDMAP[],COLUMN(PLAYERIDMAP[IDFANGRAPHS]),FALSE)</f>
        <v>211</v>
      </c>
      <c r="G147" s="12">
        <f>VLOOKUP(MYRANKS_H[[#This Row],[IDFRANGRAPHS]],STEAMER_H[],COLUMN(STEAMER_H[PA]),FALSE)</f>
        <v>519</v>
      </c>
      <c r="H147" s="12">
        <f>VLOOKUP(MYRANKS_H[[#This Row],[IDFRANGRAPHS]],STEAMER_H[],COLUMN(STEAMER_H[AB]),FALSE)</f>
        <v>461</v>
      </c>
      <c r="I147" s="12">
        <f>VLOOKUP(MYRANKS_H[[#This Row],[IDFRANGRAPHS]],STEAMER_H[],COLUMN(STEAMER_H[H]),FALSE)</f>
        <v>113</v>
      </c>
      <c r="J147" s="12">
        <f>VLOOKUP(MYRANKS_H[[#This Row],[IDFRANGRAPHS]],STEAMER_H[],COLUMN(STEAMER_H[HR]),FALSE)</f>
        <v>13</v>
      </c>
      <c r="K147" s="12">
        <f>VLOOKUP(MYRANKS_H[[#This Row],[IDFRANGRAPHS]],STEAMER_H[],COLUMN(STEAMER_H[R]),FALSE)</f>
        <v>59</v>
      </c>
      <c r="L147" s="12">
        <f>VLOOKUP(MYRANKS_H[[#This Row],[IDFRANGRAPHS]],STEAMER_H[],COLUMN(STEAMER_H[RBI]),FALSE)</f>
        <v>51</v>
      </c>
      <c r="M147" s="12">
        <f>VLOOKUP(MYRANKS_H[[#This Row],[IDFRANGRAPHS]],STEAMER_H[],COLUMN(STEAMER_H[BB]),FALSE)</f>
        <v>47</v>
      </c>
      <c r="N147" s="12">
        <f>VLOOKUP(MYRANKS_H[[#This Row],[IDFRANGRAPHS]],STEAMER_H[],COLUMN(STEAMER_H[SO]),FALSE)</f>
        <v>113</v>
      </c>
      <c r="O147" s="12">
        <f>VLOOKUP(MYRANKS_H[[#This Row],[IDFRANGRAPHS]],STEAMER_H[],COLUMN(STEAMER_H[SB]),FALSE)</f>
        <v>19</v>
      </c>
      <c r="P147" s="14">
        <f>MYRANKS_H[[#This Row],[H]]/MYRANKS_H[[#This Row],[AB]]</f>
        <v>0.24511930585683298</v>
      </c>
      <c r="Q147" s="26">
        <f>MYRANKS_H[[#This Row],[R]]/24.6-VLOOKUP(MYRANKS_H[[#This Row],[POS]],ReplacementLevel_H[],COLUMN(ReplacementLevel_H[R]),FALSE)</f>
        <v>2.837398373983735E-2</v>
      </c>
      <c r="R147" s="26">
        <f>MYRANKS_H[[#This Row],[HR]]/10.4-VLOOKUP(MYRANKS_H[[#This Row],[POS]],ReplacementLevel_H[],COLUMN(ReplacementLevel_H[HR]),FALSE)</f>
        <v>0.14999999999999991</v>
      </c>
      <c r="S147" s="26">
        <f>MYRANKS_H[[#This Row],[RBI]]/24.6-VLOOKUP(MYRANKS_H[[#This Row],[POS]],ReplacementLevel_H[],COLUMN(ReplacementLevel_H[RBI]),FALSE)</f>
        <v>3.3170731707317103E-2</v>
      </c>
      <c r="T147" s="26">
        <f>MYRANKS_H[[#This Row],[SB]]/9.4-VLOOKUP(MYRANKS_H[[#This Row],[POS]],ReplacementLevel_H[],COLUMN(ReplacementLevel_H[SB]),FALSE)</f>
        <v>0.68127659574468091</v>
      </c>
      <c r="U147" s="26">
        <f>((MYRANKS_H[[#This Row],[H]]+1768)/(MYRANKS_H[[#This Row],[AB]]+6617)-0.267)/0.0024-VLOOKUP(MYRANKS_H[[#This Row],[POS]],ReplacementLevel_H[],COLUMN(ReplacementLevel_H[AVG]),FALSE)</f>
        <v>-0.43956767448432349</v>
      </c>
      <c r="V147" s="26">
        <f>MYRANKS_H[[#This Row],[RSGP]]+MYRANKS_H[[#This Row],[HRSGP]]+MYRANKS_H[[#This Row],[RBISGP]]+MYRANKS_H[[#This Row],[SBSGP]]+MYRANKS_H[[#This Row],[AVGSGP]]</f>
        <v>0.45325363670751179</v>
      </c>
      <c r="X147" s="6" t="s">
        <v>16994</v>
      </c>
      <c r="Y147" s="6">
        <f t="shared" ref="Y147:Y152" si="0">COUNTIF($E$2:$E$148,$X147)</f>
        <v>16</v>
      </c>
      <c r="Z147" s="6">
        <f t="shared" ref="Z147:Z152" si="1">COUNTIF($E$2:$E$180,$X147)</f>
        <v>23</v>
      </c>
    </row>
    <row r="148" spans="1:26" x14ac:dyDescent="0.25">
      <c r="A148" s="8" t="s">
        <v>20644</v>
      </c>
      <c r="B148" s="15" t="str">
        <f>VLOOKUP(MYRANKS_H[[#This Row],[PLAYERID]],PLAYERIDMAP[],COLUMN(PLAYERIDMAP[LASTNAME]),FALSE)</f>
        <v>Viciedo</v>
      </c>
      <c r="C148" s="12" t="str">
        <f>VLOOKUP(MYRANKS_H[[#This Row],[PLAYERID]],PLAYERIDMAP[],COLUMN(PLAYERIDMAP[FIRSTNAME]),FALSE)</f>
        <v xml:space="preserve">Dayan </v>
      </c>
      <c r="D148" s="12" t="str">
        <f>VLOOKUP(MYRANKS_H[[#This Row],[PLAYERID]],PLAYERIDMAP[],COLUMN(PLAYERIDMAP[TEAM]),FALSE)</f>
        <v xml:space="preserve">CHW </v>
      </c>
      <c r="E148" s="12" t="str">
        <f>VLOOKUP(MYRANKS_H[[#This Row],[PLAYERID]],PLAYERIDMAP[],COLUMN(PLAYERIDMAP[POS]),FALSE)</f>
        <v>OF</v>
      </c>
      <c r="F148" s="12">
        <f>VLOOKUP(MYRANKS_H[[#This Row],[PLAYERID]],PLAYERIDMAP[],COLUMN(PLAYERIDMAP[IDFANGRAPHS]),FALSE)</f>
        <v>3917</v>
      </c>
      <c r="G148" s="12">
        <f>VLOOKUP(MYRANKS_H[[#This Row],[IDFRANGRAPHS]],STEAMER_H[],COLUMN(STEAMER_H[PA]),FALSE)</f>
        <v>488</v>
      </c>
      <c r="H148" s="12">
        <f>VLOOKUP(MYRANKS_H[[#This Row],[IDFRANGRAPHS]],STEAMER_H[],COLUMN(STEAMER_H[AB]),FALSE)</f>
        <v>447</v>
      </c>
      <c r="I148" s="12">
        <f>VLOOKUP(MYRANKS_H[[#This Row],[IDFRANGRAPHS]],STEAMER_H[],COLUMN(STEAMER_H[H]),FALSE)</f>
        <v>120</v>
      </c>
      <c r="J148" s="12">
        <f>VLOOKUP(MYRANKS_H[[#This Row],[IDFRANGRAPHS]],STEAMER_H[],COLUMN(STEAMER_H[HR]),FALSE)</f>
        <v>21</v>
      </c>
      <c r="K148" s="12">
        <f>VLOOKUP(MYRANKS_H[[#This Row],[IDFRANGRAPHS]],STEAMER_H[],COLUMN(STEAMER_H[R]),FALSE)</f>
        <v>57</v>
      </c>
      <c r="L148" s="12">
        <f>VLOOKUP(MYRANKS_H[[#This Row],[IDFRANGRAPHS]],STEAMER_H[],COLUMN(STEAMER_H[RBI]),FALSE)</f>
        <v>65</v>
      </c>
      <c r="M148" s="12">
        <f>VLOOKUP(MYRANKS_H[[#This Row],[IDFRANGRAPHS]],STEAMER_H[],COLUMN(STEAMER_H[BB]),FALSE)</f>
        <v>30</v>
      </c>
      <c r="N148" s="12">
        <f>VLOOKUP(MYRANKS_H[[#This Row],[IDFRANGRAPHS]],STEAMER_H[],COLUMN(STEAMER_H[SO]),FALSE)</f>
        <v>91</v>
      </c>
      <c r="O148" s="12">
        <f>VLOOKUP(MYRANKS_H[[#This Row],[IDFRANGRAPHS]],STEAMER_H[],COLUMN(STEAMER_H[SB]),FALSE)</f>
        <v>1</v>
      </c>
      <c r="P148" s="14">
        <f>MYRANKS_H[[#This Row],[H]]/MYRANKS_H[[#This Row],[AB]]</f>
        <v>0.26845637583892618</v>
      </c>
      <c r="Q148" s="26">
        <f>MYRANKS_H[[#This Row],[R]]/24.6-VLOOKUP(MYRANKS_H[[#This Row],[POS]],ReplacementLevel_H[],COLUMN(ReplacementLevel_H[R]),FALSE)</f>
        <v>-5.2926829268292952E-2</v>
      </c>
      <c r="R148" s="26">
        <f>MYRANKS_H[[#This Row],[HR]]/10.4-VLOOKUP(MYRANKS_H[[#This Row],[POS]],ReplacementLevel_H[],COLUMN(ReplacementLevel_H[HR]),FALSE)</f>
        <v>0.91923076923076907</v>
      </c>
      <c r="S148" s="26">
        <f>MYRANKS_H[[#This Row],[RBI]]/24.6-VLOOKUP(MYRANKS_H[[#This Row],[POS]],ReplacementLevel_H[],COLUMN(ReplacementLevel_H[RBI]),FALSE)</f>
        <v>0.60227642276422744</v>
      </c>
      <c r="T148" s="26">
        <f>MYRANKS_H[[#This Row],[SB]]/9.4-VLOOKUP(MYRANKS_H[[#This Row],[POS]],ReplacementLevel_H[],COLUMN(ReplacementLevel_H[SB]),FALSE)</f>
        <v>-1.2336170212765958</v>
      </c>
      <c r="U148" s="26">
        <f>((MYRANKS_H[[#This Row],[H]]+1768)/(MYRANKS_H[[#This Row],[AB]]+6617)-0.267)/0.0024-VLOOKUP(MYRANKS_H[[#This Row],[POS]],ReplacementLevel_H[],COLUMN(ReplacementLevel_H[AVG]),FALSE)</f>
        <v>0.1927784069460125</v>
      </c>
      <c r="V148" s="26">
        <f>MYRANKS_H[[#This Row],[RSGP]]+MYRANKS_H[[#This Row],[HRSGP]]+MYRANKS_H[[#This Row],[RBISGP]]+MYRANKS_H[[#This Row],[SBSGP]]+MYRANKS_H[[#This Row],[AVGSGP]]</f>
        <v>0.42774174839612028</v>
      </c>
      <c r="X148" s="6" t="s">
        <v>16944</v>
      </c>
      <c r="Y148" s="6">
        <f t="shared" si="0"/>
        <v>22</v>
      </c>
      <c r="Z148" s="6">
        <f t="shared" si="1"/>
        <v>25</v>
      </c>
    </row>
    <row r="149" spans="1:26" ht="15" customHeight="1" x14ac:dyDescent="0.25">
      <c r="A149" s="7" t="s">
        <v>17024</v>
      </c>
      <c r="B149" s="8" t="str">
        <f>VLOOKUP(MYRANKS_H[[#This Row],[PLAYERID]],PLAYERIDMAP[],COLUMN(PLAYERIDMAP[LASTNAME]),FALSE)</f>
        <v>Arencibia</v>
      </c>
      <c r="C149" s="11" t="str">
        <f>VLOOKUP(MYRANKS_H[[#This Row],[PLAYERID]],PLAYERIDMAP[],COLUMN(PLAYERIDMAP[FIRSTNAME]),FALSE)</f>
        <v xml:space="preserve">J.P. </v>
      </c>
      <c r="D149" s="11" t="str">
        <f>VLOOKUP(MYRANKS_H[[#This Row],[PLAYERID]],PLAYERIDMAP[],COLUMN(PLAYERIDMAP[TEAM]),FALSE)</f>
        <v>TOR</v>
      </c>
      <c r="E149" s="11" t="str">
        <f>VLOOKUP(MYRANKS_H[[#This Row],[PLAYERID]],PLAYERIDMAP[],COLUMN(PLAYERIDMAP[POS]),FALSE)</f>
        <v>C</v>
      </c>
      <c r="F149" s="11">
        <f>VLOOKUP(MYRANKS_H[[#This Row],[PLAYERID]],PLAYERIDMAP[],COLUMN(PLAYERIDMAP[IDFANGRAPHS]),FALSE)</f>
        <v>697</v>
      </c>
      <c r="G149" s="12">
        <f>VLOOKUP(MYRANKS_H[[#This Row],[IDFRANGRAPHS]],STEAMER_H[],COLUMN(STEAMER_H[PA]),FALSE)</f>
        <v>332</v>
      </c>
      <c r="H149" s="12">
        <f>VLOOKUP(MYRANKS_H[[#This Row],[IDFRANGRAPHS]],STEAMER_H[],COLUMN(STEAMER_H[AB]),FALSE)</f>
        <v>302</v>
      </c>
      <c r="I149" s="12">
        <f>VLOOKUP(MYRANKS_H[[#This Row],[IDFRANGRAPHS]],STEAMER_H[],COLUMN(STEAMER_H[H]),FALSE)</f>
        <v>69</v>
      </c>
      <c r="J149" s="12">
        <f>VLOOKUP(MYRANKS_H[[#This Row],[IDFRANGRAPHS]],STEAMER_H[],COLUMN(STEAMER_H[HR]),FALSE)</f>
        <v>15</v>
      </c>
      <c r="K149" s="12">
        <f>VLOOKUP(MYRANKS_H[[#This Row],[IDFRANGRAPHS]],STEAMER_H[],COLUMN(STEAMER_H[R]),FALSE)</f>
        <v>38</v>
      </c>
      <c r="L149" s="12">
        <f>VLOOKUP(MYRANKS_H[[#This Row],[IDFRANGRAPHS]],STEAMER_H[],COLUMN(STEAMER_H[RBI]),FALSE)</f>
        <v>44</v>
      </c>
      <c r="M149" s="12">
        <f>VLOOKUP(MYRANKS_H[[#This Row],[IDFRANGRAPHS]],STEAMER_H[],COLUMN(STEAMER_H[BB]),FALSE)</f>
        <v>22</v>
      </c>
      <c r="N149" s="12">
        <f>VLOOKUP(MYRANKS_H[[#This Row],[IDFRANGRAPHS]],STEAMER_H[],COLUMN(STEAMER_H[SO]),FALSE)</f>
        <v>85</v>
      </c>
      <c r="O149" s="12">
        <f>VLOOKUP(MYRANKS_H[[#This Row],[IDFRANGRAPHS]],STEAMER_H[],COLUMN(STEAMER_H[SB]),FALSE)</f>
        <v>1</v>
      </c>
      <c r="P149" s="14">
        <f>MYRANKS_H[[#This Row],[H]]/MYRANKS_H[[#This Row],[AB]]</f>
        <v>0.22847682119205298</v>
      </c>
      <c r="Q149" s="26">
        <f>MYRANKS_H[[#This Row],[R]]/24.6-VLOOKUP(MYRANKS_H[[#This Row],[POS]],ReplacementLevel_H[],COLUMN(ReplacementLevel_H[R]),FALSE)</f>
        <v>0.15471544715447161</v>
      </c>
      <c r="R149" s="26">
        <f>MYRANKS_H[[#This Row],[HR]]/10.4-VLOOKUP(MYRANKS_H[[#This Row],[POS]],ReplacementLevel_H[],COLUMN(ReplacementLevel_H[HR]),FALSE)</f>
        <v>0.5723076923076923</v>
      </c>
      <c r="S149" s="26">
        <f>MYRANKS_H[[#This Row],[RBI]]/24.6-VLOOKUP(MYRANKS_H[[#This Row],[POS]],ReplacementLevel_H[],COLUMN(ReplacementLevel_H[RBI]),FALSE)</f>
        <v>0.37861788617886183</v>
      </c>
      <c r="T149" s="26">
        <f>MYRANKS_H[[#This Row],[SB]]/9.4-VLOOKUP(MYRANKS_H[[#This Row],[POS]],ReplacementLevel_H[],COLUMN(ReplacementLevel_H[SB]),FALSE)</f>
        <v>-2.3617021276595748E-2</v>
      </c>
      <c r="U149" s="26">
        <f>((MYRANKS_H[[#This Row],[H]]+1768)/(MYRANKS_H[[#This Row],[AB]]+6617)-0.267)/0.0024-VLOOKUP(MYRANKS_H[[#This Row],[POS]],ReplacementLevel_H[],COLUMN(ReplacementLevel_H[AVG]),FALSE)</f>
        <v>-0.27466878643349657</v>
      </c>
      <c r="V149" s="26">
        <f>MYRANKS_H[[#This Row],[RSGP]]+MYRANKS_H[[#This Row],[HRSGP]]+MYRANKS_H[[#This Row],[RBISGP]]+MYRANKS_H[[#This Row],[SBSGP]]+MYRANKS_H[[#This Row],[AVGSGP]]</f>
        <v>0.80735521793093323</v>
      </c>
      <c r="X149" s="6" t="s">
        <v>1326</v>
      </c>
      <c r="Y149" s="6">
        <f t="shared" si="0"/>
        <v>18</v>
      </c>
      <c r="Z149" s="6">
        <f t="shared" si="1"/>
        <v>20</v>
      </c>
    </row>
    <row r="150" spans="1:26" x14ac:dyDescent="0.25">
      <c r="A150" s="8" t="s">
        <v>19821</v>
      </c>
      <c r="B150" s="15" t="str">
        <f>VLOOKUP(MYRANKS_H[[#This Row],[PLAYERID]],PLAYERIDMAP[],COLUMN(PLAYERIDMAP[LASTNAME]),FALSE)</f>
        <v>Pierre</v>
      </c>
      <c r="C150" s="12" t="str">
        <f>VLOOKUP(MYRANKS_H[[#This Row],[PLAYERID]],PLAYERIDMAP[],COLUMN(PLAYERIDMAP[FIRSTNAME]),FALSE)</f>
        <v xml:space="preserve">Juan </v>
      </c>
      <c r="D150" s="12" t="str">
        <f>VLOOKUP(MYRANKS_H[[#This Row],[PLAYERID]],PLAYERIDMAP[],COLUMN(PLAYERIDMAP[TEAM]),FALSE)</f>
        <v>MIA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443</v>
      </c>
      <c r="G150" s="12">
        <f>VLOOKUP(MYRANKS_H[[#This Row],[IDFRANGRAPHS]],STEAMER_H[],COLUMN(STEAMER_H[PA]),FALSE)</f>
        <v>559</v>
      </c>
      <c r="H150" s="12">
        <f>VLOOKUP(MYRANKS_H[[#This Row],[IDFRANGRAPHS]],STEAMER_H[],COLUMN(STEAMER_H[AB]),FALSE)</f>
        <v>507</v>
      </c>
      <c r="I150" s="12">
        <f>VLOOKUP(MYRANKS_H[[#This Row],[IDFRANGRAPHS]],STEAMER_H[],COLUMN(STEAMER_H[H]),FALSE)</f>
        <v>138</v>
      </c>
      <c r="J150" s="12">
        <f>VLOOKUP(MYRANKS_H[[#This Row],[IDFRANGRAPHS]],STEAMER_H[],COLUMN(STEAMER_H[HR]),FALSE)</f>
        <v>3</v>
      </c>
      <c r="K150" s="12">
        <f>VLOOKUP(MYRANKS_H[[#This Row],[IDFRANGRAPHS]],STEAMER_H[],COLUMN(STEAMER_H[R]),FALSE)</f>
        <v>62</v>
      </c>
      <c r="L150" s="12">
        <f>VLOOKUP(MYRANKS_H[[#This Row],[IDFRANGRAPHS]],STEAMER_H[],COLUMN(STEAMER_H[RBI]),FALSE)</f>
        <v>36</v>
      </c>
      <c r="M150" s="12">
        <f>VLOOKUP(MYRANKS_H[[#This Row],[IDFRANGRAPHS]],STEAMER_H[],COLUMN(STEAMER_H[BB]),FALSE)</f>
        <v>35</v>
      </c>
      <c r="N150" s="12">
        <f>VLOOKUP(MYRANKS_H[[#This Row],[IDFRANGRAPHS]],STEAMER_H[],COLUMN(STEAMER_H[SO]),FALSE)</f>
        <v>41</v>
      </c>
      <c r="O150" s="12">
        <f>VLOOKUP(MYRANKS_H[[#This Row],[IDFRANGRAPHS]],STEAMER_H[],COLUMN(STEAMER_H[SB]),FALSE)</f>
        <v>25</v>
      </c>
      <c r="P150" s="14">
        <f>MYRANKS_H[[#This Row],[H]]/MYRANKS_H[[#This Row],[AB]]</f>
        <v>0.27218934911242604</v>
      </c>
      <c r="Q150" s="26">
        <f>MYRANKS_H[[#This Row],[R]]/24.6-VLOOKUP(MYRANKS_H[[#This Row],[POS]],ReplacementLevel_H[],COLUMN(ReplacementLevel_H[R]),FALSE)</f>
        <v>0.15032520325203214</v>
      </c>
      <c r="R150" s="26">
        <f>MYRANKS_H[[#This Row],[HR]]/10.4-VLOOKUP(MYRANKS_H[[#This Row],[POS]],ReplacementLevel_H[],COLUMN(ReplacementLevel_H[HR]),FALSE)</f>
        <v>-0.81153846153846165</v>
      </c>
      <c r="S150" s="26">
        <f>MYRANKS_H[[#This Row],[RBI]]/24.6-VLOOKUP(MYRANKS_H[[#This Row],[POS]],ReplacementLevel_H[],COLUMN(ReplacementLevel_H[RBI]),FALSE)</f>
        <v>-0.5765853658536586</v>
      </c>
      <c r="T150" s="26">
        <f>MYRANKS_H[[#This Row],[SB]]/9.4-VLOOKUP(MYRANKS_H[[#This Row],[POS]],ReplacementLevel_H[],COLUMN(ReplacementLevel_H[SB]),FALSE)</f>
        <v>1.3195744680851063</v>
      </c>
      <c r="U150" s="26">
        <f>((MYRANKS_H[[#This Row],[H]]+1768)/(MYRANKS_H[[#This Row],[AB]]+6617)-0.267)/0.0024-VLOOKUP(MYRANKS_H[[#This Row],[POS]],ReplacementLevel_H[],COLUMN(ReplacementLevel_H[AVG]),FALSE)</f>
        <v>0.30763428785326408</v>
      </c>
      <c r="V150" s="26">
        <f>MYRANKS_H[[#This Row],[RSGP]]+MYRANKS_H[[#This Row],[HRSGP]]+MYRANKS_H[[#This Row],[RBISGP]]+MYRANKS_H[[#This Row],[SBSGP]]+MYRANKS_H[[#This Row],[AVGSGP]]</f>
        <v>0.3894101317982821</v>
      </c>
      <c r="X150" s="6" t="s">
        <v>17007</v>
      </c>
      <c r="Y150" s="6">
        <f t="shared" si="0"/>
        <v>16</v>
      </c>
      <c r="Z150" s="6">
        <f t="shared" si="1"/>
        <v>19</v>
      </c>
    </row>
    <row r="151" spans="1:26" x14ac:dyDescent="0.25">
      <c r="A151" s="7" t="s">
        <v>16966</v>
      </c>
      <c r="B151" s="8" t="str">
        <f>VLOOKUP(MYRANKS_H[[#This Row],[PLAYERID]],PLAYERIDMAP[],COLUMN(PLAYERIDMAP[LASTNAME]),FALSE)</f>
        <v>Alonso</v>
      </c>
      <c r="C151" s="11" t="str">
        <f>VLOOKUP(MYRANKS_H[[#This Row],[PLAYERID]],PLAYERIDMAP[],COLUMN(PLAYERIDMAP[FIRSTNAME]),FALSE)</f>
        <v xml:space="preserve">Yonder </v>
      </c>
      <c r="D151" s="11" t="str">
        <f>VLOOKUP(MYRANKS_H[[#This Row],[PLAYERID]],PLAYERIDMAP[],COLUMN(PLAYERIDMAP[TEAM]),FALSE)</f>
        <v>SD</v>
      </c>
      <c r="E151" s="11" t="str">
        <f>VLOOKUP(MYRANKS_H[[#This Row],[PLAYERID]],PLAYERIDMAP[],COLUMN(PLAYERIDMAP[POS]),FALSE)</f>
        <v>1B</v>
      </c>
      <c r="F151" s="11">
        <f>VLOOKUP(MYRANKS_H[[#This Row],[PLAYERID]],PLAYERIDMAP[],COLUMN(PLAYERIDMAP[IDFANGRAPHS]),FALSE)</f>
        <v>2530</v>
      </c>
      <c r="G151" s="12">
        <f>VLOOKUP(MYRANKS_H[[#This Row],[IDFRANGRAPHS]],STEAMER_H[],COLUMN(STEAMER_H[PA]),FALSE)</f>
        <v>589</v>
      </c>
      <c r="H151" s="12">
        <f>VLOOKUP(MYRANKS_H[[#This Row],[IDFRANGRAPHS]],STEAMER_H[],COLUMN(STEAMER_H[AB]),FALSE)</f>
        <v>522</v>
      </c>
      <c r="I151" s="12">
        <f>VLOOKUP(MYRANKS_H[[#This Row],[IDFRANGRAPHS]],STEAMER_H[],COLUMN(STEAMER_H[H]),FALSE)</f>
        <v>136</v>
      </c>
      <c r="J151" s="12">
        <f>VLOOKUP(MYRANKS_H[[#This Row],[IDFRANGRAPHS]],STEAMER_H[],COLUMN(STEAMER_H[HR]),FALSE)</f>
        <v>12</v>
      </c>
      <c r="K151" s="12">
        <f>VLOOKUP(MYRANKS_H[[#This Row],[IDFRANGRAPHS]],STEAMER_H[],COLUMN(STEAMER_H[R]),FALSE)</f>
        <v>62</v>
      </c>
      <c r="L151" s="12">
        <f>VLOOKUP(MYRANKS_H[[#This Row],[IDFRANGRAPHS]],STEAMER_H[],COLUMN(STEAMER_H[RBI]),FALSE)</f>
        <v>65</v>
      </c>
      <c r="M151" s="12">
        <f>VLOOKUP(MYRANKS_H[[#This Row],[IDFRANGRAPHS]],STEAMER_H[],COLUMN(STEAMER_H[BB]),FALSE)</f>
        <v>58</v>
      </c>
      <c r="N151" s="12">
        <f>VLOOKUP(MYRANKS_H[[#This Row],[IDFRANGRAPHS]],STEAMER_H[],COLUMN(STEAMER_H[SO]),FALSE)</f>
        <v>98</v>
      </c>
      <c r="O151" s="12">
        <f>VLOOKUP(MYRANKS_H[[#This Row],[IDFRANGRAPHS]],STEAMER_H[],COLUMN(STEAMER_H[SB]),FALSE)</f>
        <v>4</v>
      </c>
      <c r="P151" s="14">
        <f>MYRANKS_H[[#This Row],[H]]/MYRANKS_H[[#This Row],[AB]]</f>
        <v>0.26053639846743293</v>
      </c>
      <c r="Q151" s="26">
        <f>MYRANKS_H[[#This Row],[R]]/24.6-VLOOKUP(MYRANKS_H[[#This Row],[POS]],ReplacementLevel_H[],COLUMN(ReplacementLevel_H[R]),FALSE)</f>
        <v>0.15032520325203214</v>
      </c>
      <c r="R151" s="26">
        <f>MYRANKS_H[[#This Row],[HR]]/10.4-VLOOKUP(MYRANKS_H[[#This Row],[POS]],ReplacementLevel_H[],COLUMN(ReplacementLevel_H[HR]),FALSE)</f>
        <v>-0.38615384615384629</v>
      </c>
      <c r="S151" s="26">
        <f>MYRANKS_H[[#This Row],[RBI]]/24.6-VLOOKUP(MYRANKS_H[[#This Row],[POS]],ReplacementLevel_H[],COLUMN(ReplacementLevel_H[RBI]),FALSE)</f>
        <v>0.18227642276422751</v>
      </c>
      <c r="T151" s="26">
        <f>MYRANKS_H[[#This Row],[SB]]/9.4-VLOOKUP(MYRANKS_H[[#This Row],[POS]],ReplacementLevel_H[],COLUMN(ReplacementLevel_H[SB]),FALSE)</f>
        <v>0.16553191489361702</v>
      </c>
      <c r="U151" s="26">
        <f>((MYRANKS_H[[#This Row],[H]]+1768)/(MYRANKS_H[[#This Row],[AB]]+6617)-0.267)/0.0024-VLOOKUP(MYRANKS_H[[#This Row],[POS]],ReplacementLevel_H[],COLUMN(ReplacementLevel_H[AVG]),FALSE)</f>
        <v>0.11667507120511303</v>
      </c>
      <c r="V151" s="26">
        <f>MYRANKS_H[[#This Row],[RSGP]]+MYRANKS_H[[#This Row],[HRSGP]]+MYRANKS_H[[#This Row],[RBISGP]]+MYRANKS_H[[#This Row],[SBSGP]]+MYRANKS_H[[#This Row],[AVGSGP]]</f>
        <v>0.2286547659611434</v>
      </c>
      <c r="X151" s="6" t="s">
        <v>1325</v>
      </c>
      <c r="Y151" s="6">
        <f t="shared" si="0"/>
        <v>18</v>
      </c>
      <c r="Z151" s="6">
        <f t="shared" si="1"/>
        <v>19</v>
      </c>
    </row>
    <row r="152" spans="1:26" x14ac:dyDescent="0.25">
      <c r="A152" s="7" t="s">
        <v>19412</v>
      </c>
      <c r="B152" s="8" t="str">
        <f>VLOOKUP(MYRANKS_H[[#This Row],[PLAYERID]],PLAYERIDMAP[],COLUMN(PLAYERIDMAP[LASTNAME]),FALSE)</f>
        <v>Montero</v>
      </c>
      <c r="C152" s="11" t="str">
        <f>VLOOKUP(MYRANKS_H[[#This Row],[PLAYERID]],PLAYERIDMAP[],COLUMN(PLAYERIDMAP[FIRSTNAME]),FALSE)</f>
        <v xml:space="preserve">Jesus </v>
      </c>
      <c r="D152" s="11" t="str">
        <f>VLOOKUP(MYRANKS_H[[#This Row],[PLAYERID]],PLAYERIDMAP[],COLUMN(PLAYERIDMAP[TEAM]),FALSE)</f>
        <v>SEA</v>
      </c>
      <c r="E152" s="11" t="str">
        <f>VLOOKUP(MYRANKS_H[[#This Row],[PLAYERID]],PLAYERIDMAP[],COLUMN(PLAYERIDMAP[POS]),FALSE)</f>
        <v>DH</v>
      </c>
      <c r="F152" s="11">
        <f>VLOOKUP(MYRANKS_H[[#This Row],[PLAYERID]],PLAYERIDMAP[],COLUMN(PLAYERIDMAP[IDFANGRAPHS]),FALSE)</f>
        <v>5514</v>
      </c>
      <c r="G152" s="12">
        <f>VLOOKUP(MYRANKS_H[[#This Row],[IDFRANGRAPHS]],STEAMER_H[],COLUMN(STEAMER_H[PA]),FALSE)</f>
        <v>491</v>
      </c>
      <c r="H152" s="12">
        <f>VLOOKUP(MYRANKS_H[[#This Row],[IDFRANGRAPHS]],STEAMER_H[],COLUMN(STEAMER_H[AB]),FALSE)</f>
        <v>449</v>
      </c>
      <c r="I152" s="12">
        <f>VLOOKUP(MYRANKS_H[[#This Row],[IDFRANGRAPHS]],STEAMER_H[],COLUMN(STEAMER_H[H]),FALSE)</f>
        <v>119</v>
      </c>
      <c r="J152" s="12">
        <f>VLOOKUP(MYRANKS_H[[#This Row],[IDFRANGRAPHS]],STEAMER_H[],COLUMN(STEAMER_H[HR]),FALSE)</f>
        <v>18</v>
      </c>
      <c r="K152" s="12">
        <f>VLOOKUP(MYRANKS_H[[#This Row],[IDFRANGRAPHS]],STEAMER_H[],COLUMN(STEAMER_H[R]),FALSE)</f>
        <v>55</v>
      </c>
      <c r="L152" s="12">
        <f>VLOOKUP(MYRANKS_H[[#This Row],[IDFRANGRAPHS]],STEAMER_H[],COLUMN(STEAMER_H[RBI]),FALSE)</f>
        <v>62</v>
      </c>
      <c r="M152" s="12">
        <f>VLOOKUP(MYRANKS_H[[#This Row],[IDFRANGRAPHS]],STEAMER_H[],COLUMN(STEAMER_H[BB]),FALSE)</f>
        <v>34</v>
      </c>
      <c r="N152" s="12">
        <f>VLOOKUP(MYRANKS_H[[#This Row],[IDFRANGRAPHS]],STEAMER_H[],COLUMN(STEAMER_H[SO]),FALSE)</f>
        <v>86</v>
      </c>
      <c r="O152" s="12">
        <f>VLOOKUP(MYRANKS_H[[#This Row],[IDFRANGRAPHS]],STEAMER_H[],COLUMN(STEAMER_H[SB]),FALSE)</f>
        <v>1</v>
      </c>
      <c r="P152" s="14">
        <f>MYRANKS_H[[#This Row],[H]]/MYRANKS_H[[#This Row],[AB]]</f>
        <v>0.26503340757238308</v>
      </c>
      <c r="Q152" s="26">
        <f>MYRANKS_H[[#This Row],[R]]/24.6-VLOOKUP(MYRANKS_H[[#This Row],[POS]],ReplacementLevel_H[],COLUMN(ReplacementLevel_H[R]),FALSE)</f>
        <v>-0.13422764227642281</v>
      </c>
      <c r="R152" s="26">
        <f>MYRANKS_H[[#This Row],[HR]]/10.4-VLOOKUP(MYRANKS_H[[#This Row],[POS]],ReplacementLevel_H[],COLUMN(ReplacementLevel_H[HR]),FALSE)</f>
        <v>0.19076923076923058</v>
      </c>
      <c r="S152" s="26">
        <f>MYRANKS_H[[#This Row],[RBI]]/24.6-VLOOKUP(MYRANKS_H[[#This Row],[POS]],ReplacementLevel_H[],COLUMN(ReplacementLevel_H[RBI]),FALSE)</f>
        <v>6.0325203252032278E-2</v>
      </c>
      <c r="T152" s="26">
        <f>MYRANKS_H[[#This Row],[SB]]/9.4-VLOOKUP(MYRANKS_H[[#This Row],[POS]],ReplacementLevel_H[],COLUMN(ReplacementLevel_H[SB]),FALSE)</f>
        <v>-0.15361702127659577</v>
      </c>
      <c r="U152" s="26">
        <f>((MYRANKS_H[[#This Row],[H]]+1768)/(MYRANKS_H[[#This Row],[AB]]+6617)-0.267)/0.0024-VLOOKUP(MYRANKS_H[[#This Row],[POS]],ReplacementLevel_H[],COLUMN(ReplacementLevel_H[AVG]),FALSE)</f>
        <v>0.2622898386640265</v>
      </c>
      <c r="V152" s="26">
        <f>MYRANKS_H[[#This Row],[RSGP]]+MYRANKS_H[[#This Row],[HRSGP]]+MYRANKS_H[[#This Row],[RBISGP]]+MYRANKS_H[[#This Row],[SBSGP]]+MYRANKS_H[[#This Row],[AVGSGP]]</f>
        <v>0.22553960913227078</v>
      </c>
      <c r="X152" s="6" t="s">
        <v>16916</v>
      </c>
      <c r="Y152" s="6">
        <f t="shared" si="0"/>
        <v>56</v>
      </c>
      <c r="Z152" s="6">
        <f t="shared" si="1"/>
        <v>71</v>
      </c>
    </row>
    <row r="153" spans="1:26" ht="15" customHeight="1" x14ac:dyDescent="0.25">
      <c r="A153" s="8" t="s">
        <v>20142</v>
      </c>
      <c r="B153" s="15" t="str">
        <f>VLOOKUP(MYRANKS_H[[#This Row],[PLAYERID]],PLAYERIDMAP[],COLUMN(PLAYERIDMAP[LASTNAME]),FALSE)</f>
        <v>Ruggiano</v>
      </c>
      <c r="C153" s="12" t="str">
        <f>VLOOKUP(MYRANKS_H[[#This Row],[PLAYERID]],PLAYERIDMAP[],COLUMN(PLAYERIDMAP[FIRSTNAME]),FALSE)</f>
        <v xml:space="preserve">Justin </v>
      </c>
      <c r="D153" s="12" t="str">
        <f>VLOOKUP(MYRANKS_H[[#This Row],[PLAYERID]],PLAYERIDMAP[],COLUMN(PLAYERIDMAP[TEAM]),FALSE)</f>
        <v>MIA</v>
      </c>
      <c r="E153" s="12" t="str">
        <f>VLOOKUP(MYRANKS_H[[#This Row],[PLAYERID]],PLAYERIDMAP[],COLUMN(PLAYERIDMAP[POS]),FALSE)</f>
        <v>OF</v>
      </c>
      <c r="F153" s="12">
        <f>VLOOKUP(MYRANKS_H[[#This Row],[PLAYERID]],PLAYERIDMAP[],COLUMN(PLAYERIDMAP[IDFANGRAPHS]),FALSE)</f>
        <v>7620</v>
      </c>
      <c r="G153" s="12">
        <f>VLOOKUP(MYRANKS_H[[#This Row],[IDFRANGRAPHS]],STEAMER_H[],COLUMN(STEAMER_H[PA]),FALSE)</f>
        <v>486</v>
      </c>
      <c r="H153" s="12">
        <f>VLOOKUP(MYRANKS_H[[#This Row],[IDFRANGRAPHS]],STEAMER_H[],COLUMN(STEAMER_H[AB]),FALSE)</f>
        <v>437</v>
      </c>
      <c r="I153" s="12">
        <f>VLOOKUP(MYRANKS_H[[#This Row],[IDFRANGRAPHS]],STEAMER_H[],COLUMN(STEAMER_H[H]),FALSE)</f>
        <v>113</v>
      </c>
      <c r="J153" s="12">
        <f>VLOOKUP(MYRANKS_H[[#This Row],[IDFRANGRAPHS]],STEAMER_H[],COLUMN(STEAMER_H[HR]),FALSE)</f>
        <v>14</v>
      </c>
      <c r="K153" s="12">
        <f>VLOOKUP(MYRANKS_H[[#This Row],[IDFRANGRAPHS]],STEAMER_H[],COLUMN(STEAMER_H[R]),FALSE)</f>
        <v>53</v>
      </c>
      <c r="L153" s="12">
        <f>VLOOKUP(MYRANKS_H[[#This Row],[IDFRANGRAPHS]],STEAMER_H[],COLUMN(STEAMER_H[RBI]),FALSE)</f>
        <v>56</v>
      </c>
      <c r="M153" s="12">
        <f>VLOOKUP(MYRANKS_H[[#This Row],[IDFRANGRAPHS]],STEAMER_H[],COLUMN(STEAMER_H[BB]),FALSE)</f>
        <v>41</v>
      </c>
      <c r="N153" s="12">
        <f>VLOOKUP(MYRANKS_H[[#This Row],[IDFRANGRAPHS]],STEAMER_H[],COLUMN(STEAMER_H[SO]),FALSE)</f>
        <v>116</v>
      </c>
      <c r="O153" s="12">
        <f>VLOOKUP(MYRANKS_H[[#This Row],[IDFRANGRAPHS]],STEAMER_H[],COLUMN(STEAMER_H[SB]),FALSE)</f>
        <v>14</v>
      </c>
      <c r="P153" s="14">
        <f>MYRANKS_H[[#This Row],[H]]/MYRANKS_H[[#This Row],[AB]]</f>
        <v>0.2585812356979405</v>
      </c>
      <c r="Q153" s="26">
        <f>MYRANKS_H[[#This Row],[R]]/24.6-VLOOKUP(MYRANKS_H[[#This Row],[POS]],ReplacementLevel_H[],COLUMN(ReplacementLevel_H[R]),FALSE)</f>
        <v>-0.21552845528455311</v>
      </c>
      <c r="R153" s="26">
        <f>MYRANKS_H[[#This Row],[HR]]/10.4-VLOOKUP(MYRANKS_H[[#This Row],[POS]],ReplacementLevel_H[],COLUMN(ReplacementLevel_H[HR]),FALSE)</f>
        <v>0.24615384615384595</v>
      </c>
      <c r="S153" s="26">
        <f>MYRANKS_H[[#This Row],[RBI]]/24.6-VLOOKUP(MYRANKS_H[[#This Row],[POS]],ReplacementLevel_H[],COLUMN(ReplacementLevel_H[RBI]),FALSE)</f>
        <v>0.23642276422764219</v>
      </c>
      <c r="T153" s="26">
        <f>MYRANKS_H[[#This Row],[SB]]/9.4-VLOOKUP(MYRANKS_H[[#This Row],[POS]],ReplacementLevel_H[],COLUMN(ReplacementLevel_H[SB]),FALSE)</f>
        <v>0.14936170212765942</v>
      </c>
      <c r="U153" s="26">
        <f>((MYRANKS_H[[#This Row],[H]]+1768)/(MYRANKS_H[[#This Row],[AB]]+6617)-0.267)/0.0024-VLOOKUP(MYRANKS_H[[#This Row],[POS]],ReplacementLevel_H[],COLUMN(ReplacementLevel_H[AVG]),FALSE)</f>
        <v>-6.2826764956069384E-2</v>
      </c>
      <c r="V153" s="26">
        <f>MYRANKS_H[[#This Row],[RSGP]]+MYRANKS_H[[#This Row],[HRSGP]]+MYRANKS_H[[#This Row],[RBISGP]]+MYRANKS_H[[#This Row],[SBSGP]]+MYRANKS_H[[#This Row],[AVGSGP]]</f>
        <v>0.35358309226852508</v>
      </c>
    </row>
    <row r="154" spans="1:26" ht="15" customHeight="1" x14ac:dyDescent="0.25">
      <c r="A154" s="7" t="s">
        <v>17073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Row],[IDFRANGRAPHS]],STEAMER_H[],COLUMN(STEAMER_H[PA]),FALSE)</f>
        <v>481</v>
      </c>
      <c r="H154" s="12">
        <f>VLOOKUP(MYRANKS_H[[#This Row],[IDFRANGRAPHS]],STEAMER_H[],COLUMN(STEAMER_H[AB]),FALSE)</f>
        <v>443</v>
      </c>
      <c r="I154" s="12">
        <f>VLOOKUP(MYRANKS_H[[#This Row],[IDFRANGRAPHS]],STEAMER_H[],COLUMN(STEAMER_H[H]),FALSE)</f>
        <v>122</v>
      </c>
      <c r="J154" s="12">
        <f>VLOOKUP(MYRANKS_H[[#This Row],[IDFRANGRAPHS]],STEAMER_H[],COLUMN(STEAMER_H[HR]),FALSE)</f>
        <v>7</v>
      </c>
      <c r="K154" s="12">
        <f>VLOOKUP(MYRANKS_H[[#This Row],[IDFRANGRAPHS]],STEAMER_H[],COLUMN(STEAMER_H[R]),FALSE)</f>
        <v>55</v>
      </c>
      <c r="L154" s="12">
        <f>VLOOKUP(MYRANKS_H[[#This Row],[IDFRANGRAPHS]],STEAMER_H[],COLUMN(STEAMER_H[RBI]),FALSE)</f>
        <v>48</v>
      </c>
      <c r="M154" s="12">
        <f>VLOOKUP(MYRANKS_H[[#This Row],[IDFRANGRAPHS]],STEAMER_H[],COLUMN(STEAMER_H[BB]),FALSE)</f>
        <v>26</v>
      </c>
      <c r="N154" s="12">
        <f>VLOOKUP(MYRANKS_H[[#This Row],[IDFRANGRAPHS]],STEAMER_H[],COLUMN(STEAMER_H[SO]),FALSE)</f>
        <v>56</v>
      </c>
      <c r="O154" s="12">
        <f>VLOOKUP(MYRANKS_H[[#This Row],[IDFRANGRAPHS]],STEAMER_H[],COLUMN(STEAMER_H[SB]),FALSE)</f>
        <v>13</v>
      </c>
      <c r="P154" s="14">
        <f>MYRANKS_H[[#This Row],[H]]/MYRANKS_H[[#This Row],[AB]]</f>
        <v>0.27539503386004516</v>
      </c>
      <c r="Q154" s="26">
        <f>MYRANKS_H[[#This Row],[R]]/24.6-VLOOKUP(MYRANKS_H[[#This Row],[POS]],ReplacementLevel_H[],COLUMN(ReplacementLevel_H[R]),FALSE)</f>
        <v>0.15577235772357723</v>
      </c>
      <c r="R154" s="26">
        <f>MYRANKS_H[[#This Row],[HR]]/10.4-VLOOKUP(MYRANKS_H[[#This Row],[POS]],ReplacementLevel_H[],COLUMN(ReplacementLevel_H[HR]),FALSE)</f>
        <v>-0.22692307692307701</v>
      </c>
      <c r="S154" s="26">
        <f>MYRANKS_H[[#This Row],[RBI]]/24.6-VLOOKUP(MYRANKS_H[[#This Row],[POS]],ReplacementLevel_H[],COLUMN(ReplacementLevel_H[RBI]),FALSE)</f>
        <v>1.1219512195121961E-2</v>
      </c>
      <c r="T154" s="26">
        <f>MYRANKS_H[[#This Row],[SB]]/9.4-VLOOKUP(MYRANKS_H[[#This Row],[POS]],ReplacementLevel_H[],COLUMN(ReplacementLevel_H[SB]),FALSE)</f>
        <v>-8.7021276595744768E-2</v>
      </c>
      <c r="U154" s="26">
        <f>((MYRANKS_H[[#This Row],[H]]+1768)/(MYRANKS_H[[#This Row],[AB]]+6617)-0.267)/0.0024-VLOOKUP(MYRANKS_H[[#This Row],[POS]],ReplacementLevel_H[],COLUMN(ReplacementLevel_H[AVG]),FALSE)</f>
        <v>0.42390934844192307</v>
      </c>
      <c r="V154" s="26">
        <f>MYRANKS_H[[#This Row],[RSGP]]+MYRANKS_H[[#This Row],[HRSGP]]+MYRANKS_H[[#This Row],[RBISGP]]+MYRANKS_H[[#This Row],[SBSGP]]+MYRANKS_H[[#This Row],[AVGSGP]]</f>
        <v>0.27695686484180049</v>
      </c>
    </row>
    <row r="155" spans="1:26" x14ac:dyDescent="0.25">
      <c r="A155" s="7" t="s">
        <v>18734</v>
      </c>
      <c r="B155" s="8" t="str">
        <f>VLOOKUP(MYRANKS_H[[#This Row],[PLAYERID]],PLAYERIDMAP[],COLUMN(PLAYERIDMAP[LASTNAME]),FALSE)</f>
        <v>Jaso</v>
      </c>
      <c r="C155" s="11" t="str">
        <f>VLOOKUP(MYRANKS_H[[#This Row],[PLAYERID]],PLAYERIDMAP[],COLUMN(PLAYERIDMAP[FIRSTNAME]),FALSE)</f>
        <v xml:space="preserve">John </v>
      </c>
      <c r="D155" s="11" t="str">
        <f>VLOOKUP(MYRANKS_H[[#This Row],[PLAYERID]],PLAYERIDMAP[],COLUMN(PLAYERIDMAP[TEAM]),FALSE)</f>
        <v>OAK</v>
      </c>
      <c r="E155" s="11" t="str">
        <f>VLOOKUP(MYRANKS_H[[#This Row],[PLAYERID]],PLAYERIDMAP[],COLUMN(PLAYERIDMAP[POS]),FALSE)</f>
        <v>C</v>
      </c>
      <c r="F155" s="11">
        <f>VLOOKUP(MYRANKS_H[[#This Row],[PLAYERID]],PLAYERIDMAP[],COLUMN(PLAYERIDMAP[IDFANGRAPHS]),FALSE)</f>
        <v>5887</v>
      </c>
      <c r="G155" s="12">
        <f>VLOOKUP(MYRANKS_H[[#This Row],[IDFRANGRAPHS]],STEAMER_H[],COLUMN(STEAMER_H[PA]),FALSE)</f>
        <v>385</v>
      </c>
      <c r="H155" s="12">
        <f>VLOOKUP(MYRANKS_H[[#This Row],[IDFRANGRAPHS]],STEAMER_H[],COLUMN(STEAMER_H[AB]),FALSE)</f>
        <v>329</v>
      </c>
      <c r="I155" s="12">
        <f>VLOOKUP(MYRANKS_H[[#This Row],[IDFRANGRAPHS]],STEAMER_H[],COLUMN(STEAMER_H[H]),FALSE)</f>
        <v>82</v>
      </c>
      <c r="J155" s="12">
        <f>VLOOKUP(MYRANKS_H[[#This Row],[IDFRANGRAPHS]],STEAMER_H[],COLUMN(STEAMER_H[HR]),FALSE)</f>
        <v>8</v>
      </c>
      <c r="K155" s="12">
        <f>VLOOKUP(MYRANKS_H[[#This Row],[IDFRANGRAPHS]],STEAMER_H[],COLUMN(STEAMER_H[R]),FALSE)</f>
        <v>45</v>
      </c>
      <c r="L155" s="12">
        <f>VLOOKUP(MYRANKS_H[[#This Row],[IDFRANGRAPHS]],STEAMER_H[],COLUMN(STEAMER_H[RBI]),FALSE)</f>
        <v>37</v>
      </c>
      <c r="M155" s="12">
        <f>VLOOKUP(MYRANKS_H[[#This Row],[IDFRANGRAPHS]],STEAMER_H[],COLUMN(STEAMER_H[BB]),FALSE)</f>
        <v>48</v>
      </c>
      <c r="N155" s="12">
        <f>VLOOKUP(MYRANKS_H[[#This Row],[IDFRANGRAPHS]],STEAMER_H[],COLUMN(STEAMER_H[SO]),FALSE)</f>
        <v>50</v>
      </c>
      <c r="O155" s="12">
        <f>VLOOKUP(MYRANKS_H[[#This Row],[IDFRANGRAPHS]],STEAMER_H[],COLUMN(STEAMER_H[SB]),FALSE)</f>
        <v>3</v>
      </c>
      <c r="P155" s="14">
        <f>MYRANKS_H[[#This Row],[H]]/MYRANKS_H[[#This Row],[AB]]</f>
        <v>0.24924012158054712</v>
      </c>
      <c r="Q155" s="26">
        <f>MYRANKS_H[[#This Row],[R]]/24.6-VLOOKUP(MYRANKS_H[[#This Row],[POS]],ReplacementLevel_H[],COLUMN(ReplacementLevel_H[R]),FALSE)</f>
        <v>0.43926829268292678</v>
      </c>
      <c r="R155" s="26">
        <f>MYRANKS_H[[#This Row],[HR]]/10.4-VLOOKUP(MYRANKS_H[[#This Row],[POS]],ReplacementLevel_H[],COLUMN(ReplacementLevel_H[HR]),FALSE)</f>
        <v>-0.10076923076923083</v>
      </c>
      <c r="S155" s="26">
        <f>MYRANKS_H[[#This Row],[RBI]]/24.6-VLOOKUP(MYRANKS_H[[#This Row],[POS]],ReplacementLevel_H[],COLUMN(ReplacementLevel_H[RBI]),FALSE)</f>
        <v>9.406504065040644E-2</v>
      </c>
      <c r="T155" s="26">
        <f>MYRANKS_H[[#This Row],[SB]]/9.4-VLOOKUP(MYRANKS_H[[#This Row],[POS]],ReplacementLevel_H[],COLUMN(ReplacementLevel_H[SB]),FALSE)</f>
        <v>0.18914893617021272</v>
      </c>
      <c r="U155" s="26">
        <f>((MYRANKS_H[[#This Row],[H]]+1768)/(MYRANKS_H[[#This Row],[AB]]+6617)-0.267)/0.0024-VLOOKUP(MYRANKS_H[[#This Row],[POS]],ReplacementLevel_H[],COLUMN(ReplacementLevel_H[AVG]),FALSE)</f>
        <v>7.5141568288691563E-2</v>
      </c>
      <c r="V155" s="26">
        <f>MYRANKS_H[[#This Row],[RSGP]]+MYRANKS_H[[#This Row],[HRSGP]]+MYRANKS_H[[#This Row],[RBISGP]]+MYRANKS_H[[#This Row],[SBSGP]]+MYRANKS_H[[#This Row],[AVGSGP]]</f>
        <v>0.69685460702300661</v>
      </c>
    </row>
    <row r="156" spans="1:26" ht="15" customHeight="1" x14ac:dyDescent="0.25">
      <c r="A156" s="7" t="s">
        <v>17177</v>
      </c>
      <c r="B156" s="8" t="str">
        <f>VLOOKUP(MYRANKS_H[[#This Row],[PLAYERID]],PLAYERIDMAP[],COLUMN(PLAYERIDMAP[LASTNAME]),FALSE)</f>
        <v>Beckham</v>
      </c>
      <c r="C156" s="11" t="str">
        <f>VLOOKUP(MYRANKS_H[[#This Row],[PLAYERID]],PLAYERIDMAP[],COLUMN(PLAYERIDMAP[FIRSTNAME]),FALSE)</f>
        <v xml:space="preserve">Gordon </v>
      </c>
      <c r="D156" s="11" t="str">
        <f>VLOOKUP(MYRANKS_H[[#This Row],[PLAYERID]],PLAYERIDMAP[],COLUMN(PLAYERIDMAP[TEAM]),FALSE)</f>
        <v>CHW</v>
      </c>
      <c r="E156" s="11" t="str">
        <f>VLOOKUP(MYRANKS_H[[#This Row],[PLAYERID]],PLAYERIDMAP[],COLUMN(PLAYERIDMAP[POS]),FALSE)</f>
        <v>2B</v>
      </c>
      <c r="F156" s="11">
        <f>VLOOKUP(MYRANKS_H[[#This Row],[PLAYERID]],PLAYERIDMAP[],COLUMN(PLAYERIDMAP[IDFANGRAPHS]),FALSE)</f>
        <v>9015</v>
      </c>
      <c r="G156" s="12">
        <f>VLOOKUP(MYRANKS_H[[#This Row],[IDFRANGRAPHS]],STEAMER_H[],COLUMN(STEAMER_H[PA]),FALSE)</f>
        <v>490</v>
      </c>
      <c r="H156" s="12">
        <f>VLOOKUP(MYRANKS_H[[#This Row],[IDFRANGRAPHS]],STEAMER_H[],COLUMN(STEAMER_H[AB]),FALSE)</f>
        <v>439</v>
      </c>
      <c r="I156" s="12">
        <f>VLOOKUP(MYRANKS_H[[#This Row],[IDFRANGRAPHS]],STEAMER_H[],COLUMN(STEAMER_H[H]),FALSE)</f>
        <v>110</v>
      </c>
      <c r="J156" s="12">
        <f>VLOOKUP(MYRANKS_H[[#This Row],[IDFRANGRAPHS]],STEAMER_H[],COLUMN(STEAMER_H[HR]),FALSE)</f>
        <v>13</v>
      </c>
      <c r="K156" s="12">
        <f>VLOOKUP(MYRANKS_H[[#This Row],[IDFRANGRAPHS]],STEAMER_H[],COLUMN(STEAMER_H[R]),FALSE)</f>
        <v>54</v>
      </c>
      <c r="L156" s="12">
        <f>VLOOKUP(MYRANKS_H[[#This Row],[IDFRANGRAPHS]],STEAMER_H[],COLUMN(STEAMER_H[RBI]),FALSE)</f>
        <v>53</v>
      </c>
      <c r="M156" s="12">
        <f>VLOOKUP(MYRANKS_H[[#This Row],[IDFRANGRAPHS]],STEAMER_H[],COLUMN(STEAMER_H[BB]),FALSE)</f>
        <v>37</v>
      </c>
      <c r="N156" s="12">
        <f>VLOOKUP(MYRANKS_H[[#This Row],[IDFRANGRAPHS]],STEAMER_H[],COLUMN(STEAMER_H[SO]),FALSE)</f>
        <v>80</v>
      </c>
      <c r="O156" s="12">
        <f>VLOOKUP(MYRANKS_H[[#This Row],[IDFRANGRAPHS]],STEAMER_H[],COLUMN(STEAMER_H[SB]),FALSE)</f>
        <v>4</v>
      </c>
      <c r="P156" s="14">
        <f>MYRANKS_H[[#This Row],[H]]/MYRANKS_H[[#This Row],[AB]]</f>
        <v>0.25056947608200458</v>
      </c>
      <c r="Q156" s="26">
        <f>MYRANKS_H[[#This Row],[R]]/24.6-VLOOKUP(MYRANKS_H[[#This Row],[POS]],ReplacementLevel_H[],COLUMN(ReplacementLevel_H[R]),FALSE)</f>
        <v>-7.4878048780488093E-2</v>
      </c>
      <c r="R156" s="26">
        <f>MYRANKS_H[[#This Row],[HR]]/10.4-VLOOKUP(MYRANKS_H[[#This Row],[POS]],ReplacementLevel_H[],COLUMN(ReplacementLevel_H[HR]),FALSE)</f>
        <v>0.31000000000000005</v>
      </c>
      <c r="S156" s="26">
        <f>MYRANKS_H[[#This Row],[RBI]]/24.6-VLOOKUP(MYRANKS_H[[#This Row],[POS]],ReplacementLevel_H[],COLUMN(ReplacementLevel_H[RBI]),FALSE)</f>
        <v>5.4471544715446907E-2</v>
      </c>
      <c r="T156" s="26">
        <f>MYRANKS_H[[#This Row],[SB]]/9.4-VLOOKUP(MYRANKS_H[[#This Row],[POS]],ReplacementLevel_H[],COLUMN(ReplacementLevel_H[SB]),FALSE)</f>
        <v>-0.19446808510638297</v>
      </c>
      <c r="U156" s="26">
        <f>((MYRANKS_H[[#This Row],[H]]+1768)/(MYRANKS_H[[#This Row],[AB]]+6617)-0.267)/0.0024-VLOOKUP(MYRANKS_H[[#This Row],[POS]],ReplacementLevel_H[],COLUMN(ReplacementLevel_H[AVG]),FALSE)</f>
        <v>-0.51147392290250471</v>
      </c>
      <c r="V156" s="26">
        <f>MYRANKS_H[[#This Row],[RSGP]]+MYRANKS_H[[#This Row],[HRSGP]]+MYRANKS_H[[#This Row],[RBISGP]]+MYRANKS_H[[#This Row],[SBSGP]]+MYRANKS_H[[#This Row],[AVGSGP]]</f>
        <v>-0.41634851207392881</v>
      </c>
    </row>
    <row r="157" spans="1:26" x14ac:dyDescent="0.25">
      <c r="A157" s="8" t="s">
        <v>20349</v>
      </c>
      <c r="B157" s="15" t="str">
        <f>VLOOKUP(MYRANKS_H[[#This Row],[PLAYERID]],PLAYERIDMAP[],COLUMN(PLAYERIDMAP[LASTNAME]),FALSE)</f>
        <v>Soriano</v>
      </c>
      <c r="C157" s="12" t="str">
        <f>VLOOKUP(MYRANKS_H[[#This Row],[PLAYERID]],PLAYERIDMAP[],COLUMN(PLAYERIDMAP[FIRSTNAME]),FALSE)</f>
        <v xml:space="preserve">Alfonso </v>
      </c>
      <c r="D157" s="12" t="str">
        <f>VLOOKUP(MYRANKS_H[[#This Row],[PLAYERID]],PLAYERIDMAP[],COLUMN(PLAYERIDMAP[TEAM]),FALSE)</f>
        <v>CHC</v>
      </c>
      <c r="E157" s="12" t="str">
        <f>VLOOKUP(MYRANKS_H[[#This Row],[PLAYERID]],PLAYERIDMAP[],COLUMN(PLAYERIDMAP[POS]),FALSE)</f>
        <v>OF</v>
      </c>
      <c r="F157" s="12">
        <f>VLOOKUP(MYRANKS_H[[#This Row],[PLAYERID]],PLAYERIDMAP[],COLUMN(PLAYERIDMAP[IDFANGRAPHS]),FALSE)</f>
        <v>847</v>
      </c>
      <c r="G157" s="12">
        <f>VLOOKUP(MYRANKS_H[[#This Row],[IDFRANGRAPHS]],STEAMER_H[],COLUMN(STEAMER_H[PA]),FALSE)</f>
        <v>498</v>
      </c>
      <c r="H157" s="12">
        <f>VLOOKUP(MYRANKS_H[[#This Row],[IDFRANGRAPHS]],STEAMER_H[],COLUMN(STEAMER_H[AB]),FALSE)</f>
        <v>454</v>
      </c>
      <c r="I157" s="12">
        <f>VLOOKUP(MYRANKS_H[[#This Row],[IDFRANGRAPHS]],STEAMER_H[],COLUMN(STEAMER_H[H]),FALSE)</f>
        <v>111</v>
      </c>
      <c r="J157" s="12">
        <f>VLOOKUP(MYRANKS_H[[#This Row],[IDFRANGRAPHS]],STEAMER_H[],COLUMN(STEAMER_H[HR]),FALSE)</f>
        <v>21</v>
      </c>
      <c r="K157" s="12">
        <f>VLOOKUP(MYRANKS_H[[#This Row],[IDFRANGRAPHS]],STEAMER_H[],COLUMN(STEAMER_H[R]),FALSE)</f>
        <v>58</v>
      </c>
      <c r="L157" s="12">
        <f>VLOOKUP(MYRANKS_H[[#This Row],[IDFRANGRAPHS]],STEAMER_H[],COLUMN(STEAMER_H[RBI]),FALSE)</f>
        <v>69</v>
      </c>
      <c r="M157" s="12">
        <f>VLOOKUP(MYRANKS_H[[#This Row],[IDFRANGRAPHS]],STEAMER_H[],COLUMN(STEAMER_H[BB]),FALSE)</f>
        <v>35</v>
      </c>
      <c r="N157" s="12">
        <f>VLOOKUP(MYRANKS_H[[#This Row],[IDFRANGRAPHS]],STEAMER_H[],COLUMN(STEAMER_H[SO]),FALSE)</f>
        <v>120</v>
      </c>
      <c r="O157" s="12">
        <f>VLOOKUP(MYRANKS_H[[#This Row],[IDFRANGRAPHS]],STEAMER_H[],COLUMN(STEAMER_H[SB]),FALSE)</f>
        <v>3</v>
      </c>
      <c r="P157" s="14">
        <f>MYRANKS_H[[#This Row],[H]]/MYRANKS_H[[#This Row],[AB]]</f>
        <v>0.24449339207048459</v>
      </c>
      <c r="Q157" s="26">
        <f>MYRANKS_H[[#This Row],[R]]/24.6-VLOOKUP(MYRANKS_H[[#This Row],[POS]],ReplacementLevel_H[],COLUMN(ReplacementLevel_H[R]),FALSE)</f>
        <v>-1.2276422764228023E-2</v>
      </c>
      <c r="R157" s="26">
        <f>MYRANKS_H[[#This Row],[HR]]/10.4-VLOOKUP(MYRANKS_H[[#This Row],[POS]],ReplacementLevel_H[],COLUMN(ReplacementLevel_H[HR]),FALSE)</f>
        <v>0.91923076923076907</v>
      </c>
      <c r="S157" s="26">
        <f>MYRANKS_H[[#This Row],[RBI]]/24.6-VLOOKUP(MYRANKS_H[[#This Row],[POS]],ReplacementLevel_H[],COLUMN(ReplacementLevel_H[RBI]),FALSE)</f>
        <v>0.7648780487804876</v>
      </c>
      <c r="T157" s="26">
        <f>MYRANKS_H[[#This Row],[SB]]/9.4-VLOOKUP(MYRANKS_H[[#This Row],[POS]],ReplacementLevel_H[],COLUMN(ReplacementLevel_H[SB]),FALSE)</f>
        <v>-1.0208510638297874</v>
      </c>
      <c r="U157" s="26">
        <f>((MYRANKS_H[[#This Row],[H]]+1768)/(MYRANKS_H[[#This Row],[AB]]+6617)-0.267)/0.0024-VLOOKUP(MYRANKS_H[[#This Row],[POS]],ReplacementLevel_H[],COLUMN(ReplacementLevel_H[AVG]),FALSE)</f>
        <v>-0.44780134822986067</v>
      </c>
      <c r="V157" s="26">
        <f>MYRANKS_H[[#This Row],[RSGP]]+MYRANKS_H[[#This Row],[HRSGP]]+MYRANKS_H[[#This Row],[RBISGP]]+MYRANKS_H[[#This Row],[SBSGP]]+MYRANKS_H[[#This Row],[AVGSGP]]</f>
        <v>0.20317998318738056</v>
      </c>
    </row>
    <row r="158" spans="1:26" ht="15" customHeight="1" x14ac:dyDescent="0.25">
      <c r="A158" s="7" t="s">
        <v>19461</v>
      </c>
      <c r="B158" s="8" t="str">
        <f>VLOOKUP(MYRANKS_H[[#This Row],[PLAYERID]],PLAYERIDMAP[],COLUMN(PLAYERIDMAP[LASTNAME]),FALSE)</f>
        <v>Morse</v>
      </c>
      <c r="C158" s="11" t="str">
        <f>VLOOKUP(MYRANKS_H[[#This Row],[PLAYERID]],PLAYERIDMAP[],COLUMN(PLAYERIDMAP[FIRSTNAME]),FALSE)</f>
        <v xml:space="preserve">Michael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OF</v>
      </c>
      <c r="F158" s="11">
        <f>VLOOKUP(MYRANKS_H[[#This Row],[PLAYERID]],PLAYERIDMAP[],COLUMN(PLAYERIDMAP[IDFANGRAPHS]),FALSE)</f>
        <v>3035</v>
      </c>
      <c r="G158" s="12">
        <f>VLOOKUP(MYRANKS_H[[#This Row],[IDFRANGRAPHS]],STEAMER_H[],COLUMN(STEAMER_H[PA]),FALSE)</f>
        <v>465</v>
      </c>
      <c r="H158" s="12">
        <f>VLOOKUP(MYRANKS_H[[#This Row],[IDFRANGRAPHS]],STEAMER_H[],COLUMN(STEAMER_H[AB]),FALSE)</f>
        <v>424</v>
      </c>
      <c r="I158" s="12">
        <f>VLOOKUP(MYRANKS_H[[#This Row],[IDFRANGRAPHS]],STEAMER_H[],COLUMN(STEAMER_H[H]),FALSE)</f>
        <v>116</v>
      </c>
      <c r="J158" s="12">
        <f>VLOOKUP(MYRANKS_H[[#This Row],[IDFRANGRAPHS]],STEAMER_H[],COLUMN(STEAMER_H[HR]),FALSE)</f>
        <v>19</v>
      </c>
      <c r="K158" s="12">
        <f>VLOOKUP(MYRANKS_H[[#This Row],[IDFRANGRAPHS]],STEAMER_H[],COLUMN(STEAMER_H[R]),FALSE)</f>
        <v>55</v>
      </c>
      <c r="L158" s="12">
        <f>VLOOKUP(MYRANKS_H[[#This Row],[IDFRANGRAPHS]],STEAMER_H[],COLUMN(STEAMER_H[RBI]),FALSE)</f>
        <v>63</v>
      </c>
      <c r="M158" s="12">
        <f>VLOOKUP(MYRANKS_H[[#This Row],[IDFRANGRAPHS]],STEAMER_H[],COLUMN(STEAMER_H[BB]),FALSE)</f>
        <v>31</v>
      </c>
      <c r="N158" s="12">
        <f>VLOOKUP(MYRANKS_H[[#This Row],[IDFRANGRAPHS]],STEAMER_H[],COLUMN(STEAMER_H[SO]),FALSE)</f>
        <v>106</v>
      </c>
      <c r="O158" s="12">
        <f>VLOOKUP(MYRANKS_H[[#This Row],[IDFRANGRAPHS]],STEAMER_H[],COLUMN(STEAMER_H[SB]),FALSE)</f>
        <v>1</v>
      </c>
      <c r="P158" s="14">
        <f>MYRANKS_H[[#This Row],[H]]/MYRANKS_H[[#This Row],[AB]]</f>
        <v>0.27358490566037735</v>
      </c>
      <c r="Q158" s="26">
        <f>MYRANKS_H[[#This Row],[R]]/24.6-VLOOKUP(MYRANKS_H[[#This Row],[POS]],ReplacementLevel_H[],COLUMN(ReplacementLevel_H[R]),FALSE)</f>
        <v>-0.13422764227642281</v>
      </c>
      <c r="R158" s="26">
        <f>MYRANKS_H[[#This Row],[HR]]/10.4-VLOOKUP(MYRANKS_H[[#This Row],[POS]],ReplacementLevel_H[],COLUMN(ReplacementLevel_H[HR]),FALSE)</f>
        <v>0.72692307692307678</v>
      </c>
      <c r="S158" s="26">
        <f>MYRANKS_H[[#This Row],[RBI]]/24.6-VLOOKUP(MYRANKS_H[[#This Row],[POS]],ReplacementLevel_H[],COLUMN(ReplacementLevel_H[RBI]),FALSE)</f>
        <v>0.52097560975609758</v>
      </c>
      <c r="T158" s="26">
        <f>MYRANKS_H[[#This Row],[SB]]/9.4-VLOOKUP(MYRANKS_H[[#This Row],[POS]],ReplacementLevel_H[],COLUMN(ReplacementLevel_H[SB]),FALSE)</f>
        <v>-1.2336170212765958</v>
      </c>
      <c r="U158" s="26">
        <f>((MYRANKS_H[[#This Row],[H]]+1768)/(MYRANKS_H[[#This Row],[AB]]+6617)-0.267)/0.0024-VLOOKUP(MYRANKS_H[[#This Row],[POS]],ReplacementLevel_H[],COLUMN(ReplacementLevel_H[AVG]),FALSE)</f>
        <v>0.3198451924442528</v>
      </c>
      <c r="V158" s="26">
        <f>MYRANKS_H[[#This Row],[RSGP]]+MYRANKS_H[[#This Row],[HRSGP]]+MYRANKS_H[[#This Row],[RBISGP]]+MYRANKS_H[[#This Row],[SBSGP]]+MYRANKS_H[[#This Row],[AVGSGP]]</f>
        <v>0.19989921557040857</v>
      </c>
    </row>
    <row r="159" spans="1:26" ht="15" customHeight="1" x14ac:dyDescent="0.25">
      <c r="A159" s="8" t="s">
        <v>19658</v>
      </c>
      <c r="B159" s="15" t="str">
        <f>VLOOKUP(MYRANKS_H[[#This Row],[PLAYERID]],PLAYERIDMAP[],COLUMN(PLAYERIDMAP[LASTNAME]),FALSE)</f>
        <v>Pacheco</v>
      </c>
      <c r="C159" s="12" t="str">
        <f>VLOOKUP(MYRANKS_H[[#This Row],[PLAYERID]],PLAYERIDMAP[],COLUMN(PLAYERIDMAP[FIRSTNAME]),FALSE)</f>
        <v xml:space="preserve">Jordan </v>
      </c>
      <c r="D159" s="12" t="str">
        <f>VLOOKUP(MYRANKS_H[[#This Row],[PLAYERID]],PLAYERIDMAP[],COLUMN(PLAYERIDMAP[TEAM]),FALSE)</f>
        <v>COL</v>
      </c>
      <c r="E159" s="12" t="str">
        <f>VLOOKUP(MYRANKS_H[[#This Row],[PLAYERID]],PLAYERIDMAP[],COLUMN(PLAYERIDMAP[POS]),FALSE)</f>
        <v>C</v>
      </c>
      <c r="F159" s="12">
        <f>VLOOKUP(MYRANKS_H[[#This Row],[PLAYERID]],PLAYERIDMAP[],COLUMN(PLAYERIDMAP[IDFANGRAPHS]),FALSE)</f>
        <v>2677</v>
      </c>
      <c r="G159" s="12">
        <f>VLOOKUP(MYRANKS_H[[#This Row],[IDFRANGRAPHS]],STEAMER_H[],COLUMN(STEAMER_H[PA]),FALSE)</f>
        <v>323</v>
      </c>
      <c r="H159" s="12">
        <f>VLOOKUP(MYRANKS_H[[#This Row],[IDFRANGRAPHS]],STEAMER_H[],COLUMN(STEAMER_H[AB]),FALSE)</f>
        <v>297</v>
      </c>
      <c r="I159" s="12">
        <f>VLOOKUP(MYRANKS_H[[#This Row],[IDFRANGRAPHS]],STEAMER_H[],COLUMN(STEAMER_H[H]),FALSE)</f>
        <v>85</v>
      </c>
      <c r="J159" s="12">
        <f>VLOOKUP(MYRANKS_H[[#This Row],[IDFRANGRAPHS]],STEAMER_H[],COLUMN(STEAMER_H[HR]),FALSE)</f>
        <v>5</v>
      </c>
      <c r="K159" s="12">
        <f>VLOOKUP(MYRANKS_H[[#This Row],[IDFRANGRAPHS]],STEAMER_H[],COLUMN(STEAMER_H[R]),FALSE)</f>
        <v>33</v>
      </c>
      <c r="L159" s="12">
        <f>VLOOKUP(MYRANKS_H[[#This Row],[IDFRANGRAPHS]],STEAMER_H[],COLUMN(STEAMER_H[RBI]),FALSE)</f>
        <v>36</v>
      </c>
      <c r="M159" s="12">
        <f>VLOOKUP(MYRANKS_H[[#This Row],[IDFRANGRAPHS]],STEAMER_H[],COLUMN(STEAMER_H[BB]),FALSE)</f>
        <v>18</v>
      </c>
      <c r="N159" s="12">
        <f>VLOOKUP(MYRANKS_H[[#This Row],[IDFRANGRAPHS]],STEAMER_H[],COLUMN(STEAMER_H[SO]),FALSE)</f>
        <v>37</v>
      </c>
      <c r="O159" s="12">
        <f>VLOOKUP(MYRANKS_H[[#This Row],[IDFRANGRAPHS]],STEAMER_H[],COLUMN(STEAMER_H[SB]),FALSE)</f>
        <v>3</v>
      </c>
      <c r="P159" s="14">
        <f>MYRANKS_H[[#This Row],[H]]/MYRANKS_H[[#This Row],[AB]]</f>
        <v>0.28619528619528617</v>
      </c>
      <c r="Q159" s="26">
        <f>MYRANKS_H[[#This Row],[R]]/24.6-VLOOKUP(MYRANKS_H[[#This Row],[POS]],ReplacementLevel_H[],COLUMN(ReplacementLevel_H[R]),FALSE)</f>
        <v>-4.8536585365853702E-2</v>
      </c>
      <c r="R159" s="26">
        <f>MYRANKS_H[[#This Row],[HR]]/10.4-VLOOKUP(MYRANKS_H[[#This Row],[POS]],ReplacementLevel_H[],COLUMN(ReplacementLevel_H[HR]),FALSE)</f>
        <v>-0.38923076923076927</v>
      </c>
      <c r="S159" s="26">
        <f>MYRANKS_H[[#This Row],[RBI]]/24.6-VLOOKUP(MYRANKS_H[[#This Row],[POS]],ReplacementLevel_H[],COLUMN(ReplacementLevel_H[RBI]),FALSE)</f>
        <v>5.3414634146341511E-2</v>
      </c>
      <c r="T159" s="26">
        <f>MYRANKS_H[[#This Row],[SB]]/9.4-VLOOKUP(MYRANKS_H[[#This Row],[POS]],ReplacementLevel_H[],COLUMN(ReplacementLevel_H[SB]),FALSE)</f>
        <v>0.18914893617021272</v>
      </c>
      <c r="U159" s="26">
        <f>((MYRANKS_H[[#This Row],[H]]+1768)/(MYRANKS_H[[#This Row],[AB]]+6617)-0.267)/0.0024-VLOOKUP(MYRANKS_H[[#This Row],[POS]],ReplacementLevel_H[],COLUMN(ReplacementLevel_H[AVG]),FALSE)</f>
        <v>0.76955934818242255</v>
      </c>
      <c r="V159" s="26">
        <f>MYRANKS_H[[#This Row],[RSGP]]+MYRANKS_H[[#This Row],[HRSGP]]+MYRANKS_H[[#This Row],[RBISGP]]+MYRANKS_H[[#This Row],[SBSGP]]+MYRANKS_H[[#This Row],[AVGSGP]]</f>
        <v>0.57435556390235387</v>
      </c>
    </row>
    <row r="160" spans="1:26" ht="15" customHeight="1" x14ac:dyDescent="0.25">
      <c r="A160" s="7" t="s">
        <v>18124</v>
      </c>
      <c r="B160" s="8" t="str">
        <f>VLOOKUP(MYRANKS_H[[#This Row],[PLAYERID]],PLAYERIDMAP[],COLUMN(PLAYERIDMAP[LASTNAME]),FALSE)</f>
        <v>Flowers</v>
      </c>
      <c r="C160" s="11" t="str">
        <f>VLOOKUP(MYRANKS_H[[#This Row],[PLAYERID]],PLAYERIDMAP[],COLUMN(PLAYERIDMAP[FIRSTNAME]),FALSE)</f>
        <v xml:space="preserve">Tyler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C</v>
      </c>
      <c r="F160" s="11">
        <f>VLOOKUP(MYRANKS_H[[#This Row],[PLAYERID]],PLAYERIDMAP[],COLUMN(PLAYERIDMAP[IDFANGRAPHS]),FALSE)</f>
        <v>9134</v>
      </c>
      <c r="G160" s="12">
        <f>VLOOKUP(MYRANKS_H[[#This Row],[IDFRANGRAPHS]],STEAMER_H[],COLUMN(STEAMER_H[PA]),FALSE)</f>
        <v>346</v>
      </c>
      <c r="H160" s="12">
        <f>VLOOKUP(MYRANKS_H[[#This Row],[IDFRANGRAPHS]],STEAMER_H[],COLUMN(STEAMER_H[AB]),FALSE)</f>
        <v>299</v>
      </c>
      <c r="I160" s="12">
        <f>VLOOKUP(MYRANKS_H[[#This Row],[IDFRANGRAPHS]],STEAMER_H[],COLUMN(STEAMER_H[H]),FALSE)</f>
        <v>66</v>
      </c>
      <c r="J160" s="12">
        <f>VLOOKUP(MYRANKS_H[[#This Row],[IDFRANGRAPHS]],STEAMER_H[],COLUMN(STEAMER_H[HR]),FALSE)</f>
        <v>13</v>
      </c>
      <c r="K160" s="12">
        <f>VLOOKUP(MYRANKS_H[[#This Row],[IDFRANGRAPHS]],STEAMER_H[],COLUMN(STEAMER_H[R]),FALSE)</f>
        <v>39</v>
      </c>
      <c r="L160" s="12">
        <f>VLOOKUP(MYRANKS_H[[#This Row],[IDFRANGRAPHS]],STEAMER_H[],COLUMN(STEAMER_H[RBI]),FALSE)</f>
        <v>40</v>
      </c>
      <c r="M160" s="12">
        <f>VLOOKUP(MYRANKS_H[[#This Row],[IDFRANGRAPHS]],STEAMER_H[],COLUMN(STEAMER_H[BB]),FALSE)</f>
        <v>37</v>
      </c>
      <c r="N160" s="12">
        <f>VLOOKUP(MYRANKS_H[[#This Row],[IDFRANGRAPHS]],STEAMER_H[],COLUMN(STEAMER_H[SO]),FALSE)</f>
        <v>102</v>
      </c>
      <c r="O160" s="12">
        <f>VLOOKUP(MYRANKS_H[[#This Row],[IDFRANGRAPHS]],STEAMER_H[],COLUMN(STEAMER_H[SB]),FALSE)</f>
        <v>3</v>
      </c>
      <c r="P160" s="14">
        <f>MYRANKS_H[[#This Row],[H]]/MYRANKS_H[[#This Row],[AB]]</f>
        <v>0.22073578595317725</v>
      </c>
      <c r="Q160" s="26">
        <f>MYRANKS_H[[#This Row],[R]]/24.6-VLOOKUP(MYRANKS_H[[#This Row],[POS]],ReplacementLevel_H[],COLUMN(ReplacementLevel_H[R]),FALSE)</f>
        <v>0.19536585365853654</v>
      </c>
      <c r="R160" s="26">
        <f>MYRANKS_H[[#This Row],[HR]]/10.4-VLOOKUP(MYRANKS_H[[#This Row],[POS]],ReplacementLevel_H[],COLUMN(ReplacementLevel_H[HR]),FALSE)</f>
        <v>0.38</v>
      </c>
      <c r="S160" s="26">
        <f>MYRANKS_H[[#This Row],[RBI]]/24.6-VLOOKUP(MYRANKS_H[[#This Row],[POS]],ReplacementLevel_H[],COLUMN(ReplacementLevel_H[RBI]),FALSE)</f>
        <v>0.21601626016260167</v>
      </c>
      <c r="T160" s="26">
        <f>MYRANKS_H[[#This Row],[SB]]/9.4-VLOOKUP(MYRANKS_H[[#This Row],[POS]],ReplacementLevel_H[],COLUMN(ReplacementLevel_H[SB]),FALSE)</f>
        <v>0.18914893617021272</v>
      </c>
      <c r="U160" s="26">
        <f>((MYRANKS_H[[#This Row],[H]]+1768)/(MYRANKS_H[[#This Row],[AB]]+6617)-0.267)/0.0024-VLOOKUP(MYRANKS_H[[#This Row],[POS]],ReplacementLevel_H[],COLUMN(ReplacementLevel_H[AVG]),FALSE)</f>
        <v>-0.40742240215924874</v>
      </c>
      <c r="V160" s="26">
        <f>MYRANKS_H[[#This Row],[RSGP]]+MYRANKS_H[[#This Row],[HRSGP]]+MYRANKS_H[[#This Row],[RBISGP]]+MYRANKS_H[[#This Row],[SBSGP]]+MYRANKS_H[[#This Row],[AVGSGP]]</f>
        <v>0.57310864783210214</v>
      </c>
    </row>
    <row r="161" spans="1:22" x14ac:dyDescent="0.25">
      <c r="A161" s="8" t="s">
        <v>20146</v>
      </c>
      <c r="B161" s="15" t="str">
        <f>VLOOKUP(MYRANKS_H[[#This Row],[PLAYERID]],PLAYERIDMAP[],COLUMN(PLAYERIDMAP[LASTNAME]),FALSE)</f>
        <v>Ruiz</v>
      </c>
      <c r="C161" s="12" t="str">
        <f>VLOOKUP(MYRANKS_H[[#This Row],[PLAYERID]],PLAYERIDMAP[],COLUMN(PLAYERIDMAP[FIRSTNAME]),FALSE)</f>
        <v xml:space="preserve">Carlos </v>
      </c>
      <c r="D161" s="12" t="str">
        <f>VLOOKUP(MYRANKS_H[[#This Row],[PLAYERID]],PLAYERIDMAP[],COLUMN(PLAYERIDMAP[TEAM]),FALSE)</f>
        <v>PHI</v>
      </c>
      <c r="E161" s="12" t="str">
        <f>VLOOKUP(MYRANKS_H[[#This Row],[PLAYERID]],PLAYERIDMAP[],COLUMN(PLAYERIDMAP[POS]),FALSE)</f>
        <v>C</v>
      </c>
      <c r="F161" s="12">
        <f>VLOOKUP(MYRANKS_H[[#This Row],[PLAYERID]],PLAYERIDMAP[],COLUMN(PLAYERIDMAP[IDFANGRAPHS]),FALSE)</f>
        <v>2579</v>
      </c>
      <c r="G161" s="12">
        <f>VLOOKUP(MYRANKS_H[[#This Row],[IDFRANGRAPHS]],STEAMER_H[],COLUMN(STEAMER_H[PA]),FALSE)</f>
        <v>313</v>
      </c>
      <c r="H161" s="12">
        <f>VLOOKUP(MYRANKS_H[[#This Row],[IDFRANGRAPHS]],STEAMER_H[],COLUMN(STEAMER_H[AB]),FALSE)</f>
        <v>274</v>
      </c>
      <c r="I161" s="12">
        <f>VLOOKUP(MYRANKS_H[[#This Row],[IDFRANGRAPHS]],STEAMER_H[],COLUMN(STEAMER_H[H]),FALSE)</f>
        <v>76</v>
      </c>
      <c r="J161" s="12">
        <f>VLOOKUP(MYRANKS_H[[#This Row],[IDFRANGRAPHS]],STEAMER_H[],COLUMN(STEAMER_H[HR]),FALSE)</f>
        <v>7</v>
      </c>
      <c r="K161" s="12">
        <f>VLOOKUP(MYRANKS_H[[#This Row],[IDFRANGRAPHS]],STEAMER_H[],COLUMN(STEAMER_H[R]),FALSE)</f>
        <v>35</v>
      </c>
      <c r="L161" s="12">
        <f>VLOOKUP(MYRANKS_H[[#This Row],[IDFRANGRAPHS]],STEAMER_H[],COLUMN(STEAMER_H[RBI]),FALSE)</f>
        <v>36</v>
      </c>
      <c r="M161" s="12">
        <f>VLOOKUP(MYRANKS_H[[#This Row],[IDFRANGRAPHS]],STEAMER_H[],COLUMN(STEAMER_H[BB]),FALSE)</f>
        <v>29</v>
      </c>
      <c r="N161" s="12">
        <f>VLOOKUP(MYRANKS_H[[#This Row],[IDFRANGRAPHS]],STEAMER_H[],COLUMN(STEAMER_H[SO]),FALSE)</f>
        <v>38</v>
      </c>
      <c r="O161" s="12">
        <f>VLOOKUP(MYRANKS_H[[#This Row],[IDFRANGRAPHS]],STEAMER_H[],COLUMN(STEAMER_H[SB]),FALSE)</f>
        <v>2</v>
      </c>
      <c r="P161" s="14">
        <f>MYRANKS_H[[#This Row],[H]]/MYRANKS_H[[#This Row],[AB]]</f>
        <v>0.27737226277372262</v>
      </c>
      <c r="Q161" s="26">
        <f>MYRANKS_H[[#This Row],[R]]/24.6-VLOOKUP(MYRANKS_H[[#This Row],[POS]],ReplacementLevel_H[],COLUMN(ReplacementLevel_H[R]),FALSE)</f>
        <v>3.2764227642276378E-2</v>
      </c>
      <c r="R161" s="26">
        <f>MYRANKS_H[[#This Row],[HR]]/10.4-VLOOKUP(MYRANKS_H[[#This Row],[POS]],ReplacementLevel_H[],COLUMN(ReplacementLevel_H[HR]),FALSE)</f>
        <v>-0.19692307692307698</v>
      </c>
      <c r="S161" s="26">
        <f>MYRANKS_H[[#This Row],[RBI]]/24.6-VLOOKUP(MYRANKS_H[[#This Row],[POS]],ReplacementLevel_H[],COLUMN(ReplacementLevel_H[RBI]),FALSE)</f>
        <v>5.3414634146341511E-2</v>
      </c>
      <c r="T161" s="26">
        <f>MYRANKS_H[[#This Row],[SB]]/9.4-VLOOKUP(MYRANKS_H[[#This Row],[POS]],ReplacementLevel_H[],COLUMN(ReplacementLevel_H[SB]),FALSE)</f>
        <v>8.2765957446808508E-2</v>
      </c>
      <c r="U161" s="26">
        <f>((MYRANKS_H[[#This Row],[H]]+1768)/(MYRANKS_H[[#This Row],[AB]]+6617)-0.267)/0.0024-VLOOKUP(MYRANKS_H[[#This Row],[POS]],ReplacementLevel_H[],COLUMN(ReplacementLevel_H[AVG]),FALSE)</f>
        <v>0.59808929521597431</v>
      </c>
      <c r="V161" s="26">
        <f>MYRANKS_H[[#This Row],[RSGP]]+MYRANKS_H[[#This Row],[HRSGP]]+MYRANKS_H[[#This Row],[RBISGP]]+MYRANKS_H[[#This Row],[SBSGP]]+MYRANKS_H[[#This Row],[AVGSGP]]</f>
        <v>0.57011103752832371</v>
      </c>
    </row>
    <row r="162" spans="1:22" ht="15" customHeight="1" x14ac:dyDescent="0.25">
      <c r="A162" s="7" t="s">
        <v>19119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Row],[IDFRANGRAPHS]],STEAMER_H[],COLUMN(STEAMER_H[PA]),FALSE)</f>
        <v>473</v>
      </c>
      <c r="H162" s="12">
        <f>VLOOKUP(MYRANKS_H[[#This Row],[IDFRANGRAPHS]],STEAMER_H[],COLUMN(STEAMER_H[AB]),FALSE)</f>
        <v>422</v>
      </c>
      <c r="I162" s="12">
        <f>VLOOKUP(MYRANKS_H[[#This Row],[IDFRANGRAPHS]],STEAMER_H[],COLUMN(STEAMER_H[H]),FALSE)</f>
        <v>109</v>
      </c>
      <c r="J162" s="12">
        <f>VLOOKUP(MYRANKS_H[[#This Row],[IDFRANGRAPHS]],STEAMER_H[],COLUMN(STEAMER_H[HR]),FALSE)</f>
        <v>20</v>
      </c>
      <c r="K162" s="12">
        <f>VLOOKUP(MYRANKS_H[[#This Row],[IDFRANGRAPHS]],STEAMER_H[],COLUMN(STEAMER_H[R]),FALSE)</f>
        <v>57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42</v>
      </c>
      <c r="N162" s="12">
        <f>VLOOKUP(MYRANKS_H[[#This Row],[IDFRANGRAPHS]],STEAMER_H[],COLUMN(STEAMER_H[SO]),FALSE)</f>
        <v>102</v>
      </c>
      <c r="O162" s="12">
        <f>VLOOKUP(MYRANKS_H[[#This Row],[IDFRANGRAPHS]],STEAMER_H[],COLUMN(STEAMER_H[SB]),FALSE)</f>
        <v>1</v>
      </c>
      <c r="P162" s="14">
        <f>MYRANKS_H[[#This Row],[H]]/MYRANKS_H[[#This Row],[AB]]</f>
        <v>0.25829383886255924</v>
      </c>
      <c r="Q162" s="26">
        <f>MYRANKS_H[[#This Row],[R]]/24.6-VLOOKUP(MYRANKS_H[[#This Row],[POS]],ReplacementLevel_H[],COLUMN(ReplacementLevel_H[R]),FALSE)</f>
        <v>-5.2926829268292952E-2</v>
      </c>
      <c r="R162" s="26">
        <f>MYRANKS_H[[#This Row],[HR]]/10.4-VLOOKUP(MYRANKS_H[[#This Row],[POS]],ReplacementLevel_H[],COLUMN(ReplacementLevel_H[HR]),FALSE)</f>
        <v>0.82307692307692282</v>
      </c>
      <c r="S162" s="26">
        <f>MYRANKS_H[[#This Row],[RBI]]/24.6-VLOOKUP(MYRANKS_H[[#This Row],[POS]],ReplacementLevel_H[],COLUMN(ReplacementLevel_H[RBI]),FALSE)</f>
        <v>0.68357723577235774</v>
      </c>
      <c r="T162" s="26">
        <f>MYRANKS_H[[#This Row],[SB]]/9.4-VLOOKUP(MYRANKS_H[[#This Row],[POS]],ReplacementLevel_H[],COLUMN(ReplacementLevel_H[SB]),FALSE)</f>
        <v>-1.2336170212765958</v>
      </c>
      <c r="U162" s="26">
        <f>((MYRANKS_H[[#This Row],[H]]+1768)/(MYRANKS_H[[#This Row],[AB]]+6617)-0.267)/0.0024-VLOOKUP(MYRANKS_H[[#This Row],[POS]],ReplacementLevel_H[],COLUMN(ReplacementLevel_H[AVG]),FALSE)</f>
        <v>-6.2835156508984899E-2</v>
      </c>
      <c r="V162" s="26">
        <f>MYRANKS_H[[#This Row],[RSGP]]+MYRANKS_H[[#This Row],[HRSGP]]+MYRANKS_H[[#This Row],[RBISGP]]+MYRANKS_H[[#This Row],[SBSGP]]+MYRANKS_H[[#This Row],[AVGSGP]]</f>
        <v>0.15727515179540691</v>
      </c>
    </row>
    <row r="163" spans="1:22" ht="15" customHeight="1" x14ac:dyDescent="0.25">
      <c r="A163" s="7" t="s">
        <v>18492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Row],[IDFRANGRAPHS]],STEAMER_H[],COLUMN(STEAMER_H[PA]),FALSE)</f>
        <v>467</v>
      </c>
      <c r="H163" s="12">
        <f>VLOOKUP(MYRANKS_H[[#This Row],[IDFRANGRAPHS]],STEAMER_H[],COLUMN(STEAMER_H[AB]),FALSE)</f>
        <v>418</v>
      </c>
      <c r="I163" s="12">
        <f>VLOOKUP(MYRANKS_H[[#This Row],[IDFRANGRAPHS]],STEAMER_H[],COLUMN(STEAMER_H[H]),FALSE)</f>
        <v>108</v>
      </c>
      <c r="J163" s="12">
        <f>VLOOKUP(MYRANKS_H[[#This Row],[IDFRANGRAPHS]],STEAMER_H[],COLUMN(STEAMER_H[HR]),FALSE)</f>
        <v>19</v>
      </c>
      <c r="K163" s="12">
        <f>VLOOKUP(MYRANKS_H[[#This Row],[IDFRANGRAPHS]],STEAMER_H[],COLUMN(STEAMER_H[R]),FALSE)</f>
        <v>57</v>
      </c>
      <c r="L163" s="12">
        <f>VLOOKUP(MYRANKS_H[[#This Row],[IDFRANGRAPHS]],STEAMER_H[],COLUMN(STEAMER_H[RBI]),FALSE)</f>
        <v>64</v>
      </c>
      <c r="M163" s="12">
        <f>VLOOKUP(MYRANKS_H[[#This Row],[IDFRANGRAPHS]],STEAMER_H[],COLUMN(STEAMER_H[BB]),FALSE)</f>
        <v>39</v>
      </c>
      <c r="N163" s="12">
        <f>VLOOKUP(MYRANKS_H[[#This Row],[IDFRANGRAPHS]],STEAMER_H[],COLUMN(STEAMER_H[SO]),FALSE)</f>
        <v>107</v>
      </c>
      <c r="O163" s="12">
        <f>VLOOKUP(MYRANKS_H[[#This Row],[IDFRANGRAPHS]],STEAMER_H[],COLUMN(STEAMER_H[SB]),FALSE)</f>
        <v>3</v>
      </c>
      <c r="P163" s="14">
        <f>MYRANKS_H[[#This Row],[H]]/MYRANKS_H[[#This Row],[AB]]</f>
        <v>0.25837320574162681</v>
      </c>
      <c r="Q163" s="26">
        <f>MYRANKS_H[[#This Row],[R]]/24.6-VLOOKUP(MYRANKS_H[[#This Row],[POS]],ReplacementLevel_H[],COLUMN(ReplacementLevel_H[R]),FALSE)</f>
        <v>-5.2926829268292952E-2</v>
      </c>
      <c r="R163" s="26">
        <f>MYRANKS_H[[#This Row],[HR]]/10.4-VLOOKUP(MYRANKS_H[[#This Row],[POS]],ReplacementLevel_H[],COLUMN(ReplacementLevel_H[HR]),FALSE)</f>
        <v>0.72692307692307678</v>
      </c>
      <c r="S163" s="26">
        <f>MYRANKS_H[[#This Row],[RBI]]/24.6-VLOOKUP(MYRANKS_H[[#This Row],[POS]],ReplacementLevel_H[],COLUMN(ReplacementLevel_H[RBI]),FALSE)</f>
        <v>0.56162601626016251</v>
      </c>
      <c r="T163" s="26">
        <f>MYRANKS_H[[#This Row],[SB]]/9.4-VLOOKUP(MYRANKS_H[[#This Row],[POS]],ReplacementLevel_H[],COLUMN(ReplacementLevel_H[SB]),FALSE)</f>
        <v>-1.0208510638297874</v>
      </c>
      <c r="U163" s="26">
        <f>((MYRANKS_H[[#This Row],[H]]+1768)/(MYRANKS_H[[#This Row],[AB]]+6617)-0.267)/0.0024-VLOOKUP(MYRANKS_H[[#This Row],[POS]],ReplacementLevel_H[],COLUMN(ReplacementLevel_H[AVG]),FALSE)</f>
        <v>-5.888888888889672E-2</v>
      </c>
      <c r="V163" s="26">
        <f>MYRANKS_H[[#This Row],[RSGP]]+MYRANKS_H[[#This Row],[HRSGP]]+MYRANKS_H[[#This Row],[RBISGP]]+MYRANKS_H[[#This Row],[SBSGP]]+MYRANKS_H[[#This Row],[AVGSGP]]</f>
        <v>0.15588231119626222</v>
      </c>
    </row>
    <row r="164" spans="1:22" ht="15" customHeight="1" x14ac:dyDescent="0.25">
      <c r="A164" s="8" t="s">
        <v>20286</v>
      </c>
      <c r="B164" s="15" t="str">
        <f>VLOOKUP(MYRANKS_H[[#This Row],[PLAYERID]],PLAYERIDMAP[],COLUMN(PLAYERIDMAP[LASTNAME]),FALSE)</f>
        <v>Segura</v>
      </c>
      <c r="C164" s="12" t="str">
        <f>VLOOKUP(MYRANKS_H[[#This Row],[PLAYERID]],PLAYERIDMAP[],COLUMN(PLAYERIDMAP[FIRSTNAME]),FALSE)</f>
        <v xml:space="preserve">Jean </v>
      </c>
      <c r="D164" s="12" t="str">
        <f>VLOOKUP(MYRANKS_H[[#This Row],[PLAYERID]],PLAYERIDMAP[],COLUMN(PLAYERIDMAP[TEAM]),FALSE)</f>
        <v>MIL</v>
      </c>
      <c r="E164" s="12" t="str">
        <f>VLOOKUP(MYRANKS_H[[#This Row],[PLAYERID]],PLAYERIDMAP[],COLUMN(PLAYERIDMAP[POS]),FALSE)</f>
        <v>SS</v>
      </c>
      <c r="F164" s="12">
        <f>VLOOKUP(MYRANKS_H[[#This Row],[PLAYERID]],PLAYERIDMAP[],COLUMN(PLAYERIDMAP[IDFANGRAPHS]),FALSE)</f>
        <v>5933</v>
      </c>
      <c r="G164" s="12">
        <f>VLOOKUP(MYRANKS_H[[#This Row],[IDFRANGRAPHS]],STEAMER_H[],COLUMN(STEAMER_H[PA]),FALSE)</f>
        <v>417</v>
      </c>
      <c r="H164" s="12">
        <f>VLOOKUP(MYRANKS_H[[#This Row],[IDFRANGRAPHS]],STEAMER_H[],COLUMN(STEAMER_H[AB]),FALSE)</f>
        <v>383</v>
      </c>
      <c r="I164" s="12">
        <f>VLOOKUP(MYRANKS_H[[#This Row],[IDFRANGRAPHS]],STEAMER_H[],COLUMN(STEAMER_H[H]),FALSE)</f>
        <v>102</v>
      </c>
      <c r="J164" s="12">
        <f>VLOOKUP(MYRANKS_H[[#This Row],[IDFRANGRAPHS]],STEAMER_H[],COLUMN(STEAMER_H[HR]),FALSE)</f>
        <v>5</v>
      </c>
      <c r="K164" s="12">
        <f>VLOOKUP(MYRANKS_H[[#This Row],[IDFRANGRAPHS]],STEAMER_H[],COLUMN(STEAMER_H[R]),FALSE)</f>
        <v>41</v>
      </c>
      <c r="L164" s="12">
        <f>VLOOKUP(MYRANKS_H[[#This Row],[IDFRANGRAPHS]],STEAMER_H[],COLUMN(STEAMER_H[RBI]),FALSE)</f>
        <v>39</v>
      </c>
      <c r="M164" s="12">
        <f>VLOOKUP(MYRANKS_H[[#This Row],[IDFRANGRAPHS]],STEAMER_H[],COLUMN(STEAMER_H[BB]),FALSE)</f>
        <v>24</v>
      </c>
      <c r="N164" s="12">
        <f>VLOOKUP(MYRANKS_H[[#This Row],[IDFRANGRAPHS]],STEAMER_H[],COLUMN(STEAMER_H[SO]),FALSE)</f>
        <v>57</v>
      </c>
      <c r="O164" s="12">
        <f>VLOOKUP(MYRANKS_H[[#This Row],[IDFRANGRAPHS]],STEAMER_H[],COLUMN(STEAMER_H[SB]),FALSE)</f>
        <v>24</v>
      </c>
      <c r="P164" s="14">
        <f>MYRANKS_H[[#This Row],[H]]/MYRANKS_H[[#This Row],[AB]]</f>
        <v>0.26631853785900783</v>
      </c>
      <c r="Q164" s="26">
        <f>MYRANKS_H[[#This Row],[R]]/24.6-VLOOKUP(MYRANKS_H[[#This Row],[POS]],ReplacementLevel_H[],COLUMN(ReplacementLevel_H[R]),FALSE)</f>
        <v>-0.41333333333333355</v>
      </c>
      <c r="R164" s="26">
        <f>MYRANKS_H[[#This Row],[HR]]/10.4-VLOOKUP(MYRANKS_H[[#This Row],[POS]],ReplacementLevel_H[],COLUMN(ReplacementLevel_H[HR]),FALSE)</f>
        <v>-0.4192307692307693</v>
      </c>
      <c r="S164" s="26">
        <f>MYRANKS_H[[#This Row],[RBI]]/24.6-VLOOKUP(MYRANKS_H[[#This Row],[POS]],ReplacementLevel_H[],COLUMN(ReplacementLevel_H[RBI]),FALSE)</f>
        <v>-0.35463414634146351</v>
      </c>
      <c r="T164" s="26">
        <f>MYRANKS_H[[#This Row],[SB]]/9.4-VLOOKUP(MYRANKS_H[[#This Row],[POS]],ReplacementLevel_H[],COLUMN(ReplacementLevel_H[SB]),FALSE)</f>
        <v>1.0831914893617018</v>
      </c>
      <c r="U164" s="26">
        <f>((MYRANKS_H[[#This Row],[H]]+1768)/(MYRANKS_H[[#This Row],[AB]]+6617)-0.267)/0.0024-VLOOKUP(MYRANKS_H[[#This Row],[POS]],ReplacementLevel_H[],COLUMN(ReplacementLevel_H[AVG]),FALSE)</f>
        <v>0.18952380952379638</v>
      </c>
      <c r="V164" s="26">
        <f>MYRANKS_H[[#This Row],[RSGP]]+MYRANKS_H[[#This Row],[HRSGP]]+MYRANKS_H[[#This Row],[RBISGP]]+MYRANKS_H[[#This Row],[SBSGP]]+MYRANKS_H[[#This Row],[AVGSGP]]</f>
        <v>8.551704997993187E-2</v>
      </c>
    </row>
    <row r="165" spans="1:22" x14ac:dyDescent="0.25">
      <c r="A165" s="7" t="s">
        <v>18051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Row],[IDFRANGRAPHS]],STEAMER_H[],COLUMN(STEAMER_H[PA]),FALSE)</f>
        <v>508</v>
      </c>
      <c r="H165" s="12">
        <f>VLOOKUP(MYRANKS_H[[#This Row],[IDFRANGRAPHS]],STEAMER_H[],COLUMN(STEAMER_H[AB]),FALSE)</f>
        <v>449</v>
      </c>
      <c r="I165" s="12">
        <f>VLOOKUP(MYRANKS_H[[#This Row],[IDFRANGRAPHS]],STEAMER_H[],COLUMN(STEAMER_H[H]),FALSE)</f>
        <v>122</v>
      </c>
      <c r="J165" s="12">
        <f>VLOOKUP(MYRANKS_H[[#This Row],[IDFRANGRAPHS]],STEAMER_H[],COLUMN(STEAMER_H[HR]),FALSE)</f>
        <v>16</v>
      </c>
      <c r="K165" s="12">
        <f>VLOOKUP(MYRANKS_H[[#This Row],[IDFRANGRAPHS]],STEAMER_H[],COLUMN(STEAMER_H[R]),FALSE)</f>
        <v>60</v>
      </c>
      <c r="L165" s="12">
        <f>VLOOKUP(MYRANKS_H[[#This Row],[IDFRANGRAPHS]],STEAMER_H[],COLUMN(STEAMER_H[RBI]),FALSE)</f>
        <v>64</v>
      </c>
      <c r="M165" s="12">
        <f>VLOOKUP(MYRANKS_H[[#This Row],[IDFRANGRAPHS]],STEAMER_H[],COLUMN(STEAMER_H[BB]),FALSE)</f>
        <v>49</v>
      </c>
      <c r="N165" s="12">
        <f>VLOOKUP(MYRANKS_H[[#This Row],[IDFRANGRAPHS]],STEAMER_H[],COLUMN(STEAMER_H[SO]),FALSE)</f>
        <v>97</v>
      </c>
      <c r="O165" s="12">
        <f>VLOOKUP(MYRANKS_H[[#This Row],[IDFRANGRAPHS]],STEAMER_H[],COLUMN(STEAMER_H[SB]),FALSE)</f>
        <v>1</v>
      </c>
      <c r="P165" s="14">
        <f>MYRANKS_H[[#This Row],[H]]/MYRANKS_H[[#This Row],[AB]]</f>
        <v>0.27171492204899778</v>
      </c>
      <c r="Q165" s="26">
        <f>MYRANKS_H[[#This Row],[R]]/24.6-VLOOKUP(MYRANKS_H[[#This Row],[POS]],ReplacementLevel_H[],COLUMN(ReplacementLevel_H[R]),FALSE)</f>
        <v>6.9024390243902278E-2</v>
      </c>
      <c r="R165" s="26">
        <f>MYRANKS_H[[#This Row],[HR]]/10.4-VLOOKUP(MYRANKS_H[[#This Row],[POS]],ReplacementLevel_H[],COLUMN(ReplacementLevel_H[HR]),FALSE)</f>
        <v>0.43846153846153824</v>
      </c>
      <c r="S165" s="26">
        <f>MYRANKS_H[[#This Row],[RBI]]/24.6-VLOOKUP(MYRANKS_H[[#This Row],[POS]],ReplacementLevel_H[],COLUMN(ReplacementLevel_H[RBI]),FALSE)</f>
        <v>0.56162601626016251</v>
      </c>
      <c r="T165" s="26">
        <f>MYRANKS_H[[#This Row],[SB]]/9.4-VLOOKUP(MYRANKS_H[[#This Row],[POS]],ReplacementLevel_H[],COLUMN(ReplacementLevel_H[SB]),FALSE)</f>
        <v>-1.2336170212765958</v>
      </c>
      <c r="U165" s="26">
        <f>((MYRANKS_H[[#This Row],[H]]+1768)/(MYRANKS_H[[#This Row],[AB]]+6617)-0.267)/0.0024-VLOOKUP(MYRANKS_H[[#This Row],[POS]],ReplacementLevel_H[],COLUMN(ReplacementLevel_H[AVG]),FALSE)</f>
        <v>0.27919332012452441</v>
      </c>
      <c r="V165" s="26">
        <f>MYRANKS_H[[#This Row],[RSGP]]+MYRANKS_H[[#This Row],[HRSGP]]+MYRANKS_H[[#This Row],[RBISGP]]+MYRANKS_H[[#This Row],[SBSGP]]+MYRANKS_H[[#This Row],[AVGSGP]]</f>
        <v>0.11468824381353165</v>
      </c>
    </row>
    <row r="166" spans="1:22" x14ac:dyDescent="0.25">
      <c r="A166" s="7" t="s">
        <v>18394</v>
      </c>
      <c r="B166" s="8" t="str">
        <f>VLOOKUP(MYRANKS_H[[#This Row],[PLAYERID]],PLAYERIDMAP[],COLUMN(PLAYERIDMAP[LASTNAME]),FALSE)</f>
        <v>Guyer</v>
      </c>
      <c r="C166" s="11" t="str">
        <f>VLOOKUP(MYRANKS_H[[#This Row],[PLAYERID]],PLAYERIDMAP[],COLUMN(PLAYERIDMAP[FIRSTNAME]),FALSE)</f>
        <v xml:space="preserve">Brandon </v>
      </c>
      <c r="D166" s="11" t="str">
        <f>VLOOKUP(MYRANKS_H[[#This Row],[PLAYERID]],PLAYERIDMAP[],COLUMN(PLAYERIDMAP[TEAM]),FALSE)</f>
        <v>TB</v>
      </c>
      <c r="E166" s="11" t="str">
        <f>VLOOKUP(MYRANKS_H[[#This Row],[PLAYERID]],PLAYERIDMAP[],COLUMN(PLAYERIDMAP[POS]),FALSE)</f>
        <v>OF</v>
      </c>
      <c r="F166" s="11">
        <f>VLOOKUP(MYRANKS_H[[#This Row],[PLAYERID]],PLAYERIDMAP[],COLUMN(PLAYERIDMAP[IDFANGRAPHS]),FALSE)</f>
        <v>2636</v>
      </c>
      <c r="G166" s="12">
        <f>VLOOKUP(MYRANKS_H[[#This Row],[IDFRANGRAPHS]],STEAMER_H[],COLUMN(STEAMER_H[PA]),FALSE)</f>
        <v>482</v>
      </c>
      <c r="H166" s="12">
        <f>VLOOKUP(MYRANKS_H[[#This Row],[IDFRANGRAPHS]],STEAMER_H[],COLUMN(STEAMER_H[AB]),FALSE)</f>
        <v>437</v>
      </c>
      <c r="I166" s="12">
        <f>VLOOKUP(MYRANKS_H[[#This Row],[IDFRANGRAPHS]],STEAMER_H[],COLUMN(STEAMER_H[H]),FALSE)</f>
        <v>114</v>
      </c>
      <c r="J166" s="12">
        <f>VLOOKUP(MYRANKS_H[[#This Row],[IDFRANGRAPHS]],STEAMER_H[],COLUMN(STEAMER_H[HR]),FALSE)</f>
        <v>12</v>
      </c>
      <c r="K166" s="12">
        <f>VLOOKUP(MYRANKS_H[[#This Row],[IDFRANGRAPHS]],STEAMER_H[],COLUMN(STEAMER_H[R]),FALSE)</f>
        <v>53</v>
      </c>
      <c r="L166" s="12">
        <f>VLOOKUP(MYRANKS_H[[#This Row],[IDFRANGRAPHS]],STEAMER_H[],COLUMN(STEAMER_H[RBI]),FALSE)</f>
        <v>55</v>
      </c>
      <c r="M166" s="12">
        <f>VLOOKUP(MYRANKS_H[[#This Row],[IDFRANGRAPHS]],STEAMER_H[],COLUMN(STEAMER_H[BB]),FALSE)</f>
        <v>31</v>
      </c>
      <c r="N166" s="12">
        <f>VLOOKUP(MYRANKS_H[[#This Row],[IDFRANGRAPHS]],STEAMER_H[],COLUMN(STEAMER_H[SO]),FALSE)</f>
        <v>83</v>
      </c>
      <c r="O166" s="12">
        <f>VLOOKUP(MYRANKS_H[[#This Row],[IDFRANGRAPHS]],STEAMER_H[],COLUMN(STEAMER_H[SB]),FALSE)</f>
        <v>13</v>
      </c>
      <c r="P166" s="14">
        <f>MYRANKS_H[[#This Row],[H]]/MYRANKS_H[[#This Row],[AB]]</f>
        <v>0.2608695652173913</v>
      </c>
      <c r="Q166" s="26">
        <f>MYRANKS_H[[#This Row],[R]]/24.6-VLOOKUP(MYRANKS_H[[#This Row],[POS]],ReplacementLevel_H[],COLUMN(ReplacementLevel_H[R]),FALSE)</f>
        <v>-0.21552845528455311</v>
      </c>
      <c r="R166" s="26">
        <f>MYRANKS_H[[#This Row],[HR]]/10.4-VLOOKUP(MYRANKS_H[[#This Row],[POS]],ReplacementLevel_H[],COLUMN(ReplacementLevel_H[HR]),FALSE)</f>
        <v>5.3846153846153655E-2</v>
      </c>
      <c r="S166" s="26">
        <f>MYRANKS_H[[#This Row],[RBI]]/24.6-VLOOKUP(MYRANKS_H[[#This Row],[POS]],ReplacementLevel_H[],COLUMN(ReplacementLevel_H[RBI]),FALSE)</f>
        <v>0.19577235772357726</v>
      </c>
      <c r="T166" s="26">
        <f>MYRANKS_H[[#This Row],[SB]]/9.4-VLOOKUP(MYRANKS_H[[#This Row],[POS]],ReplacementLevel_H[],COLUMN(ReplacementLevel_H[SB]),FALSE)</f>
        <v>4.2978723404255126E-2</v>
      </c>
      <c r="U166" s="26">
        <f>((MYRANKS_H[[#This Row],[H]]+1768)/(MYRANKS_H[[#This Row],[AB]]+6617)-0.267)/0.0024-VLOOKUP(MYRANKS_H[[#This Row],[POS]],ReplacementLevel_H[],COLUMN(ReplacementLevel_H[AVG]),FALSE)</f>
        <v>-3.758623948595094E-3</v>
      </c>
      <c r="V166" s="26">
        <f>MYRANKS_H[[#This Row],[RSGP]]+MYRANKS_H[[#This Row],[HRSGP]]+MYRANKS_H[[#This Row],[RBISGP]]+MYRANKS_H[[#This Row],[SBSGP]]+MYRANKS_H[[#This Row],[AVGSGP]]</f>
        <v>7.3310155740837837E-2</v>
      </c>
    </row>
    <row r="167" spans="1:22" ht="15" customHeight="1" x14ac:dyDescent="0.25">
      <c r="A167" s="8" t="s">
        <v>19742</v>
      </c>
      <c r="B167" s="15" t="str">
        <f>VLOOKUP(MYRANKS_H[[#This Row],[PLAYERID]],PLAYERIDMAP[],COLUMN(PLAYERIDMAP[LASTNAME]),FALSE)</f>
        <v>Pena</v>
      </c>
      <c r="C167" s="12" t="str">
        <f>VLOOKUP(MYRANKS_H[[#This Row],[PLAYERID]],PLAYERIDMAP[],COLUMN(PLAYERIDMAP[FIRSTNAME]),FALSE)</f>
        <v xml:space="preserve">Carlos </v>
      </c>
      <c r="D167" s="12" t="str">
        <f>VLOOKUP(MYRANKS_H[[#This Row],[PLAYERID]],PLAYERIDMAP[],COLUMN(PLAYERIDMAP[TEAM]),FALSE)</f>
        <v>HOU</v>
      </c>
      <c r="E167" s="12" t="str">
        <f>VLOOKUP(MYRANKS_H[[#This Row],[PLAYERID]],PLAYERIDMAP[],COLUMN(PLAYERIDMAP[POS]),FALSE)</f>
        <v>1B</v>
      </c>
      <c r="F167" s="12">
        <f>VLOOKUP(MYRANKS_H[[#This Row],[PLAYERID]],PLAYERIDMAP[],COLUMN(PLAYERIDMAP[IDFANGRAPHS]),FALSE)</f>
        <v>934</v>
      </c>
      <c r="G167" s="12">
        <f>VLOOKUP(MYRANKS_H[[#This Row],[IDFRANGRAPHS]],STEAMER_H[],COLUMN(STEAMER_H[PA]),FALSE)</f>
        <v>567</v>
      </c>
      <c r="H167" s="12">
        <f>VLOOKUP(MYRANKS_H[[#This Row],[IDFRANGRAPHS]],STEAMER_H[],COLUMN(STEAMER_H[AB]),FALSE)</f>
        <v>471</v>
      </c>
      <c r="I167" s="12">
        <f>VLOOKUP(MYRANKS_H[[#This Row],[IDFRANGRAPHS]],STEAMER_H[],COLUMN(STEAMER_H[H]),FALSE)</f>
        <v>99</v>
      </c>
      <c r="J167" s="12">
        <f>VLOOKUP(MYRANKS_H[[#This Row],[IDFRANGRAPHS]],STEAMER_H[],COLUMN(STEAMER_H[HR]),FALSE)</f>
        <v>23</v>
      </c>
      <c r="K167" s="12">
        <f>VLOOKUP(MYRANKS_H[[#This Row],[IDFRANGRAPHS]],STEAMER_H[],COLUMN(STEAMER_H[R]),FALSE)</f>
        <v>66</v>
      </c>
      <c r="L167" s="12">
        <f>VLOOKUP(MYRANKS_H[[#This Row],[IDFRANGRAPHS]],STEAMER_H[],COLUMN(STEAMER_H[RBI]),FALSE)</f>
        <v>67</v>
      </c>
      <c r="M167" s="12">
        <f>VLOOKUP(MYRANKS_H[[#This Row],[IDFRANGRAPHS]],STEAMER_H[],COLUMN(STEAMER_H[BB]),FALSE)</f>
        <v>83</v>
      </c>
      <c r="N167" s="12">
        <f>VLOOKUP(MYRANKS_H[[#This Row],[IDFRANGRAPHS]],STEAMER_H[],COLUMN(STEAMER_H[SO]),FALSE)</f>
        <v>163</v>
      </c>
      <c r="O167" s="12">
        <f>VLOOKUP(MYRANKS_H[[#This Row],[IDFRANGRAPHS]],STEAMER_H[],COLUMN(STEAMER_H[SB]),FALSE)</f>
        <v>2</v>
      </c>
      <c r="P167" s="14">
        <f>MYRANKS_H[[#This Row],[H]]/MYRANKS_H[[#This Row],[AB]]</f>
        <v>0.21019108280254778</v>
      </c>
      <c r="Q167" s="26">
        <f>MYRANKS_H[[#This Row],[R]]/24.6-VLOOKUP(MYRANKS_H[[#This Row],[POS]],ReplacementLevel_H[],COLUMN(ReplacementLevel_H[R]),FALSE)</f>
        <v>0.31292682926829229</v>
      </c>
      <c r="R167" s="26">
        <f>MYRANKS_H[[#This Row],[HR]]/10.4-VLOOKUP(MYRANKS_H[[#This Row],[POS]],ReplacementLevel_H[],COLUMN(ReplacementLevel_H[HR]),FALSE)</f>
        <v>0.67153846153846164</v>
      </c>
      <c r="S167" s="26">
        <f>MYRANKS_H[[#This Row],[RBI]]/24.6-VLOOKUP(MYRANKS_H[[#This Row],[POS]],ReplacementLevel_H[],COLUMN(ReplacementLevel_H[RBI]),FALSE)</f>
        <v>0.26357723577235781</v>
      </c>
      <c r="T167" s="26">
        <f>MYRANKS_H[[#This Row],[SB]]/9.4-VLOOKUP(MYRANKS_H[[#This Row],[POS]],ReplacementLevel_H[],COLUMN(ReplacementLevel_H[SB]),FALSE)</f>
        <v>-4.7234042553191496E-2</v>
      </c>
      <c r="U167" s="26">
        <f>((MYRANKS_H[[#This Row],[H]]+1768)/(MYRANKS_H[[#This Row],[AB]]+6617)-0.267)/0.0024-VLOOKUP(MYRANKS_H[[#This Row],[POS]],ReplacementLevel_H[],COLUMN(ReplacementLevel_H[AVG]),FALSE)</f>
        <v>-1.258777276147482</v>
      </c>
      <c r="V167" s="26">
        <f>MYRANKS_H[[#This Row],[RSGP]]+MYRANKS_H[[#This Row],[HRSGP]]+MYRANKS_H[[#This Row],[RBISGP]]+MYRANKS_H[[#This Row],[SBSGP]]+MYRANKS_H[[#This Row],[AVGSGP]]</f>
        <v>-5.7968792121561696E-2</v>
      </c>
    </row>
    <row r="168" spans="1:22" ht="15" customHeight="1" x14ac:dyDescent="0.25">
      <c r="A168" s="7" t="s">
        <v>19448</v>
      </c>
      <c r="B168" s="8" t="str">
        <f>VLOOKUP(MYRANKS_H[[#This Row],[PLAYERID]],PLAYERIDMAP[],COLUMN(PLAYERIDMAP[LASTNAME]),FALSE)</f>
        <v>Morneau</v>
      </c>
      <c r="C168" s="11" t="str">
        <f>VLOOKUP(MYRANKS_H[[#This Row],[PLAYERID]],PLAYERIDMAP[],COLUMN(PLAYERIDMAP[FIRSTNAME]),FALSE)</f>
        <v xml:space="preserve">Justin </v>
      </c>
      <c r="D168" s="11" t="str">
        <f>VLOOKUP(MYRANKS_H[[#This Row],[PLAYERID]],PLAYERIDMAP[],COLUMN(PLAYERIDMAP[TEAM]),FALSE)</f>
        <v>MIN</v>
      </c>
      <c r="E168" s="11" t="str">
        <f>VLOOKUP(MYRANKS_H[[#This Row],[PLAYERID]],PLAYERIDMAP[],COLUMN(PLAYERIDMAP[POS]),FALSE)</f>
        <v>1B</v>
      </c>
      <c r="F168" s="11">
        <f>VLOOKUP(MYRANKS_H[[#This Row],[PLAYERID]],PLAYERIDMAP[],COLUMN(PLAYERIDMAP[IDFANGRAPHS]),FALSE)</f>
        <v>1737</v>
      </c>
      <c r="G168" s="12">
        <f>VLOOKUP(MYRANKS_H[[#This Row],[IDFRANGRAPHS]],STEAMER_H[],COLUMN(STEAMER_H[PA]),FALSE)</f>
        <v>464</v>
      </c>
      <c r="H168" s="12">
        <f>VLOOKUP(MYRANKS_H[[#This Row],[IDFRANGRAPHS]],STEAMER_H[],COLUMN(STEAMER_H[AB]),FALSE)</f>
        <v>410</v>
      </c>
      <c r="I168" s="12">
        <f>VLOOKUP(MYRANKS_H[[#This Row],[IDFRANGRAPHS]],STEAMER_H[],COLUMN(STEAMER_H[H]),FALSE)</f>
        <v>109</v>
      </c>
      <c r="J168" s="12">
        <f>VLOOKUP(MYRANKS_H[[#This Row],[IDFRANGRAPHS]],STEAMER_H[],COLUMN(STEAMER_H[HR]),FALSE)</f>
        <v>16</v>
      </c>
      <c r="K168" s="12">
        <f>VLOOKUP(MYRANKS_H[[#This Row],[IDFRANGRAPHS]],STEAMER_H[],COLUMN(STEAMER_H[R]),FALSE)</f>
        <v>55</v>
      </c>
      <c r="L168" s="12">
        <f>VLOOKUP(MYRANKS_H[[#This Row],[IDFRANGRAPHS]],STEAMER_H[],COLUMN(STEAMER_H[RBI]),FALSE)</f>
        <v>59</v>
      </c>
      <c r="M168" s="12">
        <f>VLOOKUP(MYRANKS_H[[#This Row],[IDFRANGRAPHS]],STEAMER_H[],COLUMN(STEAMER_H[BB]),FALSE)</f>
        <v>45</v>
      </c>
      <c r="N168" s="12">
        <f>VLOOKUP(MYRANKS_H[[#This Row],[IDFRANGRAPHS]],STEAMER_H[],COLUMN(STEAMER_H[SO]),FALSE)</f>
        <v>80</v>
      </c>
      <c r="O168" s="12">
        <f>VLOOKUP(MYRANKS_H[[#This Row],[IDFRANGRAPHS]],STEAMER_H[],COLUMN(STEAMER_H[SB]),FALSE)</f>
        <v>1</v>
      </c>
      <c r="P168" s="14">
        <f>MYRANKS_H[[#This Row],[H]]/MYRANKS_H[[#This Row],[AB]]</f>
        <v>0.26585365853658538</v>
      </c>
      <c r="Q168" s="26">
        <f>MYRANKS_H[[#This Row],[R]]/24.6-VLOOKUP(MYRANKS_H[[#This Row],[POS]],ReplacementLevel_H[],COLUMN(ReplacementLevel_H[R]),FALSE)</f>
        <v>-0.13422764227642281</v>
      </c>
      <c r="R168" s="26">
        <f>MYRANKS_H[[#This Row],[HR]]/10.4-VLOOKUP(MYRANKS_H[[#This Row],[POS]],ReplacementLevel_H[],COLUMN(ReplacementLevel_H[HR]),FALSE)</f>
        <v>-1.5384615384617106E-3</v>
      </c>
      <c r="S168" s="26">
        <f>MYRANKS_H[[#This Row],[RBI]]/24.6-VLOOKUP(MYRANKS_H[[#This Row],[POS]],ReplacementLevel_H[],COLUMN(ReplacementLevel_H[RBI]),FALSE)</f>
        <v>-6.1626016260162508E-2</v>
      </c>
      <c r="T168" s="26">
        <f>MYRANKS_H[[#This Row],[SB]]/9.4-VLOOKUP(MYRANKS_H[[#This Row],[POS]],ReplacementLevel_H[],COLUMN(ReplacementLevel_H[SB]),FALSE)</f>
        <v>-0.15361702127659577</v>
      </c>
      <c r="U168" s="26">
        <f>((MYRANKS_H[[#This Row],[H]]+1768)/(MYRANKS_H[[#This Row],[AB]]+6617)-0.267)/0.0024-VLOOKUP(MYRANKS_H[[#This Row],[POS]],ReplacementLevel_H[],COLUMN(ReplacementLevel_H[AVG]),FALSE)</f>
        <v>0.28690242398366905</v>
      </c>
      <c r="V168" s="26">
        <f>MYRANKS_H[[#This Row],[RSGP]]+MYRANKS_H[[#This Row],[HRSGP]]+MYRANKS_H[[#This Row],[RBISGP]]+MYRANKS_H[[#This Row],[SBSGP]]+MYRANKS_H[[#This Row],[AVGSGP]]</f>
        <v>-6.4106717367973742E-2</v>
      </c>
    </row>
    <row r="169" spans="1:22" ht="15" customHeight="1" x14ac:dyDescent="0.25">
      <c r="A169" s="7" t="s">
        <v>18929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Row],[IDFRANGRAPHS]],STEAMER_H[],COLUMN(STEAMER_H[PA]),FALSE)</f>
        <v>488</v>
      </c>
      <c r="H169" s="12">
        <f>VLOOKUP(MYRANKS_H[[#This Row],[IDFRANGRAPHS]],STEAMER_H[],COLUMN(STEAMER_H[AB]),FALSE)</f>
        <v>432</v>
      </c>
      <c r="I169" s="12">
        <f>VLOOKUP(MYRANKS_H[[#This Row],[IDFRANGRAPHS]],STEAMER_H[],COLUMN(STEAMER_H[H]),FALSE)</f>
        <v>110</v>
      </c>
      <c r="J169" s="12">
        <f>VLOOKUP(MYRANKS_H[[#This Row],[IDFRANGRAPHS]],STEAMER_H[],COLUMN(STEAMER_H[HR]),FALSE)</f>
        <v>20</v>
      </c>
      <c r="K169" s="12">
        <f>VLOOKUP(MYRANKS_H[[#This Row],[IDFRANGRAPHS]],STEAMER_H[],COLUMN(STEAMER_H[R]),FALSE)</f>
        <v>58</v>
      </c>
      <c r="L169" s="12">
        <f>VLOOKUP(MYRANKS_H[[#This Row],[IDFRANGRAPHS]],STEAMER_H[],COLUMN(STEAMER_H[RBI]),FALSE)</f>
        <v>66</v>
      </c>
      <c r="M169" s="12">
        <f>VLOOKUP(MYRANKS_H[[#This Row],[IDFRANGRAPHS]],STEAMER_H[],COLUMN(STEAMER_H[BB]),FALSE)</f>
        <v>48</v>
      </c>
      <c r="N169" s="12">
        <f>VLOOKUP(MYRANKS_H[[#This Row],[IDFRANGRAPHS]],STEAMER_H[],COLUMN(STEAMER_H[SO]),FALSE)</f>
        <v>114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0.25462962962962965</v>
      </c>
      <c r="Q169" s="26">
        <f>MYRANKS_H[[#This Row],[R]]/24.6-VLOOKUP(MYRANKS_H[[#This Row],[POS]],ReplacementLevel_H[],COLUMN(ReplacementLevel_H[R]),FALSE)</f>
        <v>-1.2276422764228023E-2</v>
      </c>
      <c r="R169" s="26">
        <f>MYRANKS_H[[#This Row],[HR]]/10.4-VLOOKUP(MYRANKS_H[[#This Row],[POS]],ReplacementLevel_H[],COLUMN(ReplacementLevel_H[HR]),FALSE)</f>
        <v>0.82307692307692282</v>
      </c>
      <c r="S169" s="26">
        <f>MYRANKS_H[[#This Row],[RBI]]/24.6-VLOOKUP(MYRANKS_H[[#This Row],[POS]],ReplacementLevel_H[],COLUMN(ReplacementLevel_H[RBI]),FALSE)</f>
        <v>0.64292682926829237</v>
      </c>
      <c r="T169" s="26">
        <f>MYRANKS_H[[#This Row],[SB]]/9.4-VLOOKUP(MYRANKS_H[[#This Row],[POS]],ReplacementLevel_H[],COLUMN(ReplacementLevel_H[SB]),FALSE)</f>
        <v>-1.2336170212765958</v>
      </c>
      <c r="U169" s="26">
        <f>((MYRANKS_H[[#This Row],[H]]+1768)/(MYRANKS_H[[#This Row],[AB]]+6617)-0.267)/0.0024-VLOOKUP(MYRANKS_H[[#This Row],[POS]],ReplacementLevel_H[],COLUMN(ReplacementLevel_H[AVG]),FALSE)</f>
        <v>-0.16134629025394004</v>
      </c>
      <c r="V169" s="26">
        <f>MYRANKS_H[[#This Row],[RSGP]]+MYRANKS_H[[#This Row],[HRSGP]]+MYRANKS_H[[#This Row],[RBISGP]]+MYRANKS_H[[#This Row],[SBSGP]]+MYRANKS_H[[#This Row],[AVGSGP]]</f>
        <v>5.8764018050451339E-2</v>
      </c>
    </row>
    <row r="170" spans="1:22" ht="15" customHeight="1" x14ac:dyDescent="0.25">
      <c r="A170" s="7" t="s">
        <v>17450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Row],[IDFRANGRAPHS]],STEAMER_H[],COLUMN(STEAMER_H[PA]),FALSE)</f>
        <v>480</v>
      </c>
      <c r="H170" s="12">
        <f>VLOOKUP(MYRANKS_H[[#This Row],[IDFRANGRAPHS]],STEAMER_H[],COLUMN(STEAMER_H[AB]),FALSE)</f>
        <v>434</v>
      </c>
      <c r="I170" s="12">
        <f>VLOOKUP(MYRANKS_H[[#This Row],[IDFRANGRAPHS]],STEAMER_H[],COLUMN(STEAMER_H[H]),FALSE)</f>
        <v>118</v>
      </c>
      <c r="J170" s="12">
        <f>VLOOKUP(MYRANKS_H[[#This Row],[IDFRANGRAPHS]],STEAMER_H[],COLUMN(STEAMER_H[HR]),FALSE)</f>
        <v>10</v>
      </c>
      <c r="K170" s="12">
        <f>VLOOKUP(MYRANKS_H[[#This Row],[IDFRANGRAPHS]],STEAMER_H[],COLUMN(STEAMER_H[R]),FALSE)</f>
        <v>57</v>
      </c>
      <c r="L170" s="12">
        <f>VLOOKUP(MYRANKS_H[[#This Row],[IDFRANGRAPHS]],STEAMER_H[],COLUMN(STEAMER_H[RBI]),FALSE)</f>
        <v>48</v>
      </c>
      <c r="M170" s="12">
        <f>VLOOKUP(MYRANKS_H[[#This Row],[IDFRANGRAPHS]],STEAMER_H[],COLUMN(STEAMER_H[BB]),FALSE)</f>
        <v>33</v>
      </c>
      <c r="N170" s="12">
        <f>VLOOKUP(MYRANKS_H[[#This Row],[IDFRANGRAPHS]],STEAMER_H[],COLUMN(STEAMER_H[SO]),FALSE)</f>
        <v>93</v>
      </c>
      <c r="O170" s="12">
        <f>VLOOKUP(MYRANKS_H[[#This Row],[IDFRANGRAPHS]],STEAMER_H[],COLUMN(STEAMER_H[SB]),FALSE)</f>
        <v>13</v>
      </c>
      <c r="P170" s="14">
        <f>MYRANKS_H[[#This Row],[H]]/MYRANKS_H[[#This Row],[AB]]</f>
        <v>0.27188940092165897</v>
      </c>
      <c r="Q170" s="26">
        <f>MYRANKS_H[[#This Row],[R]]/24.6-VLOOKUP(MYRANKS_H[[#This Row],[POS]],ReplacementLevel_H[],COLUMN(ReplacementLevel_H[R]),FALSE)</f>
        <v>-5.2926829268292952E-2</v>
      </c>
      <c r="R170" s="26">
        <f>MYRANKS_H[[#This Row],[HR]]/10.4-VLOOKUP(MYRANKS_H[[#This Row],[POS]],ReplacementLevel_H[],COLUMN(ReplacementLevel_H[HR]),FALSE)</f>
        <v>-0.13846153846153864</v>
      </c>
      <c r="S170" s="26">
        <f>MYRANKS_H[[#This Row],[RBI]]/24.6-VLOOKUP(MYRANKS_H[[#This Row],[POS]],ReplacementLevel_H[],COLUMN(ReplacementLevel_H[RBI]),FALSE)</f>
        <v>-8.8780487804878128E-2</v>
      </c>
      <c r="T170" s="26">
        <f>MYRANKS_H[[#This Row],[SB]]/9.4-VLOOKUP(MYRANKS_H[[#This Row],[POS]],ReplacementLevel_H[],COLUMN(ReplacementLevel_H[SB]),FALSE)</f>
        <v>4.2978723404255126E-2</v>
      </c>
      <c r="U170" s="26">
        <f>((MYRANKS_H[[#This Row],[H]]+1768)/(MYRANKS_H[[#This Row],[AB]]+6617)-0.267)/0.0024-VLOOKUP(MYRANKS_H[[#This Row],[POS]],ReplacementLevel_H[],COLUMN(ReplacementLevel_H[AVG]),FALSE)</f>
        <v>0.27991254195622184</v>
      </c>
      <c r="V170" s="26">
        <f>MYRANKS_H[[#This Row],[RSGP]]+MYRANKS_H[[#This Row],[HRSGP]]+MYRANKS_H[[#This Row],[RBISGP]]+MYRANKS_H[[#This Row],[SBSGP]]+MYRANKS_H[[#This Row],[AVGSGP]]</f>
        <v>4.2722409825767249E-2</v>
      </c>
    </row>
    <row r="171" spans="1:22" ht="15" customHeight="1" x14ac:dyDescent="0.25">
      <c r="A171" s="7" t="s">
        <v>19236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Row],[IDFRANGRAPHS]],STEAMER_H[],COLUMN(STEAMER_H[PA]),FALSE)</f>
        <v>444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99</v>
      </c>
      <c r="J171" s="12">
        <f>VLOOKUP(MYRANKS_H[[#This Row],[IDFRANGRAPHS]],STEAMER_H[],COLUMN(STEAMER_H[HR]),FALSE)</f>
        <v>4</v>
      </c>
      <c r="K171" s="12">
        <f>VLOOKUP(MYRANKS_H[[#This Row],[IDFRANGRAPHS]],STEAMER_H[],COLUMN(STEAMER_H[R]),FALSE)</f>
        <v>51</v>
      </c>
      <c r="L171" s="12">
        <f>VLOOKUP(MYRANKS_H[[#This Row],[IDFRANGRAPHS]],STEAMER_H[],COLUMN(STEAMER_H[RBI]),FALSE)</f>
        <v>32</v>
      </c>
      <c r="M171" s="12">
        <f>VLOOKUP(MYRANKS_H[[#This Row],[IDFRANGRAPHS]],STEAMER_H[],COLUMN(STEAMER_H[BB]),FALSE)</f>
        <v>39</v>
      </c>
      <c r="N171" s="12">
        <f>VLOOKUP(MYRANKS_H[[#This Row],[IDFRANGRAPHS]],STEAMER_H[],COLUMN(STEAMER_H[SO]),FALSE)</f>
        <v>83</v>
      </c>
      <c r="O171" s="12">
        <f>VLOOKUP(MYRANKS_H[[#This Row],[IDFRANGRAPHS]],STEAMER_H[],COLUMN(STEAMER_H[SB]),FALSE)</f>
        <v>31</v>
      </c>
      <c r="P171" s="14">
        <f>MYRANKS_H[[#This Row],[H]]/MYRANKS_H[[#This Row],[AB]]</f>
        <v>0.25063291139240507</v>
      </c>
      <c r="Q171" s="26">
        <f>MYRANKS_H[[#This Row],[R]]/24.6-VLOOKUP(MYRANKS_H[[#This Row],[POS]],ReplacementLevel_H[],COLUMN(ReplacementLevel_H[R]),FALSE)</f>
        <v>-0.29682926829268297</v>
      </c>
      <c r="R171" s="26">
        <f>MYRANKS_H[[#This Row],[HR]]/10.4-VLOOKUP(MYRANKS_H[[#This Row],[POS]],ReplacementLevel_H[],COLUMN(ReplacementLevel_H[HR]),FALSE)</f>
        <v>-0.71538461538461551</v>
      </c>
      <c r="S171" s="26">
        <f>MYRANKS_H[[#This Row],[RBI]]/24.6-VLOOKUP(MYRANKS_H[[#This Row],[POS]],ReplacementLevel_H[],COLUMN(ReplacementLevel_H[RBI]),FALSE)</f>
        <v>-0.73918699186991876</v>
      </c>
      <c r="T171" s="26">
        <f>MYRANKS_H[[#This Row],[SB]]/9.4-VLOOKUP(MYRANKS_H[[#This Row],[POS]],ReplacementLevel_H[],COLUMN(ReplacementLevel_H[SB]),FALSE)</f>
        <v>1.9578723404255316</v>
      </c>
      <c r="U171" s="26">
        <f>((MYRANKS_H[[#This Row],[H]]+1768)/(MYRANKS_H[[#This Row],[AB]]+6617)-0.267)/0.0024-VLOOKUP(MYRANKS_H[[#This Row],[POS]],ReplacementLevel_H[],COLUMN(ReplacementLevel_H[AVG]),FALSE)</f>
        <v>-0.22923179311657943</v>
      </c>
      <c r="V171" s="26">
        <f>MYRANKS_H[[#This Row],[RSGP]]+MYRANKS_H[[#This Row],[HRSGP]]+MYRANKS_H[[#This Row],[RBISGP]]+MYRANKS_H[[#This Row],[SBSGP]]+MYRANKS_H[[#This Row],[AVGSGP]]</f>
        <v>-2.2760328238265071E-2</v>
      </c>
    </row>
    <row r="172" spans="1:22" ht="15" customHeight="1" x14ac:dyDescent="0.25">
      <c r="A172" s="7" t="s">
        <v>17555</v>
      </c>
      <c r="B172" s="8" t="str">
        <f>VLOOKUP(MYRANKS_H[[#This Row],[PLAYERID]],PLAYERIDMAP[],COLUMN(PLAYERIDMAP[LASTNAME]),FALSE)</f>
        <v>Castillo</v>
      </c>
      <c r="C172" s="11" t="str">
        <f>VLOOKUP(MYRANKS_H[[#This Row],[PLAYERID]],PLAYERIDMAP[],COLUMN(PLAYERIDMAP[FIRSTNAME]),FALSE)</f>
        <v xml:space="preserve">Welington </v>
      </c>
      <c r="D172" s="11" t="str">
        <f>VLOOKUP(MYRANKS_H[[#This Row],[PLAYERID]],PLAYERIDMAP[],COLUMN(PLAYERIDMAP[TEAM]),FALSE)</f>
        <v>CHC</v>
      </c>
      <c r="E172" s="11" t="str">
        <f>VLOOKUP(MYRANKS_H[[#This Row],[PLAYERID]],PLAYERIDMAP[],COLUMN(PLAYERIDMAP[POS]),FALSE)</f>
        <v>C</v>
      </c>
      <c r="F172" s="11">
        <f>VLOOKUP(MYRANKS_H[[#This Row],[PLAYERID]],PLAYERIDMAP[],COLUMN(PLAYERIDMAP[IDFANGRAPHS]),FALSE)</f>
        <v>3256</v>
      </c>
      <c r="G172" s="12">
        <f>VLOOKUP(MYRANKS_H[[#This Row],[IDFRANGRAPHS]],STEAMER_H[],COLUMN(STEAMER_H[PA]),FALSE)</f>
        <v>322</v>
      </c>
      <c r="H172" s="12">
        <f>VLOOKUP(MYRANKS_H[[#This Row],[IDFRANGRAPHS]],STEAMER_H[],COLUMN(STEAMER_H[AB]),FALSE)</f>
        <v>288</v>
      </c>
      <c r="I172" s="12">
        <f>VLOOKUP(MYRANKS_H[[#This Row],[IDFRANGRAPHS]],STEAMER_H[],COLUMN(STEAMER_H[H]),FALSE)</f>
        <v>70</v>
      </c>
      <c r="J172" s="12">
        <f>VLOOKUP(MYRANKS_H[[#This Row],[IDFRANGRAPHS]],STEAMER_H[],COLUMN(STEAMER_H[HR]),FALSE)</f>
        <v>11</v>
      </c>
      <c r="K172" s="12">
        <f>VLOOKUP(MYRANKS_H[[#This Row],[IDFRANGRAPHS]],STEAMER_H[],COLUMN(STEAMER_H[R]),FALSE)</f>
        <v>34</v>
      </c>
      <c r="L172" s="12">
        <f>VLOOKUP(MYRANKS_H[[#This Row],[IDFRANGRAPHS]],STEAMER_H[],COLUMN(STEAMER_H[RBI]),FALSE)</f>
        <v>39</v>
      </c>
      <c r="M172" s="12">
        <f>VLOOKUP(MYRANKS_H[[#This Row],[IDFRANGRAPHS]],STEAMER_H[],COLUMN(STEAMER_H[BB]),FALSE)</f>
        <v>26</v>
      </c>
      <c r="N172" s="12">
        <f>VLOOKUP(MYRANKS_H[[#This Row],[IDFRANGRAPHS]],STEAMER_H[],COLUMN(STEAMER_H[SO]),FALSE)</f>
        <v>72</v>
      </c>
      <c r="O172" s="12">
        <f>VLOOKUP(MYRANKS_H[[#This Row],[IDFRANGRAPHS]],STEAMER_H[],COLUMN(STEAMER_H[SB]),FALSE)</f>
        <v>1</v>
      </c>
      <c r="P172" s="14">
        <f>MYRANKS_H[[#This Row],[H]]/MYRANKS_H[[#This Row],[AB]]</f>
        <v>0.24305555555555555</v>
      </c>
      <c r="Q172" s="26">
        <f>MYRANKS_H[[#This Row],[R]]/24.6-VLOOKUP(MYRANKS_H[[#This Row],[POS]],ReplacementLevel_H[],COLUMN(ReplacementLevel_H[R]),FALSE)</f>
        <v>-7.8861788617885509E-3</v>
      </c>
      <c r="R172" s="26">
        <f>MYRANKS_H[[#This Row],[HR]]/10.4-VLOOKUP(MYRANKS_H[[#This Row],[POS]],ReplacementLevel_H[],COLUMN(ReplacementLevel_H[HR]),FALSE)</f>
        <v>0.18769230769230771</v>
      </c>
      <c r="S172" s="26">
        <f>MYRANKS_H[[#This Row],[RBI]]/24.6-VLOOKUP(MYRANKS_H[[#This Row],[POS]],ReplacementLevel_H[],COLUMN(ReplacementLevel_H[RBI]),FALSE)</f>
        <v>0.17536585365853652</v>
      </c>
      <c r="T172" s="26">
        <f>MYRANKS_H[[#This Row],[SB]]/9.4-VLOOKUP(MYRANKS_H[[#This Row],[POS]],ReplacementLevel_H[],COLUMN(ReplacementLevel_H[SB]),FALSE)</f>
        <v>-2.3617021276595748E-2</v>
      </c>
      <c r="U172" s="26">
        <f>((MYRANKS_H[[#This Row],[H]]+1768)/(MYRANKS_H[[#This Row],[AB]]+6617)-0.267)/0.0024-VLOOKUP(MYRANKS_H[[#This Row],[POS]],ReplacementLevel_H[],COLUMN(ReplacementLevel_H[AVG]),FALSE)</f>
        <v>9.9686217716578596E-3</v>
      </c>
      <c r="V172" s="26">
        <f>MYRANKS_H[[#This Row],[RSGP]]+MYRANKS_H[[#This Row],[HRSGP]]+MYRANKS_H[[#This Row],[RBISGP]]+MYRANKS_H[[#This Row],[SBSGP]]+MYRANKS_H[[#This Row],[AVGSGP]]</f>
        <v>0.34152358298411778</v>
      </c>
    </row>
    <row r="173" spans="1:22" x14ac:dyDescent="0.25">
      <c r="A173" s="7" t="s">
        <v>17611</v>
      </c>
      <c r="B173" s="8" t="str">
        <f>VLOOKUP(MYRANKS_H[[#This Row],[PLAYERID]],PLAYERIDMAP[],COLUMN(PLAYERIDMAP[LASTNAME]),FALSE)</f>
        <v>Chisenhall</v>
      </c>
      <c r="C173" s="11" t="str">
        <f>VLOOKUP(MYRANKS_H[[#This Row],[PLAYERID]],PLAYERIDMAP[],COLUMN(PLAYERIDMAP[FIRSTNAME]),FALSE)</f>
        <v xml:space="preserve">Lonnie </v>
      </c>
      <c r="D173" s="11" t="str">
        <f>VLOOKUP(MYRANKS_H[[#This Row],[PLAYERID]],PLAYERIDMAP[],COLUMN(PLAYERIDMAP[TEAM]),FALSE)</f>
        <v>CLE</v>
      </c>
      <c r="E173" s="11" t="str">
        <f>VLOOKUP(MYRANKS_H[[#This Row],[PLAYERID]],PLAYERIDMAP[],COLUMN(PLAYERIDMAP[POS]),FALSE)</f>
        <v>3B</v>
      </c>
      <c r="F173" s="11">
        <f>VLOOKUP(MYRANKS_H[[#This Row],[PLAYERID]],PLAYERIDMAP[],COLUMN(PLAYERIDMAP[IDFANGRAPHS]),FALSE)</f>
        <v>7571</v>
      </c>
      <c r="G173" s="12">
        <f>VLOOKUP(MYRANKS_H[[#This Row],[IDFRANGRAPHS]],STEAMER_H[],COLUMN(STEAMER_H[PA]),FALSE)</f>
        <v>458</v>
      </c>
      <c r="H173" s="12">
        <f>VLOOKUP(MYRANKS_H[[#This Row],[IDFRANGRAPHS]],STEAMER_H[],COLUMN(STEAMER_H[AB]),FALSE)</f>
        <v>418</v>
      </c>
      <c r="I173" s="12">
        <f>VLOOKUP(MYRANKS_H[[#This Row],[IDFRANGRAPHS]],STEAMER_H[],COLUMN(STEAMER_H[H]),FALSE)</f>
        <v>108</v>
      </c>
      <c r="J173" s="12">
        <f>VLOOKUP(MYRANKS_H[[#This Row],[IDFRANGRAPHS]],STEAMER_H[],COLUMN(STEAMER_H[HR]),FALSE)</f>
        <v>15</v>
      </c>
      <c r="K173" s="12">
        <f>VLOOKUP(MYRANKS_H[[#This Row],[IDFRANGRAPHS]],STEAMER_H[],COLUMN(STEAMER_H[R]),FALSE)</f>
        <v>50</v>
      </c>
      <c r="L173" s="12">
        <f>VLOOKUP(MYRANKS_H[[#This Row],[IDFRANGRAPHS]],STEAMER_H[],COLUMN(STEAMER_H[RBI]),FALSE)</f>
        <v>55</v>
      </c>
      <c r="M173" s="12">
        <f>VLOOKUP(MYRANKS_H[[#This Row],[IDFRANGRAPHS]],STEAMER_H[],COLUMN(STEAMER_H[BB]),FALSE)</f>
        <v>29</v>
      </c>
      <c r="N173" s="12">
        <f>VLOOKUP(MYRANKS_H[[#This Row],[IDFRANGRAPHS]],STEAMER_H[],COLUMN(STEAMER_H[SO]),FALSE)</f>
        <v>77</v>
      </c>
      <c r="O173" s="12">
        <f>VLOOKUP(MYRANKS_H[[#This Row],[IDFRANGRAPHS]],STEAMER_H[],COLUMN(STEAMER_H[SB]),FALSE)</f>
        <v>3</v>
      </c>
      <c r="P173" s="14">
        <f>MYRANKS_H[[#This Row],[H]]/MYRANKS_H[[#This Row],[AB]]</f>
        <v>0.25837320574162681</v>
      </c>
      <c r="Q173" s="26">
        <f>MYRANKS_H[[#This Row],[R]]/24.6-VLOOKUP(MYRANKS_H[[#This Row],[POS]],ReplacementLevel_H[],COLUMN(ReplacementLevel_H[R]),FALSE)</f>
        <v>-0.15747967479674818</v>
      </c>
      <c r="R173" s="26">
        <f>MYRANKS_H[[#This Row],[HR]]/10.4-VLOOKUP(MYRANKS_H[[#This Row],[POS]],ReplacementLevel_H[],COLUMN(ReplacementLevel_H[HR]),FALSE)</f>
        <v>-0.11769230769230776</v>
      </c>
      <c r="S173" s="26">
        <f>MYRANKS_H[[#This Row],[RBI]]/24.6-VLOOKUP(MYRANKS_H[[#This Row],[POS]],ReplacementLevel_H[],COLUMN(ReplacementLevel_H[RBI]),FALSE)</f>
        <v>-0.11422764227642279</v>
      </c>
      <c r="T173" s="26">
        <f>MYRANKS_H[[#This Row],[SB]]/9.4-VLOOKUP(MYRANKS_H[[#This Row],[POS]],ReplacementLevel_H[],COLUMN(ReplacementLevel_H[SB]),FALSE)</f>
        <v>-0.13085106382978728</v>
      </c>
      <c r="U173" s="26">
        <f>((MYRANKS_H[[#This Row],[H]]+1768)/(MYRANKS_H[[#This Row],[AB]]+6617)-0.267)/0.0024-VLOOKUP(MYRANKS_H[[#This Row],[POS]],ReplacementLevel_H[],COLUMN(ReplacementLevel_H[AVG]),FALSE)</f>
        <v>5.111111111110328E-2</v>
      </c>
      <c r="V173" s="26">
        <f>MYRANKS_H[[#This Row],[RSGP]]+MYRANKS_H[[#This Row],[HRSGP]]+MYRANKS_H[[#This Row],[RBISGP]]+MYRANKS_H[[#This Row],[SBSGP]]+MYRANKS_H[[#This Row],[AVGSGP]]</f>
        <v>-0.46913957748416274</v>
      </c>
    </row>
    <row r="174" spans="1:22" ht="15" customHeight="1" x14ac:dyDescent="0.25">
      <c r="A174" s="7" t="s">
        <v>17121</v>
      </c>
      <c r="B174" s="8" t="str">
        <f>VLOOKUP(MYRANKS_H[[#This Row],[PLAYERID]],PLAYERIDMAP[],COLUMN(PLAYERIDMAP[LASTNAME]),FALSE)</f>
        <v>Barney</v>
      </c>
      <c r="C174" s="11" t="str">
        <f>VLOOKUP(MYRANKS_H[[#This Row],[PLAYERID]],PLAYERIDMAP[],COLUMN(PLAYERIDMAP[FIRSTNAME]),FALSE)</f>
        <v xml:space="preserve">Darwin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2B</v>
      </c>
      <c r="F174" s="11">
        <f>VLOOKUP(MYRANKS_H[[#This Row],[PLAYERID]],PLAYERIDMAP[],COLUMN(PLAYERIDMAP[IDFANGRAPHS]),FALSE)</f>
        <v>2430</v>
      </c>
      <c r="G174" s="12">
        <f>VLOOKUP(MYRANKS_H[[#This Row],[IDFRANGRAPHS]],STEAMER_H[],COLUMN(STEAMER_H[PA]),FALSE)</f>
        <v>556</v>
      </c>
      <c r="H174" s="12">
        <f>VLOOKUP(MYRANKS_H[[#This Row],[IDFRANGRAPHS]],STEAMER_H[],COLUMN(STEAMER_H[AB]),FALSE)</f>
        <v>513</v>
      </c>
      <c r="I174" s="12">
        <f>VLOOKUP(MYRANKS_H[[#This Row],[IDFRANGRAPHS]],STEAMER_H[],COLUMN(STEAMER_H[H]),FALSE)</f>
        <v>138</v>
      </c>
      <c r="J174" s="12">
        <f>VLOOKUP(MYRANKS_H[[#This Row],[IDFRANGRAPHS]],STEAMER_H[],COLUMN(STEAMER_H[HR]),FALSE)</f>
        <v>5</v>
      </c>
      <c r="K174" s="12">
        <f>VLOOKUP(MYRANKS_H[[#This Row],[IDFRANGRAPHS]],STEAMER_H[],COLUMN(STEAMER_H[R]),FALSE)</f>
        <v>51</v>
      </c>
      <c r="L174" s="12">
        <f>VLOOKUP(MYRANKS_H[[#This Row],[IDFRANGRAPHS]],STEAMER_H[],COLUMN(STEAMER_H[RBI]),FALSE)</f>
        <v>50</v>
      </c>
      <c r="M174" s="12">
        <f>VLOOKUP(MYRANKS_H[[#This Row],[IDFRANGRAPHS]],STEAMER_H[],COLUMN(STEAMER_H[BB]),FALSE)</f>
        <v>30</v>
      </c>
      <c r="N174" s="12">
        <f>VLOOKUP(MYRANKS_H[[#This Row],[IDFRANGRAPHS]],STEAMER_H[],COLUMN(STEAMER_H[SO]),FALSE)</f>
        <v>59</v>
      </c>
      <c r="O174" s="12">
        <f>VLOOKUP(MYRANKS_H[[#This Row],[IDFRANGRAPHS]],STEAMER_H[],COLUMN(STEAMER_H[SB]),FALSE)</f>
        <v>6</v>
      </c>
      <c r="P174" s="14">
        <f>MYRANKS_H[[#This Row],[H]]/MYRANKS_H[[#This Row],[AB]]</f>
        <v>0.26900584795321636</v>
      </c>
      <c r="Q174" s="26">
        <f>MYRANKS_H[[#This Row],[R]]/24.6-VLOOKUP(MYRANKS_H[[#This Row],[POS]],ReplacementLevel_H[],COLUMN(ReplacementLevel_H[R]),FALSE)</f>
        <v>-0.19682926829268288</v>
      </c>
      <c r="R174" s="26">
        <f>MYRANKS_H[[#This Row],[HR]]/10.4-VLOOKUP(MYRANKS_H[[#This Row],[POS]],ReplacementLevel_H[],COLUMN(ReplacementLevel_H[HR]),FALSE)</f>
        <v>-0.45923076923076922</v>
      </c>
      <c r="S174" s="26">
        <f>MYRANKS_H[[#This Row],[RBI]]/24.6-VLOOKUP(MYRANKS_H[[#This Row],[POS]],ReplacementLevel_H[],COLUMN(ReplacementLevel_H[RBI]),FALSE)</f>
        <v>-6.7479674796748323E-2</v>
      </c>
      <c r="T174" s="26">
        <f>MYRANKS_H[[#This Row],[SB]]/9.4-VLOOKUP(MYRANKS_H[[#This Row],[POS]],ReplacementLevel_H[],COLUMN(ReplacementLevel_H[SB]),FALSE)</f>
        <v>1.8297872340425458E-2</v>
      </c>
      <c r="U174" s="26">
        <f>((MYRANKS_H[[#This Row],[H]]+1768)/(MYRANKS_H[[#This Row],[AB]]+6617)-0.267)/0.0024-VLOOKUP(MYRANKS_H[[#This Row],[POS]],ReplacementLevel_H[],COLUMN(ReplacementLevel_H[AVG]),FALSE)</f>
        <v>-2.6175783076206272E-2</v>
      </c>
      <c r="V174" s="26">
        <f>MYRANKS_H[[#This Row],[RSGP]]+MYRANKS_H[[#This Row],[HRSGP]]+MYRANKS_H[[#This Row],[RBISGP]]+MYRANKS_H[[#This Row],[SBSGP]]+MYRANKS_H[[#This Row],[AVGSGP]]</f>
        <v>-0.73141762305598124</v>
      </c>
    </row>
    <row r="175" spans="1:22" x14ac:dyDescent="0.25">
      <c r="A175" s="7" t="s">
        <v>17825</v>
      </c>
      <c r="B175" s="8" t="str">
        <f>VLOOKUP(MYRANKS_H[[#This Row],[PLAYERID]],PLAYERIDMAP[],COLUMN(PLAYERIDMAP[LASTNAME]),FALSE)</f>
        <v>DeJesus</v>
      </c>
      <c r="C175" s="11" t="str">
        <f>VLOOKUP(MYRANKS_H[[#This Row],[PLAYERID]],PLAYERIDMAP[],COLUMN(PLAYERIDMAP[FIRSTNAME]),FALSE)</f>
        <v xml:space="preserve">David </v>
      </c>
      <c r="D175" s="11" t="str">
        <f>VLOOKUP(MYRANKS_H[[#This Row],[PLAYERID]],PLAYERIDMAP[],COLUMN(PLAYERIDMAP[TEAM]),FALSE)</f>
        <v>CHC</v>
      </c>
      <c r="E175" s="11" t="str">
        <f>VLOOKUP(MYRANKS_H[[#This Row],[PLAYERID]],PLAYERIDMAP[],COLUMN(PLAYERIDMAP[POS]),FALSE)</f>
        <v>OF</v>
      </c>
      <c r="F175" s="11">
        <f>VLOOKUP(MYRANKS_H[[#This Row],[PLAYERID]],PLAYERIDMAP[],COLUMN(PLAYERIDMAP[IDFANGRAPHS]),FALSE)</f>
        <v>1825</v>
      </c>
      <c r="G175" s="12">
        <f>VLOOKUP(MYRANKS_H[[#This Row],[IDFRANGRAPHS]],STEAMER_H[],COLUMN(STEAMER_H[PA]),FALSE)</f>
        <v>576</v>
      </c>
      <c r="H175" s="12">
        <f>VLOOKUP(MYRANKS_H[[#This Row],[IDFRANGRAPHS]],STEAMER_H[],COLUMN(STEAMER_H[AB]),FALSE)</f>
        <v>503</v>
      </c>
      <c r="I175" s="12">
        <f>VLOOKUP(MYRANKS_H[[#This Row],[IDFRANGRAPHS]],STEAMER_H[],COLUMN(STEAMER_H[H]),FALSE)</f>
        <v>134</v>
      </c>
      <c r="J175" s="12">
        <f>VLOOKUP(MYRANKS_H[[#This Row],[IDFRANGRAPHS]],STEAMER_H[],COLUMN(STEAMER_H[HR]),FALSE)</f>
        <v>11</v>
      </c>
      <c r="K175" s="12">
        <f>VLOOKUP(MYRANKS_H[[#This Row],[IDFRANGRAPHS]],STEAMER_H[],COLUMN(STEAMER_H[R]),FALSE)</f>
        <v>73</v>
      </c>
      <c r="L175" s="12">
        <f>VLOOKUP(MYRANKS_H[[#This Row],[IDFRANGRAPHS]],STEAMER_H[],COLUMN(STEAMER_H[RBI]),FALSE)</f>
        <v>50</v>
      </c>
      <c r="M175" s="12">
        <f>VLOOKUP(MYRANKS_H[[#This Row],[IDFRANGRAPHS]],STEAMER_H[],COLUMN(STEAMER_H[BB]),FALSE)</f>
        <v>56</v>
      </c>
      <c r="N175" s="12">
        <f>VLOOKUP(MYRANKS_H[[#This Row],[IDFRANGRAPHS]],STEAMER_H[],COLUMN(STEAMER_H[SO]),FALSE)</f>
        <v>91</v>
      </c>
      <c r="O175" s="12">
        <f>VLOOKUP(MYRANKS_H[[#This Row],[IDFRANGRAPHS]],STEAMER_H[],COLUMN(STEAMER_H[SB]),FALSE)</f>
        <v>5</v>
      </c>
      <c r="P175" s="14">
        <f>MYRANKS_H[[#This Row],[H]]/MYRANKS_H[[#This Row],[AB]]</f>
        <v>0.26640159045725648</v>
      </c>
      <c r="Q175" s="26">
        <f>MYRANKS_H[[#This Row],[R]]/24.6-VLOOKUP(MYRANKS_H[[#This Row],[POS]],ReplacementLevel_H[],COLUMN(ReplacementLevel_H[R]),FALSE)</f>
        <v>0.59747967479674768</v>
      </c>
      <c r="R175" s="26">
        <f>MYRANKS_H[[#This Row],[HR]]/10.4-VLOOKUP(MYRANKS_H[[#This Row],[POS]],ReplacementLevel_H[],COLUMN(ReplacementLevel_H[HR]),FALSE)</f>
        <v>-4.2307692307692379E-2</v>
      </c>
      <c r="S175" s="26">
        <f>MYRANKS_H[[#This Row],[RBI]]/24.6-VLOOKUP(MYRANKS_H[[#This Row],[POS]],ReplacementLevel_H[],COLUMN(ReplacementLevel_H[RBI]),FALSE)</f>
        <v>-7.4796747967482702E-3</v>
      </c>
      <c r="T175" s="26">
        <f>MYRANKS_H[[#This Row],[SB]]/9.4-VLOOKUP(MYRANKS_H[[#This Row],[POS]],ReplacementLevel_H[],COLUMN(ReplacementLevel_H[SB]),FALSE)</f>
        <v>-0.80808510638297881</v>
      </c>
      <c r="U175" s="26">
        <f>((MYRANKS_H[[#This Row],[H]]+1768)/(MYRANKS_H[[#This Row],[AB]]+6617)-0.267)/0.0024-VLOOKUP(MYRANKS_H[[#This Row],[POS]],ReplacementLevel_H[],COLUMN(ReplacementLevel_H[AVG]),FALSE)</f>
        <v>0.13617977528090308</v>
      </c>
      <c r="V175" s="26">
        <f>MYRANKS_H[[#This Row],[RSGP]]+MYRANKS_H[[#This Row],[HRSGP]]+MYRANKS_H[[#This Row],[RBISGP]]+MYRANKS_H[[#This Row],[SBSGP]]+MYRANKS_H[[#This Row],[AVGSGP]]</f>
        <v>-0.1242130234097687</v>
      </c>
    </row>
    <row r="176" spans="1:22" ht="15" customHeight="1" x14ac:dyDescent="0.25">
      <c r="A176" s="7" t="s">
        <v>17435</v>
      </c>
      <c r="B176" s="8" t="str">
        <f>VLOOKUP(MYRANKS_H[[#This Row],[PLAYERID]],PLAYERIDMAP[],COLUMN(PLAYERIDMAP[LASTNAME]),FALSE)</f>
        <v>Cabrera</v>
      </c>
      <c r="C176" s="11" t="str">
        <f>VLOOKUP(MYRANKS_H[[#This Row],[PLAYERID]],PLAYERIDMAP[],COLUMN(PLAYERIDMAP[FIRSTNAME]),FALSE)</f>
        <v xml:space="preserve">Everth </v>
      </c>
      <c r="D176" s="11" t="str">
        <f>VLOOKUP(MYRANKS_H[[#This Row],[PLAYERID]],PLAYERIDMAP[],COLUMN(PLAYERIDMAP[TEAM]),FALSE)</f>
        <v>SD</v>
      </c>
      <c r="E176" s="11" t="str">
        <f>VLOOKUP(MYRANKS_H[[#This Row],[PLAYERID]],PLAYERIDMAP[],COLUMN(PLAYERIDMAP[POS]),FALSE)</f>
        <v>SS</v>
      </c>
      <c r="F176" s="11">
        <f>VLOOKUP(MYRANKS_H[[#This Row],[PLAYERID]],PLAYERIDMAP[],COLUMN(PLAYERIDMAP[IDFANGRAPHS]),FALSE)</f>
        <v>8155</v>
      </c>
      <c r="G176" s="12">
        <f>VLOOKUP(MYRANKS_H[[#This Row],[IDFRANGRAPHS]],STEAMER_H[],COLUMN(STEAMER_H[PA]),FALSE)</f>
        <v>441</v>
      </c>
      <c r="H176" s="12">
        <f>VLOOKUP(MYRANKS_H[[#This Row],[IDFRANGRAPHS]],STEAMER_H[],COLUMN(STEAMER_H[AB]),FALSE)</f>
        <v>392</v>
      </c>
      <c r="I176" s="12">
        <f>VLOOKUP(MYRANKS_H[[#This Row],[IDFRANGRAPHS]],STEAMER_H[],COLUMN(STEAMER_H[H]),FALSE)</f>
        <v>95</v>
      </c>
      <c r="J176" s="12">
        <f>VLOOKUP(MYRANKS_H[[#This Row],[IDFRANGRAPHS]],STEAMER_H[],COLUMN(STEAMER_H[HR]),FALSE)</f>
        <v>3</v>
      </c>
      <c r="K176" s="12">
        <f>VLOOKUP(MYRANKS_H[[#This Row],[IDFRANGRAPHS]],STEAMER_H[],COLUMN(STEAMER_H[R]),FALSE)</f>
        <v>43</v>
      </c>
      <c r="L176" s="12">
        <f>VLOOKUP(MYRANKS_H[[#This Row],[IDFRANGRAPHS]],STEAMER_H[],COLUMN(STEAMER_H[RBI]),FALSE)</f>
        <v>32</v>
      </c>
      <c r="M176" s="12">
        <f>VLOOKUP(MYRANKS_H[[#This Row],[IDFRANGRAPHS]],STEAMER_H[],COLUMN(STEAMER_H[BB]),FALSE)</f>
        <v>40</v>
      </c>
      <c r="N176" s="12">
        <f>VLOOKUP(MYRANKS_H[[#This Row],[IDFRANGRAPHS]],STEAMER_H[],COLUMN(STEAMER_H[SO]),FALSE)</f>
        <v>94</v>
      </c>
      <c r="O176" s="12">
        <f>VLOOKUP(MYRANKS_H[[#This Row],[IDFRANGRAPHS]],STEAMER_H[],COLUMN(STEAMER_H[SB]),FALSE)</f>
        <v>30</v>
      </c>
      <c r="P176" s="14">
        <f>MYRANKS_H[[#This Row],[H]]/MYRANKS_H[[#This Row],[AB]]</f>
        <v>0.2423469387755102</v>
      </c>
      <c r="Q176" s="26">
        <f>MYRANKS_H[[#This Row],[R]]/24.6-VLOOKUP(MYRANKS_H[[#This Row],[POS]],ReplacementLevel_H[],COLUMN(ReplacementLevel_H[R]),FALSE)</f>
        <v>-0.33203252032520347</v>
      </c>
      <c r="R176" s="26">
        <f>MYRANKS_H[[#This Row],[HR]]/10.4-VLOOKUP(MYRANKS_H[[#This Row],[POS]],ReplacementLevel_H[],COLUMN(ReplacementLevel_H[HR]),FALSE)</f>
        <v>-0.61153846153846159</v>
      </c>
      <c r="S176" s="26">
        <f>MYRANKS_H[[#This Row],[RBI]]/24.6-VLOOKUP(MYRANKS_H[[#This Row],[POS]],ReplacementLevel_H[],COLUMN(ReplacementLevel_H[RBI]),FALSE)</f>
        <v>-0.63918699186991867</v>
      </c>
      <c r="T176" s="26">
        <f>MYRANKS_H[[#This Row],[SB]]/9.4-VLOOKUP(MYRANKS_H[[#This Row],[POS]],ReplacementLevel_H[],COLUMN(ReplacementLevel_H[SB]),FALSE)</f>
        <v>1.7214893617021276</v>
      </c>
      <c r="U176" s="26">
        <f>((MYRANKS_H[[#This Row],[H]]+1768)/(MYRANKS_H[[#This Row],[AB]]+6617)-0.267)/0.0024-VLOOKUP(MYRANKS_H[[#This Row],[POS]],ReplacementLevel_H[],COLUMN(ReplacementLevel_H[AVG]),FALSE)</f>
        <v>-0.36953631045799679</v>
      </c>
      <c r="V176" s="26">
        <f>MYRANKS_H[[#This Row],[RSGP]]+MYRANKS_H[[#This Row],[HRSGP]]+MYRANKS_H[[#This Row],[RBISGP]]+MYRANKS_H[[#This Row],[SBSGP]]+MYRANKS_H[[#This Row],[AVGSGP]]</f>
        <v>-0.23080492248945289</v>
      </c>
    </row>
    <row r="177" spans="1:22" x14ac:dyDescent="0.25">
      <c r="A177" s="8" t="s">
        <v>20365</v>
      </c>
      <c r="B177" s="15" t="str">
        <f>VLOOKUP(MYRANKS_H[[#This Row],[PLAYERID]],PLAYERIDMAP[],COLUMN(PLAYERIDMAP[LASTNAME]),FALSE)</f>
        <v>Span</v>
      </c>
      <c r="C177" s="12" t="str">
        <f>VLOOKUP(MYRANKS_H[[#This Row],[PLAYERID]],PLAYERIDMAP[],COLUMN(PLAYERIDMAP[FIRSTNAME]),FALSE)</f>
        <v xml:space="preserve">Denard </v>
      </c>
      <c r="D177" s="12" t="str">
        <f>VLOOKUP(MYRANKS_H[[#This Row],[PLAYERID]],PLAYERIDMAP[],COLUMN(PLAYERIDMAP[TEAM]),FALSE)</f>
        <v>WAS</v>
      </c>
      <c r="E177" s="12" t="str">
        <f>VLOOKUP(MYRANKS_H[[#This Row],[PLAYERID]],PLAYERIDMAP[],COLUMN(PLAYERIDMAP[POS]),FALSE)</f>
        <v>OF</v>
      </c>
      <c r="F177" s="12">
        <f>VLOOKUP(MYRANKS_H[[#This Row],[PLAYERID]],PLAYERIDMAP[],COLUMN(PLAYERIDMAP[IDFANGRAPHS]),FALSE)</f>
        <v>8347</v>
      </c>
      <c r="G177" s="12">
        <f>VLOOKUP(MYRANKS_H[[#This Row],[IDFRANGRAPHS]],STEAMER_H[],COLUMN(STEAMER_H[PA]),FALSE)</f>
        <v>591</v>
      </c>
      <c r="H177" s="12">
        <f>VLOOKUP(MYRANKS_H[[#This Row],[IDFRANGRAPHS]],STEAMER_H[],COLUMN(STEAMER_H[AB]),FALSE)</f>
        <v>530</v>
      </c>
      <c r="I177" s="12">
        <f>VLOOKUP(MYRANKS_H[[#This Row],[IDFRANGRAPHS]],STEAMER_H[],COLUMN(STEAMER_H[H]),FALSE)</f>
        <v>142</v>
      </c>
      <c r="J177" s="12">
        <f>VLOOKUP(MYRANKS_H[[#This Row],[IDFRANGRAPHS]],STEAMER_H[],COLUMN(STEAMER_H[HR]),FALSE)</f>
        <v>5</v>
      </c>
      <c r="K177" s="12">
        <f>VLOOKUP(MYRANKS_H[[#This Row],[IDFRANGRAPHS]],STEAMER_H[],COLUMN(STEAMER_H[R]),FALSE)</f>
        <v>70</v>
      </c>
      <c r="L177" s="12">
        <f>VLOOKUP(MYRANKS_H[[#This Row],[IDFRANGRAPHS]],STEAMER_H[],COLUMN(STEAMER_H[RBI]),FALSE)</f>
        <v>44</v>
      </c>
      <c r="M177" s="12">
        <f>VLOOKUP(MYRANKS_H[[#This Row],[IDFRANGRAPHS]],STEAMER_H[],COLUMN(STEAMER_H[BB]),FALSE)</f>
        <v>49</v>
      </c>
      <c r="N177" s="12">
        <f>VLOOKUP(MYRANKS_H[[#This Row],[IDFRANGRAPHS]],STEAMER_H[],COLUMN(STEAMER_H[SO]),FALSE)</f>
        <v>67</v>
      </c>
      <c r="O177" s="12">
        <f>VLOOKUP(MYRANKS_H[[#This Row],[IDFRANGRAPHS]],STEAMER_H[],COLUMN(STEAMER_H[SB]),FALSE)</f>
        <v>13</v>
      </c>
      <c r="P177" s="14">
        <f>MYRANKS_H[[#This Row],[H]]/MYRANKS_H[[#This Row],[AB]]</f>
        <v>0.26792452830188679</v>
      </c>
      <c r="Q177" s="26">
        <f>MYRANKS_H[[#This Row],[R]]/24.6-VLOOKUP(MYRANKS_H[[#This Row],[POS]],ReplacementLevel_H[],COLUMN(ReplacementLevel_H[R]),FALSE)</f>
        <v>0.47552845528455245</v>
      </c>
      <c r="R177" s="26">
        <f>MYRANKS_H[[#This Row],[HR]]/10.4-VLOOKUP(MYRANKS_H[[#This Row],[POS]],ReplacementLevel_H[],COLUMN(ReplacementLevel_H[HR]),FALSE)</f>
        <v>-0.61923076923076936</v>
      </c>
      <c r="S177" s="26">
        <f>MYRANKS_H[[#This Row],[RBI]]/24.6-VLOOKUP(MYRANKS_H[[#This Row],[POS]],ReplacementLevel_H[],COLUMN(ReplacementLevel_H[RBI]),FALSE)</f>
        <v>-0.25138211382113829</v>
      </c>
      <c r="T177" s="26">
        <f>MYRANKS_H[[#This Row],[SB]]/9.4-VLOOKUP(MYRANKS_H[[#This Row],[POS]],ReplacementLevel_H[],COLUMN(ReplacementLevel_H[SB]),FALSE)</f>
        <v>4.2978723404255126E-2</v>
      </c>
      <c r="U177" s="26">
        <f>((MYRANKS_H[[#This Row],[H]]+1768)/(MYRANKS_H[[#This Row],[AB]]+6617)-0.267)/0.0024-VLOOKUP(MYRANKS_H[[#This Row],[POS]],ReplacementLevel_H[],COLUMN(ReplacementLevel_H[AVG]),FALSE)</f>
        <v>0.18208245884053836</v>
      </c>
      <c r="V177" s="26">
        <f>MYRANKS_H[[#This Row],[RSGP]]+MYRANKS_H[[#This Row],[HRSGP]]+MYRANKS_H[[#This Row],[RBISGP]]+MYRANKS_H[[#This Row],[SBSGP]]+MYRANKS_H[[#This Row],[AVGSGP]]</f>
        <v>-0.17002324552256171</v>
      </c>
    </row>
    <row r="178" spans="1:22" x14ac:dyDescent="0.25">
      <c r="A178" s="7" t="s">
        <v>18810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Row],[IDFRANGRAPHS]],STEAMER_H[],COLUMN(STEAMER_H[PA]),FALSE)</f>
        <v>483</v>
      </c>
      <c r="H178" s="12">
        <f>VLOOKUP(MYRANKS_H[[#This Row],[IDFRANGRAPHS]],STEAMER_H[],COLUMN(STEAMER_H[AB]),FALSE)</f>
        <v>417</v>
      </c>
      <c r="I178" s="12">
        <f>VLOOKUP(MYRANKS_H[[#This Row],[IDFRANGRAPHS]],STEAMER_H[],COLUMN(STEAMER_H[H]),FALSE)</f>
        <v>104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59</v>
      </c>
      <c r="L178" s="12">
        <f>VLOOKUP(MYRANKS_H[[#This Row],[IDFRANGRAPHS]],STEAMER_H[],COLUMN(STEAMER_H[RBI]),FALSE)</f>
        <v>61</v>
      </c>
      <c r="M178" s="12">
        <f>VLOOKUP(MYRANKS_H[[#This Row],[IDFRANGRAPHS]],STEAMER_H[],COLUMN(STEAMER_H[BB]),FALSE)</f>
        <v>57</v>
      </c>
      <c r="N178" s="12">
        <f>VLOOKUP(MYRANKS_H[[#This Row],[IDFRANGRAPHS]],STEAMER_H[],COLUMN(STEAMER_H[SO]),FALSE)</f>
        <v>100</v>
      </c>
      <c r="O178" s="12">
        <f>VLOOKUP(MYRANKS_H[[#This Row],[IDFRANGRAPHS]],STEAMER_H[],COLUMN(STEAMER_H[SB]),FALSE)</f>
        <v>4</v>
      </c>
      <c r="P178" s="14">
        <f>MYRANKS_H[[#This Row],[H]]/MYRANKS_H[[#This Row],[AB]]</f>
        <v>0.24940047961630696</v>
      </c>
      <c r="Q178" s="26">
        <f>MYRANKS_H[[#This Row],[R]]/24.6-VLOOKUP(MYRANKS_H[[#This Row],[POS]],ReplacementLevel_H[],COLUMN(ReplacementLevel_H[R]),FALSE)</f>
        <v>2.837398373983735E-2</v>
      </c>
      <c r="R178" s="26">
        <f>MYRANKS_H[[#This Row],[HR]]/10.4-VLOOKUP(MYRANKS_H[[#This Row],[POS]],ReplacementLevel_H[],COLUMN(ReplacementLevel_H[HR]),FALSE)</f>
        <v>0.53461538461538449</v>
      </c>
      <c r="S178" s="26">
        <f>MYRANKS_H[[#This Row],[RBI]]/24.6-VLOOKUP(MYRANKS_H[[#This Row],[POS]],ReplacementLevel_H[],COLUMN(ReplacementLevel_H[RBI]),FALSE)</f>
        <v>0.43967479674796728</v>
      </c>
      <c r="T178" s="26">
        <f>MYRANKS_H[[#This Row],[SB]]/9.4-VLOOKUP(MYRANKS_H[[#This Row],[POS]],ReplacementLevel_H[],COLUMN(ReplacementLevel_H[SB]),FALSE)</f>
        <v>-0.91446808510638311</v>
      </c>
      <c r="U178" s="26">
        <f>((MYRANKS_H[[#This Row],[H]]+1768)/(MYRANKS_H[[#This Row],[AB]]+6617)-0.267)/0.0024-VLOOKUP(MYRANKS_H[[#This Row],[POS]],ReplacementLevel_H[],COLUMN(ReplacementLevel_H[AVG]),FALSE)</f>
        <v>-0.28003696332102823</v>
      </c>
      <c r="V178" s="26">
        <f>MYRANKS_H[[#This Row],[RSGP]]+MYRANKS_H[[#This Row],[HRSGP]]+MYRANKS_H[[#This Row],[RBISGP]]+MYRANKS_H[[#This Row],[SBSGP]]+MYRANKS_H[[#This Row],[AVGSGP]]</f>
        <v>-0.19184088332422222</v>
      </c>
    </row>
    <row r="179" spans="1:22" x14ac:dyDescent="0.25">
      <c r="A179" s="8" t="s">
        <v>20180</v>
      </c>
      <c r="B179" s="15" t="str">
        <f>VLOOKUP(MYRANKS_H[[#This Row],[PLAYERID]],PLAYERIDMAP[],COLUMN(PLAYERIDMAP[LASTNAME]),FALSE)</f>
        <v>Saltalamacchia</v>
      </c>
      <c r="C179" s="12" t="str">
        <f>VLOOKUP(MYRANKS_H[[#This Row],[PLAYERID]],PLAYERIDMAP[],COLUMN(PLAYERIDMAP[FIRSTNAME]),FALSE)</f>
        <v xml:space="preserve">Jarrod </v>
      </c>
      <c r="D179" s="12" t="str">
        <f>VLOOKUP(MYRANKS_H[[#This Row],[PLAYERID]],PLAYERIDMAP[],COLUMN(PLAYERIDMAP[TEAM]),FALSE)</f>
        <v>BOS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5557</v>
      </c>
      <c r="G179" s="12">
        <f>VLOOKUP(MYRANKS_H[[#This Row],[IDFRANGRAPHS]],STEAMER_H[],COLUMN(STEAMER_H[PA]),FALSE)</f>
        <v>301</v>
      </c>
      <c r="H179" s="12">
        <f>VLOOKUP(MYRANKS_H[[#This Row],[IDFRANGRAPHS]],STEAMER_H[],COLUMN(STEAMER_H[AB]),FALSE)</f>
        <v>270</v>
      </c>
      <c r="I179" s="12">
        <f>VLOOKUP(MYRANKS_H[[#This Row],[IDFRANGRAPHS]],STEAMER_H[],COLUMN(STEAMER_H[H]),FALSE)</f>
        <v>62</v>
      </c>
      <c r="J179" s="12">
        <f>VLOOKUP(MYRANKS_H[[#This Row],[IDFRANGRAPHS]],STEAMER_H[],COLUMN(STEAMER_H[HR]),FALSE)</f>
        <v>12</v>
      </c>
      <c r="K179" s="12">
        <f>VLOOKUP(MYRANKS_H[[#This Row],[IDFRANGRAPHS]],STEAMER_H[],COLUMN(STEAMER_H[R]),FALSE)</f>
        <v>35</v>
      </c>
      <c r="L179" s="12">
        <f>VLOOKUP(MYRANKS_H[[#This Row],[IDFRANGRAPHS]],STEAMER_H[],COLUMN(STEAMER_H[RBI]),FALSE)</f>
        <v>37</v>
      </c>
      <c r="M179" s="12">
        <f>VLOOKUP(MYRANKS_H[[#This Row],[IDFRANGRAPHS]],STEAMER_H[],COLUMN(STEAMER_H[BB]),FALSE)</f>
        <v>25</v>
      </c>
      <c r="N179" s="12">
        <f>VLOOKUP(MYRANKS_H[[#This Row],[IDFRANGRAPHS]],STEAMER_H[],COLUMN(STEAMER_H[SO]),FALSE)</f>
        <v>85</v>
      </c>
      <c r="O179" s="12">
        <f>VLOOKUP(MYRANKS_H[[#This Row],[IDFRANGRAPHS]],STEAMER_H[],COLUMN(STEAMER_H[SB]),FALSE)</f>
        <v>1</v>
      </c>
      <c r="P179" s="14">
        <f>MYRANKS_H[[#This Row],[H]]/MYRANKS_H[[#This Row],[AB]]</f>
        <v>0.22962962962962963</v>
      </c>
      <c r="Q179" s="26">
        <f>MYRANKS_H[[#This Row],[R]]/24.6-VLOOKUP(MYRANKS_H[[#This Row],[POS]],ReplacementLevel_H[],COLUMN(ReplacementLevel_H[R]),FALSE)</f>
        <v>3.2764227642276378E-2</v>
      </c>
      <c r="R179" s="26">
        <f>MYRANKS_H[[#This Row],[HR]]/10.4-VLOOKUP(MYRANKS_H[[#This Row],[POS]],ReplacementLevel_H[],COLUMN(ReplacementLevel_H[HR]),FALSE)</f>
        <v>0.28384615384615375</v>
      </c>
      <c r="S179" s="26">
        <f>MYRANKS_H[[#This Row],[RBI]]/24.6-VLOOKUP(MYRANKS_H[[#This Row],[POS]],ReplacementLevel_H[],COLUMN(ReplacementLevel_H[RBI]),FALSE)</f>
        <v>9.406504065040644E-2</v>
      </c>
      <c r="T179" s="26">
        <f>MYRANKS_H[[#This Row],[SB]]/9.4-VLOOKUP(MYRANKS_H[[#This Row],[POS]],ReplacementLevel_H[],COLUMN(ReplacementLevel_H[SB]),FALSE)</f>
        <v>-2.3617021276595748E-2</v>
      </c>
      <c r="U179" s="26">
        <f>((MYRANKS_H[[#This Row],[H]]+1768)/(MYRANKS_H[[#This Row],[AB]]+6617)-0.267)/0.0024-VLOOKUP(MYRANKS_H[[#This Row],[POS]],ReplacementLevel_H[],COLUMN(ReplacementLevel_H[AVG]),FALSE)</f>
        <v>-0.18415855960504968</v>
      </c>
      <c r="V179" s="26">
        <f>MYRANKS_H[[#This Row],[RSGP]]+MYRANKS_H[[#This Row],[HRSGP]]+MYRANKS_H[[#This Row],[RBISGP]]+MYRANKS_H[[#This Row],[SBSGP]]+MYRANKS_H[[#This Row],[AVGSGP]]</f>
        <v>0.20289984125719113</v>
      </c>
    </row>
    <row r="180" spans="1:22" ht="15" customHeight="1" x14ac:dyDescent="0.25">
      <c r="A180" s="8" t="s">
        <v>20331</v>
      </c>
      <c r="B180" s="15" t="str">
        <f>VLOOKUP(MYRANKS_H[[#This Row],[PLAYERID]],PLAYERIDMAP[],COLUMN(PLAYERIDMAP[LASTNAME]),FALSE)</f>
        <v>Snider</v>
      </c>
      <c r="C180" s="12" t="str">
        <f>VLOOKUP(MYRANKS_H[[#This Row],[PLAYERID]],PLAYERIDMAP[],COLUMN(PLAYERIDMAP[FIRSTNAME]),FALSE)</f>
        <v xml:space="preserve">Travis </v>
      </c>
      <c r="D180" s="12" t="str">
        <f>VLOOKUP(MYRANKS_H[[#This Row],[PLAYERID]],PLAYERIDMAP[],COLUMN(PLAYERIDMAP[TEAM]),FALSE)</f>
        <v>PIT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2830</v>
      </c>
      <c r="G180" s="12">
        <f>VLOOKUP(MYRANKS_H[[#This Row],[IDFRANGRAPHS]],STEAMER_H[],COLUMN(STEAMER_H[PA]),FALSE)</f>
        <v>415</v>
      </c>
      <c r="H180" s="12">
        <f>VLOOKUP(MYRANKS_H[[#This Row],[IDFRANGRAPHS]],STEAMER_H[],COLUMN(STEAMER_H[AB]),FALSE)</f>
        <v>372</v>
      </c>
      <c r="I180" s="12">
        <f>VLOOKUP(MYRANKS_H[[#This Row],[IDFRANGRAPHS]],STEAMER_H[],COLUMN(STEAMER_H[H]),FALSE)</f>
        <v>102</v>
      </c>
      <c r="J180" s="12">
        <f>VLOOKUP(MYRANKS_H[[#This Row],[IDFRANGRAPHS]],STEAMER_H[],COLUMN(STEAMER_H[HR]),FALSE)</f>
        <v>15</v>
      </c>
      <c r="K180" s="12">
        <f>VLOOKUP(MYRANKS_H[[#This Row],[IDFRANGRAPHS]],STEAMER_H[],COLUMN(STEAMER_H[R]),FALSE)</f>
        <v>48</v>
      </c>
      <c r="L180" s="12">
        <f>VLOOKUP(MYRANKS_H[[#This Row],[IDFRANGRAPHS]],STEAMER_H[],COLUMN(STEAMER_H[RBI]),FALSE)</f>
        <v>53</v>
      </c>
      <c r="M180" s="12">
        <f>VLOOKUP(MYRANKS_H[[#This Row],[IDFRANGRAPHS]],STEAMER_H[],COLUMN(STEAMER_H[BB]),FALSE)</f>
        <v>37</v>
      </c>
      <c r="N180" s="12">
        <f>VLOOKUP(MYRANKS_H[[#This Row],[IDFRANGRAPHS]],STEAMER_H[],COLUMN(STEAMER_H[SO]),FALSE)</f>
        <v>84</v>
      </c>
      <c r="O180" s="12">
        <f>VLOOKUP(MYRANKS_H[[#This Row],[IDFRANGRAPHS]],STEAMER_H[],COLUMN(STEAMER_H[SB]),FALSE)</f>
        <v>7</v>
      </c>
      <c r="P180" s="14">
        <f>MYRANKS_H[[#This Row],[H]]/MYRANKS_H[[#This Row],[AB]]</f>
        <v>0.27419354838709675</v>
      </c>
      <c r="Q180" s="26">
        <f>MYRANKS_H[[#This Row],[R]]/24.6-VLOOKUP(MYRANKS_H[[#This Row],[POS]],ReplacementLevel_H[],COLUMN(ReplacementLevel_H[R]),FALSE)</f>
        <v>-0.4187804878048782</v>
      </c>
      <c r="R180" s="26">
        <f>MYRANKS_H[[#This Row],[HR]]/10.4-VLOOKUP(MYRANKS_H[[#This Row],[POS]],ReplacementLevel_H[],COLUMN(ReplacementLevel_H[HR]),FALSE)</f>
        <v>0.3423076923076922</v>
      </c>
      <c r="S180" s="26">
        <f>MYRANKS_H[[#This Row],[RBI]]/24.6-VLOOKUP(MYRANKS_H[[#This Row],[POS]],ReplacementLevel_H[],COLUMN(ReplacementLevel_H[RBI]),FALSE)</f>
        <v>0.11447154471544696</v>
      </c>
      <c r="T180" s="26">
        <f>MYRANKS_H[[#This Row],[SB]]/9.4-VLOOKUP(MYRANKS_H[[#This Row],[POS]],ReplacementLevel_H[],COLUMN(ReplacementLevel_H[SB]),FALSE)</f>
        <v>-0.59531914893617033</v>
      </c>
      <c r="U180" s="26">
        <f>((MYRANKS_H[[#This Row],[H]]+1768)/(MYRANKS_H[[#This Row],[AB]]+6617)-0.267)/0.0024-VLOOKUP(MYRANKS_H[[#This Row],[POS]],ReplacementLevel_H[],COLUMN(ReplacementLevel_H[AVG]),FALSE)</f>
        <v>0.31471407449802513</v>
      </c>
      <c r="V180" s="26">
        <f>MYRANKS_H[[#This Row],[RSGP]]+MYRANKS_H[[#This Row],[HRSGP]]+MYRANKS_H[[#This Row],[RBISGP]]+MYRANKS_H[[#This Row],[SBSGP]]+MYRANKS_H[[#This Row],[AVGSGP]]</f>
        <v>-0.24260632521988423</v>
      </c>
    </row>
    <row r="181" spans="1:22" ht="15" customHeight="1" x14ac:dyDescent="0.25">
      <c r="A181" s="7" t="s">
        <v>18001</v>
      </c>
      <c r="B181" s="8" t="str">
        <f>VLOOKUP(MYRANKS_H[[#This Row],[PLAYERID]],PLAYERIDMAP[],COLUMN(PLAYERIDMAP[LASTNAME]),FALSE)</f>
        <v>Ellis</v>
      </c>
      <c r="C181" s="11" t="str">
        <f>VLOOKUP(MYRANKS_H[[#This Row],[PLAYERID]],PLAYERIDMAP[],COLUMN(PLAYERIDMAP[FIRSTNAME]),FALSE)</f>
        <v xml:space="preserve">A.J. </v>
      </c>
      <c r="D181" s="11" t="str">
        <f>VLOOKUP(MYRANKS_H[[#This Row],[PLAYERID]],PLAYERIDMAP[],COLUMN(PLAYERIDMAP[TEAM]),FALSE)</f>
        <v>LAD</v>
      </c>
      <c r="E181" s="11" t="str">
        <f>VLOOKUP(MYRANKS_H[[#This Row],[PLAYERID]],PLAYERIDMAP[],COLUMN(PLAYERIDMAP[POS]),FALSE)</f>
        <v>C</v>
      </c>
      <c r="F181" s="11">
        <f>VLOOKUP(MYRANKS_H[[#This Row],[PLAYERID]],PLAYERIDMAP[],COLUMN(PLAYERIDMAP[IDFANGRAPHS]),FALSE)</f>
        <v>5677</v>
      </c>
      <c r="G181" s="12">
        <f>VLOOKUP(MYRANKS_H[[#This Row],[IDFRANGRAPHS]],STEAMER_H[],COLUMN(STEAMER_H[PA]),FALSE)</f>
        <v>405</v>
      </c>
      <c r="H181" s="12">
        <f>VLOOKUP(MYRANKS_H[[#This Row],[IDFRANGRAPHS]],STEAMER_H[],COLUMN(STEAMER_H[AB]),FALSE)</f>
        <v>341</v>
      </c>
      <c r="I181" s="12">
        <f>VLOOKUP(MYRANKS_H[[#This Row],[IDFRANGRAPHS]],STEAMER_H[],COLUMN(STEAMER_H[H]),FALSE)</f>
        <v>84</v>
      </c>
      <c r="J181" s="12">
        <f>VLOOKUP(MYRANKS_H[[#This Row],[IDFRANGRAPHS]],STEAMER_H[],COLUMN(STEAMER_H[HR]),FALSE)</f>
        <v>7</v>
      </c>
      <c r="K181" s="12">
        <f>VLOOKUP(MYRANKS_H[[#This Row],[IDFRANGRAPHS]],STEAMER_H[],COLUMN(STEAMER_H[R]),FALSE)</f>
        <v>40</v>
      </c>
      <c r="L181" s="12">
        <f>VLOOKUP(MYRANKS_H[[#This Row],[IDFRANGRAPHS]],STEAMER_H[],COLUMN(STEAMER_H[RBI]),FALSE)</f>
        <v>38</v>
      </c>
      <c r="M181" s="12">
        <f>VLOOKUP(MYRANKS_H[[#This Row],[IDFRANGRAPHS]],STEAMER_H[],COLUMN(STEAMER_H[BB]),FALSE)</f>
        <v>53</v>
      </c>
      <c r="N181" s="12">
        <f>VLOOKUP(MYRANKS_H[[#This Row],[IDFRANGRAPHS]],STEAMER_H[],COLUMN(STEAMER_H[SO]),FALSE)</f>
        <v>75</v>
      </c>
      <c r="O181" s="12">
        <f>VLOOKUP(MYRANKS_H[[#This Row],[IDFRANGRAPHS]],STEAMER_H[],COLUMN(STEAMER_H[SB]),FALSE)</f>
        <v>1</v>
      </c>
      <c r="P181" s="14">
        <f>MYRANKS_H[[#This Row],[H]]/MYRANKS_H[[#This Row],[AB]]</f>
        <v>0.24633431085043989</v>
      </c>
      <c r="Q181" s="26">
        <f>MYRANKS_H[[#This Row],[R]]/24.6-VLOOKUP(MYRANKS_H[[#This Row],[POS]],ReplacementLevel_H[],COLUMN(ReplacementLevel_H[R]),FALSE)</f>
        <v>0.23601626016260169</v>
      </c>
      <c r="R181" s="26">
        <f>MYRANKS_H[[#This Row],[HR]]/10.4-VLOOKUP(MYRANKS_H[[#This Row],[POS]],ReplacementLevel_H[],COLUMN(ReplacementLevel_H[HR]),FALSE)</f>
        <v>-0.19692307692307698</v>
      </c>
      <c r="S181" s="26">
        <f>MYRANKS_H[[#This Row],[RBI]]/24.6-VLOOKUP(MYRANKS_H[[#This Row],[POS]],ReplacementLevel_H[],COLUMN(ReplacementLevel_H[RBI]),FALSE)</f>
        <v>0.13471544715447159</v>
      </c>
      <c r="T181" s="26">
        <f>MYRANKS_H[[#This Row],[SB]]/9.4-VLOOKUP(MYRANKS_H[[#This Row],[POS]],ReplacementLevel_H[],COLUMN(ReplacementLevel_H[SB]),FALSE)</f>
        <v>-2.3617021276595748E-2</v>
      </c>
      <c r="U181" s="26">
        <f>((MYRANKS_H[[#This Row],[H]]+1768)/(MYRANKS_H[[#This Row],[AB]]+6617)-0.267)/0.0024-VLOOKUP(MYRANKS_H[[#This Row],[POS]],ReplacementLevel_H[],COLUMN(ReplacementLevel_H[AVG]),FALSE)</f>
        <v>3.5163361119126546E-3</v>
      </c>
      <c r="V181" s="26">
        <f>MYRANKS_H[[#This Row],[RSGP]]+MYRANKS_H[[#This Row],[HRSGP]]+MYRANKS_H[[#This Row],[RBISGP]]+MYRANKS_H[[#This Row],[SBSGP]]+MYRANKS_H[[#This Row],[AVGSGP]]</f>
        <v>0.15370794522931319</v>
      </c>
    </row>
    <row r="182" spans="1:22" ht="15" customHeight="1" x14ac:dyDescent="0.25">
      <c r="A182" s="8" t="s">
        <v>20125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Row],[IDFRANGRAPHS]],STEAMER_H[],COLUMN(STEAMER_H[PA]),FALSE)</f>
        <v>488</v>
      </c>
      <c r="H182" s="12">
        <f>VLOOKUP(MYRANKS_H[[#This Row],[IDFRANGRAPHS]],STEAMER_H[],COLUMN(STEAMER_H[AB]),FALSE)</f>
        <v>438</v>
      </c>
      <c r="I182" s="12">
        <f>VLOOKUP(MYRANKS_H[[#This Row],[IDFRANGRAPHS]],STEAMER_H[],COLUMN(STEAMER_H[H]),FALSE)</f>
        <v>113</v>
      </c>
      <c r="J182" s="12">
        <f>VLOOKUP(MYRANKS_H[[#This Row],[IDFRANGRAPHS]],STEAMER_H[],COLUMN(STEAMER_H[HR]),FALSE)</f>
        <v>16</v>
      </c>
      <c r="K182" s="12">
        <f>VLOOKUP(MYRANKS_H[[#This Row],[IDFRANGRAPHS]],STEAMER_H[],COLUMN(STEAMER_H[R]),FALSE)</f>
        <v>56</v>
      </c>
      <c r="L182" s="12">
        <f>VLOOKUP(MYRANKS_H[[#This Row],[IDFRANGRAPHS]],STEAMER_H[],COLUMN(STEAMER_H[RBI]),FALSE)</f>
        <v>60</v>
      </c>
      <c r="M182" s="12">
        <f>VLOOKUP(MYRANKS_H[[#This Row],[IDFRANGRAPHS]],STEAMER_H[],COLUMN(STEAMER_H[BB]),FALSE)</f>
        <v>41</v>
      </c>
      <c r="N182" s="12">
        <f>VLOOKUP(MYRANKS_H[[#This Row],[IDFRANGRAPHS]],STEAMER_H[],COLUMN(STEAMER_H[SO]),FALSE)</f>
        <v>106</v>
      </c>
      <c r="O182" s="12">
        <f>VLOOKUP(MYRANKS_H[[#This Row],[IDFRANGRAPHS]],STEAMER_H[],COLUMN(STEAMER_H[SB]),FALSE)</f>
        <v>3</v>
      </c>
      <c r="P182" s="14">
        <f>MYRANKS_H[[#This Row],[H]]/MYRANKS_H[[#This Row],[AB]]</f>
        <v>0.25799086757990869</v>
      </c>
      <c r="Q182" s="26">
        <f>MYRANKS_H[[#This Row],[R]]/24.6-VLOOKUP(MYRANKS_H[[#This Row],[POS]],ReplacementLevel_H[],COLUMN(ReplacementLevel_H[R]),FALSE)</f>
        <v>-9.3577235772357881E-2</v>
      </c>
      <c r="R182" s="26">
        <f>MYRANKS_H[[#This Row],[HR]]/10.4-VLOOKUP(MYRANKS_H[[#This Row],[POS]],ReplacementLevel_H[],COLUMN(ReplacementLevel_H[HR]),FALSE)</f>
        <v>0.43846153846153824</v>
      </c>
      <c r="S182" s="26">
        <f>MYRANKS_H[[#This Row],[RBI]]/24.6-VLOOKUP(MYRANKS_H[[#This Row],[POS]],ReplacementLevel_H[],COLUMN(ReplacementLevel_H[RBI]),FALSE)</f>
        <v>0.39902439024390235</v>
      </c>
      <c r="T182" s="26">
        <f>MYRANKS_H[[#This Row],[SB]]/9.4-VLOOKUP(MYRANKS_H[[#This Row],[POS]],ReplacementLevel_H[],COLUMN(ReplacementLevel_H[SB]),FALSE)</f>
        <v>-1.0208510638297874</v>
      </c>
      <c r="U182" s="26">
        <f>((MYRANKS_H[[#This Row],[H]]+1768)/(MYRANKS_H[[#This Row],[AB]]+6617)-0.267)/0.0024-VLOOKUP(MYRANKS_H[[#This Row],[POS]],ReplacementLevel_H[],COLUMN(ReplacementLevel_H[AVG]),FALSE)</f>
        <v>-7.8575478384122752E-2</v>
      </c>
      <c r="V182" s="26">
        <f>MYRANKS_H[[#This Row],[RSGP]]+MYRANKS_H[[#This Row],[HRSGP]]+MYRANKS_H[[#This Row],[RBISGP]]+MYRANKS_H[[#This Row],[SBSGP]]+MYRANKS_H[[#This Row],[AVGSGP]]</f>
        <v>-0.35551784928082747</v>
      </c>
    </row>
    <row r="183" spans="1:22" x14ac:dyDescent="0.25">
      <c r="A183" s="7" t="s">
        <v>19454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Row],[IDFRANGRAPHS]],STEAMER_H[],COLUMN(STEAMER_H[PA]),FALSE)</f>
        <v>510</v>
      </c>
      <c r="H183" s="12">
        <f>VLOOKUP(MYRANKS_H[[#This Row],[IDFRANGRAPHS]],STEAMER_H[],COLUMN(STEAMER_H[AB]),FALSE)</f>
        <v>442</v>
      </c>
      <c r="I183" s="12">
        <f>VLOOKUP(MYRANKS_H[[#This Row],[IDFRANGRAPHS]],STEAMER_H[],COLUMN(STEAMER_H[H]),FALSE)</f>
        <v>112</v>
      </c>
      <c r="J183" s="12">
        <f>VLOOKUP(MYRANKS_H[[#This Row],[IDFRANGRAPHS]],STEAMER_H[],COLUMN(STEAMER_H[HR]),FALSE)</f>
        <v>16</v>
      </c>
      <c r="K183" s="12">
        <f>VLOOKUP(MYRANKS_H[[#This Row],[IDFRANGRAPHS]],STEAMER_H[],COLUMN(STEAMER_H[R]),FALSE)</f>
        <v>59</v>
      </c>
      <c r="L183" s="12">
        <f>VLOOKUP(MYRANKS_H[[#This Row],[IDFRANGRAPHS]],STEAMER_H[],COLUMN(STEAMER_H[RBI]),FALSE)</f>
        <v>62</v>
      </c>
      <c r="M183" s="12">
        <f>VLOOKUP(MYRANKS_H[[#This Row],[IDFRANGRAPHS]],STEAMER_H[],COLUMN(STEAMER_H[BB]),FALSE)</f>
        <v>58</v>
      </c>
      <c r="N183" s="12">
        <f>VLOOKUP(MYRANKS_H[[#This Row],[IDFRANGRAPHS]],STEAMER_H[],COLUMN(STEAMER_H[SO]),FALSE)</f>
        <v>82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0.25339366515837103</v>
      </c>
      <c r="Q183" s="26">
        <f>MYRANKS_H[[#This Row],[R]]/24.6-VLOOKUP(MYRANKS_H[[#This Row],[POS]],ReplacementLevel_H[],COLUMN(ReplacementLevel_H[R]),FALSE)</f>
        <v>2.837398373983735E-2</v>
      </c>
      <c r="R183" s="26">
        <f>MYRANKS_H[[#This Row],[HR]]/10.4-VLOOKUP(MYRANKS_H[[#This Row],[POS]],ReplacementLevel_H[],COLUMN(ReplacementLevel_H[HR]),FALSE)</f>
        <v>0.43846153846153824</v>
      </c>
      <c r="S183" s="26">
        <f>MYRANKS_H[[#This Row],[RBI]]/24.6-VLOOKUP(MYRANKS_H[[#This Row],[POS]],ReplacementLevel_H[],COLUMN(ReplacementLevel_H[RBI]),FALSE)</f>
        <v>0.48032520325203221</v>
      </c>
      <c r="T183" s="26">
        <f>MYRANKS_H[[#This Row],[SB]]/9.4-VLOOKUP(MYRANKS_H[[#This Row],[POS]],ReplacementLevel_H[],COLUMN(ReplacementLevel_H[SB]),FALSE)</f>
        <v>-1.1272340425531915</v>
      </c>
      <c r="U183" s="26">
        <f>((MYRANKS_H[[#This Row],[H]]+1768)/(MYRANKS_H[[#This Row],[AB]]+6617)-0.267)/0.0024-VLOOKUP(MYRANKS_H[[#This Row],[POS]],ReplacementLevel_H[],COLUMN(ReplacementLevel_H[AVG]),FALSE)</f>
        <v>-0.20055201397742445</v>
      </c>
      <c r="V183" s="26">
        <f>MYRANKS_H[[#This Row],[RSGP]]+MYRANKS_H[[#This Row],[HRSGP]]+MYRANKS_H[[#This Row],[RBISGP]]+MYRANKS_H[[#This Row],[SBSGP]]+MYRANKS_H[[#This Row],[AVGSGP]]</f>
        <v>-0.38062533107720814</v>
      </c>
    </row>
    <row r="184" spans="1:22" ht="15" customHeight="1" x14ac:dyDescent="0.25">
      <c r="A184" s="8" t="s">
        <v>19683</v>
      </c>
      <c r="B184" s="15" t="str">
        <f>VLOOKUP(MYRANKS_H[[#This Row],[PLAYERID]],PLAYERIDMAP[],COLUMN(PLAYERIDMAP[LASTNAME]),FALSE)</f>
        <v>Parra</v>
      </c>
      <c r="C184" s="12" t="str">
        <f>VLOOKUP(MYRANKS_H[[#This Row],[PLAYERID]],PLAYERIDMAP[],COLUMN(PLAYERIDMAP[FIRSTNAME]),FALSE)</f>
        <v xml:space="preserve">Gerardo </v>
      </c>
      <c r="D184" s="12" t="str">
        <f>VLOOKUP(MYRANKS_H[[#This Row],[PLAYERID]],PLAYERIDMAP[],COLUMN(PLAYERIDMAP[TEAM]),FALSE)</f>
        <v>ARI</v>
      </c>
      <c r="E184" s="12" t="str">
        <f>VLOOKUP(MYRANKS_H[[#This Row],[PLAYERID]],PLAYERIDMAP[],COLUMN(PLAYERIDMAP[POS]),FALSE)</f>
        <v>OF</v>
      </c>
      <c r="F184" s="12">
        <f>VLOOKUP(MYRANKS_H[[#This Row],[PLAYERID]],PLAYERIDMAP[],COLUMN(PLAYERIDMAP[IDFANGRAPHS]),FALSE)</f>
        <v>8553</v>
      </c>
      <c r="G184" s="12">
        <f>VLOOKUP(MYRANKS_H[[#This Row],[IDFRANGRAPHS]],STEAMER_H[],COLUMN(STEAMER_H[PA]),FALSE)</f>
        <v>469</v>
      </c>
      <c r="H184" s="12">
        <f>VLOOKUP(MYRANKS_H[[#This Row],[IDFRANGRAPHS]],STEAMER_H[],COLUMN(STEAMER_H[AB]),FALSE)</f>
        <v>421</v>
      </c>
      <c r="I184" s="12">
        <f>VLOOKUP(MYRANKS_H[[#This Row],[IDFRANGRAPHS]],STEAMER_H[],COLUMN(STEAMER_H[H]),FALSE)</f>
        <v>118</v>
      </c>
      <c r="J184" s="12">
        <f>VLOOKUP(MYRANKS_H[[#This Row],[IDFRANGRAPHS]],STEAMER_H[],COLUMN(STEAMER_H[HR]),FALSE)</f>
        <v>8</v>
      </c>
      <c r="K184" s="12">
        <f>VLOOKUP(MYRANKS_H[[#This Row],[IDFRANGRAPHS]],STEAMER_H[],COLUMN(STEAMER_H[R]),FALSE)</f>
        <v>55</v>
      </c>
      <c r="L184" s="12">
        <f>VLOOKUP(MYRANKS_H[[#This Row],[IDFRANGRAPHS]],STEAMER_H[],COLUMN(STEAMER_H[RBI]),FALSE)</f>
        <v>45</v>
      </c>
      <c r="M184" s="12">
        <f>VLOOKUP(MYRANKS_H[[#This Row],[IDFRANGRAPHS]],STEAMER_H[],COLUMN(STEAMER_H[BB]),FALSE)</f>
        <v>38</v>
      </c>
      <c r="N184" s="12">
        <f>VLOOKUP(MYRANKS_H[[#This Row],[IDFRANGRAPHS]],STEAMER_H[],COLUMN(STEAMER_H[SO]),FALSE)</f>
        <v>80</v>
      </c>
      <c r="O184" s="12">
        <f>VLOOKUP(MYRANKS_H[[#This Row],[IDFRANGRAPHS]],STEAMER_H[],COLUMN(STEAMER_H[SB]),FALSE)</f>
        <v>10</v>
      </c>
      <c r="P184" s="14">
        <f>MYRANKS_H[[#This Row],[H]]/MYRANKS_H[[#This Row],[AB]]</f>
        <v>0.28028503562945367</v>
      </c>
      <c r="Q184" s="26">
        <f>MYRANKS_H[[#This Row],[R]]/24.6-VLOOKUP(MYRANKS_H[[#This Row],[POS]],ReplacementLevel_H[],COLUMN(ReplacementLevel_H[R]),FALSE)</f>
        <v>-0.13422764227642281</v>
      </c>
      <c r="R184" s="26">
        <f>MYRANKS_H[[#This Row],[HR]]/10.4-VLOOKUP(MYRANKS_H[[#This Row],[POS]],ReplacementLevel_H[],COLUMN(ReplacementLevel_H[HR]),FALSE)</f>
        <v>-0.33076923076923093</v>
      </c>
      <c r="S184" s="26">
        <f>MYRANKS_H[[#This Row],[RBI]]/24.6-VLOOKUP(MYRANKS_H[[#This Row],[POS]],ReplacementLevel_H[],COLUMN(ReplacementLevel_H[RBI]),FALSE)</f>
        <v>-0.21073170731707336</v>
      </c>
      <c r="T184" s="26">
        <f>MYRANKS_H[[#This Row],[SB]]/9.4-VLOOKUP(MYRANKS_H[[#This Row],[POS]],ReplacementLevel_H[],COLUMN(ReplacementLevel_H[SB]),FALSE)</f>
        <v>-0.27617021276595755</v>
      </c>
      <c r="U184" s="26">
        <f>((MYRANKS_H[[#This Row],[H]]+1768)/(MYRANKS_H[[#This Row],[AB]]+6617)-0.267)/0.0024-VLOOKUP(MYRANKS_H[[#This Row],[POS]],ReplacementLevel_H[],COLUMN(ReplacementLevel_H[AVG]),FALSE)</f>
        <v>0.48577342047929312</v>
      </c>
      <c r="V184" s="26">
        <f>MYRANKS_H[[#This Row],[RSGP]]+MYRANKS_H[[#This Row],[HRSGP]]+MYRANKS_H[[#This Row],[RBISGP]]+MYRANKS_H[[#This Row],[SBSGP]]+MYRANKS_H[[#This Row],[AVGSGP]]</f>
        <v>-0.46612537264939152</v>
      </c>
    </row>
    <row r="185" spans="1:22" ht="15" customHeight="1" x14ac:dyDescent="0.25">
      <c r="A185" s="8" t="s">
        <v>19758</v>
      </c>
      <c r="B185" s="15" t="str">
        <f>VLOOKUP(MYRANKS_H[[#This Row],[PLAYERID]],PLAYERIDMAP[],COLUMN(PLAYERIDMAP[LASTNAME]),FALSE)</f>
        <v>Peralta</v>
      </c>
      <c r="C185" s="12" t="str">
        <f>VLOOKUP(MYRANKS_H[[#This Row],[PLAYERID]],PLAYERIDMAP[],COLUMN(PLAYERIDMAP[FIRSTNAME]),FALSE)</f>
        <v xml:space="preserve">Jhonny </v>
      </c>
      <c r="D185" s="12" t="str">
        <f>VLOOKUP(MYRANKS_H[[#This Row],[PLAYERID]],PLAYERIDMAP[],COLUMN(PLAYERIDMAP[TEAM]),FALSE)</f>
        <v>DET</v>
      </c>
      <c r="E185" s="12" t="str">
        <f>VLOOKUP(MYRANKS_H[[#This Row],[PLAYERID]],PLAYERIDMAP[],COLUMN(PLAYERIDMAP[POS]),FALSE)</f>
        <v>SS</v>
      </c>
      <c r="F185" s="12">
        <f>VLOOKUP(MYRANKS_H[[#This Row],[PLAYERID]],PLAYERIDMAP[],COLUMN(PLAYERIDMAP[IDFANGRAPHS]),FALSE)</f>
        <v>1738</v>
      </c>
      <c r="G185" s="12">
        <f>VLOOKUP(MYRANKS_H[[#This Row],[IDFRANGRAPHS]],STEAMER_H[],COLUMN(STEAMER_H[PA]),FALSE)</f>
        <v>484</v>
      </c>
      <c r="H185" s="12">
        <f>VLOOKUP(MYRANKS_H[[#This Row],[IDFRANGRAPHS]],STEAMER_H[],COLUMN(STEAMER_H[AB]),FALSE)</f>
        <v>436</v>
      </c>
      <c r="I185" s="12">
        <f>VLOOKUP(MYRANKS_H[[#This Row],[IDFRANGRAPHS]],STEAMER_H[],COLUMN(STEAMER_H[H]),FALSE)</f>
        <v>113</v>
      </c>
      <c r="J185" s="12">
        <f>VLOOKUP(MYRANKS_H[[#This Row],[IDFRANGRAPHS]],STEAMER_H[],COLUMN(STEAMER_H[HR]),FALSE)</f>
        <v>13</v>
      </c>
      <c r="K185" s="12">
        <f>VLOOKUP(MYRANKS_H[[#This Row],[IDFRANGRAPHS]],STEAMER_H[],COLUMN(STEAMER_H[R]),FALSE)</f>
        <v>53</v>
      </c>
      <c r="L185" s="12">
        <f>VLOOKUP(MYRANKS_H[[#This Row],[IDFRANGRAPHS]],STEAMER_H[],COLUMN(STEAMER_H[RBI]),FALSE)</f>
        <v>57</v>
      </c>
      <c r="M185" s="12">
        <f>VLOOKUP(MYRANKS_H[[#This Row],[IDFRANGRAPHS]],STEAMER_H[],COLUMN(STEAMER_H[BB]),FALSE)</f>
        <v>40</v>
      </c>
      <c r="N185" s="12">
        <f>VLOOKUP(MYRANKS_H[[#This Row],[IDFRANGRAPHS]],STEAMER_H[],COLUMN(STEAMER_H[SO]),FALSE)</f>
        <v>83</v>
      </c>
      <c r="O185" s="12">
        <f>VLOOKUP(MYRANKS_H[[#This Row],[IDFRANGRAPHS]],STEAMER_H[],COLUMN(STEAMER_H[SB]),FALSE)</f>
        <v>1</v>
      </c>
      <c r="P185" s="14">
        <f>MYRANKS_H[[#This Row],[H]]/MYRANKS_H[[#This Row],[AB]]</f>
        <v>0.25917431192660551</v>
      </c>
      <c r="Q185" s="26">
        <f>MYRANKS_H[[#This Row],[R]]/24.6-VLOOKUP(MYRANKS_H[[#This Row],[POS]],ReplacementLevel_H[],COLUMN(ReplacementLevel_H[R]),FALSE)</f>
        <v>7.4471544715446925E-2</v>
      </c>
      <c r="R185" s="26">
        <f>MYRANKS_H[[#This Row],[HR]]/10.4-VLOOKUP(MYRANKS_H[[#This Row],[POS]],ReplacementLevel_H[],COLUMN(ReplacementLevel_H[HR]),FALSE)</f>
        <v>0.35</v>
      </c>
      <c r="S185" s="26">
        <f>MYRANKS_H[[#This Row],[RBI]]/24.6-VLOOKUP(MYRANKS_H[[#This Row],[POS]],ReplacementLevel_H[],COLUMN(ReplacementLevel_H[RBI]),FALSE)</f>
        <v>0.37707317073170721</v>
      </c>
      <c r="T185" s="26">
        <f>MYRANKS_H[[#This Row],[SB]]/9.4-VLOOKUP(MYRANKS_H[[#This Row],[POS]],ReplacementLevel_H[],COLUMN(ReplacementLevel_H[SB]),FALSE)</f>
        <v>-1.3636170212765957</v>
      </c>
      <c r="U185" s="26">
        <f>((MYRANKS_H[[#This Row],[H]]+1768)/(MYRANKS_H[[#This Row],[AB]]+6617)-0.267)/0.0024-VLOOKUP(MYRANKS_H[[#This Row],[POS]],ReplacementLevel_H[],COLUMN(ReplacementLevel_H[AVG]),FALSE)</f>
        <v>2.9264142917812541E-3</v>
      </c>
      <c r="V185" s="26">
        <f>MYRANKS_H[[#This Row],[RSGP]]+MYRANKS_H[[#This Row],[HRSGP]]+MYRANKS_H[[#This Row],[RBISGP]]+MYRANKS_H[[#This Row],[SBSGP]]+MYRANKS_H[[#This Row],[AVGSGP]]</f>
        <v>-0.55914589153766037</v>
      </c>
    </row>
    <row r="186" spans="1:22" x14ac:dyDescent="0.25">
      <c r="A186" s="8" t="s">
        <v>20242</v>
      </c>
      <c r="B186" s="15" t="str">
        <f>VLOOKUP(MYRANKS_H[[#This Row],[PLAYERID]],PLAYERIDMAP[],COLUMN(PLAYERIDMAP[LASTNAME]),FALSE)</f>
        <v>Saunders</v>
      </c>
      <c r="C186" s="12" t="str">
        <f>VLOOKUP(MYRANKS_H[[#This Row],[PLAYERID]],PLAYERIDMAP[],COLUMN(PLAYERIDMAP[FIRSTNAME]),FALSE)</f>
        <v xml:space="preserve">Michael </v>
      </c>
      <c r="D186" s="12" t="str">
        <f>VLOOKUP(MYRANKS_H[[#This Row],[PLAYERID]],PLAYERIDMAP[],COLUMN(PLAYERIDMAP[TEAM]),FALSE)</f>
        <v>SEA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9981</v>
      </c>
      <c r="G186" s="12">
        <f>VLOOKUP(MYRANKS_H[[#This Row],[IDFRANGRAPHS]],STEAMER_H[],COLUMN(STEAMER_H[PA]),FALSE)</f>
        <v>501</v>
      </c>
      <c r="H186" s="12">
        <f>VLOOKUP(MYRANKS_H[[#This Row],[IDFRANGRAPHS]],STEAMER_H[],COLUMN(STEAMER_H[AB]),FALSE)</f>
        <v>447</v>
      </c>
      <c r="I186" s="12">
        <f>VLOOKUP(MYRANKS_H[[#This Row],[IDFRANGRAPHS]],STEAMER_H[],COLUMN(STEAMER_H[H]),FALSE)</f>
        <v>105</v>
      </c>
      <c r="J186" s="12">
        <f>VLOOKUP(MYRANKS_H[[#This Row],[IDFRANGRAPHS]],STEAMER_H[],COLUMN(STEAMER_H[HR]),FALSE)</f>
        <v>14</v>
      </c>
      <c r="K186" s="12">
        <f>VLOOKUP(MYRANKS_H[[#This Row],[IDFRANGRAPHS]],STEAMER_H[],COLUMN(STEAMER_H[R]),FALSE)</f>
        <v>53</v>
      </c>
      <c r="L186" s="12">
        <f>VLOOKUP(MYRANKS_H[[#This Row],[IDFRANGRAPHS]],STEAMER_H[],COLUMN(STEAMER_H[RBI]),FALSE)</f>
        <v>53</v>
      </c>
      <c r="M186" s="12">
        <f>VLOOKUP(MYRANKS_H[[#This Row],[IDFRANGRAPHS]],STEAMER_H[],COLUMN(STEAMER_H[BB]),FALSE)</f>
        <v>47</v>
      </c>
      <c r="N186" s="12">
        <f>VLOOKUP(MYRANKS_H[[#This Row],[IDFRANGRAPHS]],STEAMER_H[],COLUMN(STEAMER_H[SO]),FALSE)</f>
        <v>119</v>
      </c>
      <c r="O186" s="12">
        <f>VLOOKUP(MYRANKS_H[[#This Row],[IDFRANGRAPHS]],STEAMER_H[],COLUMN(STEAMER_H[SB]),FALSE)</f>
        <v>13</v>
      </c>
      <c r="P186" s="14">
        <f>MYRANKS_H[[#This Row],[H]]/MYRANKS_H[[#This Row],[AB]]</f>
        <v>0.2348993288590604</v>
      </c>
      <c r="Q186" s="26">
        <f>MYRANKS_H[[#This Row],[R]]/24.6-VLOOKUP(MYRANKS_H[[#This Row],[POS]],ReplacementLevel_H[],COLUMN(ReplacementLevel_H[R]),FALSE)</f>
        <v>-0.21552845528455311</v>
      </c>
      <c r="R186" s="26">
        <f>MYRANKS_H[[#This Row],[HR]]/10.4-VLOOKUP(MYRANKS_H[[#This Row],[POS]],ReplacementLevel_H[],COLUMN(ReplacementLevel_H[HR]),FALSE)</f>
        <v>0.24615384615384595</v>
      </c>
      <c r="S186" s="26">
        <f>MYRANKS_H[[#This Row],[RBI]]/24.6-VLOOKUP(MYRANKS_H[[#This Row],[POS]],ReplacementLevel_H[],COLUMN(ReplacementLevel_H[RBI]),FALSE)</f>
        <v>0.11447154471544696</v>
      </c>
      <c r="T186" s="26">
        <f>MYRANKS_H[[#This Row],[SB]]/9.4-VLOOKUP(MYRANKS_H[[#This Row],[POS]],ReplacementLevel_H[],COLUMN(ReplacementLevel_H[SB]),FALSE)</f>
        <v>4.2978723404255126E-2</v>
      </c>
      <c r="U186" s="26">
        <f>((MYRANKS_H[[#This Row],[H]]+1768)/(MYRANKS_H[[#This Row],[AB]]+6617)-0.267)/0.0024-VLOOKUP(MYRANKS_H[[#This Row],[POS]],ReplacementLevel_H[],COLUMN(ReplacementLevel_H[AVG]),FALSE)</f>
        <v>-0.69198942997358992</v>
      </c>
      <c r="V186" s="26">
        <f>MYRANKS_H[[#This Row],[RSGP]]+MYRANKS_H[[#This Row],[HRSGP]]+MYRANKS_H[[#This Row],[RBISGP]]+MYRANKS_H[[#This Row],[SBSGP]]+MYRANKS_H[[#This Row],[AVGSGP]]</f>
        <v>-0.503913770984595</v>
      </c>
    </row>
    <row r="187" spans="1:22" ht="15" customHeight="1" x14ac:dyDescent="0.25">
      <c r="A187" s="7" t="s">
        <v>18406</v>
      </c>
      <c r="B187" s="8" t="str">
        <f>VLOOKUP(MYRANKS_H[[#This Row],[PLAYERID]],PLAYERIDMAP[],COLUMN(PLAYERIDMAP[LASTNAME]),FALSE)</f>
        <v>Gyorko</v>
      </c>
      <c r="C187" s="11" t="str">
        <f>VLOOKUP(MYRANKS_H[[#This Row],[PLAYERID]],PLAYERIDMAP[],COLUMN(PLAYERIDMAP[FIRSTNAME]),FALSE)</f>
        <v xml:space="preserve">Jedd </v>
      </c>
      <c r="D187" s="11" t="str">
        <f>VLOOKUP(MYRANKS_H[[#This Row],[PLAYERID]],PLAYERIDMAP[],COLUMN(PLAYERIDMAP[TEAM]),FALSE)</f>
        <v>SD</v>
      </c>
      <c r="E187" s="11" t="str">
        <f>VLOOKUP(MYRANKS_H[[#This Row],[PLAYERID]],PLAYERIDMAP[],COLUMN(PLAYERIDMAP[POS]),FALSE)</f>
        <v>3B</v>
      </c>
      <c r="F187" s="11" t="str">
        <f>VLOOKUP(MYRANKS_H[[#This Row],[PLAYERID]],PLAYERIDMAP[],COLUMN(PLAYERIDMAP[IDFANGRAPHS]),FALSE)</f>
        <v>sa526816</v>
      </c>
      <c r="G187" s="12">
        <f>VLOOKUP(MYRANKS_H[[#This Row],[IDFRANGRAPHS]],STEAMER_H[],COLUMN(STEAMER_H[PA]),FALSE)</f>
        <v>391</v>
      </c>
      <c r="H187" s="12">
        <f>VLOOKUP(MYRANKS_H[[#This Row],[IDFRANGRAPHS]],STEAMER_H[],COLUMN(STEAMER_H[AB]),FALSE)</f>
        <v>356</v>
      </c>
      <c r="I187" s="12">
        <f>VLOOKUP(MYRANKS_H[[#This Row],[IDFRANGRAPHS]],STEAMER_H[],COLUMN(STEAMER_H[H]),FALSE)</f>
        <v>96</v>
      </c>
      <c r="J187" s="12">
        <f>VLOOKUP(MYRANKS_H[[#This Row],[IDFRANGRAPHS]],STEAMER_H[],COLUMN(STEAMER_H[HR]),FALSE)</f>
        <v>13</v>
      </c>
      <c r="K187" s="12">
        <f>VLOOKUP(MYRANKS_H[[#This Row],[IDFRANGRAPHS]],STEAMER_H[],COLUMN(STEAMER_H[R]),FALSE)</f>
        <v>41</v>
      </c>
      <c r="L187" s="12">
        <f>VLOOKUP(MYRANKS_H[[#This Row],[IDFRANGRAPHS]],STEAMER_H[],COLUMN(STEAMER_H[RBI]),FALSE)</f>
        <v>49</v>
      </c>
      <c r="M187" s="12">
        <f>VLOOKUP(MYRANKS_H[[#This Row],[IDFRANGRAPHS]],STEAMER_H[],COLUMN(STEAMER_H[BB]),FALSE)</f>
        <v>28</v>
      </c>
      <c r="N187" s="12">
        <f>VLOOKUP(MYRANKS_H[[#This Row],[IDFRANGRAPHS]],STEAMER_H[],COLUMN(STEAMER_H[SO]),FALSE)</f>
        <v>70</v>
      </c>
      <c r="O187" s="12">
        <f>VLOOKUP(MYRANKS_H[[#This Row],[IDFRANGRAPHS]],STEAMER_H[],COLUMN(STEAMER_H[SB]),FALSE)</f>
        <v>4</v>
      </c>
      <c r="P187" s="14">
        <f>MYRANKS_H[[#This Row],[H]]/MYRANKS_H[[#This Row],[AB]]</f>
        <v>0.2696629213483146</v>
      </c>
      <c r="Q187" s="26">
        <f>MYRANKS_H[[#This Row],[R]]/24.6-VLOOKUP(MYRANKS_H[[#This Row],[POS]],ReplacementLevel_H[],COLUMN(ReplacementLevel_H[R]),FALSE)</f>
        <v>-0.52333333333333343</v>
      </c>
      <c r="R187" s="26">
        <f>MYRANKS_H[[#This Row],[HR]]/10.4-VLOOKUP(MYRANKS_H[[#This Row],[POS]],ReplacementLevel_H[],COLUMN(ReplacementLevel_H[HR]),FALSE)</f>
        <v>-0.31000000000000005</v>
      </c>
      <c r="S187" s="26">
        <f>MYRANKS_H[[#This Row],[RBI]]/24.6-VLOOKUP(MYRANKS_H[[#This Row],[POS]],ReplacementLevel_H[],COLUMN(ReplacementLevel_H[RBI]),FALSE)</f>
        <v>-0.35813008130081325</v>
      </c>
      <c r="T187" s="26">
        <f>MYRANKS_H[[#This Row],[SB]]/9.4-VLOOKUP(MYRANKS_H[[#This Row],[POS]],ReplacementLevel_H[],COLUMN(ReplacementLevel_H[SB]),FALSE)</f>
        <v>-2.4468085106382986E-2</v>
      </c>
      <c r="U187" s="26">
        <f>((MYRANKS_H[[#This Row],[H]]+1768)/(MYRANKS_H[[#This Row],[AB]]+6617)-0.267)/0.0024-VLOOKUP(MYRANKS_H[[#This Row],[POS]],ReplacementLevel_H[],COLUMN(ReplacementLevel_H[AVG]),FALSE)</f>
        <v>0.32199722740093084</v>
      </c>
      <c r="V187" s="26">
        <f>MYRANKS_H[[#This Row],[RSGP]]+MYRANKS_H[[#This Row],[HRSGP]]+MYRANKS_H[[#This Row],[RBISGP]]+MYRANKS_H[[#This Row],[SBSGP]]+MYRANKS_H[[#This Row],[AVGSGP]]</f>
        <v>-0.89393427233959888</v>
      </c>
    </row>
    <row r="188" spans="1:22" x14ac:dyDescent="0.25">
      <c r="A188" s="8" t="s">
        <v>20826</v>
      </c>
      <c r="B188" s="15" t="str">
        <f>VLOOKUP(MYRANKS_H[[#This Row],[PLAYERID]],PLAYERIDMAP[],COLUMN(PLAYERIDMAP[LASTNAME]),FALSE)</f>
        <v>Youkilis</v>
      </c>
      <c r="C188" s="12" t="str">
        <f>VLOOKUP(MYRANKS_H[[#This Row],[PLAYERID]],PLAYERIDMAP[],COLUMN(PLAYERIDMAP[FIRSTNAME]),FALSE)</f>
        <v xml:space="preserve">Kevin </v>
      </c>
      <c r="D188" s="12" t="str">
        <f>VLOOKUP(MYRANKS_H[[#This Row],[PLAYERID]],PLAYERIDMAP[],COLUMN(PLAYERIDMAP[TEAM]),FALSE)</f>
        <v>NYY</v>
      </c>
      <c r="E188" s="12" t="str">
        <f>VLOOKUP(MYRANKS_H[[#This Row],[PLAYERID]],PLAYERIDMAP[],COLUMN(PLAYERIDMAP[POS]),FALSE)</f>
        <v>3B</v>
      </c>
      <c r="F188" s="12">
        <f>VLOOKUP(MYRANKS_H[[#This Row],[PLAYERID]],PLAYERIDMAP[],COLUMN(PLAYERIDMAP[IDFANGRAPHS]),FALSE)</f>
        <v>1935</v>
      </c>
      <c r="G188" s="12">
        <f>VLOOKUP(MYRANKS_H[[#This Row],[IDFRANGRAPHS]],STEAMER_H[],COLUMN(STEAMER_H[PA]),FALSE)</f>
        <v>410</v>
      </c>
      <c r="H188" s="12">
        <f>VLOOKUP(MYRANKS_H[[#This Row],[IDFRANGRAPHS]],STEAMER_H[],COLUMN(STEAMER_H[AB]),FALSE)</f>
        <v>350</v>
      </c>
      <c r="I188" s="12">
        <f>VLOOKUP(MYRANKS_H[[#This Row],[IDFRANGRAPHS]],STEAMER_H[],COLUMN(STEAMER_H[H]),FALSE)</f>
        <v>89</v>
      </c>
      <c r="J188" s="12">
        <f>VLOOKUP(MYRANKS_H[[#This Row],[IDFRANGRAPHS]],STEAMER_H[],COLUMN(STEAMER_H[HR]),FALSE)</f>
        <v>15</v>
      </c>
      <c r="K188" s="12">
        <f>VLOOKUP(MYRANKS_H[[#This Row],[IDFRANGRAPHS]],STEAMER_H[],COLUMN(STEAMER_H[R]),FALSE)</f>
        <v>50</v>
      </c>
      <c r="L188" s="12">
        <f>VLOOKUP(MYRANKS_H[[#This Row],[IDFRANGRAPHS]],STEAMER_H[],COLUMN(STEAMER_H[RBI]),FALSE)</f>
        <v>51</v>
      </c>
      <c r="M188" s="12">
        <f>VLOOKUP(MYRANKS_H[[#This Row],[IDFRANGRAPHS]],STEAMER_H[],COLUMN(STEAMER_H[BB]),FALSE)</f>
        <v>47</v>
      </c>
      <c r="N188" s="12">
        <f>VLOOKUP(MYRANKS_H[[#This Row],[IDFRANGRAPHS]],STEAMER_H[],COLUMN(STEAMER_H[SO]),FALSE)</f>
        <v>84</v>
      </c>
      <c r="O188" s="12">
        <f>VLOOKUP(MYRANKS_H[[#This Row],[IDFRANGRAPHS]],STEAMER_H[],COLUMN(STEAMER_H[SB]),FALSE)</f>
        <v>1</v>
      </c>
      <c r="P188" s="14">
        <f>MYRANKS_H[[#This Row],[H]]/MYRANKS_H[[#This Row],[AB]]</f>
        <v>0.25428571428571428</v>
      </c>
      <c r="Q188" s="26">
        <f>MYRANKS_H[[#This Row],[R]]/24.6-VLOOKUP(MYRANKS_H[[#This Row],[POS]],ReplacementLevel_H[],COLUMN(ReplacementLevel_H[R]),FALSE)</f>
        <v>-0.15747967479674818</v>
      </c>
      <c r="R188" s="26">
        <f>MYRANKS_H[[#This Row],[HR]]/10.4-VLOOKUP(MYRANKS_H[[#This Row],[POS]],ReplacementLevel_H[],COLUMN(ReplacementLevel_H[HR]),FALSE)</f>
        <v>-0.11769230769230776</v>
      </c>
      <c r="S188" s="26">
        <f>MYRANKS_H[[#This Row],[RBI]]/24.6-VLOOKUP(MYRANKS_H[[#This Row],[POS]],ReplacementLevel_H[],COLUMN(ReplacementLevel_H[RBI]),FALSE)</f>
        <v>-0.27682926829268295</v>
      </c>
      <c r="T188" s="26">
        <f>MYRANKS_H[[#This Row],[SB]]/9.4-VLOOKUP(MYRANKS_H[[#This Row],[POS]],ReplacementLevel_H[],COLUMN(ReplacementLevel_H[SB]),FALSE)</f>
        <v>-0.34361702127659577</v>
      </c>
      <c r="U188" s="26">
        <f>((MYRANKS_H[[#This Row],[H]]+1768)/(MYRANKS_H[[#This Row],[AB]]+6617)-0.267)/0.0024-VLOOKUP(MYRANKS_H[[#This Row],[POS]],ReplacementLevel_H[],COLUMN(ReplacementLevel_H[AVG]),FALSE)</f>
        <v>-7.205396871105274E-4</v>
      </c>
      <c r="V188" s="26">
        <f>MYRANKS_H[[#This Row],[RSGP]]+MYRANKS_H[[#This Row],[HRSGP]]+MYRANKS_H[[#This Row],[RBISGP]]+MYRANKS_H[[#This Row],[SBSGP]]+MYRANKS_H[[#This Row],[AVGSGP]]</f>
        <v>-0.89633881174544516</v>
      </c>
    </row>
    <row r="189" spans="1:22" ht="15" customHeight="1" x14ac:dyDescent="0.25">
      <c r="A189" s="8" t="s">
        <v>19947</v>
      </c>
      <c r="B189" s="15" t="str">
        <f>VLOOKUP(MYRANKS_H[[#This Row],[PLAYERID]],PLAYERIDMAP[],COLUMN(PLAYERIDMAP[LASTNAME]),FALSE)</f>
        <v>Ramos</v>
      </c>
      <c r="C189" s="12" t="str">
        <f>VLOOKUP(MYRANKS_H[[#This Row],[PLAYERID]],PLAYERIDMAP[],COLUMN(PLAYERIDMAP[FIRSTNAME]),FALSE)</f>
        <v xml:space="preserve">Wilson </v>
      </c>
      <c r="D189" s="12" t="str">
        <f>VLOOKUP(MYRANKS_H[[#This Row],[PLAYERID]],PLAYERIDMAP[],COLUMN(PLAYERIDMAP[TEAM]),FALSE)</f>
        <v>WAS</v>
      </c>
      <c r="E189" s="12" t="str">
        <f>VLOOKUP(MYRANKS_H[[#This Row],[PLAYERID]],PLAYERIDMAP[],COLUMN(PLAYERIDMAP[POS]),FALSE)</f>
        <v>C</v>
      </c>
      <c r="F189" s="12">
        <f>VLOOKUP(MYRANKS_H[[#This Row],[PLAYERID]],PLAYERIDMAP[],COLUMN(PLAYERIDMAP[IDFANGRAPHS]),FALSE)</f>
        <v>1433</v>
      </c>
      <c r="G189" s="12">
        <f>VLOOKUP(MYRANKS_H[[#This Row],[IDFRANGRAPHS]],STEAMER_H[],COLUMN(STEAMER_H[PA]),FALSE)</f>
        <v>277</v>
      </c>
      <c r="H189" s="12">
        <f>VLOOKUP(MYRANKS_H[[#This Row],[IDFRANGRAPHS]],STEAMER_H[],COLUMN(STEAMER_H[AB]),FALSE)</f>
        <v>249</v>
      </c>
      <c r="I189" s="12">
        <f>VLOOKUP(MYRANKS_H[[#This Row],[IDFRANGRAPHS]],STEAMER_H[],COLUMN(STEAMER_H[H]),FALSE)</f>
        <v>65</v>
      </c>
      <c r="J189" s="12">
        <f>VLOOKUP(MYRANKS_H[[#This Row],[IDFRANGRAPHS]],STEAMER_H[],COLUMN(STEAMER_H[HR]),FALSE)</f>
        <v>8</v>
      </c>
      <c r="K189" s="12">
        <f>VLOOKUP(MYRANKS_H[[#This Row],[IDFRANGRAPHS]],STEAMER_H[],COLUMN(STEAMER_H[R]),FALSE)</f>
        <v>28</v>
      </c>
      <c r="L189" s="12">
        <f>VLOOKUP(MYRANKS_H[[#This Row],[IDFRANGRAPHS]],STEAMER_H[],COLUMN(STEAMER_H[RBI]),FALSE)</f>
        <v>32</v>
      </c>
      <c r="M189" s="12">
        <f>VLOOKUP(MYRANKS_H[[#This Row],[IDFRANGRAPHS]],STEAMER_H[],COLUMN(STEAMER_H[BB]),FALSE)</f>
        <v>22</v>
      </c>
      <c r="N189" s="12">
        <f>VLOOKUP(MYRANKS_H[[#This Row],[IDFRANGRAPHS]],STEAMER_H[],COLUMN(STEAMER_H[SO]),FALSE)</f>
        <v>45</v>
      </c>
      <c r="O189" s="12">
        <f>VLOOKUP(MYRANKS_H[[#This Row],[IDFRANGRAPHS]],STEAMER_H[],COLUMN(STEAMER_H[SB]),FALSE)</f>
        <v>1</v>
      </c>
      <c r="P189" s="14">
        <f>MYRANKS_H[[#This Row],[H]]/MYRANKS_H[[#This Row],[AB]]</f>
        <v>0.26104417670682734</v>
      </c>
      <c r="Q189" s="26">
        <f>MYRANKS_H[[#This Row],[R]]/24.6-VLOOKUP(MYRANKS_H[[#This Row],[POS]],ReplacementLevel_H[],COLUMN(ReplacementLevel_H[R]),FALSE)</f>
        <v>-0.25178861788617879</v>
      </c>
      <c r="R189" s="26">
        <f>MYRANKS_H[[#This Row],[HR]]/10.4-VLOOKUP(MYRANKS_H[[#This Row],[POS]],ReplacementLevel_H[],COLUMN(ReplacementLevel_H[HR]),FALSE)</f>
        <v>-0.10076923076923083</v>
      </c>
      <c r="S189" s="26">
        <f>MYRANKS_H[[#This Row],[RBI]]/24.6-VLOOKUP(MYRANKS_H[[#This Row],[POS]],ReplacementLevel_H[],COLUMN(ReplacementLevel_H[RBI]),FALSE)</f>
        <v>-0.10918699186991865</v>
      </c>
      <c r="T189" s="26">
        <f>MYRANKS_H[[#This Row],[SB]]/9.4-VLOOKUP(MYRANKS_H[[#This Row],[POS]],ReplacementLevel_H[],COLUMN(ReplacementLevel_H[SB]),FALSE)</f>
        <v>-2.3617021276595748E-2</v>
      </c>
      <c r="U189" s="26">
        <f>((MYRANKS_H[[#This Row],[H]]+1768)/(MYRANKS_H[[#This Row],[AB]]+6617)-0.267)/0.0024-VLOOKUP(MYRANKS_H[[#This Row],[POS]],ReplacementLevel_H[],COLUMN(ReplacementLevel_H[AVG]),FALSE)</f>
        <v>0.3365278182347809</v>
      </c>
      <c r="V189" s="26">
        <f>MYRANKS_H[[#This Row],[RSGP]]+MYRANKS_H[[#This Row],[HRSGP]]+MYRANKS_H[[#This Row],[RBISGP]]+MYRANKS_H[[#This Row],[SBSGP]]+MYRANKS_H[[#This Row],[AVGSGP]]</f>
        <v>-0.14883404356714314</v>
      </c>
    </row>
    <row r="190" spans="1:22" x14ac:dyDescent="0.25">
      <c r="A190" s="7" t="s">
        <v>18667</v>
      </c>
      <c r="B190" s="8" t="str">
        <f>VLOOKUP(MYRANKS_H[[#This Row],[PLAYERID]],PLAYERIDMAP[],COLUMN(PLAYERIDMAP[LASTNAME]),FALSE)</f>
        <v>Iannetta</v>
      </c>
      <c r="C190" s="11" t="str">
        <f>VLOOKUP(MYRANKS_H[[#This Row],[PLAYERID]],PLAYERIDMAP[],COLUMN(PLAYERIDMAP[FIRSTNAME]),FALSE)</f>
        <v xml:space="preserve">Chris </v>
      </c>
      <c r="D190" s="11" t="str">
        <f>VLOOKUP(MYRANKS_H[[#This Row],[PLAYERID]],PLAYERIDMAP[],COLUMN(PLAYERIDMAP[TEAM]),FALSE)</f>
        <v>LAA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8267</v>
      </c>
      <c r="G190" s="12">
        <f>VLOOKUP(MYRANKS_H[[#This Row],[IDFRANGRAPHS]],STEAMER_H[],COLUMN(STEAMER_H[PA]),FALSE)</f>
        <v>290</v>
      </c>
      <c r="H190" s="12">
        <f>VLOOKUP(MYRANKS_H[[#This Row],[IDFRANGRAPHS]],STEAMER_H[],COLUMN(STEAMER_H[AB]),FALSE)</f>
        <v>245</v>
      </c>
      <c r="I190" s="12">
        <f>VLOOKUP(MYRANKS_H[[#This Row],[IDFRANGRAPHS]],STEAMER_H[],COLUMN(STEAMER_H[H]),FALSE)</f>
        <v>56</v>
      </c>
      <c r="J190" s="12">
        <f>VLOOKUP(MYRANKS_H[[#This Row],[IDFRANGRAPHS]],STEAMER_H[],COLUMN(STEAMER_H[HR]),FALSE)</f>
        <v>9</v>
      </c>
      <c r="K190" s="12">
        <f>VLOOKUP(MYRANKS_H[[#This Row],[IDFRANGRAPHS]],STEAMER_H[],COLUMN(STEAMER_H[R]),FALSE)</f>
        <v>34</v>
      </c>
      <c r="L190" s="12">
        <f>VLOOKUP(MYRANKS_H[[#This Row],[IDFRANGRAPHS]],STEAMER_H[],COLUMN(STEAMER_H[RBI]),FALSE)</f>
        <v>32</v>
      </c>
      <c r="M190" s="12">
        <f>VLOOKUP(MYRANKS_H[[#This Row],[IDFRANGRAPHS]],STEAMER_H[],COLUMN(STEAMER_H[BB]),FALSE)</f>
        <v>38</v>
      </c>
      <c r="N190" s="12">
        <f>VLOOKUP(MYRANKS_H[[#This Row],[IDFRANGRAPHS]],STEAMER_H[],COLUMN(STEAMER_H[SO]),FALSE)</f>
        <v>64</v>
      </c>
      <c r="O190" s="12">
        <f>VLOOKUP(MYRANKS_H[[#This Row],[IDFRANGRAPHS]],STEAMER_H[],COLUMN(STEAMER_H[SB]),FALSE)</f>
        <v>2</v>
      </c>
      <c r="P190" s="14">
        <f>MYRANKS_H[[#This Row],[H]]/MYRANKS_H[[#This Row],[AB]]</f>
        <v>0.22857142857142856</v>
      </c>
      <c r="Q190" s="26">
        <f>MYRANKS_H[[#This Row],[R]]/24.6-VLOOKUP(MYRANKS_H[[#This Row],[POS]],ReplacementLevel_H[],COLUMN(ReplacementLevel_H[R]),FALSE)</f>
        <v>-7.8861788617885509E-3</v>
      </c>
      <c r="R190" s="26">
        <f>MYRANKS_H[[#This Row],[HR]]/10.4-VLOOKUP(MYRANKS_H[[#This Row],[POS]],ReplacementLevel_H[],COLUMN(ReplacementLevel_H[HR]),FALSE)</f>
        <v>-4.6153846153846878E-3</v>
      </c>
      <c r="S190" s="26">
        <f>MYRANKS_H[[#This Row],[RBI]]/24.6-VLOOKUP(MYRANKS_H[[#This Row],[POS]],ReplacementLevel_H[],COLUMN(ReplacementLevel_H[RBI]),FALSE)</f>
        <v>-0.10918699186991865</v>
      </c>
      <c r="T190" s="26">
        <f>MYRANKS_H[[#This Row],[SB]]/9.4-VLOOKUP(MYRANKS_H[[#This Row],[POS]],ReplacementLevel_H[],COLUMN(ReplacementLevel_H[SB]),FALSE)</f>
        <v>8.2765957446808508E-2</v>
      </c>
      <c r="U190" s="26">
        <f>((MYRANKS_H[[#This Row],[H]]+1768)/(MYRANKS_H[[#This Row],[AB]]+6617)-0.267)/0.0024-VLOOKUP(MYRANKS_H[[#This Row],[POS]],ReplacementLevel_H[],COLUMN(ReplacementLevel_H[AVG]),FALSE)</f>
        <v>-0.14511804138734541</v>
      </c>
      <c r="V190" s="26">
        <f>MYRANKS_H[[#This Row],[RSGP]]+MYRANKS_H[[#This Row],[HRSGP]]+MYRANKS_H[[#This Row],[RBISGP]]+MYRANKS_H[[#This Row],[SBSGP]]+MYRANKS_H[[#This Row],[AVGSGP]]</f>
        <v>-0.18404063928762879</v>
      </c>
    </row>
    <row r="191" spans="1:22" ht="15" customHeight="1" x14ac:dyDescent="0.25">
      <c r="A191" s="8" t="s">
        <v>19955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Row],[IDFRANGRAPHS]],STEAMER_H[],COLUMN(STEAMER_H[PA]),FALSE)</f>
        <v>465</v>
      </c>
      <c r="H191" s="12">
        <f>VLOOKUP(MYRANKS_H[[#This Row],[IDFRANGRAPHS]],STEAMER_H[],COLUMN(STEAMER_H[AB]),FALSE)</f>
        <v>413</v>
      </c>
      <c r="I191" s="12">
        <f>VLOOKUP(MYRANKS_H[[#This Row],[IDFRANGRAPHS]],STEAMER_H[],COLUMN(STEAMER_H[H]),FALSE)</f>
        <v>101</v>
      </c>
      <c r="J191" s="12">
        <f>VLOOKUP(MYRANKS_H[[#This Row],[IDFRANGRAPHS]],STEAMER_H[],COLUMN(STEAMER_H[HR]),FALSE)</f>
        <v>18</v>
      </c>
      <c r="K191" s="12">
        <f>VLOOKUP(MYRANKS_H[[#This Row],[IDFRANGRAPHS]],STEAMER_H[],COLUMN(STEAMER_H[R]),FALSE)</f>
        <v>55</v>
      </c>
      <c r="L191" s="12">
        <f>VLOOKUP(MYRANKS_H[[#This Row],[IDFRANGRAPHS]],STEAMER_H[],COLUMN(STEAMER_H[RBI]),FALSE)</f>
        <v>58</v>
      </c>
      <c r="M191" s="12">
        <f>VLOOKUP(MYRANKS_H[[#This Row],[IDFRANGRAPHS]],STEAMER_H[],COLUMN(STEAMER_H[BB]),FALSE)</f>
        <v>43</v>
      </c>
      <c r="N191" s="12">
        <f>VLOOKUP(MYRANKS_H[[#This Row],[IDFRANGRAPHS]],STEAMER_H[],COLUMN(STEAMER_H[SO]),FALSE)</f>
        <v>108</v>
      </c>
      <c r="O191" s="12">
        <f>VLOOKUP(MYRANKS_H[[#This Row],[IDFRANGRAPHS]],STEAMER_H[],COLUMN(STEAMER_H[SB]),FALSE)</f>
        <v>3</v>
      </c>
      <c r="P191" s="14">
        <f>MYRANKS_H[[#This Row],[H]]/MYRANKS_H[[#This Row],[AB]]</f>
        <v>0.24455205811138014</v>
      </c>
      <c r="Q191" s="26">
        <f>MYRANKS_H[[#This Row],[R]]/24.6-VLOOKUP(MYRANKS_H[[#This Row],[POS]],ReplacementLevel_H[],COLUMN(ReplacementLevel_H[R]),FALSE)</f>
        <v>-0.13422764227642281</v>
      </c>
      <c r="R191" s="26">
        <f>MYRANKS_H[[#This Row],[HR]]/10.4-VLOOKUP(MYRANKS_H[[#This Row],[POS]],ReplacementLevel_H[],COLUMN(ReplacementLevel_H[HR]),FALSE)</f>
        <v>0.63076923076923053</v>
      </c>
      <c r="S191" s="26">
        <f>MYRANKS_H[[#This Row],[RBI]]/24.6-VLOOKUP(MYRANKS_H[[#This Row],[POS]],ReplacementLevel_H[],COLUMN(ReplacementLevel_H[RBI]),FALSE)</f>
        <v>0.31772357723577205</v>
      </c>
      <c r="T191" s="26">
        <f>MYRANKS_H[[#This Row],[SB]]/9.4-VLOOKUP(MYRANKS_H[[#This Row],[POS]],ReplacementLevel_H[],COLUMN(ReplacementLevel_H[SB]),FALSE)</f>
        <v>-1.0208510638297874</v>
      </c>
      <c r="U191" s="26">
        <f>((MYRANKS_H[[#This Row],[H]]+1768)/(MYRANKS_H[[#This Row],[AB]]+6617)-0.267)/0.0024-VLOOKUP(MYRANKS_H[[#This Row],[POS]],ReplacementLevel_H[],COLUMN(ReplacementLevel_H[AVG]),FALSE)</f>
        <v>-0.39475106685633077</v>
      </c>
      <c r="V191" s="26">
        <f>MYRANKS_H[[#This Row],[RSGP]]+MYRANKS_H[[#This Row],[HRSGP]]+MYRANKS_H[[#This Row],[RBISGP]]+MYRANKS_H[[#This Row],[SBSGP]]+MYRANKS_H[[#This Row],[AVGSGP]]</f>
        <v>-0.60133696495753841</v>
      </c>
    </row>
    <row r="192" spans="1:22" ht="15" customHeight="1" x14ac:dyDescent="0.25">
      <c r="A192" s="8" t="s">
        <v>20835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Row],[IDFRANGRAPHS]],STEAMER_H[],COLUMN(STEAMER_H[PA]),FALSE)</f>
        <v>474</v>
      </c>
      <c r="H192" s="12">
        <f>VLOOKUP(MYRANKS_H[[#This Row],[IDFRANGRAPHS]],STEAMER_H[],COLUMN(STEAMER_H[AB]),FALSE)</f>
        <v>413</v>
      </c>
      <c r="I192" s="12">
        <f>VLOOKUP(MYRANKS_H[[#This Row],[IDFRANGRAPHS]],STEAMER_H[],COLUMN(STEAMER_H[H]),FALSE)</f>
        <v>96</v>
      </c>
      <c r="J192" s="12">
        <f>VLOOKUP(MYRANKS_H[[#This Row],[IDFRANGRAPHS]],STEAMER_H[],COLUMN(STEAMER_H[HR]),FALSE)</f>
        <v>15</v>
      </c>
      <c r="K192" s="12">
        <f>VLOOKUP(MYRANKS_H[[#This Row],[IDFRANGRAPHS]],STEAMER_H[],COLUMN(STEAMER_H[R]),FALSE)</f>
        <v>58</v>
      </c>
      <c r="L192" s="12">
        <f>VLOOKUP(MYRANKS_H[[#This Row],[IDFRANGRAPHS]],STEAMER_H[],COLUMN(STEAMER_H[RBI]),FALSE)</f>
        <v>51</v>
      </c>
      <c r="M192" s="12">
        <f>VLOOKUP(MYRANKS_H[[#This Row],[IDFRANGRAPHS]],STEAMER_H[],COLUMN(STEAMER_H[BB]),FALSE)</f>
        <v>52</v>
      </c>
      <c r="N192" s="12">
        <f>VLOOKUP(MYRANKS_H[[#This Row],[IDFRANGRAPHS]],STEAMER_H[],COLUMN(STEAMER_H[SO]),FALSE)</f>
        <v>103</v>
      </c>
      <c r="O192" s="12">
        <f>VLOOKUP(MYRANKS_H[[#This Row],[IDFRANGRAPHS]],STEAMER_H[],COLUMN(STEAMER_H[SB]),FALSE)</f>
        <v>10</v>
      </c>
      <c r="P192" s="14">
        <f>MYRANKS_H[[#This Row],[H]]/MYRANKS_H[[#This Row],[AB]]</f>
        <v>0.23244552058111381</v>
      </c>
      <c r="Q192" s="26">
        <f>MYRANKS_H[[#This Row],[R]]/24.6-VLOOKUP(MYRANKS_H[[#This Row],[POS]],ReplacementLevel_H[],COLUMN(ReplacementLevel_H[R]),FALSE)</f>
        <v>-1.2276422764228023E-2</v>
      </c>
      <c r="R192" s="26">
        <f>MYRANKS_H[[#This Row],[HR]]/10.4-VLOOKUP(MYRANKS_H[[#This Row],[POS]],ReplacementLevel_H[],COLUMN(ReplacementLevel_H[HR]),FALSE)</f>
        <v>0.3423076923076922</v>
      </c>
      <c r="S192" s="26">
        <f>MYRANKS_H[[#This Row],[RBI]]/24.6-VLOOKUP(MYRANKS_H[[#This Row],[POS]],ReplacementLevel_H[],COLUMN(ReplacementLevel_H[RBI]),FALSE)</f>
        <v>3.3170731707317103E-2</v>
      </c>
      <c r="T192" s="26">
        <f>MYRANKS_H[[#This Row],[SB]]/9.4-VLOOKUP(MYRANKS_H[[#This Row],[POS]],ReplacementLevel_H[],COLUMN(ReplacementLevel_H[SB]),FALSE)</f>
        <v>-0.27617021276595755</v>
      </c>
      <c r="U192" s="26">
        <f>((MYRANKS_H[[#This Row],[H]]+1768)/(MYRANKS_H[[#This Row],[AB]]+6617)-0.267)/0.0024-VLOOKUP(MYRANKS_H[[#This Row],[POS]],ReplacementLevel_H[],COLUMN(ReplacementLevel_H[AVG]),FALSE)</f>
        <v>-0.69110004741585052</v>
      </c>
      <c r="V192" s="26">
        <f>MYRANKS_H[[#This Row],[RSGP]]+MYRANKS_H[[#This Row],[HRSGP]]+MYRANKS_H[[#This Row],[RBISGP]]+MYRANKS_H[[#This Row],[SBSGP]]+MYRANKS_H[[#This Row],[AVGSGP]]</f>
        <v>-0.60406825893102678</v>
      </c>
    </row>
    <row r="193" spans="1:22" x14ac:dyDescent="0.25">
      <c r="A193" s="8" t="s">
        <v>19901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Row],[IDFRANGRAPHS]],STEAMER_H[],COLUMN(STEAMER_H[PA]),FALSE)</f>
        <v>454</v>
      </c>
      <c r="H193" s="12">
        <f>VLOOKUP(MYRANKS_H[[#This Row],[IDFRANGRAPHS]],STEAMER_H[],COLUMN(STEAMER_H[AB]),FALSE)</f>
        <v>393</v>
      </c>
      <c r="I193" s="12">
        <f>VLOOKUP(MYRANKS_H[[#This Row],[IDFRANGRAPHS]],STEAMER_H[],COLUMN(STEAMER_H[H]),FALSE)</f>
        <v>96</v>
      </c>
      <c r="J193" s="12">
        <f>VLOOKUP(MYRANKS_H[[#This Row],[IDFRANGRAPHS]],STEAMER_H[],COLUMN(STEAMER_H[HR]),FALSE)</f>
        <v>19</v>
      </c>
      <c r="K193" s="12">
        <f>VLOOKUP(MYRANKS_H[[#This Row],[IDFRANGRAPHS]],STEAMER_H[],COLUMN(STEAMER_H[R]),FALSE)</f>
        <v>54</v>
      </c>
      <c r="L193" s="12">
        <f>VLOOKUP(MYRANKS_H[[#This Row],[IDFRANGRAPHS]],STEAMER_H[],COLUMN(STEAMER_H[RBI]),FALSE)</f>
        <v>61</v>
      </c>
      <c r="M193" s="12">
        <f>VLOOKUP(MYRANKS_H[[#This Row],[IDFRANGRAPHS]],STEAMER_H[],COLUMN(STEAMER_H[BB]),FALSE)</f>
        <v>42</v>
      </c>
      <c r="N193" s="12">
        <f>VLOOKUP(MYRANKS_H[[#This Row],[IDFRANGRAPHS]],STEAMER_H[],COLUMN(STEAMER_H[SO]),FALSE)</f>
        <v>72</v>
      </c>
      <c r="O193" s="12">
        <f>VLOOKUP(MYRANKS_H[[#This Row],[IDFRANGRAPHS]],STEAMER_H[],COLUMN(STEAMER_H[SB]),FALSE)</f>
        <v>1</v>
      </c>
      <c r="P193" s="14">
        <f>MYRANKS_H[[#This Row],[H]]/MYRANKS_H[[#This Row],[AB]]</f>
        <v>0.24427480916030533</v>
      </c>
      <c r="Q193" s="26">
        <f>MYRANKS_H[[#This Row],[R]]/24.6-VLOOKUP(MYRANKS_H[[#This Row],[POS]],ReplacementLevel_H[],COLUMN(ReplacementLevel_H[R]),FALSE)</f>
        <v>-0.17487804878048818</v>
      </c>
      <c r="R193" s="26">
        <f>MYRANKS_H[[#This Row],[HR]]/10.4-VLOOKUP(MYRANKS_H[[#This Row],[POS]],ReplacementLevel_H[],COLUMN(ReplacementLevel_H[HR]),FALSE)</f>
        <v>0.72692307692307678</v>
      </c>
      <c r="S193" s="26">
        <f>MYRANKS_H[[#This Row],[RBI]]/24.6-VLOOKUP(MYRANKS_H[[#This Row],[POS]],ReplacementLevel_H[],COLUMN(ReplacementLevel_H[RBI]),FALSE)</f>
        <v>0.43967479674796728</v>
      </c>
      <c r="T193" s="26">
        <f>MYRANKS_H[[#This Row],[SB]]/9.4-VLOOKUP(MYRANKS_H[[#This Row],[POS]],ReplacementLevel_H[],COLUMN(ReplacementLevel_H[SB]),FALSE)</f>
        <v>-1.2336170212765958</v>
      </c>
      <c r="U193" s="26">
        <f>((MYRANKS_H[[#This Row],[H]]+1768)/(MYRANKS_H[[#This Row],[AB]]+6617)-0.267)/0.0024-VLOOKUP(MYRANKS_H[[#This Row],[POS]],ReplacementLevel_H[],COLUMN(ReplacementLevel_H[AVG]),FALSE)</f>
        <v>-0.37589633856396587</v>
      </c>
      <c r="V193" s="26">
        <f>MYRANKS_H[[#This Row],[RSGP]]+MYRANKS_H[[#This Row],[HRSGP]]+MYRANKS_H[[#This Row],[RBISGP]]+MYRANKS_H[[#This Row],[SBSGP]]+MYRANKS_H[[#This Row],[AVGSGP]]</f>
        <v>-0.61779353495000577</v>
      </c>
    </row>
    <row r="194" spans="1:22" ht="15" customHeight="1" x14ac:dyDescent="0.25">
      <c r="A194" s="7" t="s">
        <v>17789</v>
      </c>
      <c r="B194" s="8" t="str">
        <f>VLOOKUP(MYRANKS_H[[#This Row],[PLAYERID]],PLAYERIDMAP[],COLUMN(PLAYERIDMAP[LASTNAME]),FALSE)</f>
        <v>D'Arnaud</v>
      </c>
      <c r="C194" s="11" t="str">
        <f>VLOOKUP(MYRANKS_H[[#This Row],[PLAYERID]],PLAYERIDMAP[],COLUMN(PLAYERIDMAP[FIRSTNAME]),FALSE)</f>
        <v xml:space="preserve">Travis </v>
      </c>
      <c r="D194" s="11" t="str">
        <f>VLOOKUP(MYRANKS_H[[#This Row],[PLAYERID]],PLAYERIDMAP[],COLUMN(PLAYERIDMAP[TEAM]),FALSE)</f>
        <v>NYM</v>
      </c>
      <c r="E194" s="11" t="str">
        <f>VLOOKUP(MYRANKS_H[[#This Row],[PLAYERID]],PLAYERIDMAP[],COLUMN(PLAYERIDMAP[POS]),FALSE)</f>
        <v>C</v>
      </c>
      <c r="F194" s="11" t="str">
        <f>VLOOKUP(MYRANKS_H[[#This Row],[PLAYERID]],PLAYERIDMAP[],COLUMN(PLAYERIDMAP[IDFANGRAPHS]),FALSE)</f>
        <v>sa389876</v>
      </c>
      <c r="G194" s="12">
        <f>VLOOKUP(MYRANKS_H[[#This Row],[IDFRANGRAPHS]],STEAMER_H[],COLUMN(STEAMER_H[PA]),FALSE)</f>
        <v>250</v>
      </c>
      <c r="H194" s="12">
        <f>VLOOKUP(MYRANKS_H[[#This Row],[IDFRANGRAPHS]],STEAMER_H[],COLUMN(STEAMER_H[AB]),FALSE)</f>
        <v>231</v>
      </c>
      <c r="I194" s="12">
        <f>VLOOKUP(MYRANKS_H[[#This Row],[IDFRANGRAPHS]],STEAMER_H[],COLUMN(STEAMER_H[H]),FALSE)</f>
        <v>59</v>
      </c>
      <c r="J194" s="12">
        <f>VLOOKUP(MYRANKS_H[[#This Row],[IDFRANGRAPHS]],STEAMER_H[],COLUMN(STEAMER_H[HR]),FALSE)</f>
        <v>8</v>
      </c>
      <c r="K194" s="12">
        <f>VLOOKUP(MYRANKS_H[[#This Row],[IDFRANGRAPHS]],STEAMER_H[],COLUMN(STEAMER_H[R]),FALSE)</f>
        <v>26</v>
      </c>
      <c r="L194" s="12">
        <f>VLOOKUP(MYRANKS_H[[#This Row],[IDFRANGRAPHS]],STEAMER_H[],COLUMN(STEAMER_H[RBI]),FALSE)</f>
        <v>31</v>
      </c>
      <c r="M194" s="12">
        <f>VLOOKUP(MYRANKS_H[[#This Row],[IDFRANGRAPHS]],STEAMER_H[],COLUMN(STEAMER_H[BB]),FALSE)</f>
        <v>14</v>
      </c>
      <c r="N194" s="12">
        <f>VLOOKUP(MYRANKS_H[[#This Row],[IDFRANGRAPHS]],STEAMER_H[],COLUMN(STEAMER_H[SO]),FALSE)</f>
        <v>50</v>
      </c>
      <c r="O194" s="12">
        <f>VLOOKUP(MYRANKS_H[[#This Row],[IDFRANGRAPHS]],STEAMER_H[],COLUMN(STEAMER_H[SB]),FALSE)</f>
        <v>2</v>
      </c>
      <c r="P194" s="14">
        <f>MYRANKS_H[[#This Row],[H]]/MYRANKS_H[[#This Row],[AB]]</f>
        <v>0.25541125541125542</v>
      </c>
      <c r="Q194" s="26">
        <f>MYRANKS_H[[#This Row],[R]]/24.6-VLOOKUP(MYRANKS_H[[#This Row],[POS]],ReplacementLevel_H[],COLUMN(ReplacementLevel_H[R]),FALSE)</f>
        <v>-0.33308943089430887</v>
      </c>
      <c r="R194" s="26">
        <f>MYRANKS_H[[#This Row],[HR]]/10.4-VLOOKUP(MYRANKS_H[[#This Row],[POS]],ReplacementLevel_H[],COLUMN(ReplacementLevel_H[HR]),FALSE)</f>
        <v>-0.10076923076923083</v>
      </c>
      <c r="S194" s="26">
        <f>MYRANKS_H[[#This Row],[RBI]]/24.6-VLOOKUP(MYRANKS_H[[#This Row],[POS]],ReplacementLevel_H[],COLUMN(ReplacementLevel_H[RBI]),FALSE)</f>
        <v>-0.1498373983739838</v>
      </c>
      <c r="T194" s="26">
        <f>MYRANKS_H[[#This Row],[SB]]/9.4-VLOOKUP(MYRANKS_H[[#This Row],[POS]],ReplacementLevel_H[],COLUMN(ReplacementLevel_H[SB]),FALSE)</f>
        <v>8.2765957446808508E-2</v>
      </c>
      <c r="U194" s="26">
        <f>((MYRANKS_H[[#This Row],[H]]+1768)/(MYRANKS_H[[#This Row],[AB]]+6617)-0.267)/0.0024-VLOOKUP(MYRANKS_H[[#This Row],[POS]],ReplacementLevel_H[],COLUMN(ReplacementLevel_H[AVG]),FALSE)</f>
        <v>0.26384345794392472</v>
      </c>
      <c r="V194" s="26">
        <f>MYRANKS_H[[#This Row],[RSGP]]+MYRANKS_H[[#This Row],[HRSGP]]+MYRANKS_H[[#This Row],[RBISGP]]+MYRANKS_H[[#This Row],[SBSGP]]+MYRANKS_H[[#This Row],[AVGSGP]]</f>
        <v>-0.2370866446467903</v>
      </c>
    </row>
    <row r="195" spans="1:22" ht="15" customHeight="1" x14ac:dyDescent="0.25">
      <c r="A195" s="7" t="s">
        <v>17918</v>
      </c>
      <c r="B195" s="8" t="str">
        <f>VLOOKUP(MYRANKS_H[[#This Row],[PLAYERID]],PLAYERIDMAP[],COLUMN(PLAYERIDMAP[LASTNAME]),FALSE)</f>
        <v>Donaldson</v>
      </c>
      <c r="C195" s="11" t="str">
        <f>VLOOKUP(MYRANKS_H[[#This Row],[PLAYERID]],PLAYERIDMAP[],COLUMN(PLAYERIDMAP[FIRSTNAME]),FALSE)</f>
        <v xml:space="preserve">Josh </v>
      </c>
      <c r="D195" s="11" t="str">
        <f>VLOOKUP(MYRANKS_H[[#This Row],[PLAYERID]],PLAYERIDMAP[],COLUMN(PLAYERIDMAP[TEAM]),FALSE)</f>
        <v>OAK</v>
      </c>
      <c r="E195" s="11" t="str">
        <f>VLOOKUP(MYRANKS_H[[#This Row],[PLAYERID]],PLAYERIDMAP[],COLUMN(PLAYERIDMAP[POS]),FALSE)</f>
        <v>3B</v>
      </c>
      <c r="F195" s="11">
        <f>VLOOKUP(MYRANKS_H[[#This Row],[PLAYERID]],PLAYERIDMAP[],COLUMN(PLAYERIDMAP[IDFANGRAPHS]),FALSE)</f>
        <v>5038</v>
      </c>
      <c r="G195" s="12">
        <f>VLOOKUP(MYRANKS_H[[#This Row],[IDFRANGRAPHS]],STEAMER_H[],COLUMN(STEAMER_H[PA]),FALSE)</f>
        <v>388</v>
      </c>
      <c r="H195" s="12">
        <f>VLOOKUP(MYRANKS_H[[#This Row],[IDFRANGRAPHS]],STEAMER_H[],COLUMN(STEAMER_H[AB]),FALSE)</f>
        <v>349</v>
      </c>
      <c r="I195" s="12">
        <f>VLOOKUP(MYRANKS_H[[#This Row],[IDFRANGRAPHS]],STEAMER_H[],COLUMN(STEAMER_H[H]),FALSE)</f>
        <v>88</v>
      </c>
      <c r="J195" s="12">
        <f>VLOOKUP(MYRANKS_H[[#This Row],[IDFRANGRAPHS]],STEAMER_H[],COLUMN(STEAMER_H[HR]),FALSE)</f>
        <v>13</v>
      </c>
      <c r="K195" s="12">
        <f>VLOOKUP(MYRANKS_H[[#This Row],[IDFRANGRAPHS]],STEAMER_H[],COLUMN(STEAMER_H[R]),FALSE)</f>
        <v>44</v>
      </c>
      <c r="L195" s="12">
        <f>VLOOKUP(MYRANKS_H[[#This Row],[IDFRANGRAPHS]],STEAMER_H[],COLUMN(STEAMER_H[RBI]),FALSE)</f>
        <v>46</v>
      </c>
      <c r="M195" s="12">
        <f>VLOOKUP(MYRANKS_H[[#This Row],[IDFRANGRAPHS]],STEAMER_H[],COLUMN(STEAMER_H[BB]),FALSE)</f>
        <v>31</v>
      </c>
      <c r="N195" s="12">
        <f>VLOOKUP(MYRANKS_H[[#This Row],[IDFRANGRAPHS]],STEAMER_H[],COLUMN(STEAMER_H[SO]),FALSE)</f>
        <v>72</v>
      </c>
      <c r="O195" s="12">
        <f>VLOOKUP(MYRANKS_H[[#This Row],[IDFRANGRAPHS]],STEAMER_H[],COLUMN(STEAMER_H[SB]),FALSE)</f>
        <v>6</v>
      </c>
      <c r="P195" s="14">
        <f>MYRANKS_H[[#This Row],[H]]/MYRANKS_H[[#This Row],[AB]]</f>
        <v>0.25214899713467048</v>
      </c>
      <c r="Q195" s="26">
        <f>MYRANKS_H[[#This Row],[R]]/24.6-VLOOKUP(MYRANKS_H[[#This Row],[POS]],ReplacementLevel_H[],COLUMN(ReplacementLevel_H[R]),FALSE)</f>
        <v>-0.4013821138211382</v>
      </c>
      <c r="R195" s="26">
        <f>MYRANKS_H[[#This Row],[HR]]/10.4-VLOOKUP(MYRANKS_H[[#This Row],[POS]],ReplacementLevel_H[],COLUMN(ReplacementLevel_H[HR]),FALSE)</f>
        <v>-0.31000000000000005</v>
      </c>
      <c r="S195" s="26">
        <f>MYRANKS_H[[#This Row],[RBI]]/24.6-VLOOKUP(MYRANKS_H[[#This Row],[POS]],ReplacementLevel_H[],COLUMN(ReplacementLevel_H[RBI]),FALSE)</f>
        <v>-0.48008130081300826</v>
      </c>
      <c r="T195" s="26">
        <f>MYRANKS_H[[#This Row],[SB]]/9.4-VLOOKUP(MYRANKS_H[[#This Row],[POS]],ReplacementLevel_H[],COLUMN(ReplacementLevel_H[SB]),FALSE)</f>
        <v>0.18829787234042544</v>
      </c>
      <c r="U195" s="26">
        <f>((MYRANKS_H[[#This Row],[H]]+1768)/(MYRANKS_H[[#This Row],[AB]]+6617)-0.267)/0.0024-VLOOKUP(MYRANKS_H[[#This Row],[POS]],ReplacementLevel_H[],COLUMN(ReplacementLevel_H[AVG]),FALSE)</f>
        <v>-4.4591826969096665E-2</v>
      </c>
      <c r="V195" s="26">
        <f>MYRANKS_H[[#This Row],[RSGP]]+MYRANKS_H[[#This Row],[HRSGP]]+MYRANKS_H[[#This Row],[RBISGP]]+MYRANKS_H[[#This Row],[SBSGP]]+MYRANKS_H[[#This Row],[AVGSGP]]</f>
        <v>-1.0477573692628177</v>
      </c>
    </row>
    <row r="196" spans="1:22" ht="15" customHeight="1" x14ac:dyDescent="0.25">
      <c r="A196" s="7" t="s">
        <v>17539</v>
      </c>
      <c r="B196" s="8" t="str">
        <f>VLOOKUP(MYRANKS_H[[#This Row],[PLAYERID]],PLAYERIDMAP[],COLUMN(PLAYERIDMAP[LASTNAME]),FALSE)</f>
        <v>Carter</v>
      </c>
      <c r="C196" s="11" t="str">
        <f>VLOOKUP(MYRANKS_H[[#This Row],[PLAYERID]],PLAYERIDMAP[],COLUMN(PLAYERIDMAP[FIRSTNAME]),FALSE)</f>
        <v xml:space="preserve">Chris </v>
      </c>
      <c r="D196" s="11" t="str">
        <f>VLOOKUP(MYRANKS_H[[#This Row],[PLAYERID]],PLAYERIDMAP[],COLUMN(PLAYERIDMAP[TEAM]),FALSE)</f>
        <v>HOU</v>
      </c>
      <c r="E196" s="11" t="str">
        <f>VLOOKUP(MYRANKS_H[[#This Row],[PLAYERID]],PLAYERIDMAP[],COLUMN(PLAYERIDMAP[POS]),FALSE)</f>
        <v>1B</v>
      </c>
      <c r="F196" s="11">
        <f>VLOOKUP(MYRANKS_H[[#This Row],[PLAYERID]],PLAYERIDMAP[],COLUMN(PLAYERIDMAP[IDFANGRAPHS]),FALSE)</f>
        <v>9911</v>
      </c>
      <c r="G196" s="12">
        <f>VLOOKUP(MYRANKS_H[[#This Row],[IDFRANGRAPHS]],STEAMER_H[],COLUMN(STEAMER_H[PA]),FALSE)</f>
        <v>368</v>
      </c>
      <c r="H196" s="12">
        <f>VLOOKUP(MYRANKS_H[[#This Row],[IDFRANGRAPHS]],STEAMER_H[],COLUMN(STEAMER_H[AB]),FALSE)</f>
        <v>322</v>
      </c>
      <c r="I196" s="12">
        <f>VLOOKUP(MYRANKS_H[[#This Row],[IDFRANGRAPHS]],STEAMER_H[],COLUMN(STEAMER_H[H]),FALSE)</f>
        <v>79</v>
      </c>
      <c r="J196" s="12">
        <f>VLOOKUP(MYRANKS_H[[#This Row],[IDFRANGRAPHS]],STEAMER_H[],COLUMN(STEAMER_H[HR]),FALSE)</f>
        <v>17</v>
      </c>
      <c r="K196" s="12">
        <f>VLOOKUP(MYRANKS_H[[#This Row],[IDFRANGRAPHS]],STEAMER_H[],COLUMN(STEAMER_H[R]),FALSE)</f>
        <v>46</v>
      </c>
      <c r="L196" s="12">
        <f>VLOOKUP(MYRANKS_H[[#This Row],[IDFRANGRAPHS]],STEAMER_H[],COLUMN(STEAMER_H[RBI]),FALSE)</f>
        <v>50</v>
      </c>
      <c r="M196" s="12">
        <f>VLOOKUP(MYRANKS_H[[#This Row],[IDFRANGRAPHS]],STEAMER_H[],COLUMN(STEAMER_H[BB]),FALSE)</f>
        <v>40</v>
      </c>
      <c r="N196" s="12">
        <f>VLOOKUP(MYRANKS_H[[#This Row],[IDFRANGRAPHS]],STEAMER_H[],COLUMN(STEAMER_H[SO]),FALSE)</f>
        <v>95</v>
      </c>
      <c r="O196" s="12">
        <f>VLOOKUP(MYRANKS_H[[#This Row],[IDFRANGRAPHS]],STEAMER_H[],COLUMN(STEAMER_H[SB]),FALSE)</f>
        <v>3</v>
      </c>
      <c r="P196" s="14">
        <f>MYRANKS_H[[#This Row],[H]]/MYRANKS_H[[#This Row],[AB]]</f>
        <v>0.24534161490683229</v>
      </c>
      <c r="Q196" s="26">
        <f>MYRANKS_H[[#This Row],[R]]/24.6-VLOOKUP(MYRANKS_H[[#This Row],[POS]],ReplacementLevel_H[],COLUMN(ReplacementLevel_H[R]),FALSE)</f>
        <v>-0.50008130081300828</v>
      </c>
      <c r="R196" s="26">
        <f>MYRANKS_H[[#This Row],[HR]]/10.4-VLOOKUP(MYRANKS_H[[#This Row],[POS]],ReplacementLevel_H[],COLUMN(ReplacementLevel_H[HR]),FALSE)</f>
        <v>9.4615384615384546E-2</v>
      </c>
      <c r="S196" s="26">
        <f>MYRANKS_H[[#This Row],[RBI]]/24.6-VLOOKUP(MYRANKS_H[[#This Row],[POS]],ReplacementLevel_H[],COLUMN(ReplacementLevel_H[RBI]),FALSE)</f>
        <v>-0.4274796747967482</v>
      </c>
      <c r="T196" s="26">
        <f>MYRANKS_H[[#This Row],[SB]]/9.4-VLOOKUP(MYRANKS_H[[#This Row],[POS]],ReplacementLevel_H[],COLUMN(ReplacementLevel_H[SB]),FALSE)</f>
        <v>5.9148936170212718E-2</v>
      </c>
      <c r="U196" s="26">
        <f>((MYRANKS_H[[#This Row],[H]]+1768)/(MYRANKS_H[[#This Row],[AB]]+6617)-0.267)/0.0024-VLOOKUP(MYRANKS_H[[#This Row],[POS]],ReplacementLevel_H[],COLUMN(ReplacementLevel_H[AVG]),FALSE)</f>
        <v>-0.10304895037709511</v>
      </c>
      <c r="V196" s="26">
        <f>MYRANKS_H[[#This Row],[RSGP]]+MYRANKS_H[[#This Row],[HRSGP]]+MYRANKS_H[[#This Row],[RBISGP]]+MYRANKS_H[[#This Row],[SBSGP]]+MYRANKS_H[[#This Row],[AVGSGP]]</f>
        <v>-0.87684560520125432</v>
      </c>
    </row>
    <row r="197" spans="1:22" ht="15" customHeight="1" x14ac:dyDescent="0.25">
      <c r="A197" s="7" t="s">
        <v>18040</v>
      </c>
      <c r="B197" s="8" t="str">
        <f>VLOOKUP(MYRANKS_H[[#This Row],[PLAYERID]],PLAYERIDMAP[],COLUMN(PLAYERIDMAP[LASTNAME]),FALSE)</f>
        <v>Escobar</v>
      </c>
      <c r="C197" s="11" t="str">
        <f>VLOOKUP(MYRANKS_H[[#This Row],[PLAYERID]],PLAYERIDMAP[],COLUMN(PLAYERIDMAP[FIRSTNAME]),FALSE)</f>
        <v xml:space="preserve">Yunel </v>
      </c>
      <c r="D197" s="11" t="str">
        <f>VLOOKUP(MYRANKS_H[[#This Row],[PLAYERID]],PLAYERIDMAP[],COLUMN(PLAYERIDMAP[TEAM]),FALSE)</f>
        <v>TB</v>
      </c>
      <c r="E197" s="11" t="str">
        <f>VLOOKUP(MYRANKS_H[[#This Row],[PLAYERID]],PLAYERIDMAP[],COLUMN(PLAYERIDMAP[POS]),FALSE)</f>
        <v>SS</v>
      </c>
      <c r="F197" s="11">
        <f>VLOOKUP(MYRANKS_H[[#This Row],[PLAYERID]],PLAYERIDMAP[],COLUMN(PLAYERIDMAP[IDFANGRAPHS]),FALSE)</f>
        <v>4191</v>
      </c>
      <c r="G197" s="12">
        <f>VLOOKUP(MYRANKS_H[[#This Row],[IDFRANGRAPHS]],STEAMER_H[],COLUMN(STEAMER_H[PA]),FALSE)</f>
        <v>529</v>
      </c>
      <c r="H197" s="12">
        <f>VLOOKUP(MYRANKS_H[[#This Row],[IDFRANGRAPHS]],STEAMER_H[],COLUMN(STEAMER_H[AB]),FALSE)</f>
        <v>473</v>
      </c>
      <c r="I197" s="12">
        <f>VLOOKUP(MYRANKS_H[[#This Row],[IDFRANGRAPHS]],STEAMER_H[],COLUMN(STEAMER_H[H]),FALSE)</f>
        <v>125</v>
      </c>
      <c r="J197" s="12">
        <f>VLOOKUP(MYRANKS_H[[#This Row],[IDFRANGRAPHS]],STEAMER_H[],COLUMN(STEAMER_H[HR]),FALSE)</f>
        <v>8</v>
      </c>
      <c r="K197" s="12">
        <f>VLOOKUP(MYRANKS_H[[#This Row],[IDFRANGRAPHS]],STEAMER_H[],COLUMN(STEAMER_H[R]),FALSE)</f>
        <v>58</v>
      </c>
      <c r="L197" s="12">
        <f>VLOOKUP(MYRANKS_H[[#This Row],[IDFRANGRAPHS]],STEAMER_H[],COLUMN(STEAMER_H[RBI]),FALSE)</f>
        <v>49</v>
      </c>
      <c r="M197" s="12">
        <f>VLOOKUP(MYRANKS_H[[#This Row],[IDFRANGRAPHS]],STEAMER_H[],COLUMN(STEAMER_H[BB]),FALSE)</f>
        <v>45</v>
      </c>
      <c r="N197" s="12">
        <f>VLOOKUP(MYRANKS_H[[#This Row],[IDFRANGRAPHS]],STEAMER_H[],COLUMN(STEAMER_H[SO]),FALSE)</f>
        <v>61</v>
      </c>
      <c r="O197" s="12">
        <f>VLOOKUP(MYRANKS_H[[#This Row],[IDFRANGRAPHS]],STEAMER_H[],COLUMN(STEAMER_H[SB]),FALSE)</f>
        <v>3</v>
      </c>
      <c r="P197" s="14">
        <f>MYRANKS_H[[#This Row],[H]]/MYRANKS_H[[#This Row],[AB]]</f>
        <v>0.26427061310782241</v>
      </c>
      <c r="Q197" s="26">
        <f>MYRANKS_H[[#This Row],[R]]/24.6-VLOOKUP(MYRANKS_H[[#This Row],[POS]],ReplacementLevel_H[],COLUMN(ReplacementLevel_H[R]),FALSE)</f>
        <v>0.27772357723577201</v>
      </c>
      <c r="R197" s="26">
        <f>MYRANKS_H[[#This Row],[HR]]/10.4-VLOOKUP(MYRANKS_H[[#This Row],[POS]],ReplacementLevel_H[],COLUMN(ReplacementLevel_H[HR]),FALSE)</f>
        <v>-0.13076923076923086</v>
      </c>
      <c r="S197" s="26">
        <f>MYRANKS_H[[#This Row],[RBI]]/24.6-VLOOKUP(MYRANKS_H[[#This Row],[POS]],ReplacementLevel_H[],COLUMN(ReplacementLevel_H[RBI]),FALSE)</f>
        <v>5.186991869918689E-2</v>
      </c>
      <c r="T197" s="26">
        <f>MYRANKS_H[[#This Row],[SB]]/9.4-VLOOKUP(MYRANKS_H[[#This Row],[POS]],ReplacementLevel_H[],COLUMN(ReplacementLevel_H[SB]),FALSE)</f>
        <v>-1.1508510638297873</v>
      </c>
      <c r="U197" s="26">
        <f>((MYRANKS_H[[#This Row],[H]]+1768)/(MYRANKS_H[[#This Row],[AB]]+6617)-0.267)/0.0024-VLOOKUP(MYRANKS_H[[#This Row],[POS]],ReplacementLevel_H[],COLUMN(ReplacementLevel_H[AVG]),FALSE)</f>
        <v>0.12823695345557243</v>
      </c>
      <c r="V197" s="26">
        <f>MYRANKS_H[[#This Row],[RSGP]]+MYRANKS_H[[#This Row],[HRSGP]]+MYRANKS_H[[#This Row],[RBISGP]]+MYRANKS_H[[#This Row],[SBSGP]]+MYRANKS_H[[#This Row],[AVGSGP]]</f>
        <v>-0.82378984520848686</v>
      </c>
    </row>
    <row r="198" spans="1:22" x14ac:dyDescent="0.25">
      <c r="A198" s="7" t="s">
        <v>19262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Row],[IDFRANGRAPHS]],STEAMER_H[],COLUMN(STEAMER_H[PA]),FALSE)</f>
        <v>449</v>
      </c>
      <c r="H198" s="12">
        <f>VLOOKUP(MYRANKS_H[[#This Row],[IDFRANGRAPHS]],STEAMER_H[],COLUMN(STEAMER_H[AB]),FALSE)</f>
        <v>395</v>
      </c>
      <c r="I198" s="12">
        <f>VLOOKUP(MYRANKS_H[[#This Row],[IDFRANGRAPHS]],STEAMER_H[],COLUMN(STEAMER_H[H]),FALSE)</f>
        <v>90</v>
      </c>
      <c r="J198" s="12">
        <f>VLOOKUP(MYRANKS_H[[#This Row],[IDFRANGRAPHS]],STEAMER_H[],COLUMN(STEAMER_H[HR]),FALSE)</f>
        <v>17</v>
      </c>
      <c r="K198" s="12">
        <f>VLOOKUP(MYRANKS_H[[#This Row],[IDFRANGRAPHS]],STEAMER_H[],COLUMN(STEAMER_H[R]),FALSE)</f>
        <v>50</v>
      </c>
      <c r="L198" s="12">
        <f>VLOOKUP(MYRANKS_H[[#This Row],[IDFRANGRAPHS]],STEAMER_H[],COLUMN(STEAMER_H[RBI]),FALSE)</f>
        <v>52</v>
      </c>
      <c r="M198" s="12">
        <f>VLOOKUP(MYRANKS_H[[#This Row],[IDFRANGRAPHS]],STEAMER_H[],COLUMN(STEAMER_H[BB]),FALSE)</f>
        <v>46</v>
      </c>
      <c r="N198" s="12">
        <f>VLOOKUP(MYRANKS_H[[#This Row],[IDFRANGRAPHS]],STEAMER_H[],COLUMN(STEAMER_H[SO]),FALSE)</f>
        <v>141</v>
      </c>
      <c r="O198" s="12">
        <f>VLOOKUP(MYRANKS_H[[#This Row],[IDFRANGRAPHS]],STEAMER_H[],COLUMN(STEAMER_H[SB]),FALSE)</f>
        <v>10</v>
      </c>
      <c r="P198" s="14">
        <f>MYRANKS_H[[#This Row],[H]]/MYRANKS_H[[#This Row],[AB]]</f>
        <v>0.22784810126582278</v>
      </c>
      <c r="Q198" s="26">
        <f>MYRANKS_H[[#This Row],[R]]/24.6-VLOOKUP(MYRANKS_H[[#This Row],[POS]],ReplacementLevel_H[],COLUMN(ReplacementLevel_H[R]),FALSE)</f>
        <v>-0.33747967479674834</v>
      </c>
      <c r="R198" s="26">
        <f>MYRANKS_H[[#This Row],[HR]]/10.4-VLOOKUP(MYRANKS_H[[#This Row],[POS]],ReplacementLevel_H[],COLUMN(ReplacementLevel_H[HR]),FALSE)</f>
        <v>0.53461538461538449</v>
      </c>
      <c r="S198" s="26">
        <f>MYRANKS_H[[#This Row],[RBI]]/24.6-VLOOKUP(MYRANKS_H[[#This Row],[POS]],ReplacementLevel_H[],COLUMN(ReplacementLevel_H[RBI]),FALSE)</f>
        <v>7.3821138211382031E-2</v>
      </c>
      <c r="T198" s="26">
        <f>MYRANKS_H[[#This Row],[SB]]/9.4-VLOOKUP(MYRANKS_H[[#This Row],[POS]],ReplacementLevel_H[],COLUMN(ReplacementLevel_H[SB]),FALSE)</f>
        <v>-0.27617021276595755</v>
      </c>
      <c r="U198" s="26">
        <f>((MYRANKS_H[[#This Row],[H]]+1768)/(MYRANKS_H[[#This Row],[AB]]+6617)-0.267)/0.0024-VLOOKUP(MYRANKS_H[[#This Row],[POS]],ReplacementLevel_H[],COLUMN(ReplacementLevel_H[AVG]),FALSE)</f>
        <v>-0.76402928313367946</v>
      </c>
      <c r="V198" s="26">
        <f>MYRANKS_H[[#This Row],[RSGP]]+MYRANKS_H[[#This Row],[HRSGP]]+MYRANKS_H[[#This Row],[RBISGP]]+MYRANKS_H[[#This Row],[SBSGP]]+MYRANKS_H[[#This Row],[AVGSGP]]</f>
        <v>-0.76924264786961882</v>
      </c>
    </row>
    <row r="199" spans="1:22" ht="15" customHeight="1" x14ac:dyDescent="0.25">
      <c r="A199" s="7" t="s">
        <v>17318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Row],[IDFRANGRAPHS]],STEAMER_H[],COLUMN(STEAMER_H[PA]),FALSE)</f>
        <v>426</v>
      </c>
      <c r="H199" s="12">
        <f>VLOOKUP(MYRANKS_H[[#This Row],[IDFRANGRAPHS]],STEAMER_H[],COLUMN(STEAMER_H[AB]),FALSE)</f>
        <v>385</v>
      </c>
      <c r="I199" s="12">
        <f>VLOOKUP(MYRANKS_H[[#This Row],[IDFRANGRAPHS]],STEAMER_H[],COLUMN(STEAMER_H[H]),FALSE)</f>
        <v>99</v>
      </c>
      <c r="J199" s="12">
        <f>VLOOKUP(MYRANKS_H[[#This Row],[IDFRANGRAPHS]],STEAMER_H[],COLUMN(STEAMER_H[HR]),FALSE)</f>
        <v>10</v>
      </c>
      <c r="K199" s="12">
        <f>VLOOKUP(MYRANKS_H[[#This Row],[IDFRANGRAPHS]],STEAMER_H[],COLUMN(STEAMER_H[R]),FALSE)</f>
        <v>50</v>
      </c>
      <c r="L199" s="12">
        <f>VLOOKUP(MYRANKS_H[[#This Row],[IDFRANGRAPHS]],STEAMER_H[],COLUMN(STEAMER_H[RBI]),FALSE)</f>
        <v>46</v>
      </c>
      <c r="M199" s="12">
        <f>VLOOKUP(MYRANKS_H[[#This Row],[IDFRANGRAPHS]],STEAMER_H[],COLUMN(STEAMER_H[BB]),FALSE)</f>
        <v>29</v>
      </c>
      <c r="N199" s="12">
        <f>VLOOKUP(MYRANKS_H[[#This Row],[IDFRANGRAPHS]],STEAMER_H[],COLUMN(STEAMER_H[SO]),FALSE)</f>
        <v>88</v>
      </c>
      <c r="O199" s="12">
        <f>VLOOKUP(MYRANKS_H[[#This Row],[IDFRANGRAPHS]],STEAMER_H[],COLUMN(STEAMER_H[SB]),FALSE)</f>
        <v>12</v>
      </c>
      <c r="P199" s="14">
        <f>MYRANKS_H[[#This Row],[H]]/MYRANKS_H[[#This Row],[AB]]</f>
        <v>0.25714285714285712</v>
      </c>
      <c r="Q199" s="26">
        <f>MYRANKS_H[[#This Row],[R]]/24.6-VLOOKUP(MYRANKS_H[[#This Row],[POS]],ReplacementLevel_H[],COLUMN(ReplacementLevel_H[R]),FALSE)</f>
        <v>-0.33747967479674834</v>
      </c>
      <c r="R199" s="26">
        <f>MYRANKS_H[[#This Row],[HR]]/10.4-VLOOKUP(MYRANKS_H[[#This Row],[POS]],ReplacementLevel_H[],COLUMN(ReplacementLevel_H[HR]),FALSE)</f>
        <v>-0.13846153846153864</v>
      </c>
      <c r="S199" s="26">
        <f>MYRANKS_H[[#This Row],[RBI]]/24.6-VLOOKUP(MYRANKS_H[[#This Row],[POS]],ReplacementLevel_H[],COLUMN(ReplacementLevel_H[RBI]),FALSE)</f>
        <v>-0.17008130081300821</v>
      </c>
      <c r="T199" s="26">
        <f>MYRANKS_H[[#This Row],[SB]]/9.4-VLOOKUP(MYRANKS_H[[#This Row],[POS]],ReplacementLevel_H[],COLUMN(ReplacementLevel_H[SB]),FALSE)</f>
        <v>-6.3404255319149172E-2</v>
      </c>
      <c r="U199" s="26">
        <f>((MYRANKS_H[[#This Row],[H]]+1768)/(MYRANKS_H[[#This Row],[AB]]+6617)-0.267)/0.0024-VLOOKUP(MYRANKS_H[[#This Row],[POS]],ReplacementLevel_H[],COLUMN(ReplacementLevel_H[AVG]),FALSE)</f>
        <v>-7.0790250404662483E-2</v>
      </c>
      <c r="V199" s="26">
        <f>MYRANKS_H[[#This Row],[RSGP]]+MYRANKS_H[[#This Row],[HRSGP]]+MYRANKS_H[[#This Row],[RBISGP]]+MYRANKS_H[[#This Row],[SBSGP]]+MYRANKS_H[[#This Row],[AVGSGP]]</f>
        <v>-0.78021701979510683</v>
      </c>
    </row>
    <row r="200" spans="1:22" x14ac:dyDescent="0.25">
      <c r="A200" s="7" t="s">
        <v>19441</v>
      </c>
      <c r="B200" s="8" t="str">
        <f>VLOOKUP(MYRANKS_H[[#This Row],[PLAYERID]],PLAYERIDMAP[],COLUMN(PLAYERIDMAP[LASTNAME]),FALSE)</f>
        <v>Moreland</v>
      </c>
      <c r="C200" s="11" t="str">
        <f>VLOOKUP(MYRANKS_H[[#This Row],[PLAYERID]],PLAYERIDMAP[],COLUMN(PLAYERIDMAP[FIRSTNAME]),FALSE)</f>
        <v xml:space="preserve">Mitch </v>
      </c>
      <c r="D200" s="11" t="str">
        <f>VLOOKUP(MYRANKS_H[[#This Row],[PLAYERID]],PLAYERIDMAP[],COLUMN(PLAYERIDMAP[TEAM]),FALSE)</f>
        <v>TEX</v>
      </c>
      <c r="E200" s="11" t="str">
        <f>VLOOKUP(MYRANKS_H[[#This Row],[PLAYERID]],PLAYERIDMAP[],COLUMN(PLAYERIDMAP[POS]),FALSE)</f>
        <v>1B</v>
      </c>
      <c r="F200" s="11">
        <f>VLOOKUP(MYRANKS_H[[#This Row],[PLAYERID]],PLAYERIDMAP[],COLUMN(PLAYERIDMAP[IDFANGRAPHS]),FALSE)</f>
        <v>3086</v>
      </c>
      <c r="G200" s="12">
        <f>VLOOKUP(MYRANKS_H[[#This Row],[IDFRANGRAPHS]],STEAMER_H[],COLUMN(STEAMER_H[PA]),FALSE)</f>
        <v>372</v>
      </c>
      <c r="H200" s="12">
        <f>VLOOKUP(MYRANKS_H[[#This Row],[IDFRANGRAPHS]],STEAMER_H[],COLUMN(STEAMER_H[AB]),FALSE)</f>
        <v>332</v>
      </c>
      <c r="I200" s="12">
        <f>VLOOKUP(MYRANKS_H[[#This Row],[IDFRANGRAPHS]],STEAMER_H[],COLUMN(STEAMER_H[H]),FALSE)</f>
        <v>89</v>
      </c>
      <c r="J200" s="12">
        <f>VLOOKUP(MYRANKS_H[[#This Row],[IDFRANGRAPHS]],STEAMER_H[],COLUMN(STEAMER_H[HR]),FALSE)</f>
        <v>14</v>
      </c>
      <c r="K200" s="12">
        <f>VLOOKUP(MYRANKS_H[[#This Row],[IDFRANGRAPHS]],STEAMER_H[],COLUMN(STEAMER_H[R]),FALSE)</f>
        <v>45</v>
      </c>
      <c r="L200" s="12">
        <f>VLOOKUP(MYRANKS_H[[#This Row],[IDFRANGRAPHS]],STEAMER_H[],COLUMN(STEAMER_H[RBI]),FALSE)</f>
        <v>49</v>
      </c>
      <c r="M200" s="12">
        <f>VLOOKUP(MYRANKS_H[[#This Row],[IDFRANGRAPHS]],STEAMER_H[],COLUMN(STEAMER_H[BB]),FALSE)</f>
        <v>32</v>
      </c>
      <c r="N200" s="12">
        <f>VLOOKUP(MYRANKS_H[[#This Row],[IDFRANGRAPHS]],STEAMER_H[],COLUMN(STEAMER_H[SO]),FALSE)</f>
        <v>68</v>
      </c>
      <c r="O200" s="12">
        <f>VLOOKUP(MYRANKS_H[[#This Row],[IDFRANGRAPHS]],STEAMER_H[],COLUMN(STEAMER_H[SB]),FALSE)</f>
        <v>2</v>
      </c>
      <c r="P200" s="14">
        <f>MYRANKS_H[[#This Row],[H]]/MYRANKS_H[[#This Row],[AB]]</f>
        <v>0.26807228915662651</v>
      </c>
      <c r="Q200" s="26">
        <f>MYRANKS_H[[#This Row],[R]]/24.6-VLOOKUP(MYRANKS_H[[#This Row],[POS]],ReplacementLevel_H[],COLUMN(ReplacementLevel_H[R]),FALSE)</f>
        <v>-0.54073170731707343</v>
      </c>
      <c r="R200" s="26">
        <f>MYRANKS_H[[#This Row],[HR]]/10.4-VLOOKUP(MYRANKS_H[[#This Row],[POS]],ReplacementLevel_H[],COLUMN(ReplacementLevel_H[HR]),FALSE)</f>
        <v>-0.193846153846154</v>
      </c>
      <c r="S200" s="26">
        <f>MYRANKS_H[[#This Row],[RBI]]/24.6-VLOOKUP(MYRANKS_H[[#This Row],[POS]],ReplacementLevel_H[],COLUMN(ReplacementLevel_H[RBI]),FALSE)</f>
        <v>-0.46813008130081313</v>
      </c>
      <c r="T200" s="26">
        <f>MYRANKS_H[[#This Row],[SB]]/9.4-VLOOKUP(MYRANKS_H[[#This Row],[POS]],ReplacementLevel_H[],COLUMN(ReplacementLevel_H[SB]),FALSE)</f>
        <v>-4.7234042553191496E-2</v>
      </c>
      <c r="U200" s="26">
        <f>((MYRANKS_H[[#This Row],[H]]+1768)/(MYRANKS_H[[#This Row],[AB]]+6617)-0.267)/0.0024-VLOOKUP(MYRANKS_H[[#This Row],[POS]],ReplacementLevel_H[],COLUMN(ReplacementLevel_H[AVG]),FALSE)</f>
        <v>0.33695639660381915</v>
      </c>
      <c r="V200" s="26">
        <f>MYRANKS_H[[#This Row],[RSGP]]+MYRANKS_H[[#This Row],[HRSGP]]+MYRANKS_H[[#This Row],[RBISGP]]+MYRANKS_H[[#This Row],[SBSGP]]+MYRANKS_H[[#This Row],[AVGSGP]]</f>
        <v>-0.91298558841341282</v>
      </c>
    </row>
    <row r="201" spans="1:22" x14ac:dyDescent="0.25">
      <c r="A201" s="7" t="s">
        <v>19039</v>
      </c>
      <c r="B201" s="8" t="str">
        <f>VLOOKUP(MYRANKS_H[[#This Row],[PLAYERID]],PLAYERIDMAP[],COLUMN(PLAYERIDMAP[LASTNAME]),FALSE)</f>
        <v>Lind</v>
      </c>
      <c r="C201" s="11" t="str">
        <f>VLOOKUP(MYRANKS_H[[#This Row],[PLAYERID]],PLAYERIDMAP[],COLUMN(PLAYERIDMAP[FIRSTNAME]),FALSE)</f>
        <v xml:space="preserve">Adam </v>
      </c>
      <c r="D201" s="11" t="str">
        <f>VLOOKUP(MYRANKS_H[[#This Row],[PLAYERID]],PLAYERIDMAP[],COLUMN(PLAYERIDMAP[TEAM]),FALSE)</f>
        <v>TOR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8027</v>
      </c>
      <c r="G201" s="12">
        <f>VLOOKUP(MYRANKS_H[[#This Row],[IDFRANGRAPHS]],STEAMER_H[],COLUMN(STEAMER_H[PA]),FALSE)</f>
        <v>387</v>
      </c>
      <c r="H201" s="12">
        <f>VLOOKUP(MYRANKS_H[[#This Row],[IDFRANGRAPHS]],STEAMER_H[],COLUMN(STEAMER_H[AB]),FALSE)</f>
        <v>349</v>
      </c>
      <c r="I201" s="12">
        <f>VLOOKUP(MYRANKS_H[[#This Row],[IDFRANGRAPHS]],STEAMER_H[],COLUMN(STEAMER_H[H]),FALSE)</f>
        <v>91</v>
      </c>
      <c r="J201" s="12">
        <f>VLOOKUP(MYRANKS_H[[#This Row],[IDFRANGRAPHS]],STEAMER_H[],COLUMN(STEAMER_H[HR]),FALSE)</f>
        <v>15</v>
      </c>
      <c r="K201" s="12">
        <f>VLOOKUP(MYRANKS_H[[#This Row],[IDFRANGRAPHS]],STEAMER_H[],COLUMN(STEAMER_H[R]),FALSE)</f>
        <v>46</v>
      </c>
      <c r="L201" s="12">
        <f>VLOOKUP(MYRANKS_H[[#This Row],[IDFRANGRAPHS]],STEAMER_H[],COLUMN(STEAMER_H[RBI]),FALSE)</f>
        <v>51</v>
      </c>
      <c r="M201" s="12">
        <f>VLOOKUP(MYRANKS_H[[#This Row],[IDFRANGRAPHS]],STEAMER_H[],COLUMN(STEAMER_H[BB]),FALSE)</f>
        <v>31</v>
      </c>
      <c r="N201" s="12">
        <f>VLOOKUP(MYRANKS_H[[#This Row],[IDFRANGRAPHS]],STEAMER_H[],COLUMN(STEAMER_H[SO]),FALSE)</f>
        <v>75</v>
      </c>
      <c r="O201" s="12">
        <f>VLOOKUP(MYRANKS_H[[#This Row],[IDFRANGRAPHS]],STEAMER_H[],COLUMN(STEAMER_H[SB]),FALSE)</f>
        <v>1</v>
      </c>
      <c r="P201" s="14">
        <f>MYRANKS_H[[#This Row],[H]]/MYRANKS_H[[#This Row],[AB]]</f>
        <v>0.26074498567335241</v>
      </c>
      <c r="Q201" s="26">
        <f>MYRANKS_H[[#This Row],[R]]/24.6-VLOOKUP(MYRANKS_H[[#This Row],[POS]],ReplacementLevel_H[],COLUMN(ReplacementLevel_H[R]),FALSE)</f>
        <v>-0.50008130081300828</v>
      </c>
      <c r="R201" s="26">
        <f>MYRANKS_H[[#This Row],[HR]]/10.4-VLOOKUP(MYRANKS_H[[#This Row],[POS]],ReplacementLevel_H[],COLUMN(ReplacementLevel_H[HR]),FALSE)</f>
        <v>-9.7692307692307745E-2</v>
      </c>
      <c r="S201" s="26">
        <f>MYRANKS_H[[#This Row],[RBI]]/24.6-VLOOKUP(MYRANKS_H[[#This Row],[POS]],ReplacementLevel_H[],COLUMN(ReplacementLevel_H[RBI]),FALSE)</f>
        <v>-0.38682926829268283</v>
      </c>
      <c r="T201" s="26">
        <f>MYRANKS_H[[#This Row],[SB]]/9.4-VLOOKUP(MYRANKS_H[[#This Row],[POS]],ReplacementLevel_H[],COLUMN(ReplacementLevel_H[SB]),FALSE)</f>
        <v>-0.15361702127659577</v>
      </c>
      <c r="U201" s="26">
        <f>((MYRANKS_H[[#This Row],[H]]+1768)/(MYRANKS_H[[#This Row],[AB]]+6617)-0.267)/0.0024-VLOOKUP(MYRANKS_H[[#This Row],[POS]],ReplacementLevel_H[],COLUMN(ReplacementLevel_H[AVG]),FALSE)</f>
        <v>0.18485118193128974</v>
      </c>
      <c r="V201" s="26">
        <f>MYRANKS_H[[#This Row],[RSGP]]+MYRANKS_H[[#This Row],[HRSGP]]+MYRANKS_H[[#This Row],[RBISGP]]+MYRANKS_H[[#This Row],[SBSGP]]+MYRANKS_H[[#This Row],[AVGSGP]]</f>
        <v>-0.95336871614330487</v>
      </c>
    </row>
    <row r="202" spans="1:22" ht="15" customHeight="1" x14ac:dyDescent="0.25">
      <c r="A202" s="8" t="s">
        <v>19585</v>
      </c>
      <c r="B202" s="15" t="str">
        <f>VLOOKUP(MYRANKS_H[[#This Row],[PLAYERID]],PLAYERIDMAP[],COLUMN(PLAYERIDMAP[LASTNAME]),FALSE)</f>
        <v>Norris</v>
      </c>
      <c r="C202" s="12" t="str">
        <f>VLOOKUP(MYRANKS_H[[#This Row],[PLAYERID]],PLAYERIDMAP[],COLUMN(PLAYERIDMAP[FIRSTNAME]),FALSE)</f>
        <v xml:space="preserve">Derek </v>
      </c>
      <c r="D202" s="12" t="str">
        <f>VLOOKUP(MYRANKS_H[[#This Row],[PLAYERID]],PLAYERIDMAP[],COLUMN(PLAYERIDMAP[TEAM]),FALSE)</f>
        <v>OAK</v>
      </c>
      <c r="E202" s="12" t="str">
        <f>VLOOKUP(MYRANKS_H[[#This Row],[PLAYERID]],PLAYERIDMAP[],COLUMN(PLAYERIDMAP[POS]),FALSE)</f>
        <v>C</v>
      </c>
      <c r="F202" s="12">
        <f>VLOOKUP(MYRANKS_H[[#This Row],[PLAYERID]],PLAYERIDMAP[],COLUMN(PLAYERIDMAP[IDFANGRAPHS]),FALSE)</f>
        <v>6867</v>
      </c>
      <c r="G202" s="12">
        <f>VLOOKUP(MYRANKS_H[[#This Row],[IDFRANGRAPHS]],STEAMER_H[],COLUMN(STEAMER_H[PA]),FALSE)</f>
        <v>259</v>
      </c>
      <c r="H202" s="12">
        <f>VLOOKUP(MYRANKS_H[[#This Row],[IDFRANGRAPHS]],STEAMER_H[],COLUMN(STEAMER_H[AB]),FALSE)</f>
        <v>226</v>
      </c>
      <c r="I202" s="12">
        <f>VLOOKUP(MYRANKS_H[[#This Row],[IDFRANGRAPHS]],STEAMER_H[],COLUMN(STEAMER_H[H]),FALSE)</f>
        <v>50</v>
      </c>
      <c r="J202" s="12">
        <f>VLOOKUP(MYRANKS_H[[#This Row],[IDFRANGRAPHS]],STEAMER_H[],COLUMN(STEAMER_H[HR]),FALSE)</f>
        <v>8</v>
      </c>
      <c r="K202" s="12">
        <f>VLOOKUP(MYRANKS_H[[#This Row],[IDFRANGRAPHS]],STEAMER_H[],COLUMN(STEAMER_H[R]),FALSE)</f>
        <v>28</v>
      </c>
      <c r="L202" s="12">
        <f>VLOOKUP(MYRANKS_H[[#This Row],[IDFRANGRAPHS]],STEAMER_H[],COLUMN(STEAMER_H[RBI]),FALSE)</f>
        <v>28</v>
      </c>
      <c r="M202" s="12">
        <f>VLOOKUP(MYRANKS_H[[#This Row],[IDFRANGRAPHS]],STEAMER_H[],COLUMN(STEAMER_H[BB]),FALSE)</f>
        <v>28</v>
      </c>
      <c r="N202" s="12">
        <f>VLOOKUP(MYRANKS_H[[#This Row],[IDFRANGRAPHS]],STEAMER_H[],COLUMN(STEAMER_H[SO]),FALSE)</f>
        <v>57</v>
      </c>
      <c r="O202" s="12">
        <f>VLOOKUP(MYRANKS_H[[#This Row],[IDFRANGRAPHS]],STEAMER_H[],COLUMN(STEAMER_H[SB]),FALSE)</f>
        <v>5</v>
      </c>
      <c r="P202" s="14">
        <f>MYRANKS_H[[#This Row],[H]]/MYRANKS_H[[#This Row],[AB]]</f>
        <v>0.22123893805309736</v>
      </c>
      <c r="Q202" s="26">
        <f>MYRANKS_H[[#This Row],[R]]/24.6-VLOOKUP(MYRANKS_H[[#This Row],[POS]],ReplacementLevel_H[],COLUMN(ReplacementLevel_H[R]),FALSE)</f>
        <v>-0.25178861788617879</v>
      </c>
      <c r="R202" s="26">
        <f>MYRANKS_H[[#This Row],[HR]]/10.4-VLOOKUP(MYRANKS_H[[#This Row],[POS]],ReplacementLevel_H[],COLUMN(ReplacementLevel_H[HR]),FALSE)</f>
        <v>-0.10076923076923083</v>
      </c>
      <c r="S202" s="26">
        <f>MYRANKS_H[[#This Row],[RBI]]/24.6-VLOOKUP(MYRANKS_H[[#This Row],[POS]],ReplacementLevel_H[],COLUMN(ReplacementLevel_H[RBI]),FALSE)</f>
        <v>-0.27178861788617881</v>
      </c>
      <c r="T202" s="26">
        <f>MYRANKS_H[[#This Row],[SB]]/9.4-VLOOKUP(MYRANKS_H[[#This Row],[POS]],ReplacementLevel_H[],COLUMN(ReplacementLevel_H[SB]),FALSE)</f>
        <v>0.40191489361702126</v>
      </c>
      <c r="U202" s="26">
        <f>((MYRANKS_H[[#This Row],[H]]+1768)/(MYRANKS_H[[#This Row],[AB]]+6617)-0.267)/0.0024-VLOOKUP(MYRANKS_H[[#This Row],[POS]],ReplacementLevel_H[],COLUMN(ReplacementLevel_H[AVG]),FALSE)</f>
        <v>-0.20293730819816946</v>
      </c>
      <c r="V202" s="26">
        <f>MYRANKS_H[[#This Row],[RSGP]]+MYRANKS_H[[#This Row],[HRSGP]]+MYRANKS_H[[#This Row],[RBISGP]]+MYRANKS_H[[#This Row],[SBSGP]]+MYRANKS_H[[#This Row],[AVGSGP]]</f>
        <v>-0.42536888112273663</v>
      </c>
    </row>
    <row r="203" spans="1:22" ht="15" customHeight="1" x14ac:dyDescent="0.25">
      <c r="A203" s="7" t="s">
        <v>17727</v>
      </c>
      <c r="B203" s="8" t="str">
        <f>VLOOKUP(MYRANKS_H[[#This Row],[PLAYERID]],PLAYERIDMAP[],COLUMN(PLAYERIDMAP[LASTNAME]),FALSE)</f>
        <v>Cozart</v>
      </c>
      <c r="C203" s="11" t="str">
        <f>VLOOKUP(MYRANKS_H[[#This Row],[PLAYERID]],PLAYERIDMAP[],COLUMN(PLAYERIDMAP[FIRSTNAME]),FALSE)</f>
        <v xml:space="preserve">Zack </v>
      </c>
      <c r="D203" s="11" t="str">
        <f>VLOOKUP(MYRANKS_H[[#This Row],[PLAYERID]],PLAYERIDMAP[],COLUMN(PLAYERIDMAP[TEAM]),FALSE)</f>
        <v>CIN</v>
      </c>
      <c r="E203" s="11" t="str">
        <f>VLOOKUP(MYRANKS_H[[#This Row],[PLAYERID]],PLAYERIDMAP[],COLUMN(PLAYERIDMAP[POS]),FALSE)</f>
        <v>SS</v>
      </c>
      <c r="F203" s="11">
        <f>VLOOKUP(MYRANKS_H[[#This Row],[PLAYERID]],PLAYERIDMAP[],COLUMN(PLAYERIDMAP[IDFANGRAPHS]),FALSE)</f>
        <v>2616</v>
      </c>
      <c r="G203" s="12">
        <f>VLOOKUP(MYRANKS_H[[#This Row],[IDFRANGRAPHS]],STEAMER_H[],COLUMN(STEAMER_H[PA]),FALSE)</f>
        <v>462</v>
      </c>
      <c r="H203" s="12">
        <f>VLOOKUP(MYRANKS_H[[#This Row],[IDFRANGRAPHS]],STEAMER_H[],COLUMN(STEAMER_H[AB]),FALSE)</f>
        <v>425</v>
      </c>
      <c r="I203" s="12">
        <f>VLOOKUP(MYRANKS_H[[#This Row],[IDFRANGRAPHS]],STEAMER_H[],COLUMN(STEAMER_H[H]),FALSE)</f>
        <v>106</v>
      </c>
      <c r="J203" s="12">
        <f>VLOOKUP(MYRANKS_H[[#This Row],[IDFRANGRAPHS]],STEAMER_H[],COLUMN(STEAMER_H[HR]),FALSE)</f>
        <v>12</v>
      </c>
      <c r="K203" s="12">
        <f>VLOOKUP(MYRANKS_H[[#This Row],[IDFRANGRAPHS]],STEAMER_H[],COLUMN(STEAMER_H[R]),FALSE)</f>
        <v>45</v>
      </c>
      <c r="L203" s="12">
        <f>VLOOKUP(MYRANKS_H[[#This Row],[IDFRANGRAPHS]],STEAMER_H[],COLUMN(STEAMER_H[RBI]),FALSE)</f>
        <v>51</v>
      </c>
      <c r="M203" s="12">
        <f>VLOOKUP(MYRANKS_H[[#This Row],[IDFRANGRAPHS]],STEAMER_H[],COLUMN(STEAMER_H[BB]),FALSE)</f>
        <v>27</v>
      </c>
      <c r="N203" s="12">
        <f>VLOOKUP(MYRANKS_H[[#This Row],[IDFRANGRAPHS]],STEAMER_H[],COLUMN(STEAMER_H[SO]),FALSE)</f>
        <v>81</v>
      </c>
      <c r="O203" s="12">
        <f>VLOOKUP(MYRANKS_H[[#This Row],[IDFRANGRAPHS]],STEAMER_H[],COLUMN(STEAMER_H[SB]),FALSE)</f>
        <v>6</v>
      </c>
      <c r="P203" s="14">
        <f>MYRANKS_H[[#This Row],[H]]/MYRANKS_H[[#This Row],[AB]]</f>
        <v>0.24941176470588236</v>
      </c>
      <c r="Q203" s="26">
        <f>MYRANKS_H[[#This Row],[R]]/24.6-VLOOKUP(MYRANKS_H[[#This Row],[POS]],ReplacementLevel_H[],COLUMN(ReplacementLevel_H[R]),FALSE)</f>
        <v>-0.25073170731707339</v>
      </c>
      <c r="R203" s="26">
        <f>MYRANKS_H[[#This Row],[HR]]/10.4-VLOOKUP(MYRANKS_H[[#This Row],[POS]],ReplacementLevel_H[],COLUMN(ReplacementLevel_H[HR]),FALSE)</f>
        <v>0.25384615384615372</v>
      </c>
      <c r="S203" s="26">
        <f>MYRANKS_H[[#This Row],[RBI]]/24.6-VLOOKUP(MYRANKS_H[[#This Row],[POS]],ReplacementLevel_H[],COLUMN(ReplacementLevel_H[RBI]),FALSE)</f>
        <v>0.13317073170731719</v>
      </c>
      <c r="T203" s="26">
        <f>MYRANKS_H[[#This Row],[SB]]/9.4-VLOOKUP(MYRANKS_H[[#This Row],[POS]],ReplacementLevel_H[],COLUMN(ReplacementLevel_H[SB]),FALSE)</f>
        <v>-0.83170212765957452</v>
      </c>
      <c r="U203" s="26">
        <f>((MYRANKS_H[[#This Row],[H]]+1768)/(MYRANKS_H[[#This Row],[AB]]+6617)-0.267)/0.0024-VLOOKUP(MYRANKS_H[[#This Row],[POS]],ReplacementLevel_H[],COLUMN(ReplacementLevel_H[AVG]),FALSE)</f>
        <v>-0.23767490296317489</v>
      </c>
      <c r="V203" s="26">
        <f>MYRANKS_H[[#This Row],[RSGP]]+MYRANKS_H[[#This Row],[HRSGP]]+MYRANKS_H[[#This Row],[RBISGP]]+MYRANKS_H[[#This Row],[SBSGP]]+MYRANKS_H[[#This Row],[AVGSGP]]</f>
        <v>-0.93309185238635184</v>
      </c>
    </row>
    <row r="204" spans="1:22" ht="15" customHeight="1" x14ac:dyDescent="0.25">
      <c r="A204" s="7" t="s">
        <v>17687</v>
      </c>
      <c r="B204" s="8" t="str">
        <f>VLOOKUP(MYRANKS_H[[#This Row],[PLAYERID]],PLAYERIDMAP[],COLUMN(PLAYERIDMAP[LASTNAME]),FALSE)</f>
        <v>Colvin</v>
      </c>
      <c r="C204" s="11" t="str">
        <f>VLOOKUP(MYRANKS_H[[#This Row],[PLAYERID]],PLAYERIDMAP[],COLUMN(PLAYERIDMAP[FIRSTNAME]),FALSE)</f>
        <v xml:space="preserve">Tyler </v>
      </c>
      <c r="D204" s="11" t="str">
        <f>VLOOKUP(MYRANKS_H[[#This Row],[PLAYERID]],PLAYERIDMAP[],COLUMN(PLAYERIDMAP[TEAM]),FALSE)</f>
        <v>COL</v>
      </c>
      <c r="E204" s="11" t="str">
        <f>VLOOKUP(MYRANKS_H[[#This Row],[PLAYERID]],PLAYERIDMAP[],COLUMN(PLAYERIDMAP[POS]),FALSE)</f>
        <v>OF</v>
      </c>
      <c r="F204" s="11">
        <f>VLOOKUP(MYRANKS_H[[#This Row],[PLAYERID]],PLAYERIDMAP[],COLUMN(PLAYERIDMAP[IDFANGRAPHS]),FALSE)</f>
        <v>5310</v>
      </c>
      <c r="G204" s="12">
        <f>VLOOKUP(MYRANKS_H[[#This Row],[IDFRANGRAPHS]],STEAMER_H[],COLUMN(STEAMER_H[PA]),FALSE)</f>
        <v>390</v>
      </c>
      <c r="H204" s="12">
        <f>VLOOKUP(MYRANKS_H[[#This Row],[IDFRANGRAPHS]],STEAMER_H[],COLUMN(STEAMER_H[AB]),FALSE)</f>
        <v>361</v>
      </c>
      <c r="I204" s="12">
        <f>VLOOKUP(MYRANKS_H[[#This Row],[IDFRANGRAPHS]],STEAMER_H[],COLUMN(STEAMER_H[H]),FALSE)</f>
        <v>94</v>
      </c>
      <c r="J204" s="12">
        <f>VLOOKUP(MYRANKS_H[[#This Row],[IDFRANGRAPHS]],STEAMER_H[],COLUMN(STEAMER_H[HR]),FALSE)</f>
        <v>15</v>
      </c>
      <c r="K204" s="12">
        <f>VLOOKUP(MYRANKS_H[[#This Row],[IDFRANGRAPHS]],STEAMER_H[],COLUMN(STEAMER_H[R]),FALSE)</f>
        <v>46</v>
      </c>
      <c r="L204" s="12">
        <f>VLOOKUP(MYRANKS_H[[#This Row],[IDFRANGRAPHS]],STEAMER_H[],COLUMN(STEAMER_H[RBI]),FALSE)</f>
        <v>55</v>
      </c>
      <c r="M204" s="12">
        <f>VLOOKUP(MYRANKS_H[[#This Row],[IDFRANGRAPHS]],STEAMER_H[],COLUMN(STEAMER_H[BB]),FALSE)</f>
        <v>23</v>
      </c>
      <c r="N204" s="12">
        <f>VLOOKUP(MYRANKS_H[[#This Row],[IDFRANGRAPHS]],STEAMER_H[],COLUMN(STEAMER_H[SO]),FALSE)</f>
        <v>93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0.26038781163434904</v>
      </c>
      <c r="Q204" s="26">
        <f>MYRANKS_H[[#This Row],[R]]/24.6-VLOOKUP(MYRANKS_H[[#This Row],[POS]],ReplacementLevel_H[],COLUMN(ReplacementLevel_H[R]),FALSE)</f>
        <v>-0.50008130081300828</v>
      </c>
      <c r="R204" s="26">
        <f>MYRANKS_H[[#This Row],[HR]]/10.4-VLOOKUP(MYRANKS_H[[#This Row],[POS]],ReplacementLevel_H[],COLUMN(ReplacementLevel_H[HR]),FALSE)</f>
        <v>0.3423076923076922</v>
      </c>
      <c r="S204" s="26">
        <f>MYRANKS_H[[#This Row],[RBI]]/24.6-VLOOKUP(MYRANKS_H[[#This Row],[POS]],ReplacementLevel_H[],COLUMN(ReplacementLevel_H[RBI]),FALSE)</f>
        <v>0.19577235772357726</v>
      </c>
      <c r="T204" s="26">
        <f>MYRANKS_H[[#This Row],[SB]]/9.4-VLOOKUP(MYRANKS_H[[#This Row],[POS]],ReplacementLevel_H[],COLUMN(ReplacementLevel_H[SB]),FALSE)</f>
        <v>-0.91446808510638311</v>
      </c>
      <c r="U204" s="26">
        <f>((MYRANKS_H[[#This Row],[H]]+1768)/(MYRANKS_H[[#This Row],[AB]]+6617)-0.267)/0.0024-VLOOKUP(MYRANKS_H[[#This Row],[POS]],ReplacementLevel_H[],COLUMN(ReplacementLevel_H[AVG]),FALSE)</f>
        <v>1.2764880099360831E-2</v>
      </c>
      <c r="V204" s="26">
        <f>MYRANKS_H[[#This Row],[RSGP]]+MYRANKS_H[[#This Row],[HRSGP]]+MYRANKS_H[[#This Row],[RBISGP]]+MYRANKS_H[[#This Row],[SBSGP]]+MYRANKS_H[[#This Row],[AVGSGP]]</f>
        <v>-0.86370445578876109</v>
      </c>
    </row>
    <row r="205" spans="1:22" ht="15" customHeight="1" x14ac:dyDescent="0.25">
      <c r="A205" s="7" t="s">
        <v>18784</v>
      </c>
      <c r="B205" s="8" t="str">
        <f>VLOOKUP(MYRANKS_H[[#This Row],[PLAYERID]],PLAYERIDMAP[],COLUMN(PLAYERIDMAP[LASTNAME]),FALSE)</f>
        <v>Johnson</v>
      </c>
      <c r="C205" s="11" t="str">
        <f>VLOOKUP(MYRANKS_H[[#This Row],[PLAYERID]],PLAYERIDMAP[],COLUMN(PLAYERIDMAP[FIRSTNAME]),FALSE)</f>
        <v xml:space="preserve">Kelly </v>
      </c>
      <c r="D205" s="11" t="str">
        <f>VLOOKUP(MYRANKS_H[[#This Row],[PLAYERID]],PLAYERIDMAP[],COLUMN(PLAYERIDMAP[TEAM]),FALSE)</f>
        <v>TB</v>
      </c>
      <c r="E205" s="11" t="str">
        <f>VLOOKUP(MYRANKS_H[[#This Row],[PLAYERID]],PLAYERIDMAP[],COLUMN(PLAYERIDMAP[POS]),FALSE)</f>
        <v>2B</v>
      </c>
      <c r="F205" s="11">
        <f>VLOOKUP(MYRANKS_H[[#This Row],[PLAYERID]],PLAYERIDMAP[],COLUMN(PLAYERIDMAP[IDFANGRAPHS]),FALSE)</f>
        <v>2234</v>
      </c>
      <c r="G205" s="12">
        <f>VLOOKUP(MYRANKS_H[[#This Row],[IDFRANGRAPHS]],STEAMER_H[],COLUMN(STEAMER_H[PA]),FALSE)</f>
        <v>420</v>
      </c>
      <c r="H205" s="12">
        <f>VLOOKUP(MYRANKS_H[[#This Row],[IDFRANGRAPHS]],STEAMER_H[],COLUMN(STEAMER_H[AB]),FALSE)</f>
        <v>368</v>
      </c>
      <c r="I205" s="12">
        <f>VLOOKUP(MYRANKS_H[[#This Row],[IDFRANGRAPHS]],STEAMER_H[],COLUMN(STEAMER_H[H]),FALSE)</f>
        <v>84</v>
      </c>
      <c r="J205" s="12">
        <f>VLOOKUP(MYRANKS_H[[#This Row],[IDFRANGRAPHS]],STEAMER_H[],COLUMN(STEAMER_H[HR]),FALSE)</f>
        <v>11</v>
      </c>
      <c r="K205" s="12">
        <f>VLOOKUP(MYRANKS_H[[#This Row],[IDFRANGRAPHS]],STEAMER_H[],COLUMN(STEAMER_H[R]),FALSE)</f>
        <v>45</v>
      </c>
      <c r="L205" s="12">
        <f>VLOOKUP(MYRANKS_H[[#This Row],[IDFRANGRAPHS]],STEAMER_H[],COLUMN(STEAMER_H[RBI]),FALSE)</f>
        <v>44</v>
      </c>
      <c r="M205" s="12">
        <f>VLOOKUP(MYRANKS_H[[#This Row],[IDFRANGRAPHS]],STEAMER_H[],COLUMN(STEAMER_H[BB]),FALSE)</f>
        <v>43</v>
      </c>
      <c r="N205" s="12">
        <f>VLOOKUP(MYRANKS_H[[#This Row],[IDFRANGRAPHS]],STEAMER_H[],COLUMN(STEAMER_H[SO]),FALSE)</f>
        <v>110</v>
      </c>
      <c r="O205" s="12">
        <f>VLOOKUP(MYRANKS_H[[#This Row],[IDFRANGRAPHS]],STEAMER_H[],COLUMN(STEAMER_H[SB]),FALSE)</f>
        <v>6</v>
      </c>
      <c r="P205" s="14">
        <f>MYRANKS_H[[#This Row],[H]]/MYRANKS_H[[#This Row],[AB]]</f>
        <v>0.22826086956521738</v>
      </c>
      <c r="Q205" s="26">
        <f>MYRANKS_H[[#This Row],[R]]/24.6-VLOOKUP(MYRANKS_H[[#This Row],[POS]],ReplacementLevel_H[],COLUMN(ReplacementLevel_H[R]),FALSE)</f>
        <v>-0.44073170731707334</v>
      </c>
      <c r="R205" s="26">
        <f>MYRANKS_H[[#This Row],[HR]]/10.4-VLOOKUP(MYRANKS_H[[#This Row],[POS]],ReplacementLevel_H[],COLUMN(ReplacementLevel_H[HR]),FALSE)</f>
        <v>0.11769230769230776</v>
      </c>
      <c r="S205" s="26">
        <f>MYRANKS_H[[#This Row],[RBI]]/24.6-VLOOKUP(MYRANKS_H[[#This Row],[POS]],ReplacementLevel_H[],COLUMN(ReplacementLevel_H[RBI]),FALSE)</f>
        <v>-0.31138211382113834</v>
      </c>
      <c r="T205" s="26">
        <f>MYRANKS_H[[#This Row],[SB]]/9.4-VLOOKUP(MYRANKS_H[[#This Row],[POS]],ReplacementLevel_H[],COLUMN(ReplacementLevel_H[SB]),FALSE)</f>
        <v>1.8297872340425458E-2</v>
      </c>
      <c r="U205" s="26">
        <f>((MYRANKS_H[[#This Row],[H]]+1768)/(MYRANKS_H[[#This Row],[AB]]+6617)-0.267)/0.0024-VLOOKUP(MYRANKS_H[[#This Row],[POS]],ReplacementLevel_H[],COLUMN(ReplacementLevel_H[AVG]),FALSE)</f>
        <v>-0.93517298973992891</v>
      </c>
      <c r="V205" s="26">
        <f>MYRANKS_H[[#This Row],[RSGP]]+MYRANKS_H[[#This Row],[HRSGP]]+MYRANKS_H[[#This Row],[RBISGP]]+MYRANKS_H[[#This Row],[SBSGP]]+MYRANKS_H[[#This Row],[AVGSGP]]</f>
        <v>-1.5512966308454073</v>
      </c>
    </row>
    <row r="206" spans="1:22" ht="15" customHeight="1" x14ac:dyDescent="0.25">
      <c r="A206" s="7" t="s">
        <v>18341</v>
      </c>
      <c r="B206" s="8" t="str">
        <f>VLOOKUP(MYRANKS_H[[#This Row],[PLAYERID]],PLAYERIDMAP[],COLUMN(PLAYERIDMAP[LASTNAME]),FALSE)</f>
        <v>Grandal</v>
      </c>
      <c r="C206" s="11" t="str">
        <f>VLOOKUP(MYRANKS_H[[#This Row],[PLAYERID]],PLAYERIDMAP[],COLUMN(PLAYERIDMAP[FIRSTNAME]),FALSE)</f>
        <v xml:space="preserve">Yasmani </v>
      </c>
      <c r="D206" s="11" t="str">
        <f>VLOOKUP(MYRANKS_H[[#This Row],[PLAYERID]],PLAYERIDMAP[],COLUMN(PLAYERIDMAP[TEAM]),FALSE)</f>
        <v>SD</v>
      </c>
      <c r="E206" s="11" t="str">
        <f>VLOOKUP(MYRANKS_H[[#This Row],[PLAYERID]],PLAYERIDMAP[],COLUMN(PLAYERIDMAP[POS]),FALSE)</f>
        <v>C</v>
      </c>
      <c r="F206" s="11">
        <f>VLOOKUP(MYRANKS_H[[#This Row],[PLAYERID]],PLAYERIDMAP[],COLUMN(PLAYERIDMAP[IDFANGRAPHS]),FALSE)</f>
        <v>11368</v>
      </c>
      <c r="G206" s="12">
        <f>VLOOKUP(MYRANKS_H[[#This Row],[IDFRANGRAPHS]],STEAMER_H[],COLUMN(STEAMER_H[PA]),FALSE)</f>
        <v>254</v>
      </c>
      <c r="H206" s="12">
        <f>VLOOKUP(MYRANKS_H[[#This Row],[IDFRANGRAPHS]],STEAMER_H[],COLUMN(STEAMER_H[AB]),FALSE)</f>
        <v>220</v>
      </c>
      <c r="I206" s="12">
        <f>VLOOKUP(MYRANKS_H[[#This Row],[IDFRANGRAPHS]],STEAMER_H[],COLUMN(STEAMER_H[H]),FALSE)</f>
        <v>57</v>
      </c>
      <c r="J206" s="12">
        <f>VLOOKUP(MYRANKS_H[[#This Row],[IDFRANGRAPHS]],STEAMER_H[],COLUMN(STEAMER_H[HR]),FALSE)</f>
        <v>6</v>
      </c>
      <c r="K206" s="12">
        <f>VLOOKUP(MYRANKS_H[[#This Row],[IDFRANGRAPHS]],STEAMER_H[],COLUMN(STEAMER_H[R]),FALSE)</f>
        <v>26</v>
      </c>
      <c r="L206" s="12">
        <f>VLOOKUP(MYRANKS_H[[#This Row],[IDFRANGRAPHS]],STEAMER_H[],COLUMN(STEAMER_H[RBI]),FALSE)</f>
        <v>28</v>
      </c>
      <c r="M206" s="12">
        <f>VLOOKUP(MYRANKS_H[[#This Row],[IDFRANGRAPHS]],STEAMER_H[],COLUMN(STEAMER_H[BB]),FALSE)</f>
        <v>29</v>
      </c>
      <c r="N206" s="12">
        <f>VLOOKUP(MYRANKS_H[[#This Row],[IDFRANGRAPHS]],STEAMER_H[],COLUMN(STEAMER_H[SO]),FALSE)</f>
        <v>46</v>
      </c>
      <c r="O206" s="12">
        <f>VLOOKUP(MYRANKS_H[[#This Row],[IDFRANGRAPHS]],STEAMER_H[],COLUMN(STEAMER_H[SB]),FALSE)</f>
        <v>1</v>
      </c>
      <c r="P206" s="14">
        <f>MYRANKS_H[[#This Row],[H]]/MYRANKS_H[[#This Row],[AB]]</f>
        <v>0.25909090909090909</v>
      </c>
      <c r="Q206" s="26">
        <f>MYRANKS_H[[#This Row],[R]]/24.6-VLOOKUP(MYRANKS_H[[#This Row],[POS]],ReplacementLevel_H[],COLUMN(ReplacementLevel_H[R]),FALSE)</f>
        <v>-0.33308943089430887</v>
      </c>
      <c r="R206" s="26">
        <f>MYRANKS_H[[#This Row],[HR]]/10.4-VLOOKUP(MYRANKS_H[[#This Row],[POS]],ReplacementLevel_H[],COLUMN(ReplacementLevel_H[HR]),FALSE)</f>
        <v>-0.29307692307692312</v>
      </c>
      <c r="S206" s="26">
        <f>MYRANKS_H[[#This Row],[RBI]]/24.6-VLOOKUP(MYRANKS_H[[#This Row],[POS]],ReplacementLevel_H[],COLUMN(ReplacementLevel_H[RBI]),FALSE)</f>
        <v>-0.27178861788617881</v>
      </c>
      <c r="T206" s="26">
        <f>MYRANKS_H[[#This Row],[SB]]/9.4-VLOOKUP(MYRANKS_H[[#This Row],[POS]],ReplacementLevel_H[],COLUMN(ReplacementLevel_H[SB]),FALSE)</f>
        <v>-2.3617021276595748E-2</v>
      </c>
      <c r="U206" s="26">
        <f>((MYRANKS_H[[#This Row],[H]]+1768)/(MYRANKS_H[[#This Row],[AB]]+6617)-0.267)/0.0024-VLOOKUP(MYRANKS_H[[#This Row],[POS]],ReplacementLevel_H[],COLUMN(ReplacementLevel_H[AVG]),FALSE)</f>
        <v>0.32080834674076375</v>
      </c>
      <c r="V206" s="26">
        <f>MYRANKS_H[[#This Row],[RSGP]]+MYRANKS_H[[#This Row],[HRSGP]]+MYRANKS_H[[#This Row],[RBISGP]]+MYRANKS_H[[#This Row],[SBSGP]]+MYRANKS_H[[#This Row],[AVGSGP]]</f>
        <v>-0.60076364639324276</v>
      </c>
    </row>
    <row r="207" spans="1:22" x14ac:dyDescent="0.25">
      <c r="A207" s="7" t="s">
        <v>18421</v>
      </c>
      <c r="B207" s="8" t="str">
        <f>VLOOKUP(MYRANKS_H[[#This Row],[PLAYERID]],PLAYERIDMAP[],COLUMN(PLAYERIDMAP[LASTNAME]),FALSE)</f>
        <v>Hairston</v>
      </c>
      <c r="C207" s="11" t="str">
        <f>VLOOKUP(MYRANKS_H[[#This Row],[PLAYERID]],PLAYERIDMAP[],COLUMN(PLAYERIDMAP[FIRSTNAME]),FALSE)</f>
        <v xml:space="preserve">Scott </v>
      </c>
      <c r="D207" s="11" t="str">
        <f>VLOOKUP(MYRANKS_H[[#This Row],[PLAYERID]],PLAYERIDMAP[],COLUMN(PLAYERIDMAP[TEAM]),FALSE)</f>
        <v>CHC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1926</v>
      </c>
      <c r="G207" s="12">
        <f>VLOOKUP(MYRANKS_H[[#This Row],[IDFRANGRAPHS]],STEAMER_H[],COLUMN(STEAMER_H[PA]),FALSE)</f>
        <v>380</v>
      </c>
      <c r="H207" s="12">
        <f>VLOOKUP(MYRANKS_H[[#This Row],[IDFRANGRAPHS]],STEAMER_H[],COLUMN(STEAMER_H[AB]),FALSE)</f>
        <v>346</v>
      </c>
      <c r="I207" s="12">
        <f>VLOOKUP(MYRANKS_H[[#This Row],[IDFRANGRAPHS]],STEAMER_H[],COLUMN(STEAMER_H[H]),FALSE)</f>
        <v>88</v>
      </c>
      <c r="J207" s="12">
        <f>VLOOKUP(MYRANKS_H[[#This Row],[IDFRANGRAPHS]],STEAMER_H[],COLUMN(STEAMER_H[HR]),FALSE)</f>
        <v>16</v>
      </c>
      <c r="K207" s="12">
        <f>VLOOKUP(MYRANKS_H[[#This Row],[IDFRANGRAPHS]],STEAMER_H[],COLUMN(STEAMER_H[R]),FALSE)</f>
        <v>44</v>
      </c>
      <c r="L207" s="12">
        <f>VLOOKUP(MYRANKS_H[[#This Row],[IDFRANGRAPHS]],STEAMER_H[],COLUMN(STEAMER_H[RBI]),FALSE)</f>
        <v>51</v>
      </c>
      <c r="M207" s="12">
        <f>VLOOKUP(MYRANKS_H[[#This Row],[IDFRANGRAPHS]],STEAMER_H[],COLUMN(STEAMER_H[BB]),FALSE)</f>
        <v>26</v>
      </c>
      <c r="N207" s="12">
        <f>VLOOKUP(MYRANKS_H[[#This Row],[IDFRANGRAPHS]],STEAMER_H[],COLUMN(STEAMER_H[SO]),FALSE)</f>
        <v>77</v>
      </c>
      <c r="O207" s="12">
        <f>VLOOKUP(MYRANKS_H[[#This Row],[IDFRANGRAPHS]],STEAMER_H[],COLUMN(STEAMER_H[SB]),FALSE)</f>
        <v>5</v>
      </c>
      <c r="P207" s="14">
        <f>MYRANKS_H[[#This Row],[H]]/MYRANKS_H[[#This Row],[AB]]</f>
        <v>0.25433526011560692</v>
      </c>
      <c r="Q207" s="26">
        <f>MYRANKS_H[[#This Row],[R]]/24.6-VLOOKUP(MYRANKS_H[[#This Row],[POS]],ReplacementLevel_H[],COLUMN(ReplacementLevel_H[R]),FALSE)</f>
        <v>-0.58138211382113836</v>
      </c>
      <c r="R207" s="26">
        <f>MYRANKS_H[[#This Row],[HR]]/10.4-VLOOKUP(MYRANKS_H[[#This Row],[POS]],ReplacementLevel_H[],COLUMN(ReplacementLevel_H[HR]),FALSE)</f>
        <v>0.43846153846153824</v>
      </c>
      <c r="S207" s="26">
        <f>MYRANKS_H[[#This Row],[RBI]]/24.6-VLOOKUP(MYRANKS_H[[#This Row],[POS]],ReplacementLevel_H[],COLUMN(ReplacementLevel_H[RBI]),FALSE)</f>
        <v>3.3170731707317103E-2</v>
      </c>
      <c r="T207" s="26">
        <f>MYRANKS_H[[#This Row],[SB]]/9.4-VLOOKUP(MYRANKS_H[[#This Row],[POS]],ReplacementLevel_H[],COLUMN(ReplacementLevel_H[SB]),FALSE)</f>
        <v>-0.80808510638297881</v>
      </c>
      <c r="U207" s="26">
        <f>((MYRANKS_H[[#This Row],[H]]+1768)/(MYRANKS_H[[#This Row],[AB]]+6617)-0.267)/0.0024-VLOOKUP(MYRANKS_H[[#This Row],[POS]],ReplacementLevel_H[],COLUMN(ReplacementLevel_H[AVG]),FALSE)</f>
        <v>-0.10676097467566305</v>
      </c>
      <c r="V207" s="26">
        <f>MYRANKS_H[[#This Row],[RSGP]]+MYRANKS_H[[#This Row],[HRSGP]]+MYRANKS_H[[#This Row],[RBISGP]]+MYRANKS_H[[#This Row],[SBSGP]]+MYRANKS_H[[#This Row],[AVGSGP]]</f>
        <v>-1.0245959247109249</v>
      </c>
    </row>
    <row r="208" spans="1:22" ht="15" customHeight="1" x14ac:dyDescent="0.25">
      <c r="A208" s="7" t="s">
        <v>17345</v>
      </c>
      <c r="B208" s="8" t="str">
        <f>VLOOKUP(MYRANKS_H[[#This Row],[PLAYERID]],PLAYERIDMAP[],COLUMN(PLAYERIDMAP[LASTNAME]),FALSE)</f>
        <v>Brantly</v>
      </c>
      <c r="C208" s="11" t="str">
        <f>VLOOKUP(MYRANKS_H[[#This Row],[PLAYERID]],PLAYERIDMAP[],COLUMN(PLAYERIDMAP[FIRSTNAME]),FALSE)</f>
        <v xml:space="preserve">Rob </v>
      </c>
      <c r="D208" s="11" t="str">
        <f>VLOOKUP(MYRANKS_H[[#This Row],[PLAYERID]],PLAYERIDMAP[],COLUMN(PLAYERIDMAP[TEAM]),FALSE)</f>
        <v>MIA</v>
      </c>
      <c r="E208" s="11" t="str">
        <f>VLOOKUP(MYRANKS_H[[#This Row],[PLAYERID]],PLAYERIDMAP[],COLUMN(PLAYERIDMAP[POS]),FALSE)</f>
        <v>C</v>
      </c>
      <c r="F208" s="11">
        <f>VLOOKUP(MYRANKS_H[[#This Row],[PLAYERID]],PLAYERIDMAP[],COLUMN(PLAYERIDMAP[IDFANGRAPHS]),FALSE)</f>
        <v>10655</v>
      </c>
      <c r="G208" s="12">
        <f>VLOOKUP(MYRANKS_H[[#This Row],[IDFRANGRAPHS]],STEAMER_H[],COLUMN(STEAMER_H[PA]),FALSE)</f>
        <v>310</v>
      </c>
      <c r="H208" s="12">
        <f>VLOOKUP(MYRANKS_H[[#This Row],[IDFRANGRAPHS]],STEAMER_H[],COLUMN(STEAMER_H[AB]),FALSE)</f>
        <v>286</v>
      </c>
      <c r="I208" s="12">
        <f>VLOOKUP(MYRANKS_H[[#This Row],[IDFRANGRAPHS]],STEAMER_H[],COLUMN(STEAMER_H[H]),FALSE)</f>
        <v>73</v>
      </c>
      <c r="J208" s="12">
        <f>VLOOKUP(MYRANKS_H[[#This Row],[IDFRANGRAPHS]],STEAMER_H[],COLUMN(STEAMER_H[HR]),FALSE)</f>
        <v>5</v>
      </c>
      <c r="K208" s="12">
        <f>VLOOKUP(MYRANKS_H[[#This Row],[IDFRANGRAPHS]],STEAMER_H[],COLUMN(STEAMER_H[R]),FALSE)</f>
        <v>27</v>
      </c>
      <c r="L208" s="12">
        <f>VLOOKUP(MYRANKS_H[[#This Row],[IDFRANGRAPHS]],STEAMER_H[],COLUMN(STEAMER_H[RBI]),FALSE)</f>
        <v>30</v>
      </c>
      <c r="M208" s="12">
        <f>VLOOKUP(MYRANKS_H[[#This Row],[IDFRANGRAPHS]],STEAMER_H[],COLUMN(STEAMER_H[BB]),FALSE)</f>
        <v>18</v>
      </c>
      <c r="N208" s="12">
        <f>VLOOKUP(MYRANKS_H[[#This Row],[IDFRANGRAPHS]],STEAMER_H[],COLUMN(STEAMER_H[SO]),FALSE)</f>
        <v>40</v>
      </c>
      <c r="O208" s="12">
        <f>VLOOKUP(MYRANKS_H[[#This Row],[IDFRANGRAPHS]],STEAMER_H[],COLUMN(STEAMER_H[SB]),FALSE)</f>
        <v>1</v>
      </c>
      <c r="P208" s="14">
        <f>MYRANKS_H[[#This Row],[H]]/MYRANKS_H[[#This Row],[AB]]</f>
        <v>0.25524475524475526</v>
      </c>
      <c r="Q208" s="26">
        <f>MYRANKS_H[[#This Row],[R]]/24.6-VLOOKUP(MYRANKS_H[[#This Row],[POS]],ReplacementLevel_H[],COLUMN(ReplacementLevel_H[R]),FALSE)</f>
        <v>-0.29243902439024394</v>
      </c>
      <c r="R208" s="26">
        <f>MYRANKS_H[[#This Row],[HR]]/10.4-VLOOKUP(MYRANKS_H[[#This Row],[POS]],ReplacementLevel_H[],COLUMN(ReplacementLevel_H[HR]),FALSE)</f>
        <v>-0.38923076923076927</v>
      </c>
      <c r="S208" s="26">
        <f>MYRANKS_H[[#This Row],[RBI]]/24.6-VLOOKUP(MYRANKS_H[[#This Row],[POS]],ReplacementLevel_H[],COLUMN(ReplacementLevel_H[RBI]),FALSE)</f>
        <v>-0.19048780487804873</v>
      </c>
      <c r="T208" s="26">
        <f>MYRANKS_H[[#This Row],[SB]]/9.4-VLOOKUP(MYRANKS_H[[#This Row],[POS]],ReplacementLevel_H[],COLUMN(ReplacementLevel_H[SB]),FALSE)</f>
        <v>-2.3617021276595748E-2</v>
      </c>
      <c r="U208" s="26">
        <f>((MYRANKS_H[[#This Row],[H]]+1768)/(MYRANKS_H[[#This Row],[AB]]+6617)-0.267)/0.0024-VLOOKUP(MYRANKS_H[[#This Row],[POS]],ReplacementLevel_H[],COLUMN(ReplacementLevel_H[AVG]),FALSE)</f>
        <v>0.22318315708144837</v>
      </c>
      <c r="V208" s="26">
        <f>MYRANKS_H[[#This Row],[RSGP]]+MYRANKS_H[[#This Row],[HRSGP]]+MYRANKS_H[[#This Row],[RBISGP]]+MYRANKS_H[[#This Row],[SBSGP]]+MYRANKS_H[[#This Row],[AVGSGP]]</f>
        <v>-0.67259146269420933</v>
      </c>
    </row>
    <row r="209" spans="1:22" ht="15" customHeight="1" x14ac:dyDescent="0.25">
      <c r="A209" s="7" t="s">
        <v>19473</v>
      </c>
      <c r="B209" s="8" t="str">
        <f>VLOOKUP(MYRANKS_H[[#This Row],[PLAYERID]],PLAYERIDMAP[],COLUMN(PLAYERIDMAP[LASTNAME]),FALSE)</f>
        <v>Moss</v>
      </c>
      <c r="C209" s="11" t="str">
        <f>VLOOKUP(MYRANKS_H[[#This Row],[PLAYERID]],PLAYERIDMAP[],COLUMN(PLAYERIDMAP[FIRSTNAME]),FALSE)</f>
        <v xml:space="preserve">Brandon </v>
      </c>
      <c r="D209" s="11" t="str">
        <f>VLOOKUP(MYRANKS_H[[#This Row],[PLAYERID]],PLAYERIDMAP[],COLUMN(PLAYERIDMAP[TEAM]),FALSE)</f>
        <v>OAK</v>
      </c>
      <c r="E209" s="11" t="str">
        <f>VLOOKUP(MYRANKS_H[[#This Row],[PLAYERID]],PLAYERIDMAP[],COLUMN(PLAYERIDMAP[POS]),FALSE)</f>
        <v>OF</v>
      </c>
      <c r="F209" s="11">
        <f>VLOOKUP(MYRANKS_H[[#This Row],[PLAYERID]],PLAYERIDMAP[],COLUMN(PLAYERIDMAP[IDFANGRAPHS]),FALSE)</f>
        <v>4467</v>
      </c>
      <c r="G209" s="12">
        <f>VLOOKUP(MYRANKS_H[[#This Row],[IDFRANGRAPHS]],STEAMER_H[],COLUMN(STEAMER_H[PA]),FALSE)</f>
        <v>392</v>
      </c>
      <c r="H209" s="12">
        <f>VLOOKUP(MYRANKS_H[[#This Row],[IDFRANGRAPHS]],STEAMER_H[],COLUMN(STEAMER_H[AB]),FALSE)</f>
        <v>351</v>
      </c>
      <c r="I209" s="12">
        <f>VLOOKUP(MYRANKS_H[[#This Row],[IDFRANGRAPHS]],STEAMER_H[],COLUMN(STEAMER_H[H]),FALSE)</f>
        <v>87</v>
      </c>
      <c r="J209" s="12">
        <f>VLOOKUP(MYRANKS_H[[#This Row],[IDFRANGRAPHS]],STEAMER_H[],COLUMN(STEAMER_H[HR]),FALSE)</f>
        <v>17</v>
      </c>
      <c r="K209" s="12">
        <f>VLOOKUP(MYRANKS_H[[#This Row],[IDFRANGRAPHS]],STEAMER_H[],COLUMN(STEAMER_H[R]),FALSE)</f>
        <v>47</v>
      </c>
      <c r="L209" s="12">
        <f>VLOOKUP(MYRANKS_H[[#This Row],[IDFRANGRAPHS]],STEAMER_H[],COLUMN(STEAMER_H[RBI]),FALSE)</f>
        <v>53</v>
      </c>
      <c r="M209" s="12">
        <f>VLOOKUP(MYRANKS_H[[#This Row],[IDFRANGRAPHS]],STEAMER_H[],COLUMN(STEAMER_H[BB]),FALSE)</f>
        <v>33</v>
      </c>
      <c r="N209" s="12">
        <f>VLOOKUP(MYRANKS_H[[#This Row],[IDFRANGRAPHS]],STEAMER_H[],COLUMN(STEAMER_H[SO]),FALSE)</f>
        <v>97</v>
      </c>
      <c r="O209" s="12">
        <f>VLOOKUP(MYRANKS_H[[#This Row],[IDFRANGRAPHS]],STEAMER_H[],COLUMN(STEAMER_H[SB]),FALSE)</f>
        <v>3</v>
      </c>
      <c r="P209" s="14">
        <f>MYRANKS_H[[#This Row],[H]]/MYRANKS_H[[#This Row],[AB]]</f>
        <v>0.24786324786324787</v>
      </c>
      <c r="Q209" s="26">
        <f>MYRANKS_H[[#This Row],[R]]/24.6-VLOOKUP(MYRANKS_H[[#This Row],[POS]],ReplacementLevel_H[],COLUMN(ReplacementLevel_H[R]),FALSE)</f>
        <v>-0.45943089430894335</v>
      </c>
      <c r="R209" s="26">
        <f>MYRANKS_H[[#This Row],[HR]]/10.4-VLOOKUP(MYRANKS_H[[#This Row],[POS]],ReplacementLevel_H[],COLUMN(ReplacementLevel_H[HR]),FALSE)</f>
        <v>0.53461538461538449</v>
      </c>
      <c r="S209" s="26">
        <f>MYRANKS_H[[#This Row],[RBI]]/24.6-VLOOKUP(MYRANKS_H[[#This Row],[POS]],ReplacementLevel_H[],COLUMN(ReplacementLevel_H[RBI]),FALSE)</f>
        <v>0.11447154471544696</v>
      </c>
      <c r="T209" s="26">
        <f>MYRANKS_H[[#This Row],[SB]]/9.4-VLOOKUP(MYRANKS_H[[#This Row],[POS]],ReplacementLevel_H[],COLUMN(ReplacementLevel_H[SB]),FALSE)</f>
        <v>-1.0208510638297874</v>
      </c>
      <c r="U209" s="26">
        <f>((MYRANKS_H[[#This Row],[H]]+1768)/(MYRANKS_H[[#This Row],[AB]]+6617)-0.267)/0.0024-VLOOKUP(MYRANKS_H[[#This Row],[POS]],ReplacementLevel_H[],COLUMN(ReplacementLevel_H[AVG]),FALSE)</f>
        <v>-0.24625334864142451</v>
      </c>
      <c r="V209" s="26">
        <f>MYRANKS_H[[#This Row],[RSGP]]+MYRANKS_H[[#This Row],[HRSGP]]+MYRANKS_H[[#This Row],[RBISGP]]+MYRANKS_H[[#This Row],[SBSGP]]+MYRANKS_H[[#This Row],[AVGSGP]]</f>
        <v>-1.0774483774493238</v>
      </c>
    </row>
    <row r="210" spans="1:22" ht="15" customHeight="1" x14ac:dyDescent="0.25">
      <c r="A210" s="7" t="s">
        <v>17559</v>
      </c>
      <c r="B210" s="8" t="str">
        <f>VLOOKUP(MYRANKS_H[[#This Row],[PLAYERID]],PLAYERIDMAP[],COLUMN(PLAYERIDMAP[LASTNAME]),FALSE)</f>
        <v>Castro</v>
      </c>
      <c r="C210" s="11" t="str">
        <f>VLOOKUP(MYRANKS_H[[#This Row],[PLAYERID]],PLAYERIDMAP[],COLUMN(PLAYERIDMAP[FIRSTNAME]),FALSE)</f>
        <v xml:space="preserve">Jason </v>
      </c>
      <c r="D210" s="11" t="str">
        <f>VLOOKUP(MYRANKS_H[[#This Row],[PLAYERID]],PLAYERIDMAP[],COLUMN(PLAYERIDMAP[TEAM]),FALSE)</f>
        <v>HOU</v>
      </c>
      <c r="E210" s="11" t="str">
        <f>VLOOKUP(MYRANKS_H[[#This Row],[PLAYERID]],PLAYERIDMAP[],COLUMN(PLAYERIDMAP[POS]),FALSE)</f>
        <v>C</v>
      </c>
      <c r="F210" s="11">
        <f>VLOOKUP(MYRANKS_H[[#This Row],[PLAYERID]],PLAYERIDMAP[],COLUMN(PLAYERIDMAP[IDFANGRAPHS]),FALSE)</f>
        <v>8722</v>
      </c>
      <c r="G210" s="12">
        <f>VLOOKUP(MYRANKS_H[[#This Row],[IDFRANGRAPHS]],STEAMER_H[],COLUMN(STEAMER_H[PA]),FALSE)</f>
        <v>294</v>
      </c>
      <c r="H210" s="12">
        <f>VLOOKUP(MYRANKS_H[[#This Row],[IDFRANGRAPHS]],STEAMER_H[],COLUMN(STEAMER_H[AB]),FALSE)</f>
        <v>259</v>
      </c>
      <c r="I210" s="12">
        <f>VLOOKUP(MYRANKS_H[[#This Row],[IDFRANGRAPHS]],STEAMER_H[],COLUMN(STEAMER_H[H]),FALSE)</f>
        <v>64</v>
      </c>
      <c r="J210" s="12">
        <f>VLOOKUP(MYRANKS_H[[#This Row],[IDFRANGRAPHS]],STEAMER_H[],COLUMN(STEAMER_H[HR]),FALSE)</f>
        <v>6</v>
      </c>
      <c r="K210" s="12">
        <f>VLOOKUP(MYRANKS_H[[#This Row],[IDFRANGRAPHS]],STEAMER_H[],COLUMN(STEAMER_H[R]),FALSE)</f>
        <v>29</v>
      </c>
      <c r="L210" s="12">
        <f>VLOOKUP(MYRANKS_H[[#This Row],[IDFRANGRAPHS]],STEAMER_H[],COLUMN(STEAMER_H[RBI]),FALSE)</f>
        <v>28</v>
      </c>
      <c r="M210" s="12">
        <f>VLOOKUP(MYRANKS_H[[#This Row],[IDFRANGRAPHS]],STEAMER_H[],COLUMN(STEAMER_H[BB]),FALSE)</f>
        <v>29</v>
      </c>
      <c r="N210" s="12">
        <f>VLOOKUP(MYRANKS_H[[#This Row],[IDFRANGRAPHS]],STEAMER_H[],COLUMN(STEAMER_H[SO]),FALSE)</f>
        <v>54</v>
      </c>
      <c r="O210" s="12">
        <f>VLOOKUP(MYRANKS_H[[#This Row],[IDFRANGRAPHS]],STEAMER_H[],COLUMN(STEAMER_H[SB]),FALSE)</f>
        <v>1</v>
      </c>
      <c r="P210" s="14">
        <f>MYRANKS_H[[#This Row],[H]]/MYRANKS_H[[#This Row],[AB]]</f>
        <v>0.24710424710424711</v>
      </c>
      <c r="Q210" s="26">
        <f>MYRANKS_H[[#This Row],[R]]/24.6-VLOOKUP(MYRANKS_H[[#This Row],[POS]],ReplacementLevel_H[],COLUMN(ReplacementLevel_H[R]),FALSE)</f>
        <v>-0.21113821138211386</v>
      </c>
      <c r="R210" s="26">
        <f>MYRANKS_H[[#This Row],[HR]]/10.4-VLOOKUP(MYRANKS_H[[#This Row],[POS]],ReplacementLevel_H[],COLUMN(ReplacementLevel_H[HR]),FALSE)</f>
        <v>-0.29307692307692312</v>
      </c>
      <c r="S210" s="26">
        <f>MYRANKS_H[[#This Row],[RBI]]/24.6-VLOOKUP(MYRANKS_H[[#This Row],[POS]],ReplacementLevel_H[],COLUMN(ReplacementLevel_H[RBI]),FALSE)</f>
        <v>-0.27178861788617881</v>
      </c>
      <c r="T210" s="26">
        <f>MYRANKS_H[[#This Row],[SB]]/9.4-VLOOKUP(MYRANKS_H[[#This Row],[POS]],ReplacementLevel_H[],COLUMN(ReplacementLevel_H[SB]),FALSE)</f>
        <v>-2.3617021276595748E-2</v>
      </c>
      <c r="U210" s="26">
        <f>((MYRANKS_H[[#This Row],[H]]+1768)/(MYRANKS_H[[#This Row],[AB]]+6617)-0.267)/0.0024-VLOOKUP(MYRANKS_H[[#This Row],[POS]],ReplacementLevel_H[],COLUMN(ReplacementLevel_H[AVG]),FALSE)</f>
        <v>0.11415551677331551</v>
      </c>
      <c r="V210" s="26">
        <f>MYRANKS_H[[#This Row],[RSGP]]+MYRANKS_H[[#This Row],[HRSGP]]+MYRANKS_H[[#This Row],[RBISGP]]+MYRANKS_H[[#This Row],[SBSGP]]+MYRANKS_H[[#This Row],[AVGSGP]]</f>
        <v>-0.68546525684849602</v>
      </c>
    </row>
    <row r="211" spans="1:22" x14ac:dyDescent="0.25">
      <c r="A211" s="7" t="s">
        <v>18550</v>
      </c>
      <c r="B211" s="8" t="str">
        <f>VLOOKUP(MYRANKS_H[[#This Row],[PLAYERID]],PLAYERIDMAP[],COLUMN(PLAYERIDMAP[LASTNAME]),FALSE)</f>
        <v>Hernandez</v>
      </c>
      <c r="C211" s="11" t="str">
        <f>VLOOKUP(MYRANKS_H[[#This Row],[PLAYERID]],PLAYERIDMAP[],COLUMN(PLAYERIDMAP[FIRSTNAME]),FALSE)</f>
        <v xml:space="preserve">Ramon </v>
      </c>
      <c r="D211" s="11" t="str">
        <f>VLOOKUP(MYRANKS_H[[#This Row],[PLAYERID]],PLAYERIDMAP[],COLUMN(PLAYERIDMAP[TEAM]),FALSE)</f>
        <v>COL</v>
      </c>
      <c r="E211" s="11" t="str">
        <f>VLOOKUP(MYRANKS_H[[#This Row],[PLAYERID]],PLAYERIDMAP[],COLUMN(PLAYERIDMAP[POS]),FALSE)</f>
        <v>C</v>
      </c>
      <c r="F211" s="11">
        <f>VLOOKUP(MYRANKS_H[[#This Row],[PLAYERID]],PLAYERIDMAP[],COLUMN(PLAYERIDMAP[IDFANGRAPHS]),FALSE)</f>
        <v>918</v>
      </c>
      <c r="G211" s="12">
        <f>VLOOKUP(MYRANKS_H[[#This Row],[IDFRANGRAPHS]],STEAMER_H[],COLUMN(STEAMER_H[PA]),FALSE)</f>
        <v>227</v>
      </c>
      <c r="H211" s="12">
        <f>VLOOKUP(MYRANKS_H[[#This Row],[IDFRANGRAPHS]],STEAMER_H[],COLUMN(STEAMER_H[AB]),FALSE)</f>
        <v>205</v>
      </c>
      <c r="I211" s="12">
        <f>VLOOKUP(MYRANKS_H[[#This Row],[IDFRANGRAPHS]],STEAMER_H[],COLUMN(STEAMER_H[H]),FALSE)</f>
        <v>54</v>
      </c>
      <c r="J211" s="12">
        <f>VLOOKUP(MYRANKS_H[[#This Row],[IDFRANGRAPHS]],STEAMER_H[],COLUMN(STEAMER_H[HR]),FALSE)</f>
        <v>6</v>
      </c>
      <c r="K211" s="12">
        <f>VLOOKUP(MYRANKS_H[[#This Row],[IDFRANGRAPHS]],STEAMER_H[],COLUMN(STEAMER_H[R]),FALSE)</f>
        <v>25</v>
      </c>
      <c r="L211" s="12">
        <f>VLOOKUP(MYRANKS_H[[#This Row],[IDFRANGRAPHS]],STEAMER_H[],COLUMN(STEAMER_H[RBI]),FALSE)</f>
        <v>24</v>
      </c>
      <c r="M211" s="12">
        <f>VLOOKUP(MYRANKS_H[[#This Row],[IDFRANGRAPHS]],STEAMER_H[],COLUMN(STEAMER_H[BB]),FALSE)</f>
        <v>15</v>
      </c>
      <c r="N211" s="12">
        <f>VLOOKUP(MYRANKS_H[[#This Row],[IDFRANGRAPHS]],STEAMER_H[],COLUMN(STEAMER_H[SO]),FALSE)</f>
        <v>32</v>
      </c>
      <c r="O211" s="12">
        <f>VLOOKUP(MYRANKS_H[[#This Row],[IDFRANGRAPHS]],STEAMER_H[],COLUMN(STEAMER_H[SB]),FALSE)</f>
        <v>1</v>
      </c>
      <c r="P211" s="14">
        <f>MYRANKS_H[[#This Row],[H]]/MYRANKS_H[[#This Row],[AB]]</f>
        <v>0.26341463414634148</v>
      </c>
      <c r="Q211" s="26">
        <f>MYRANKS_H[[#This Row],[R]]/24.6-VLOOKUP(MYRANKS_H[[#This Row],[POS]],ReplacementLevel_H[],COLUMN(ReplacementLevel_H[R]),FALSE)</f>
        <v>-0.37373983739837402</v>
      </c>
      <c r="R211" s="26">
        <f>MYRANKS_H[[#This Row],[HR]]/10.4-VLOOKUP(MYRANKS_H[[#This Row],[POS]],ReplacementLevel_H[],COLUMN(ReplacementLevel_H[HR]),FALSE)</f>
        <v>-0.29307692307692312</v>
      </c>
      <c r="S211" s="26">
        <f>MYRANKS_H[[#This Row],[RBI]]/24.6-VLOOKUP(MYRANKS_H[[#This Row],[POS]],ReplacementLevel_H[],COLUMN(ReplacementLevel_H[RBI]),FALSE)</f>
        <v>-0.43439024390243897</v>
      </c>
      <c r="T211" s="26">
        <f>MYRANKS_H[[#This Row],[SB]]/9.4-VLOOKUP(MYRANKS_H[[#This Row],[POS]],ReplacementLevel_H[],COLUMN(ReplacementLevel_H[SB]),FALSE)</f>
        <v>-2.3617021276595748E-2</v>
      </c>
      <c r="U211" s="26">
        <f>((MYRANKS_H[[#This Row],[H]]+1768)/(MYRANKS_H[[#This Row],[AB]]+6617)-0.267)/0.0024-VLOOKUP(MYRANKS_H[[#This Row],[POS]],ReplacementLevel_H[],COLUMN(ReplacementLevel_H[AVG]),FALSE)</f>
        <v>0.38212645363040904</v>
      </c>
      <c r="V211" s="26">
        <f>MYRANKS_H[[#This Row],[RSGP]]+MYRANKS_H[[#This Row],[HRSGP]]+MYRANKS_H[[#This Row],[RBISGP]]+MYRANKS_H[[#This Row],[SBSGP]]+MYRANKS_H[[#This Row],[AVGSGP]]</f>
        <v>-0.74269757202392284</v>
      </c>
    </row>
    <row r="212" spans="1:22" x14ac:dyDescent="0.25">
      <c r="A212" s="7" t="s">
        <v>18447</v>
      </c>
      <c r="B212" s="8" t="str">
        <f>VLOOKUP(MYRANKS_H[[#This Row],[PLAYERID]],PLAYERIDMAP[],COLUMN(PLAYERIDMAP[LASTNAME]),FALSE)</f>
        <v>Hanigan</v>
      </c>
      <c r="C212" s="11" t="str">
        <f>VLOOKUP(MYRANKS_H[[#This Row],[PLAYERID]],PLAYERIDMAP[],COLUMN(PLAYERIDMAP[FIRSTNAME]),FALSE)</f>
        <v xml:space="preserve">Ryan </v>
      </c>
      <c r="D212" s="11" t="str">
        <f>VLOOKUP(MYRANKS_H[[#This Row],[PLAYERID]],PLAYERIDMAP[],COLUMN(PLAYERIDMAP[TEAM]),FALSE)</f>
        <v>CIN</v>
      </c>
      <c r="E212" s="11" t="str">
        <f>VLOOKUP(MYRANKS_H[[#This Row],[PLAYERID]],PLAYERIDMAP[],COLUMN(PLAYERIDMAP[POS]),FALSE)</f>
        <v>C</v>
      </c>
      <c r="F212" s="11">
        <f>VLOOKUP(MYRANKS_H[[#This Row],[PLAYERID]],PLAYERIDMAP[],COLUMN(PLAYERIDMAP[IDFANGRAPHS]),FALSE)</f>
        <v>4952</v>
      </c>
      <c r="G212" s="12">
        <f>VLOOKUP(MYRANKS_H[[#This Row],[IDFRANGRAPHS]],STEAMER_H[],COLUMN(STEAMER_H[PA]),FALSE)</f>
        <v>276</v>
      </c>
      <c r="H212" s="12">
        <f>VLOOKUP(MYRANKS_H[[#This Row],[IDFRANGRAPHS]],STEAMER_H[],COLUMN(STEAMER_H[AB]),FALSE)</f>
        <v>237</v>
      </c>
      <c r="I212" s="12">
        <f>VLOOKUP(MYRANKS_H[[#This Row],[IDFRANGRAPHS]],STEAMER_H[],COLUMN(STEAMER_H[H]),FALSE)</f>
        <v>63</v>
      </c>
      <c r="J212" s="12">
        <f>VLOOKUP(MYRANKS_H[[#This Row],[IDFRANGRAPHS]],STEAMER_H[],COLUMN(STEAMER_H[HR]),FALSE)</f>
        <v>4</v>
      </c>
      <c r="K212" s="12">
        <f>VLOOKUP(MYRANKS_H[[#This Row],[IDFRANGRAPHS]],STEAMER_H[],COLUMN(STEAMER_H[R]),FALSE)</f>
        <v>26</v>
      </c>
      <c r="L212" s="12">
        <f>VLOOKUP(MYRANKS_H[[#This Row],[IDFRANGRAPHS]],STEAMER_H[],COLUMN(STEAMER_H[RBI]),FALSE)</f>
        <v>26</v>
      </c>
      <c r="M212" s="12">
        <f>VLOOKUP(MYRANKS_H[[#This Row],[IDFRANGRAPHS]],STEAMER_H[],COLUMN(STEAMER_H[BB]),FALSE)</f>
        <v>32</v>
      </c>
      <c r="N212" s="12">
        <f>VLOOKUP(MYRANKS_H[[#This Row],[IDFRANGRAPHS]],STEAMER_H[],COLUMN(STEAMER_H[SO]),FALSE)</f>
        <v>29</v>
      </c>
      <c r="O212" s="12">
        <f>VLOOKUP(MYRANKS_H[[#This Row],[IDFRANGRAPHS]],STEAMER_H[],COLUMN(STEAMER_H[SB]),FALSE)</f>
        <v>1</v>
      </c>
      <c r="P212" s="14">
        <f>MYRANKS_H[[#This Row],[H]]/MYRANKS_H[[#This Row],[AB]]</f>
        <v>0.26582278481012656</v>
      </c>
      <c r="Q212" s="26">
        <f>MYRANKS_H[[#This Row],[R]]/24.6-VLOOKUP(MYRANKS_H[[#This Row],[POS]],ReplacementLevel_H[],COLUMN(ReplacementLevel_H[R]),FALSE)</f>
        <v>-0.33308943089430887</v>
      </c>
      <c r="R212" s="26">
        <f>MYRANKS_H[[#This Row],[HR]]/10.4-VLOOKUP(MYRANKS_H[[#This Row],[POS]],ReplacementLevel_H[],COLUMN(ReplacementLevel_H[HR]),FALSE)</f>
        <v>-0.48538461538461541</v>
      </c>
      <c r="S212" s="26">
        <f>MYRANKS_H[[#This Row],[RBI]]/24.6-VLOOKUP(MYRANKS_H[[#This Row],[POS]],ReplacementLevel_H[],COLUMN(ReplacementLevel_H[RBI]),FALSE)</f>
        <v>-0.35308943089430889</v>
      </c>
      <c r="T212" s="26">
        <f>MYRANKS_H[[#This Row],[SB]]/9.4-VLOOKUP(MYRANKS_H[[#This Row],[POS]],ReplacementLevel_H[],COLUMN(ReplacementLevel_H[SB]),FALSE)</f>
        <v>-2.3617021276595748E-2</v>
      </c>
      <c r="U212" s="26">
        <f>((MYRANKS_H[[#This Row],[H]]+1768)/(MYRANKS_H[[#This Row],[AB]]+6617)-0.267)/0.0024-VLOOKUP(MYRANKS_H[[#This Row],[POS]],ReplacementLevel_H[],COLUMN(ReplacementLevel_H[AVG]),FALSE)</f>
        <v>0.40969750024314988</v>
      </c>
      <c r="V212" s="26">
        <f>MYRANKS_H[[#This Row],[RSGP]]+MYRANKS_H[[#This Row],[HRSGP]]+MYRANKS_H[[#This Row],[RBISGP]]+MYRANKS_H[[#This Row],[SBSGP]]+MYRANKS_H[[#This Row],[AVGSGP]]</f>
        <v>-0.78548299820667922</v>
      </c>
    </row>
    <row r="213" spans="1:22" ht="15" customHeight="1" x14ac:dyDescent="0.25">
      <c r="A213" s="7" t="s">
        <v>19079</v>
      </c>
      <c r="B213" s="8" t="str">
        <f>VLOOKUP(MYRANKS_H[[#This Row],[PLAYERID]],PLAYERIDMAP[],COLUMN(PLAYERIDMAP[LASTNAME]),FALSE)</f>
        <v>Loney</v>
      </c>
      <c r="C213" s="11" t="str">
        <f>VLOOKUP(MYRANKS_H[[#This Row],[PLAYERID]],PLAYERIDMAP[],COLUMN(PLAYERIDMAP[FIRSTNAME]),FALSE)</f>
        <v xml:space="preserve">James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1B</v>
      </c>
      <c r="F213" s="11">
        <f>VLOOKUP(MYRANKS_H[[#This Row],[PLAYERID]],PLAYERIDMAP[],COLUMN(PLAYERIDMAP[IDFANGRAPHS]),FALSE)</f>
        <v>4556</v>
      </c>
      <c r="G213" s="12">
        <f>VLOOKUP(MYRANKS_H[[#This Row],[IDFRANGRAPHS]],STEAMER_H[],COLUMN(STEAMER_H[PA]),FALSE)</f>
        <v>459</v>
      </c>
      <c r="H213" s="12">
        <f>VLOOKUP(MYRANKS_H[[#This Row],[IDFRANGRAPHS]],STEAMER_H[],COLUMN(STEAMER_H[AB]),FALSE)</f>
        <v>413</v>
      </c>
      <c r="I213" s="12">
        <f>VLOOKUP(MYRANKS_H[[#This Row],[IDFRANGRAPHS]],STEAMER_H[],COLUMN(STEAMER_H[H]),FALSE)</f>
        <v>110</v>
      </c>
      <c r="J213" s="12">
        <f>VLOOKUP(MYRANKS_H[[#This Row],[IDFRANGRAPHS]],STEAMER_H[],COLUMN(STEAMER_H[HR]),FALSE)</f>
        <v>9</v>
      </c>
      <c r="K213" s="12">
        <f>VLOOKUP(MYRANKS_H[[#This Row],[IDFRANGRAPHS]],STEAMER_H[],COLUMN(STEAMER_H[R]),FALSE)</f>
        <v>48</v>
      </c>
      <c r="L213" s="12">
        <f>VLOOKUP(MYRANKS_H[[#This Row],[IDFRANGRAPHS]],STEAMER_H[],COLUMN(STEAMER_H[RBI]),FALSE)</f>
        <v>48</v>
      </c>
      <c r="M213" s="12">
        <f>VLOOKUP(MYRANKS_H[[#This Row],[IDFRANGRAPHS]],STEAMER_H[],COLUMN(STEAMER_H[BB]),FALSE)</f>
        <v>37</v>
      </c>
      <c r="N213" s="12">
        <f>VLOOKUP(MYRANKS_H[[#This Row],[IDFRANGRAPHS]],STEAMER_H[],COLUMN(STEAMER_H[SO]),FALSE)</f>
        <v>56</v>
      </c>
      <c r="O213" s="12">
        <f>VLOOKUP(MYRANKS_H[[#This Row],[IDFRANGRAPHS]],STEAMER_H[],COLUMN(STEAMER_H[SB]),FALSE)</f>
        <v>2</v>
      </c>
      <c r="P213" s="14">
        <f>MYRANKS_H[[#This Row],[H]]/MYRANKS_H[[#This Row],[AB]]</f>
        <v>0.26634382566585957</v>
      </c>
      <c r="Q213" s="26">
        <f>MYRANKS_H[[#This Row],[R]]/24.6-VLOOKUP(MYRANKS_H[[#This Row],[POS]],ReplacementLevel_H[],COLUMN(ReplacementLevel_H[R]),FALSE)</f>
        <v>-0.4187804878048782</v>
      </c>
      <c r="R213" s="26">
        <f>MYRANKS_H[[#This Row],[HR]]/10.4-VLOOKUP(MYRANKS_H[[#This Row],[POS]],ReplacementLevel_H[],COLUMN(ReplacementLevel_H[HR]),FALSE)</f>
        <v>-0.67461538461538473</v>
      </c>
      <c r="S213" s="26">
        <f>MYRANKS_H[[#This Row],[RBI]]/24.6-VLOOKUP(MYRANKS_H[[#This Row],[POS]],ReplacementLevel_H[],COLUMN(ReplacementLevel_H[RBI]),FALSE)</f>
        <v>-0.50878048780487806</v>
      </c>
      <c r="T213" s="26">
        <f>MYRANKS_H[[#This Row],[SB]]/9.4-VLOOKUP(MYRANKS_H[[#This Row],[POS]],ReplacementLevel_H[],COLUMN(ReplacementLevel_H[SB]),FALSE)</f>
        <v>-4.7234042553191496E-2</v>
      </c>
      <c r="U213" s="26">
        <f>((MYRANKS_H[[#This Row],[H]]+1768)/(MYRANKS_H[[#This Row],[AB]]+6617)-0.267)/0.0024-VLOOKUP(MYRANKS_H[[#This Row],[POS]],ReplacementLevel_H[],COLUMN(ReplacementLevel_H[AVG]),FALSE)</f>
        <v>0.29867709815076765</v>
      </c>
      <c r="V213" s="26">
        <f>MYRANKS_H[[#This Row],[RSGP]]+MYRANKS_H[[#This Row],[HRSGP]]+MYRANKS_H[[#This Row],[RBISGP]]+MYRANKS_H[[#This Row],[SBSGP]]+MYRANKS_H[[#This Row],[AVGSGP]]</f>
        <v>-1.3507333046275647</v>
      </c>
    </row>
    <row r="214" spans="1:22" ht="15" customHeight="1" x14ac:dyDescent="0.25">
      <c r="A214" s="7" t="s">
        <v>18136</v>
      </c>
      <c r="B214" s="8" t="str">
        <f>VLOOKUP(MYRANKS_H[[#This Row],[PLAYERID]],PLAYERIDMAP[],COLUMN(PLAYERIDMAP[LASTNAME]),FALSE)</f>
        <v>Forsythe</v>
      </c>
      <c r="C214" s="11" t="str">
        <f>VLOOKUP(MYRANKS_H[[#This Row],[PLAYERID]],PLAYERIDMAP[],COLUMN(PLAYERIDMAP[FIRSTNAME]),FALSE)</f>
        <v xml:space="preserve">Logan </v>
      </c>
      <c r="D214" s="11" t="str">
        <f>VLOOKUP(MYRANKS_H[[#This Row],[PLAYERID]],PLAYERIDMAP[],COLUMN(PLAYERIDMAP[TEAM]),FALSE)</f>
        <v>SD</v>
      </c>
      <c r="E214" s="11" t="str">
        <f>VLOOKUP(MYRANKS_H[[#This Row],[PLAYERID]],PLAYERIDMAP[],COLUMN(PLAYERIDMAP[POS]),FALSE)</f>
        <v>2B</v>
      </c>
      <c r="F214" s="11">
        <f>VLOOKUP(MYRANKS_H[[#This Row],[PLAYERID]],PLAYERIDMAP[],COLUMN(PLAYERIDMAP[IDFANGRAPHS]),FALSE)</f>
        <v>7185</v>
      </c>
      <c r="G214" s="12">
        <f>VLOOKUP(MYRANKS_H[[#This Row],[IDFRANGRAPHS]],STEAMER_H[],COLUMN(STEAMER_H[PA]),FALSE)</f>
        <v>403</v>
      </c>
      <c r="H214" s="12">
        <f>VLOOKUP(MYRANKS_H[[#This Row],[IDFRANGRAPHS]],STEAMER_H[],COLUMN(STEAMER_H[AB]),FALSE)</f>
        <v>352</v>
      </c>
      <c r="I214" s="12">
        <f>VLOOKUP(MYRANKS_H[[#This Row],[IDFRANGRAPHS]],STEAMER_H[],COLUMN(STEAMER_H[H]),FALSE)</f>
        <v>88</v>
      </c>
      <c r="J214" s="12">
        <f>VLOOKUP(MYRANKS_H[[#This Row],[IDFRANGRAPHS]],STEAMER_H[],COLUMN(STEAMER_H[HR]),FALSE)</f>
        <v>6</v>
      </c>
      <c r="K214" s="12">
        <f>VLOOKUP(MYRANKS_H[[#This Row],[IDFRANGRAPHS]],STEAMER_H[],COLUMN(STEAMER_H[R]),FALSE)</f>
        <v>41</v>
      </c>
      <c r="L214" s="12">
        <f>VLOOKUP(MYRANKS_H[[#This Row],[IDFRANGRAPHS]],STEAMER_H[],COLUMN(STEAMER_H[RBI]),FALSE)</f>
        <v>35</v>
      </c>
      <c r="M214" s="12">
        <f>VLOOKUP(MYRANKS_H[[#This Row],[IDFRANGRAPHS]],STEAMER_H[],COLUMN(STEAMER_H[BB]),FALSE)</f>
        <v>40</v>
      </c>
      <c r="N214" s="12">
        <f>VLOOKUP(MYRANKS_H[[#This Row],[IDFRANGRAPHS]],STEAMER_H[],COLUMN(STEAMER_H[SO]),FALSE)</f>
        <v>77</v>
      </c>
      <c r="O214" s="12">
        <f>VLOOKUP(MYRANKS_H[[#This Row],[IDFRANGRAPHS]],STEAMER_H[],COLUMN(STEAMER_H[SB]),FALSE)</f>
        <v>8</v>
      </c>
      <c r="P214" s="14">
        <f>MYRANKS_H[[#This Row],[H]]/MYRANKS_H[[#This Row],[AB]]</f>
        <v>0.25</v>
      </c>
      <c r="Q214" s="26">
        <f>MYRANKS_H[[#This Row],[R]]/24.6-VLOOKUP(MYRANKS_H[[#This Row],[POS]],ReplacementLevel_H[],COLUMN(ReplacementLevel_H[R]),FALSE)</f>
        <v>-0.6033333333333335</v>
      </c>
      <c r="R214" s="26">
        <f>MYRANKS_H[[#This Row],[HR]]/10.4-VLOOKUP(MYRANKS_H[[#This Row],[POS]],ReplacementLevel_H[],COLUMN(ReplacementLevel_H[HR]),FALSE)</f>
        <v>-0.36307692307692307</v>
      </c>
      <c r="S214" s="26">
        <f>MYRANKS_H[[#This Row],[RBI]]/24.6-VLOOKUP(MYRANKS_H[[#This Row],[POS]],ReplacementLevel_H[],COLUMN(ReplacementLevel_H[RBI]),FALSE)</f>
        <v>-0.67723577235772381</v>
      </c>
      <c r="T214" s="26">
        <f>MYRANKS_H[[#This Row],[SB]]/9.4-VLOOKUP(MYRANKS_H[[#This Row],[POS]],ReplacementLevel_H[],COLUMN(ReplacementLevel_H[SB]),FALSE)</f>
        <v>0.23106382978723405</v>
      </c>
      <c r="U214" s="26">
        <f>((MYRANKS_H[[#This Row],[H]]+1768)/(MYRANKS_H[[#This Row],[AB]]+6617)-0.267)/0.0024-VLOOKUP(MYRANKS_H[[#This Row],[POS]],ReplacementLevel_H[],COLUMN(ReplacementLevel_H[AVG]),FALSE)</f>
        <v>-0.4423814990194721</v>
      </c>
      <c r="V214" s="26">
        <f>MYRANKS_H[[#This Row],[RSGP]]+MYRANKS_H[[#This Row],[HRSGP]]+MYRANKS_H[[#This Row],[RBISGP]]+MYRANKS_H[[#This Row],[SBSGP]]+MYRANKS_H[[#This Row],[AVGSGP]]</f>
        <v>-1.8549636980002184</v>
      </c>
    </row>
    <row r="215" spans="1:22" ht="15" customHeight="1" x14ac:dyDescent="0.25">
      <c r="A215" s="7" t="s">
        <v>17307</v>
      </c>
      <c r="B215" s="8" t="str">
        <f>VLOOKUP(MYRANKS_H[[#This Row],[PLAYERID]],PLAYERIDMAP[],COLUMN(PLAYERIDMAP[LASTNAME]),FALSE)</f>
        <v>Bonifacio</v>
      </c>
      <c r="C215" s="11" t="str">
        <f>VLOOKUP(MYRANKS_H[[#This Row],[PLAYERID]],PLAYERIDMAP[],COLUMN(PLAYERIDMAP[FIRSTNAME]),FALSE)</f>
        <v xml:space="preserve">Emilio </v>
      </c>
      <c r="D215" s="11" t="str">
        <f>VLOOKUP(MYRANKS_H[[#This Row],[PLAYERID]],PLAYERIDMAP[],COLUMN(PLAYERIDMAP[TEAM]),FALSE)</f>
        <v>TOR</v>
      </c>
      <c r="E215" s="11" t="str">
        <f>VLOOKUP(MYRANKS_H[[#This Row],[PLAYERID]],PLAYERIDMAP[],COLUMN(PLAYERIDMAP[POS]),FALSE)</f>
        <v>SS</v>
      </c>
      <c r="F215" s="11">
        <f>VLOOKUP(MYRANKS_H[[#This Row],[PLAYERID]],PLAYERIDMAP[],COLUMN(PLAYERIDMAP[IDFANGRAPHS]),FALSE)</f>
        <v>4054</v>
      </c>
      <c r="G215" s="12">
        <f>VLOOKUP(MYRANKS_H[[#This Row],[IDFRANGRAPHS]],STEAMER_H[],COLUMN(STEAMER_H[PA]),FALSE)</f>
        <v>349</v>
      </c>
      <c r="H215" s="12">
        <f>VLOOKUP(MYRANKS_H[[#This Row],[IDFRANGRAPHS]],STEAMER_H[],COLUMN(STEAMER_H[AB]),FALSE)</f>
        <v>311</v>
      </c>
      <c r="I215" s="12">
        <f>VLOOKUP(MYRANKS_H[[#This Row],[IDFRANGRAPHS]],STEAMER_H[],COLUMN(STEAMER_H[H]),FALSE)</f>
        <v>80</v>
      </c>
      <c r="J215" s="12">
        <f>VLOOKUP(MYRANKS_H[[#This Row],[IDFRANGRAPHS]],STEAMER_H[],COLUMN(STEAMER_H[HR]),FALSE)</f>
        <v>2</v>
      </c>
      <c r="K215" s="12">
        <f>VLOOKUP(MYRANKS_H[[#This Row],[IDFRANGRAPHS]],STEAMER_H[],COLUMN(STEAMER_H[R]),FALSE)</f>
        <v>38</v>
      </c>
      <c r="L215" s="12">
        <f>VLOOKUP(MYRANKS_H[[#This Row],[IDFRANGRAPHS]],STEAMER_H[],COLUMN(STEAMER_H[RBI]),FALSE)</f>
        <v>29</v>
      </c>
      <c r="M215" s="12">
        <f>VLOOKUP(MYRANKS_H[[#This Row],[IDFRANGRAPHS]],STEAMER_H[],COLUMN(STEAMER_H[BB]),FALSE)</f>
        <v>31</v>
      </c>
      <c r="N215" s="12">
        <f>VLOOKUP(MYRANKS_H[[#This Row],[IDFRANGRAPHS]],STEAMER_H[],COLUMN(STEAMER_H[SO]),FALSE)</f>
        <v>67</v>
      </c>
      <c r="O215" s="12">
        <f>VLOOKUP(MYRANKS_H[[#This Row],[IDFRANGRAPHS]],STEAMER_H[],COLUMN(STEAMER_H[SB]),FALSE)</f>
        <v>20</v>
      </c>
      <c r="P215" s="14">
        <f>MYRANKS_H[[#This Row],[H]]/MYRANKS_H[[#This Row],[AB]]</f>
        <v>0.25723472668810288</v>
      </c>
      <c r="Q215" s="26">
        <f>MYRANKS_H[[#This Row],[R]]/24.6-VLOOKUP(MYRANKS_H[[#This Row],[POS]],ReplacementLevel_H[],COLUMN(ReplacementLevel_H[R]),FALSE)</f>
        <v>-0.53528455284552856</v>
      </c>
      <c r="R215" s="26">
        <f>MYRANKS_H[[#This Row],[HR]]/10.4-VLOOKUP(MYRANKS_H[[#This Row],[POS]],ReplacementLevel_H[],COLUMN(ReplacementLevel_H[HR]),FALSE)</f>
        <v>-0.70769230769230773</v>
      </c>
      <c r="S215" s="26">
        <f>MYRANKS_H[[#This Row],[RBI]]/24.6-VLOOKUP(MYRANKS_H[[#This Row],[POS]],ReplacementLevel_H[],COLUMN(ReplacementLevel_H[RBI]),FALSE)</f>
        <v>-0.76113821138211391</v>
      </c>
      <c r="T215" s="26">
        <f>MYRANKS_H[[#This Row],[SB]]/9.4-VLOOKUP(MYRANKS_H[[#This Row],[POS]],ReplacementLevel_H[],COLUMN(ReplacementLevel_H[SB]),FALSE)</f>
        <v>0.6576595744680851</v>
      </c>
      <c r="U215" s="26">
        <f>((MYRANKS_H[[#This Row],[H]]+1768)/(MYRANKS_H[[#This Row],[AB]]+6617)-0.267)/0.0024-VLOOKUP(MYRANKS_H[[#This Row],[POS]],ReplacementLevel_H[],COLUMN(ReplacementLevel_H[AVG]),FALSE)</f>
        <v>2.3187066974595258E-2</v>
      </c>
      <c r="V215" s="26">
        <f>MYRANKS_H[[#This Row],[RSGP]]+MYRANKS_H[[#This Row],[HRSGP]]+MYRANKS_H[[#This Row],[RBISGP]]+MYRANKS_H[[#This Row],[SBSGP]]+MYRANKS_H[[#This Row],[AVGSGP]]</f>
        <v>-1.3232684304772697</v>
      </c>
    </row>
    <row r="216" spans="1:22" ht="15" customHeight="1" x14ac:dyDescent="0.25">
      <c r="A216" s="8" t="s">
        <v>20419</v>
      </c>
      <c r="B216" s="15" t="str">
        <f>VLOOKUP(MYRANKS_H[[#This Row],[PLAYERID]],PLAYERIDMAP[],COLUMN(PLAYERIDMAP[LASTNAME]),FALSE)</f>
        <v>Stubbs</v>
      </c>
      <c r="C216" s="12" t="str">
        <f>VLOOKUP(MYRANKS_H[[#This Row],[PLAYERID]],PLAYERIDMAP[],COLUMN(PLAYERIDMAP[FIRSTNAME]),FALSE)</f>
        <v xml:space="preserve">Drew </v>
      </c>
      <c r="D216" s="12" t="str">
        <f>VLOOKUP(MYRANKS_H[[#This Row],[PLAYERID]],PLAYERIDMAP[],COLUMN(PLAYERIDMAP[TEAM]),FALSE)</f>
        <v>CLE</v>
      </c>
      <c r="E216" s="12" t="str">
        <f>VLOOKUP(MYRANKS_H[[#This Row],[PLAYERID]],PLAYERIDMAP[],COLUMN(PLAYERIDMAP[POS]),FALSE)</f>
        <v>OF</v>
      </c>
      <c r="F216" s="12">
        <f>VLOOKUP(MYRANKS_H[[#This Row],[PLAYERID]],PLAYERIDMAP[],COLUMN(PLAYERIDMAP[IDFANGRAPHS]),FALSE)</f>
        <v>9328</v>
      </c>
      <c r="G216" s="12">
        <f>VLOOKUP(MYRANKS_H[[#This Row],[IDFRANGRAPHS]],STEAMER_H[],COLUMN(STEAMER_H[PA]),FALSE)</f>
        <v>413</v>
      </c>
      <c r="H216" s="12">
        <f>VLOOKUP(MYRANKS_H[[#This Row],[IDFRANGRAPHS]],STEAMER_H[],COLUMN(STEAMER_H[AB]),FALSE)</f>
        <v>366</v>
      </c>
      <c r="I216" s="12">
        <f>VLOOKUP(MYRANKS_H[[#This Row],[IDFRANGRAPHS]],STEAMER_H[],COLUMN(STEAMER_H[H]),FALSE)</f>
        <v>85</v>
      </c>
      <c r="J216" s="12">
        <f>VLOOKUP(MYRANKS_H[[#This Row],[IDFRANGRAPHS]],STEAMER_H[],COLUMN(STEAMER_H[HR]),FALSE)</f>
        <v>10</v>
      </c>
      <c r="K216" s="12">
        <f>VLOOKUP(MYRANKS_H[[#This Row],[IDFRANGRAPHS]],STEAMER_H[],COLUMN(STEAMER_H[R]),FALSE)</f>
        <v>44</v>
      </c>
      <c r="L216" s="12">
        <f>VLOOKUP(MYRANKS_H[[#This Row],[IDFRANGRAPHS]],STEAMER_H[],COLUMN(STEAMER_H[RBI]),FALSE)</f>
        <v>40</v>
      </c>
      <c r="M216" s="12">
        <f>VLOOKUP(MYRANKS_H[[#This Row],[IDFRANGRAPHS]],STEAMER_H[],COLUMN(STEAMER_H[BB]),FALSE)</f>
        <v>38</v>
      </c>
      <c r="N216" s="12">
        <f>VLOOKUP(MYRANKS_H[[#This Row],[IDFRANGRAPHS]],STEAMER_H[],COLUMN(STEAMER_H[SO]),FALSE)</f>
        <v>120</v>
      </c>
      <c r="O216" s="12">
        <f>VLOOKUP(MYRANKS_H[[#This Row],[IDFRANGRAPHS]],STEAMER_H[],COLUMN(STEAMER_H[SB]),FALSE)</f>
        <v>17</v>
      </c>
      <c r="P216" s="14">
        <f>MYRANKS_H[[#This Row],[H]]/MYRANKS_H[[#This Row],[AB]]</f>
        <v>0.23224043715846995</v>
      </c>
      <c r="Q216" s="26">
        <f>MYRANKS_H[[#This Row],[R]]/24.6-VLOOKUP(MYRANKS_H[[#This Row],[POS]],ReplacementLevel_H[],COLUMN(ReplacementLevel_H[R]),FALSE)</f>
        <v>-0.58138211382113836</v>
      </c>
      <c r="R216" s="26">
        <f>MYRANKS_H[[#This Row],[HR]]/10.4-VLOOKUP(MYRANKS_H[[#This Row],[POS]],ReplacementLevel_H[],COLUMN(ReplacementLevel_H[HR]),FALSE)</f>
        <v>-0.13846153846153864</v>
      </c>
      <c r="S216" s="26">
        <f>MYRANKS_H[[#This Row],[RBI]]/24.6-VLOOKUP(MYRANKS_H[[#This Row],[POS]],ReplacementLevel_H[],COLUMN(ReplacementLevel_H[RBI]),FALSE)</f>
        <v>-0.41398373983739845</v>
      </c>
      <c r="T216" s="26">
        <f>MYRANKS_H[[#This Row],[SB]]/9.4-VLOOKUP(MYRANKS_H[[#This Row],[POS]],ReplacementLevel_H[],COLUMN(ReplacementLevel_H[SB]),FALSE)</f>
        <v>0.4685106382978721</v>
      </c>
      <c r="U216" s="26">
        <f>((MYRANKS_H[[#This Row],[H]]+1768)/(MYRANKS_H[[#This Row],[AB]]+6617)-0.267)/0.0024-VLOOKUP(MYRANKS_H[[#This Row],[POS]],ReplacementLevel_H[],COLUMN(ReplacementLevel_H[AVG]),FALSE)</f>
        <v>-0.60386319156045498</v>
      </c>
      <c r="V216" s="26">
        <f>MYRANKS_H[[#This Row],[RSGP]]+MYRANKS_H[[#This Row],[HRSGP]]+MYRANKS_H[[#This Row],[RBISGP]]+MYRANKS_H[[#This Row],[SBSGP]]+MYRANKS_H[[#This Row],[AVGSGP]]</f>
        <v>-1.2691799453826582</v>
      </c>
    </row>
    <row r="217" spans="1:22" ht="15" customHeight="1" x14ac:dyDescent="0.25">
      <c r="A217" s="7" t="s">
        <v>18997</v>
      </c>
      <c r="B217" s="8" t="str">
        <f>VLOOKUP(MYRANKS_H[[#This Row],[PLAYERID]],PLAYERIDMAP[],COLUMN(PLAYERIDMAP[LASTNAME]),FALSE)</f>
        <v>Lee</v>
      </c>
      <c r="C217" s="11" t="str">
        <f>VLOOKUP(MYRANKS_H[[#This Row],[PLAYERID]],PLAYERIDMAP[],COLUMN(PLAYERIDMAP[FIRSTNAME]),FALSE)</f>
        <v xml:space="preserve">Carlos </v>
      </c>
      <c r="D217" s="11" t="str">
        <f>VLOOKUP(MYRANKS_H[[#This Row],[PLAYERID]],PLAYERIDMAP[],COLUMN(PLAYERIDMAP[TEAM]),FALSE)</f>
        <v>MIA</v>
      </c>
      <c r="E217" s="11" t="str">
        <f>VLOOKUP(MYRANKS_H[[#This Row],[PLAYERID]],PLAYERIDMAP[],COLUMN(PLAYERIDMAP[POS]),FALSE)</f>
        <v>1B</v>
      </c>
      <c r="F217" s="11">
        <f>VLOOKUP(MYRANKS_H[[#This Row],[PLAYERID]],PLAYERIDMAP[],COLUMN(PLAYERIDMAP[IDFANGRAPHS]),FALSE)</f>
        <v>243</v>
      </c>
      <c r="G217" s="12">
        <f>VLOOKUP(MYRANKS_H[[#This Row],[IDFRANGRAPHS]],STEAMER_H[],COLUMN(STEAMER_H[PA]),FALSE)</f>
        <v>431</v>
      </c>
      <c r="H217" s="12">
        <f>VLOOKUP(MYRANKS_H[[#This Row],[IDFRANGRAPHS]],STEAMER_H[],COLUMN(STEAMER_H[AB]),FALSE)</f>
        <v>388</v>
      </c>
      <c r="I217" s="12">
        <f>VLOOKUP(MYRANKS_H[[#This Row],[IDFRANGRAPHS]],STEAMER_H[],COLUMN(STEAMER_H[H]),FALSE)</f>
        <v>102</v>
      </c>
      <c r="J217" s="12">
        <f>VLOOKUP(MYRANKS_H[[#This Row],[IDFRANGRAPHS]],STEAMER_H[],COLUMN(STEAMER_H[HR]),FALSE)</f>
        <v>11</v>
      </c>
      <c r="K217" s="12">
        <f>VLOOKUP(MYRANKS_H[[#This Row],[IDFRANGRAPHS]],STEAMER_H[],COLUMN(STEAMER_H[R]),FALSE)</f>
        <v>44</v>
      </c>
      <c r="L217" s="12">
        <f>VLOOKUP(MYRANKS_H[[#This Row],[IDFRANGRAPHS]],STEAMER_H[],COLUMN(STEAMER_H[RBI]),FALSE)</f>
        <v>48</v>
      </c>
      <c r="M217" s="12">
        <f>VLOOKUP(MYRANKS_H[[#This Row],[IDFRANGRAPHS]],STEAMER_H[],COLUMN(STEAMER_H[BB]),FALSE)</f>
        <v>37</v>
      </c>
      <c r="N217" s="12">
        <f>VLOOKUP(MYRANKS_H[[#This Row],[IDFRANGRAPHS]],STEAMER_H[],COLUMN(STEAMER_H[SO]),FALSE)</f>
        <v>41</v>
      </c>
      <c r="O217" s="12">
        <f>VLOOKUP(MYRANKS_H[[#This Row],[IDFRANGRAPHS]],STEAMER_H[],COLUMN(STEAMER_H[SB]),FALSE)</f>
        <v>2</v>
      </c>
      <c r="P217" s="14">
        <f>MYRANKS_H[[#This Row],[H]]/MYRANKS_H[[#This Row],[AB]]</f>
        <v>0.26288659793814434</v>
      </c>
      <c r="Q217" s="26">
        <f>MYRANKS_H[[#This Row],[R]]/24.6-VLOOKUP(MYRANKS_H[[#This Row],[POS]],ReplacementLevel_H[],COLUMN(ReplacementLevel_H[R]),FALSE)</f>
        <v>-0.58138211382113836</v>
      </c>
      <c r="R217" s="26">
        <f>MYRANKS_H[[#This Row],[HR]]/10.4-VLOOKUP(MYRANKS_H[[#This Row],[POS]],ReplacementLevel_H[],COLUMN(ReplacementLevel_H[HR]),FALSE)</f>
        <v>-0.48230769230769233</v>
      </c>
      <c r="S217" s="26">
        <f>MYRANKS_H[[#This Row],[RBI]]/24.6-VLOOKUP(MYRANKS_H[[#This Row],[POS]],ReplacementLevel_H[],COLUMN(ReplacementLevel_H[RBI]),FALSE)</f>
        <v>-0.50878048780487806</v>
      </c>
      <c r="T217" s="26">
        <f>MYRANKS_H[[#This Row],[SB]]/9.4-VLOOKUP(MYRANKS_H[[#This Row],[POS]],ReplacementLevel_H[],COLUMN(ReplacementLevel_H[SB]),FALSE)</f>
        <v>-4.7234042553191496E-2</v>
      </c>
      <c r="U217" s="26">
        <f>((MYRANKS_H[[#This Row],[H]]+1768)/(MYRANKS_H[[#This Row],[AB]]+6617)-0.267)/0.0024-VLOOKUP(MYRANKS_H[[#This Row],[POS]],ReplacementLevel_H[],COLUMN(ReplacementLevel_H[AVG]),FALSE)</f>
        <v>0.22007375684033748</v>
      </c>
      <c r="V217" s="26">
        <f>MYRANKS_H[[#This Row],[RSGP]]+MYRANKS_H[[#This Row],[HRSGP]]+MYRANKS_H[[#This Row],[RBISGP]]+MYRANKS_H[[#This Row],[SBSGP]]+MYRANKS_H[[#This Row],[AVGSGP]]</f>
        <v>-1.3996305796465627</v>
      </c>
    </row>
    <row r="218" spans="1:22" x14ac:dyDescent="0.25">
      <c r="A218" s="7" t="s">
        <v>19111</v>
      </c>
      <c r="B218" s="8" t="str">
        <f>VLOOKUP(MYRANKS_H[[#This Row],[PLAYERID]],PLAYERIDMAP[],COLUMN(PLAYERIDMAP[LASTNAME]),FALSE)</f>
        <v>Lowrie</v>
      </c>
      <c r="C218" s="11" t="str">
        <f>VLOOKUP(MYRANKS_H[[#This Row],[PLAYERID]],PLAYERIDMAP[],COLUMN(PLAYERIDMAP[FIRSTNAME]),FALSE)</f>
        <v xml:space="preserve">Jed </v>
      </c>
      <c r="D218" s="11" t="str">
        <f>VLOOKUP(MYRANKS_H[[#This Row],[PLAYERID]],PLAYERIDMAP[],COLUMN(PLAYERIDMAP[TEAM]),FALSE)</f>
        <v>OAK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4418</v>
      </c>
      <c r="G218" s="12">
        <f>VLOOKUP(MYRANKS_H[[#This Row],[IDFRANGRAPHS]],STEAMER_H[],COLUMN(STEAMER_H[PA]),FALSE)</f>
        <v>406</v>
      </c>
      <c r="H218" s="12">
        <f>VLOOKUP(MYRANKS_H[[#This Row],[IDFRANGRAPHS]],STEAMER_H[],COLUMN(STEAMER_H[AB]),FALSE)</f>
        <v>360</v>
      </c>
      <c r="I218" s="12">
        <f>VLOOKUP(MYRANKS_H[[#This Row],[IDFRANGRAPHS]],STEAMER_H[],COLUMN(STEAMER_H[H]),FALSE)</f>
        <v>91</v>
      </c>
      <c r="J218" s="12">
        <f>VLOOKUP(MYRANKS_H[[#This Row],[IDFRANGRAPHS]],STEAMER_H[],COLUMN(STEAMER_H[HR]),FALSE)</f>
        <v>12</v>
      </c>
      <c r="K218" s="12">
        <f>VLOOKUP(MYRANKS_H[[#This Row],[IDFRANGRAPHS]],STEAMER_H[],COLUMN(STEAMER_H[R]),FALSE)</f>
        <v>47</v>
      </c>
      <c r="L218" s="12">
        <f>VLOOKUP(MYRANKS_H[[#This Row],[IDFRANGRAPHS]],STEAMER_H[],COLUMN(STEAMER_H[RBI]),FALSE)</f>
        <v>46</v>
      </c>
      <c r="M218" s="12">
        <f>VLOOKUP(MYRANKS_H[[#This Row],[IDFRANGRAPHS]],STEAMER_H[],COLUMN(STEAMER_H[BB]),FALSE)</f>
        <v>39</v>
      </c>
      <c r="N218" s="12">
        <f>VLOOKUP(MYRANKS_H[[#This Row],[IDFRANGRAPHS]],STEAMER_H[],COLUMN(STEAMER_H[SO]),FALSE)</f>
        <v>67</v>
      </c>
      <c r="O218" s="12">
        <f>VLOOKUP(MYRANKS_H[[#This Row],[IDFRANGRAPHS]],STEAMER_H[],COLUMN(STEAMER_H[SB]),FALSE)</f>
        <v>2</v>
      </c>
      <c r="P218" s="14">
        <f>MYRANKS_H[[#This Row],[H]]/MYRANKS_H[[#This Row],[AB]]</f>
        <v>0.25277777777777777</v>
      </c>
      <c r="Q218" s="26">
        <f>MYRANKS_H[[#This Row],[R]]/24.6-VLOOKUP(MYRANKS_H[[#This Row],[POS]],ReplacementLevel_H[],COLUMN(ReplacementLevel_H[R]),FALSE)</f>
        <v>-0.16943089430894331</v>
      </c>
      <c r="R218" s="26">
        <f>MYRANKS_H[[#This Row],[HR]]/10.4-VLOOKUP(MYRANKS_H[[#This Row],[POS]],ReplacementLevel_H[],COLUMN(ReplacementLevel_H[HR]),FALSE)</f>
        <v>0.25384615384615372</v>
      </c>
      <c r="S218" s="26">
        <f>MYRANKS_H[[#This Row],[RBI]]/24.6-VLOOKUP(MYRANKS_H[[#This Row],[POS]],ReplacementLevel_H[],COLUMN(ReplacementLevel_H[RBI]),FALSE)</f>
        <v>-7.0081300813008118E-2</v>
      </c>
      <c r="T218" s="26">
        <f>MYRANKS_H[[#This Row],[SB]]/9.4-VLOOKUP(MYRANKS_H[[#This Row],[POS]],ReplacementLevel_H[],COLUMN(ReplacementLevel_H[SB]),FALSE)</f>
        <v>-1.2572340425531914</v>
      </c>
      <c r="U218" s="26">
        <f>((MYRANKS_H[[#This Row],[H]]+1768)/(MYRANKS_H[[#This Row],[AB]]+6617)-0.267)/0.0024-VLOOKUP(MYRANKS_H[[#This Row],[POS]],ReplacementLevel_H[],COLUMN(ReplacementLevel_H[AVG]),FALSE)</f>
        <v>-0.10045960537003421</v>
      </c>
      <c r="V218" s="26">
        <f>MYRANKS_H[[#This Row],[RSGP]]+MYRANKS_H[[#This Row],[HRSGP]]+MYRANKS_H[[#This Row],[RBISGP]]+MYRANKS_H[[#This Row],[SBSGP]]+MYRANKS_H[[#This Row],[AVGSGP]]</f>
        <v>-1.3433596891990234</v>
      </c>
    </row>
    <row r="219" spans="1:22" x14ac:dyDescent="0.25">
      <c r="A219" s="7" t="s">
        <v>17369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Row],[IDFRANGRAPHS]],STEAMER_H[],COLUMN(STEAMER_H[PA]),FALSE)</f>
        <v>398</v>
      </c>
      <c r="H219" s="12">
        <f>VLOOKUP(MYRANKS_H[[#This Row],[IDFRANGRAPHS]],STEAMER_H[],COLUMN(STEAMER_H[AB]),FALSE)</f>
        <v>354</v>
      </c>
      <c r="I219" s="12">
        <f>VLOOKUP(MYRANKS_H[[#This Row],[IDFRANGRAPHS]],STEAMER_H[],COLUMN(STEAMER_H[H]),FALSE)</f>
        <v>94</v>
      </c>
      <c r="J219" s="12">
        <f>VLOOKUP(MYRANKS_H[[#This Row],[IDFRANGRAPHS]],STEAMER_H[],COLUMN(STEAMER_H[HR]),FALSE)</f>
        <v>11</v>
      </c>
      <c r="K219" s="12">
        <f>VLOOKUP(MYRANKS_H[[#This Row],[IDFRANGRAPHS]],STEAMER_H[],COLUMN(STEAMER_H[R]),FALSE)</f>
        <v>44</v>
      </c>
      <c r="L219" s="12">
        <f>VLOOKUP(MYRANKS_H[[#This Row],[IDFRANGRAPHS]],STEAMER_H[],COLUMN(STEAMER_H[RBI]),FALSE)</f>
        <v>47</v>
      </c>
      <c r="M219" s="12">
        <f>VLOOKUP(MYRANKS_H[[#This Row],[IDFRANGRAPHS]],STEAMER_H[],COLUMN(STEAMER_H[BB]),FALSE)</f>
        <v>36</v>
      </c>
      <c r="N219" s="12">
        <f>VLOOKUP(MYRANKS_H[[#This Row],[IDFRANGRAPHS]],STEAMER_H[],COLUMN(STEAMER_H[SO]),FALSE)</f>
        <v>67</v>
      </c>
      <c r="O219" s="12">
        <f>VLOOKUP(MYRANKS_H[[#This Row],[IDFRANGRAPHS]],STEAMER_H[],COLUMN(STEAMER_H[SB]),FALSE)</f>
        <v>6</v>
      </c>
      <c r="P219" s="14">
        <f>MYRANKS_H[[#This Row],[H]]/MYRANKS_H[[#This Row],[AB]]</f>
        <v>0.2655367231638418</v>
      </c>
      <c r="Q219" s="26">
        <f>MYRANKS_H[[#This Row],[R]]/24.6-VLOOKUP(MYRANKS_H[[#This Row],[POS]],ReplacementLevel_H[],COLUMN(ReplacementLevel_H[R]),FALSE)</f>
        <v>-0.58138211382113836</v>
      </c>
      <c r="R219" s="26">
        <f>MYRANKS_H[[#This Row],[HR]]/10.4-VLOOKUP(MYRANKS_H[[#This Row],[POS]],ReplacementLevel_H[],COLUMN(ReplacementLevel_H[HR]),FALSE)</f>
        <v>-4.2307692307692379E-2</v>
      </c>
      <c r="S219" s="26">
        <f>MYRANKS_H[[#This Row],[RBI]]/24.6-VLOOKUP(MYRANKS_H[[#This Row],[POS]],ReplacementLevel_H[],COLUMN(ReplacementLevel_H[RBI]),FALSE)</f>
        <v>-0.12943089430894328</v>
      </c>
      <c r="T219" s="26">
        <f>MYRANKS_H[[#This Row],[SB]]/9.4-VLOOKUP(MYRANKS_H[[#This Row],[POS]],ReplacementLevel_H[],COLUMN(ReplacementLevel_H[SB]),FALSE)</f>
        <v>-0.70170212765957463</v>
      </c>
      <c r="U219" s="26">
        <f>((MYRANKS_H[[#This Row],[H]]+1768)/(MYRANKS_H[[#This Row],[AB]]+6617)-0.267)/0.0024-VLOOKUP(MYRANKS_H[[#This Row],[POS]],ReplacementLevel_H[],COLUMN(ReplacementLevel_H[AVG]),FALSE)</f>
        <v>0.12441017548891442</v>
      </c>
      <c r="V219" s="26">
        <f>MYRANKS_H[[#This Row],[RSGP]]+MYRANKS_H[[#This Row],[HRSGP]]+MYRANKS_H[[#This Row],[RBISGP]]+MYRANKS_H[[#This Row],[SBSGP]]+MYRANKS_H[[#This Row],[AVGSGP]]</f>
        <v>-1.3304126526084341</v>
      </c>
    </row>
    <row r="220" spans="1:22" x14ac:dyDescent="0.25">
      <c r="A220" s="8" t="s">
        <v>20318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Row],[IDFRANGRAPHS]],STEAMER_H[],COLUMN(STEAMER_H[PA]),FALSE)</f>
        <v>438</v>
      </c>
      <c r="H220" s="12">
        <f>VLOOKUP(MYRANKS_H[[#This Row],[IDFRANGRAPHS]],STEAMER_H[],COLUMN(STEAMER_H[AB]),FALSE)</f>
        <v>384</v>
      </c>
      <c r="I220" s="12">
        <f>VLOOKUP(MYRANKS_H[[#This Row],[IDFRANGRAPHS]],STEAMER_H[],COLUMN(STEAMER_H[H]),FALSE)</f>
        <v>95</v>
      </c>
      <c r="J220" s="12">
        <f>VLOOKUP(MYRANKS_H[[#This Row],[IDFRANGRAPHS]],STEAMER_H[],COLUMN(STEAMER_H[HR]),FALSE)</f>
        <v>14</v>
      </c>
      <c r="K220" s="12">
        <f>VLOOKUP(MYRANKS_H[[#This Row],[IDFRANGRAPHS]],STEAMER_H[],COLUMN(STEAMER_H[R]),FALSE)</f>
        <v>52</v>
      </c>
      <c r="L220" s="12">
        <f>VLOOKUP(MYRANKS_H[[#This Row],[IDFRANGRAPHS]],STEAMER_H[],COLUMN(STEAMER_H[RBI]),FALSE)</f>
        <v>50</v>
      </c>
      <c r="M220" s="12">
        <f>VLOOKUP(MYRANKS_H[[#This Row],[IDFRANGRAPHS]],STEAMER_H[],COLUMN(STEAMER_H[BB]),FALSE)</f>
        <v>45</v>
      </c>
      <c r="N220" s="12">
        <f>VLOOKUP(MYRANKS_H[[#This Row],[IDFRANGRAPHS]],STEAMER_H[],COLUMN(STEAMER_H[SO]),FALSE)</f>
        <v>88</v>
      </c>
      <c r="O220" s="12">
        <f>VLOOKUP(MYRANKS_H[[#This Row],[IDFRANGRAPHS]],STEAMER_H[],COLUMN(STEAMER_H[SB]),FALSE)</f>
        <v>3</v>
      </c>
      <c r="P220" s="14">
        <f>MYRANKS_H[[#This Row],[H]]/MYRANKS_H[[#This Row],[AB]]</f>
        <v>0.24739583333333334</v>
      </c>
      <c r="Q220" s="26">
        <f>MYRANKS_H[[#This Row],[R]]/24.6-VLOOKUP(MYRANKS_H[[#This Row],[POS]],ReplacementLevel_H[],COLUMN(ReplacementLevel_H[R]),FALSE)</f>
        <v>-0.25617886178861804</v>
      </c>
      <c r="R220" s="26">
        <f>MYRANKS_H[[#This Row],[HR]]/10.4-VLOOKUP(MYRANKS_H[[#This Row],[POS]],ReplacementLevel_H[],COLUMN(ReplacementLevel_H[HR]),FALSE)</f>
        <v>0.24615384615384595</v>
      </c>
      <c r="S220" s="26">
        <f>MYRANKS_H[[#This Row],[RBI]]/24.6-VLOOKUP(MYRANKS_H[[#This Row],[POS]],ReplacementLevel_H[],COLUMN(ReplacementLevel_H[RBI]),FALSE)</f>
        <v>-7.4796747967482702E-3</v>
      </c>
      <c r="T220" s="26">
        <f>MYRANKS_H[[#This Row],[SB]]/9.4-VLOOKUP(MYRANKS_H[[#This Row],[POS]],ReplacementLevel_H[],COLUMN(ReplacementLevel_H[SB]),FALSE)</f>
        <v>-1.0208510638297874</v>
      </c>
      <c r="U220" s="26">
        <f>((MYRANKS_H[[#This Row],[H]]+1768)/(MYRANKS_H[[#This Row],[AB]]+6617)-0.267)/0.0024-VLOOKUP(MYRANKS_H[[#This Row],[POS]],ReplacementLevel_H[],COLUMN(ReplacementLevel_H[AVG]),FALSE)</f>
        <v>-0.29298243108128963</v>
      </c>
      <c r="V220" s="26">
        <f>MYRANKS_H[[#This Row],[RSGP]]+MYRANKS_H[[#This Row],[HRSGP]]+MYRANKS_H[[#This Row],[RBISGP]]+MYRANKS_H[[#This Row],[SBSGP]]+MYRANKS_H[[#This Row],[AVGSGP]]</f>
        <v>-1.3313381853425974</v>
      </c>
    </row>
    <row r="221" spans="1:22" x14ac:dyDescent="0.25">
      <c r="A221" s="8" t="s">
        <v>20431</v>
      </c>
      <c r="B221" s="15" t="str">
        <f>VLOOKUP(MYRANKS_H[[#This Row],[PLAYERID]],PLAYERIDMAP[],COLUMN(PLAYERIDMAP[LASTNAME]),FALSE)</f>
        <v>Suzuki</v>
      </c>
      <c r="C221" s="12" t="str">
        <f>VLOOKUP(MYRANKS_H[[#This Row],[PLAYERID]],PLAYERIDMAP[],COLUMN(PLAYERIDMAP[FIRSTNAME]),FALSE)</f>
        <v xml:space="preserve">Kurt </v>
      </c>
      <c r="D221" s="12" t="str">
        <f>VLOOKUP(MYRANKS_H[[#This Row],[PLAYERID]],PLAYERIDMAP[],COLUMN(PLAYERIDMAP[TEAM]),FALSE)</f>
        <v>WSH</v>
      </c>
      <c r="E221" s="12" t="str">
        <f>VLOOKUP(MYRANKS_H[[#This Row],[PLAYERID]],PLAYERIDMAP[],COLUMN(PLAYERIDMAP[POS]),FALSE)</f>
        <v>C</v>
      </c>
      <c r="F221" s="12">
        <f>VLOOKUP(MYRANKS_H[[#This Row],[PLAYERID]],PLAYERIDMAP[],COLUMN(PLAYERIDMAP[IDFANGRAPHS]),FALSE)</f>
        <v>8259</v>
      </c>
      <c r="G221" s="12">
        <f>VLOOKUP(MYRANKS_H[[#This Row],[IDFRANGRAPHS]],STEAMER_H[],COLUMN(STEAMER_H[PA]),FALSE)</f>
        <v>267</v>
      </c>
      <c r="H221" s="12">
        <f>VLOOKUP(MYRANKS_H[[#This Row],[IDFRANGRAPHS]],STEAMER_H[],COLUMN(STEAMER_H[AB]),FALSE)</f>
        <v>243</v>
      </c>
      <c r="I221" s="12">
        <f>VLOOKUP(MYRANKS_H[[#This Row],[IDFRANGRAPHS]],STEAMER_H[],COLUMN(STEAMER_H[H]),FALSE)</f>
        <v>59</v>
      </c>
      <c r="J221" s="12">
        <f>VLOOKUP(MYRANKS_H[[#This Row],[IDFRANGRAPHS]],STEAMER_H[],COLUMN(STEAMER_H[HR]),FALSE)</f>
        <v>6</v>
      </c>
      <c r="K221" s="12">
        <f>VLOOKUP(MYRANKS_H[[#This Row],[IDFRANGRAPHS]],STEAMER_H[],COLUMN(STEAMER_H[R]),FALSE)</f>
        <v>25</v>
      </c>
      <c r="L221" s="12">
        <f>VLOOKUP(MYRANKS_H[[#This Row],[IDFRANGRAPHS]],STEAMER_H[],COLUMN(STEAMER_H[RBI]),FALSE)</f>
        <v>27</v>
      </c>
      <c r="M221" s="12">
        <f>VLOOKUP(MYRANKS_H[[#This Row],[IDFRANGRAPHS]],STEAMER_H[],COLUMN(STEAMER_H[BB]),FALSE)</f>
        <v>16</v>
      </c>
      <c r="N221" s="12">
        <f>VLOOKUP(MYRANKS_H[[#This Row],[IDFRANGRAPHS]],STEAMER_H[],COLUMN(STEAMER_H[SO]),FALSE)</f>
        <v>39</v>
      </c>
      <c r="O221" s="12">
        <f>VLOOKUP(MYRANKS_H[[#This Row],[IDFRANGRAPHS]],STEAMER_H[],COLUMN(STEAMER_H[SB]),FALSE)</f>
        <v>1</v>
      </c>
      <c r="P221" s="14">
        <f>MYRANKS_H[[#This Row],[H]]/MYRANKS_H[[#This Row],[AB]]</f>
        <v>0.24279835390946503</v>
      </c>
      <c r="Q221" s="26">
        <f>MYRANKS_H[[#This Row],[R]]/24.6-VLOOKUP(MYRANKS_H[[#This Row],[POS]],ReplacementLevel_H[],COLUMN(ReplacementLevel_H[R]),FALSE)</f>
        <v>-0.37373983739837402</v>
      </c>
      <c r="R221" s="26">
        <f>MYRANKS_H[[#This Row],[HR]]/10.4-VLOOKUP(MYRANKS_H[[#This Row],[POS]],ReplacementLevel_H[],COLUMN(ReplacementLevel_H[HR]),FALSE)</f>
        <v>-0.29307692307692312</v>
      </c>
      <c r="S221" s="26">
        <f>MYRANKS_H[[#This Row],[RBI]]/24.6-VLOOKUP(MYRANKS_H[[#This Row],[POS]],ReplacementLevel_H[],COLUMN(ReplacementLevel_H[RBI]),FALSE)</f>
        <v>-0.31243902439024396</v>
      </c>
      <c r="T221" s="26">
        <f>MYRANKS_H[[#This Row],[SB]]/9.4-VLOOKUP(MYRANKS_H[[#This Row],[POS]],ReplacementLevel_H[],COLUMN(ReplacementLevel_H[SB]),FALSE)</f>
        <v>-2.3617021276595748E-2</v>
      </c>
      <c r="U221" s="26">
        <f>((MYRANKS_H[[#This Row],[H]]+1768)/(MYRANKS_H[[#This Row],[AB]]+6617)-0.267)/0.0024-VLOOKUP(MYRANKS_H[[#This Row],[POS]],ReplacementLevel_H[],COLUMN(ReplacementLevel_H[AVG]),FALSE)</f>
        <v>6.9387755102023552E-2</v>
      </c>
      <c r="V221" s="26">
        <f>MYRANKS_H[[#This Row],[RSGP]]+MYRANKS_H[[#This Row],[HRSGP]]+MYRANKS_H[[#This Row],[RBISGP]]+MYRANKS_H[[#This Row],[SBSGP]]+MYRANKS_H[[#This Row],[AVGSGP]]</f>
        <v>-0.93348505104011326</v>
      </c>
    </row>
    <row r="222" spans="1:22" ht="15" customHeight="1" x14ac:dyDescent="0.25">
      <c r="A222" s="7" t="s">
        <v>17384</v>
      </c>
      <c r="B222" s="8" t="str">
        <f>VLOOKUP(MYRANKS_H[[#This Row],[PLAYERID]],PLAYERIDMAP[],COLUMN(PLAYERIDMAP[LASTNAME]),FALSE)</f>
        <v>Buck</v>
      </c>
      <c r="C222" s="11" t="str">
        <f>VLOOKUP(MYRANKS_H[[#This Row],[PLAYERID]],PLAYERIDMAP[],COLUMN(PLAYERIDMAP[FIRSTNAME]),FALSE)</f>
        <v xml:space="preserve">John </v>
      </c>
      <c r="D222" s="11" t="str">
        <f>VLOOKUP(MYRANKS_H[[#This Row],[PLAYERID]],PLAYERIDMAP[],COLUMN(PLAYERIDMAP[TEAM]),FALSE)</f>
        <v>NYM</v>
      </c>
      <c r="E222" s="11" t="str">
        <f>VLOOKUP(MYRANKS_H[[#This Row],[PLAYERID]],PLAYERIDMAP[],COLUMN(PLAYERIDMAP[POS]),FALSE)</f>
        <v>C</v>
      </c>
      <c r="F222" s="11">
        <f>VLOOKUP(MYRANKS_H[[#This Row],[PLAYERID]],PLAYERIDMAP[],COLUMN(PLAYERIDMAP[IDFANGRAPHS]),FALSE)</f>
        <v>2041</v>
      </c>
      <c r="G222" s="12">
        <f>VLOOKUP(MYRANKS_H[[#This Row],[IDFRANGRAPHS]],STEAMER_H[],COLUMN(STEAMER_H[PA]),FALSE)</f>
        <v>258</v>
      </c>
      <c r="H222" s="12">
        <f>VLOOKUP(MYRANKS_H[[#This Row],[IDFRANGRAPHS]],STEAMER_H[],COLUMN(STEAMER_H[AB]),FALSE)</f>
        <v>228</v>
      </c>
      <c r="I222" s="12">
        <f>VLOOKUP(MYRANKS_H[[#This Row],[IDFRANGRAPHS]],STEAMER_H[],COLUMN(STEAMER_H[H]),FALSE)</f>
        <v>51</v>
      </c>
      <c r="J222" s="12">
        <f>VLOOKUP(MYRANKS_H[[#This Row],[IDFRANGRAPHS]],STEAMER_H[],COLUMN(STEAMER_H[HR]),FALSE)</f>
        <v>8</v>
      </c>
      <c r="K222" s="12">
        <f>VLOOKUP(MYRANKS_H[[#This Row],[IDFRANGRAPHS]],STEAMER_H[],COLUMN(STEAMER_H[R]),FALSE)</f>
        <v>25</v>
      </c>
      <c r="L222" s="12">
        <f>VLOOKUP(MYRANKS_H[[#This Row],[IDFRANGRAPHS]],STEAMER_H[],COLUMN(STEAMER_H[RBI]),FALSE)</f>
        <v>28</v>
      </c>
      <c r="M222" s="12">
        <f>VLOOKUP(MYRANKS_H[[#This Row],[IDFRANGRAPHS]],STEAMER_H[],COLUMN(STEAMER_H[BB]),FALSE)</f>
        <v>24</v>
      </c>
      <c r="N222" s="12">
        <f>VLOOKUP(MYRANKS_H[[#This Row],[IDFRANGRAPHS]],STEAMER_H[],COLUMN(STEAMER_H[SO]),FALSE)</f>
        <v>62</v>
      </c>
      <c r="O222" s="12">
        <f>VLOOKUP(MYRANKS_H[[#This Row],[IDFRANGRAPHS]],STEAMER_H[],COLUMN(STEAMER_H[SB]),FALSE)</f>
        <v>1</v>
      </c>
      <c r="P222" s="14">
        <f>MYRANKS_H[[#This Row],[H]]/MYRANKS_H[[#This Row],[AB]]</f>
        <v>0.22368421052631579</v>
      </c>
      <c r="Q222" s="26">
        <f>MYRANKS_H[[#This Row],[R]]/24.6-VLOOKUP(MYRANKS_H[[#This Row],[POS]],ReplacementLevel_H[],COLUMN(ReplacementLevel_H[R]),FALSE)</f>
        <v>-0.37373983739837402</v>
      </c>
      <c r="R222" s="26">
        <f>MYRANKS_H[[#This Row],[HR]]/10.4-VLOOKUP(MYRANKS_H[[#This Row],[POS]],ReplacementLevel_H[],COLUMN(ReplacementLevel_H[HR]),FALSE)</f>
        <v>-0.10076923076923083</v>
      </c>
      <c r="S222" s="26">
        <f>MYRANKS_H[[#This Row],[RBI]]/24.6-VLOOKUP(MYRANKS_H[[#This Row],[POS]],ReplacementLevel_H[],COLUMN(ReplacementLevel_H[RBI]),FALSE)</f>
        <v>-0.27178861788617881</v>
      </c>
      <c r="T222" s="26">
        <f>MYRANKS_H[[#This Row],[SB]]/9.4-VLOOKUP(MYRANKS_H[[#This Row],[POS]],ReplacementLevel_H[],COLUMN(ReplacementLevel_H[SB]),FALSE)</f>
        <v>-2.3617021276595748E-2</v>
      </c>
      <c r="U222" s="26">
        <f>((MYRANKS_H[[#This Row],[H]]+1768)/(MYRANKS_H[[#This Row],[AB]]+6617)-0.267)/0.0024-VLOOKUP(MYRANKS_H[[#This Row],[POS]],ReplacementLevel_H[],COLUMN(ReplacementLevel_H[AVG]),FALSE)</f>
        <v>-0.17440954467982328</v>
      </c>
      <c r="V222" s="26">
        <f>MYRANKS_H[[#This Row],[RSGP]]+MYRANKS_H[[#This Row],[HRSGP]]+MYRANKS_H[[#This Row],[RBISGP]]+MYRANKS_H[[#This Row],[SBSGP]]+MYRANKS_H[[#This Row],[AVGSGP]]</f>
        <v>-0.94432425201020265</v>
      </c>
    </row>
    <row r="223" spans="1:22" x14ac:dyDescent="0.25">
      <c r="A223" s="8" t="s">
        <v>20727</v>
      </c>
      <c r="B223" s="15" t="str">
        <f>VLOOKUP(MYRANKS_H[[#This Row],[PLAYERID]],PLAYERIDMAP[],COLUMN(PLAYERIDMAP[LASTNAME]),FALSE)</f>
        <v>Weeks</v>
      </c>
      <c r="C223" s="12" t="str">
        <f>VLOOKUP(MYRANKS_H[[#This Row],[PLAYERID]],PLAYERIDMAP[],COLUMN(PLAYERIDMAP[FIRSTNAME]),FALSE)</f>
        <v xml:space="preserve">Jemile </v>
      </c>
      <c r="D223" s="12" t="str">
        <f>VLOOKUP(MYRANKS_H[[#This Row],[PLAYERID]],PLAYERIDMAP[],COLUMN(PLAYERIDMAP[TEAM]),FALSE)</f>
        <v>OAK</v>
      </c>
      <c r="E223" s="12" t="str">
        <f>VLOOKUP(MYRANKS_H[[#This Row],[PLAYERID]],PLAYERIDMAP[],COLUMN(PLAYERIDMAP[POS]),FALSE)</f>
        <v>2B</v>
      </c>
      <c r="F223" s="12">
        <f>VLOOKUP(MYRANKS_H[[#This Row],[PLAYERID]],PLAYERIDMAP[],COLUMN(PLAYERIDMAP[IDFANGRAPHS]),FALSE)</f>
        <v>2498</v>
      </c>
      <c r="G223" s="12">
        <f>VLOOKUP(MYRANKS_H[[#This Row],[IDFRANGRAPHS]],STEAMER_H[],COLUMN(STEAMER_H[PA]),FALSE)</f>
        <v>362</v>
      </c>
      <c r="H223" s="12">
        <f>VLOOKUP(MYRANKS_H[[#This Row],[IDFRANGRAPHS]],STEAMER_H[],COLUMN(STEAMER_H[AB]),FALSE)</f>
        <v>323</v>
      </c>
      <c r="I223" s="12">
        <f>VLOOKUP(MYRANKS_H[[#This Row],[IDFRANGRAPHS]],STEAMER_H[],COLUMN(STEAMER_H[H]),FALSE)</f>
        <v>84</v>
      </c>
      <c r="J223" s="12">
        <f>VLOOKUP(MYRANKS_H[[#This Row],[IDFRANGRAPHS]],STEAMER_H[],COLUMN(STEAMER_H[HR]),FALSE)</f>
        <v>3</v>
      </c>
      <c r="K223" s="12">
        <f>VLOOKUP(MYRANKS_H[[#This Row],[IDFRANGRAPHS]],STEAMER_H[],COLUMN(STEAMER_H[R]),FALSE)</f>
        <v>39</v>
      </c>
      <c r="L223" s="12">
        <f>VLOOKUP(MYRANKS_H[[#This Row],[IDFRANGRAPHS]],STEAMER_H[],COLUMN(STEAMER_H[RBI]),FALSE)</f>
        <v>30</v>
      </c>
      <c r="M223" s="12">
        <f>VLOOKUP(MYRANKS_H[[#This Row],[IDFRANGRAPHS]],STEAMER_H[],COLUMN(STEAMER_H[BB]),FALSE)</f>
        <v>30</v>
      </c>
      <c r="N223" s="12">
        <f>VLOOKUP(MYRANKS_H[[#This Row],[IDFRANGRAPHS]],STEAMER_H[],COLUMN(STEAMER_H[SO]),FALSE)</f>
        <v>50</v>
      </c>
      <c r="O223" s="12">
        <f>VLOOKUP(MYRANKS_H[[#This Row],[IDFRANGRAPHS]],STEAMER_H[],COLUMN(STEAMER_H[SB]),FALSE)</f>
        <v>10</v>
      </c>
      <c r="P223" s="14">
        <f>MYRANKS_H[[#This Row],[H]]/MYRANKS_H[[#This Row],[AB]]</f>
        <v>0.26006191950464397</v>
      </c>
      <c r="Q223" s="26">
        <f>MYRANKS_H[[#This Row],[R]]/24.6-VLOOKUP(MYRANKS_H[[#This Row],[POS]],ReplacementLevel_H[],COLUMN(ReplacementLevel_H[R]),FALSE)</f>
        <v>-0.68463414634146358</v>
      </c>
      <c r="R223" s="26">
        <f>MYRANKS_H[[#This Row],[HR]]/10.4-VLOOKUP(MYRANKS_H[[#This Row],[POS]],ReplacementLevel_H[],COLUMN(ReplacementLevel_H[HR]),FALSE)</f>
        <v>-0.65153846153846151</v>
      </c>
      <c r="S223" s="26">
        <f>MYRANKS_H[[#This Row],[RBI]]/24.6-VLOOKUP(MYRANKS_H[[#This Row],[POS]],ReplacementLevel_H[],COLUMN(ReplacementLevel_H[RBI]),FALSE)</f>
        <v>-0.8804878048780489</v>
      </c>
      <c r="T223" s="26">
        <f>MYRANKS_H[[#This Row],[SB]]/9.4-VLOOKUP(MYRANKS_H[[#This Row],[POS]],ReplacementLevel_H[],COLUMN(ReplacementLevel_H[SB]),FALSE)</f>
        <v>0.44382978723404254</v>
      </c>
      <c r="U223" s="26">
        <f>((MYRANKS_H[[#This Row],[H]]+1768)/(MYRANKS_H[[#This Row],[AB]]+6617)-0.267)/0.0024-VLOOKUP(MYRANKS_H[[#This Row],[POS]],ReplacementLevel_H[],COLUMN(ReplacementLevel_H[AVG]),FALSE)</f>
        <v>-0.21883765609990266</v>
      </c>
      <c r="V223" s="26">
        <f>MYRANKS_H[[#This Row],[RSGP]]+MYRANKS_H[[#This Row],[HRSGP]]+MYRANKS_H[[#This Row],[RBISGP]]+MYRANKS_H[[#This Row],[SBSGP]]+MYRANKS_H[[#This Row],[AVGSGP]]</f>
        <v>-1.9916682816238338</v>
      </c>
    </row>
    <row r="224" spans="1:22" ht="15" customHeight="1" x14ac:dyDescent="0.25">
      <c r="A224" s="8" t="s">
        <v>20482</v>
      </c>
      <c r="B224" s="15" t="str">
        <f>VLOOKUP(MYRANKS_H[[#This Row],[PLAYERID]],PLAYERIDMAP[],COLUMN(PLAYERIDMAP[LASTNAME]),FALSE)</f>
        <v>Tejada</v>
      </c>
      <c r="C224" s="12" t="str">
        <f>VLOOKUP(MYRANKS_H[[#This Row],[PLAYERID]],PLAYERIDMAP[],COLUMN(PLAYERIDMAP[FIRSTNAME]),FALSE)</f>
        <v xml:space="preserve">Ruben </v>
      </c>
      <c r="D224" s="12" t="str">
        <f>VLOOKUP(MYRANKS_H[[#This Row],[PLAYERID]],PLAYERIDMAP[],COLUMN(PLAYERIDMAP[TEAM]),FALSE)</f>
        <v>NYM</v>
      </c>
      <c r="E224" s="12" t="str">
        <f>VLOOKUP(MYRANKS_H[[#This Row],[PLAYERID]],PLAYERIDMAP[],COLUMN(PLAYERIDMAP[POS]),FALSE)</f>
        <v>SS</v>
      </c>
      <c r="F224" s="12">
        <f>VLOOKUP(MYRANKS_H[[#This Row],[PLAYERID]],PLAYERIDMAP[],COLUMN(PLAYERIDMAP[IDFANGRAPHS]),FALSE)</f>
        <v>5519</v>
      </c>
      <c r="G224" s="12">
        <f>VLOOKUP(MYRANKS_H[[#This Row],[IDFRANGRAPHS]],STEAMER_H[],COLUMN(STEAMER_H[PA]),FALSE)</f>
        <v>565</v>
      </c>
      <c r="H224" s="12">
        <f>VLOOKUP(MYRANKS_H[[#This Row],[IDFRANGRAPHS]],STEAMER_H[],COLUMN(STEAMER_H[AB]),FALSE)</f>
        <v>509</v>
      </c>
      <c r="I224" s="12">
        <f>VLOOKUP(MYRANKS_H[[#This Row],[IDFRANGRAPHS]],STEAMER_H[],COLUMN(STEAMER_H[H]),FALSE)</f>
        <v>134</v>
      </c>
      <c r="J224" s="12">
        <f>VLOOKUP(MYRANKS_H[[#This Row],[IDFRANGRAPHS]],STEAMER_H[],COLUMN(STEAMER_H[HR]),FALSE)</f>
        <v>3</v>
      </c>
      <c r="K224" s="12">
        <f>VLOOKUP(MYRANKS_H[[#This Row],[IDFRANGRAPHS]],STEAMER_H[],COLUMN(STEAMER_H[R]),FALSE)</f>
        <v>58</v>
      </c>
      <c r="L224" s="12">
        <f>VLOOKUP(MYRANKS_H[[#This Row],[IDFRANGRAPHS]],STEAMER_H[],COLUMN(STEAMER_H[RBI]),FALSE)</f>
        <v>41</v>
      </c>
      <c r="M224" s="12">
        <f>VLOOKUP(MYRANKS_H[[#This Row],[IDFRANGRAPHS]],STEAMER_H[],COLUMN(STEAMER_H[BB]),FALSE)</f>
        <v>41</v>
      </c>
      <c r="N224" s="12">
        <f>VLOOKUP(MYRANKS_H[[#This Row],[IDFRANGRAPHS]],STEAMER_H[],COLUMN(STEAMER_H[SO]),FALSE)</f>
        <v>75</v>
      </c>
      <c r="O224" s="12">
        <f>VLOOKUP(MYRANKS_H[[#This Row],[IDFRANGRAPHS]],STEAMER_H[],COLUMN(STEAMER_H[SB]),FALSE)</f>
        <v>5</v>
      </c>
      <c r="P224" s="14">
        <f>MYRANKS_H[[#This Row],[H]]/MYRANKS_H[[#This Row],[AB]]</f>
        <v>0.26326129666011788</v>
      </c>
      <c r="Q224" s="26">
        <f>MYRANKS_H[[#This Row],[R]]/24.6-VLOOKUP(MYRANKS_H[[#This Row],[POS]],ReplacementLevel_H[],COLUMN(ReplacementLevel_H[R]),FALSE)</f>
        <v>0.27772357723577201</v>
      </c>
      <c r="R224" s="26">
        <f>MYRANKS_H[[#This Row],[HR]]/10.4-VLOOKUP(MYRANKS_H[[#This Row],[POS]],ReplacementLevel_H[],COLUMN(ReplacementLevel_H[HR]),FALSE)</f>
        <v>-0.61153846153846159</v>
      </c>
      <c r="S224" s="26">
        <f>MYRANKS_H[[#This Row],[RBI]]/24.6-VLOOKUP(MYRANKS_H[[#This Row],[POS]],ReplacementLevel_H[],COLUMN(ReplacementLevel_H[RBI]),FALSE)</f>
        <v>-0.27333333333333343</v>
      </c>
      <c r="T224" s="26">
        <f>MYRANKS_H[[#This Row],[SB]]/9.4-VLOOKUP(MYRANKS_H[[#This Row],[POS]],ReplacementLevel_H[],COLUMN(ReplacementLevel_H[SB]),FALSE)</f>
        <v>-0.93808510638297871</v>
      </c>
      <c r="U224" s="26">
        <f>((MYRANKS_H[[#This Row],[H]]+1768)/(MYRANKS_H[[#This Row],[AB]]+6617)-0.267)/0.0024-VLOOKUP(MYRANKS_H[[#This Row],[POS]],ReplacementLevel_H[],COLUMN(ReplacementLevel_H[AVG]),FALSE)</f>
        <v>9.2461408925066629E-2</v>
      </c>
      <c r="V224" s="26">
        <f>MYRANKS_H[[#This Row],[RSGP]]+MYRANKS_H[[#This Row],[HRSGP]]+MYRANKS_H[[#This Row],[RBISGP]]+MYRANKS_H[[#This Row],[SBSGP]]+MYRANKS_H[[#This Row],[AVGSGP]]</f>
        <v>-1.4527719150939351</v>
      </c>
    </row>
    <row r="225" spans="1:22" x14ac:dyDescent="0.25">
      <c r="A225" s="8" t="s">
        <v>19842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Row],[IDFRANGRAPHS]],STEAMER_H[],COLUMN(STEAMER_H[PA]),FALSE)</f>
        <v>430</v>
      </c>
      <c r="H225" s="12">
        <f>VLOOKUP(MYRANKS_H[[#This Row],[IDFRANGRAPHS]],STEAMER_H[],COLUMN(STEAMER_H[AB]),FALSE)</f>
        <v>387</v>
      </c>
      <c r="I225" s="12">
        <f>VLOOKUP(MYRANKS_H[[#This Row],[IDFRANGRAPHS]],STEAMER_H[],COLUMN(STEAMER_H[H]),FALSE)</f>
        <v>93</v>
      </c>
      <c r="J225" s="12">
        <f>VLOOKUP(MYRANKS_H[[#This Row],[IDFRANGRAPHS]],STEAMER_H[],COLUMN(STEAMER_H[HR]),FALSE)</f>
        <v>17</v>
      </c>
      <c r="K225" s="12">
        <f>VLOOKUP(MYRANKS_H[[#This Row],[IDFRANGRAPHS]],STEAMER_H[],COLUMN(STEAMER_H[R]),FALSE)</f>
        <v>47</v>
      </c>
      <c r="L225" s="12">
        <f>VLOOKUP(MYRANKS_H[[#This Row],[IDFRANGRAPHS]],STEAMER_H[],COLUMN(STEAMER_H[RBI]),FALSE)</f>
        <v>52</v>
      </c>
      <c r="M225" s="12">
        <f>VLOOKUP(MYRANKS_H[[#This Row],[IDFRANGRAPHS]],STEAMER_H[],COLUMN(STEAMER_H[BB]),FALSE)</f>
        <v>33</v>
      </c>
      <c r="N225" s="12">
        <f>VLOOKUP(MYRANKS_H[[#This Row],[IDFRANGRAPHS]],STEAMER_H[],COLUMN(STEAMER_H[SO]),FALSE)</f>
        <v>87</v>
      </c>
      <c r="O225" s="12">
        <f>VLOOKUP(MYRANKS_H[[#This Row],[IDFRANGRAPHS]],STEAMER_H[],COLUMN(STEAMER_H[SB]),FALSE)</f>
        <v>2</v>
      </c>
      <c r="P225" s="14">
        <f>MYRANKS_H[[#This Row],[H]]/MYRANKS_H[[#This Row],[AB]]</f>
        <v>0.24031007751937986</v>
      </c>
      <c r="Q225" s="26">
        <f>MYRANKS_H[[#This Row],[R]]/24.6-VLOOKUP(MYRANKS_H[[#This Row],[POS]],ReplacementLevel_H[],COLUMN(ReplacementLevel_H[R]),FALSE)</f>
        <v>-0.45943089430894335</v>
      </c>
      <c r="R225" s="26">
        <f>MYRANKS_H[[#This Row],[HR]]/10.4-VLOOKUP(MYRANKS_H[[#This Row],[POS]],ReplacementLevel_H[],COLUMN(ReplacementLevel_H[HR]),FALSE)</f>
        <v>0.53461538461538449</v>
      </c>
      <c r="S225" s="26">
        <f>MYRANKS_H[[#This Row],[RBI]]/24.6-VLOOKUP(MYRANKS_H[[#This Row],[POS]],ReplacementLevel_H[],COLUMN(ReplacementLevel_H[RBI]),FALSE)</f>
        <v>7.3821138211382031E-2</v>
      </c>
      <c r="T225" s="26">
        <f>MYRANKS_H[[#This Row],[SB]]/9.4-VLOOKUP(MYRANKS_H[[#This Row],[POS]],ReplacementLevel_H[],COLUMN(ReplacementLevel_H[SB]),FALSE)</f>
        <v>-1.1272340425531915</v>
      </c>
      <c r="U225" s="26">
        <f>((MYRANKS_H[[#This Row],[H]]+1768)/(MYRANKS_H[[#This Row],[AB]]+6617)-0.267)/0.0024-VLOOKUP(MYRANKS_H[[#This Row],[POS]],ReplacementLevel_H[],COLUMN(ReplacementLevel_H[AVG]),FALSE)</f>
        <v>-0.45945364553588391</v>
      </c>
      <c r="V225" s="26">
        <f>MYRANKS_H[[#This Row],[RSGP]]+MYRANKS_H[[#This Row],[HRSGP]]+MYRANKS_H[[#This Row],[RBISGP]]+MYRANKS_H[[#This Row],[SBSGP]]+MYRANKS_H[[#This Row],[AVGSGP]]</f>
        <v>-1.4376820595712523</v>
      </c>
    </row>
    <row r="226" spans="1:22" ht="15" customHeight="1" x14ac:dyDescent="0.25">
      <c r="A226" s="7" t="s">
        <v>17957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Row],[IDFRANGRAPHS]],STEAMER_H[],COLUMN(STEAMER_H[PA]),FALSE)</f>
        <v>444</v>
      </c>
      <c r="H226" s="12">
        <f>VLOOKUP(MYRANKS_H[[#This Row],[IDFRANGRAPHS]],STEAMER_H[],COLUMN(STEAMER_H[AB]),FALSE)</f>
        <v>388</v>
      </c>
      <c r="I226" s="12">
        <f>VLOOKUP(MYRANKS_H[[#This Row],[IDFRANGRAPHS]],STEAMER_H[],COLUMN(STEAMER_H[H]),FALSE)</f>
        <v>97</v>
      </c>
      <c r="J226" s="12">
        <f>VLOOKUP(MYRANKS_H[[#This Row],[IDFRANGRAPHS]],STEAMER_H[],COLUMN(STEAMER_H[HR]),FALSE)</f>
        <v>14</v>
      </c>
      <c r="K226" s="12">
        <f>VLOOKUP(MYRANKS_H[[#This Row],[IDFRANGRAPHS]],STEAMER_H[],COLUMN(STEAMER_H[R]),FALSE)</f>
        <v>49</v>
      </c>
      <c r="L226" s="12">
        <f>VLOOKUP(MYRANKS_H[[#This Row],[IDFRANGRAPHS]],STEAMER_H[],COLUMN(STEAMER_H[RBI]),FALSE)</f>
        <v>54</v>
      </c>
      <c r="M226" s="12">
        <f>VLOOKUP(MYRANKS_H[[#This Row],[IDFRANGRAPHS]],STEAMER_H[],COLUMN(STEAMER_H[BB]),FALSE)</f>
        <v>46</v>
      </c>
      <c r="N226" s="12">
        <f>VLOOKUP(MYRANKS_H[[#This Row],[IDFRANGRAPHS]],STEAMER_H[],COLUMN(STEAMER_H[SO]),FALSE)</f>
        <v>96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</v>
      </c>
      <c r="Q226" s="26">
        <f>MYRANKS_H[[#This Row],[R]]/24.6-VLOOKUP(MYRANKS_H[[#This Row],[POS]],ReplacementLevel_H[],COLUMN(ReplacementLevel_H[R]),FALSE)</f>
        <v>-0.37813008130081327</v>
      </c>
      <c r="R226" s="26">
        <f>MYRANKS_H[[#This Row],[HR]]/10.4-VLOOKUP(MYRANKS_H[[#This Row],[POS]],ReplacementLevel_H[],COLUMN(ReplacementLevel_H[HR]),FALSE)</f>
        <v>0.24615384615384595</v>
      </c>
      <c r="S226" s="26">
        <f>MYRANKS_H[[#This Row],[RBI]]/24.6-VLOOKUP(MYRANKS_H[[#This Row],[POS]],ReplacementLevel_H[],COLUMN(ReplacementLevel_H[RBI]),FALSE)</f>
        <v>0.15512195121951189</v>
      </c>
      <c r="T226" s="26">
        <f>MYRANKS_H[[#This Row],[SB]]/9.4-VLOOKUP(MYRANKS_H[[#This Row],[POS]],ReplacementLevel_H[],COLUMN(ReplacementLevel_H[SB]),FALSE)</f>
        <v>-1.2336170212765958</v>
      </c>
      <c r="U226" s="26">
        <f>((MYRANKS_H[[#This Row],[H]]+1768)/(MYRANKS_H[[#This Row],[AB]]+6617)-0.267)/0.0024-VLOOKUP(MYRANKS_H[[#This Row],[POS]],ReplacementLevel_H[],COLUMN(ReplacementLevel_H[AVG]),FALSE)</f>
        <v>-0.23733285748275962</v>
      </c>
      <c r="V226" s="26">
        <f>MYRANKS_H[[#This Row],[RSGP]]+MYRANKS_H[[#This Row],[HRSGP]]+MYRANKS_H[[#This Row],[RBISGP]]+MYRANKS_H[[#This Row],[SBSGP]]+MYRANKS_H[[#This Row],[AVGSGP]]</f>
        <v>-1.4478041626868108</v>
      </c>
    </row>
    <row r="227" spans="1:22" x14ac:dyDescent="0.25">
      <c r="A227" s="8" t="s">
        <v>20361</v>
      </c>
      <c r="B227" s="15" t="str">
        <f>VLOOKUP(MYRANKS_H[[#This Row],[PLAYERID]],PLAYERIDMAP[],COLUMN(PLAYERIDMAP[LASTNAME]),FALSE)</f>
        <v>Soto</v>
      </c>
      <c r="C227" s="12" t="str">
        <f>VLOOKUP(MYRANKS_H[[#This Row],[PLAYERID]],PLAYERIDMAP[],COLUMN(PLAYERIDMAP[FIRSTNAME]),FALSE)</f>
        <v xml:space="preserve">Geovany </v>
      </c>
      <c r="D227" s="12" t="str">
        <f>VLOOKUP(MYRANKS_H[[#This Row],[PLAYERID]],PLAYERIDMAP[],COLUMN(PLAYERIDMAP[TEAM]),FALSE)</f>
        <v>TEX</v>
      </c>
      <c r="E227" s="12" t="str">
        <f>VLOOKUP(MYRANKS_H[[#This Row],[PLAYERID]],PLAYERIDMAP[],COLUMN(PLAYERIDMAP[POS]),FALSE)</f>
        <v>C</v>
      </c>
      <c r="F227" s="12">
        <f>VLOOKUP(MYRANKS_H[[#This Row],[PLAYERID]],PLAYERIDMAP[],COLUMN(PLAYERIDMAP[IDFANGRAPHS]),FALSE)</f>
        <v>3707</v>
      </c>
      <c r="G227" s="12">
        <f>VLOOKUP(MYRANKS_H[[#This Row],[IDFRANGRAPHS]],STEAMER_H[],COLUMN(STEAMER_H[PA]),FALSE)</f>
        <v>195</v>
      </c>
      <c r="H227" s="12">
        <f>VLOOKUP(MYRANKS_H[[#This Row],[IDFRANGRAPHS]],STEAMER_H[],COLUMN(STEAMER_H[AB]),FALSE)</f>
        <v>170</v>
      </c>
      <c r="I227" s="12">
        <f>VLOOKUP(MYRANKS_H[[#This Row],[IDFRANGRAPHS]],STEAMER_H[],COLUMN(STEAMER_H[H]),FALSE)</f>
        <v>40</v>
      </c>
      <c r="J227" s="12">
        <f>VLOOKUP(MYRANKS_H[[#This Row],[IDFRANGRAPHS]],STEAMER_H[],COLUMN(STEAMER_H[HR]),FALSE)</f>
        <v>7</v>
      </c>
      <c r="K227" s="12">
        <f>VLOOKUP(MYRANKS_H[[#This Row],[IDFRANGRAPHS]],STEAMER_H[],COLUMN(STEAMER_H[R]),FALSE)</f>
        <v>23</v>
      </c>
      <c r="L227" s="12">
        <f>VLOOKUP(MYRANKS_H[[#This Row],[IDFRANGRAPHS]],STEAMER_H[],COLUMN(STEAMER_H[RBI]),FALSE)</f>
        <v>23</v>
      </c>
      <c r="M227" s="12">
        <f>VLOOKUP(MYRANKS_H[[#This Row],[IDFRANGRAPHS]],STEAMER_H[],COLUMN(STEAMER_H[BB]),FALSE)</f>
        <v>20</v>
      </c>
      <c r="N227" s="12">
        <f>VLOOKUP(MYRANKS_H[[#This Row],[IDFRANGRAPHS]],STEAMER_H[],COLUMN(STEAMER_H[SO]),FALSE)</f>
        <v>42</v>
      </c>
      <c r="O227" s="12">
        <f>VLOOKUP(MYRANKS_H[[#This Row],[IDFRANGRAPHS]],STEAMER_H[],COLUMN(STEAMER_H[SB]),FALSE)</f>
        <v>1</v>
      </c>
      <c r="P227" s="14">
        <f>MYRANKS_H[[#This Row],[H]]/MYRANKS_H[[#This Row],[AB]]</f>
        <v>0.23529411764705882</v>
      </c>
      <c r="Q227" s="26">
        <f>MYRANKS_H[[#This Row],[R]]/24.6-VLOOKUP(MYRANKS_H[[#This Row],[POS]],ReplacementLevel_H[],COLUMN(ReplacementLevel_H[R]),FALSE)</f>
        <v>-0.45504065040650399</v>
      </c>
      <c r="R227" s="26">
        <f>MYRANKS_H[[#This Row],[HR]]/10.4-VLOOKUP(MYRANKS_H[[#This Row],[POS]],ReplacementLevel_H[],COLUMN(ReplacementLevel_H[HR]),FALSE)</f>
        <v>-0.19692307692307698</v>
      </c>
      <c r="S227" s="26">
        <f>MYRANKS_H[[#This Row],[RBI]]/24.6-VLOOKUP(MYRANKS_H[[#This Row],[POS]],ReplacementLevel_H[],COLUMN(ReplacementLevel_H[RBI]),FALSE)</f>
        <v>-0.47504065040650401</v>
      </c>
      <c r="T227" s="26">
        <f>MYRANKS_H[[#This Row],[SB]]/9.4-VLOOKUP(MYRANKS_H[[#This Row],[POS]],ReplacementLevel_H[],COLUMN(ReplacementLevel_H[SB]),FALSE)</f>
        <v>-2.3617021276595748E-2</v>
      </c>
      <c r="U227" s="26">
        <f>((MYRANKS_H[[#This Row],[H]]+1768)/(MYRANKS_H[[#This Row],[AB]]+6617)-0.267)/0.0024-VLOOKUP(MYRANKS_H[[#This Row],[POS]],ReplacementLevel_H[],COLUMN(ReplacementLevel_H[AVG]),FALSE)</f>
        <v>9.6512941407594588E-2</v>
      </c>
      <c r="V227" s="26">
        <f>MYRANKS_H[[#This Row],[RSGP]]+MYRANKS_H[[#This Row],[HRSGP]]+MYRANKS_H[[#This Row],[RBISGP]]+MYRANKS_H[[#This Row],[SBSGP]]+MYRANKS_H[[#This Row],[AVGSGP]]</f>
        <v>-1.0541084576050861</v>
      </c>
    </row>
    <row r="228" spans="1:22" x14ac:dyDescent="0.25">
      <c r="A228" s="7" t="s">
        <v>19211</v>
      </c>
      <c r="B228" s="8" t="str">
        <f>VLOOKUP(MYRANKS_H[[#This Row],[PLAYERID]],PLAYERIDMAP[],COLUMN(PLAYERIDMAP[LASTNAME]),FALSE)</f>
        <v>Martinez</v>
      </c>
      <c r="C228" s="11" t="str">
        <f>VLOOKUP(MYRANKS_H[[#This Row],[PLAYERID]],PLAYERIDMAP[],COLUMN(PLAYERIDMAP[FIRSTNAME]),FALSE)</f>
        <v xml:space="preserve">J.D. </v>
      </c>
      <c r="D228" s="11" t="str">
        <f>VLOOKUP(MYRANKS_H[[#This Row],[PLAYERID]],PLAYERIDMAP[],COLUMN(PLAYERIDMAP[TEAM]),FALSE)</f>
        <v>HOU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6184</v>
      </c>
      <c r="G228" s="12">
        <f>VLOOKUP(MYRANKS_H[[#This Row],[IDFRANGRAPHS]],STEAMER_H[],COLUMN(STEAMER_H[PA]),FALSE)</f>
        <v>451</v>
      </c>
      <c r="H228" s="12">
        <f>VLOOKUP(MYRANKS_H[[#This Row],[IDFRANGRAPHS]],STEAMER_H[],COLUMN(STEAMER_H[AB]),FALSE)</f>
        <v>408</v>
      </c>
      <c r="I228" s="12">
        <f>VLOOKUP(MYRANKS_H[[#This Row],[IDFRANGRAPHS]],STEAMER_H[],COLUMN(STEAMER_H[H]),FALSE)</f>
        <v>108</v>
      </c>
      <c r="J228" s="12">
        <f>VLOOKUP(MYRANKS_H[[#This Row],[IDFRANGRAPHS]],STEAMER_H[],COLUMN(STEAMER_H[HR]),FALSE)</f>
        <v>12</v>
      </c>
      <c r="K228" s="12">
        <f>VLOOKUP(MYRANKS_H[[#This Row],[IDFRANGRAPHS]],STEAMER_H[],COLUMN(STEAMER_H[R]),FALSE)</f>
        <v>48</v>
      </c>
      <c r="L228" s="12">
        <f>VLOOKUP(MYRANKS_H[[#This Row],[IDFRANGRAPHS]],STEAMER_H[],COLUMN(STEAMER_H[RBI]),FALSE)</f>
        <v>50</v>
      </c>
      <c r="M228" s="12">
        <f>VLOOKUP(MYRANKS_H[[#This Row],[IDFRANGRAPHS]],STEAMER_H[],COLUMN(STEAMER_H[BB]),FALSE)</f>
        <v>35</v>
      </c>
      <c r="N228" s="12">
        <f>VLOOKUP(MYRANKS_H[[#This Row],[IDFRANGRAPHS]],STEAMER_H[],COLUMN(STEAMER_H[SO]),FALSE)</f>
        <v>86</v>
      </c>
      <c r="O228" s="12">
        <f>VLOOKUP(MYRANKS_H[[#This Row],[IDFRANGRAPHS]],STEAMER_H[],COLUMN(STEAMER_H[SB]),FALSE)</f>
        <v>1</v>
      </c>
      <c r="P228" s="14">
        <f>MYRANKS_H[[#This Row],[H]]/MYRANKS_H[[#This Row],[AB]]</f>
        <v>0.26470588235294118</v>
      </c>
      <c r="Q228" s="26">
        <f>MYRANKS_H[[#This Row],[R]]/24.6-VLOOKUP(MYRANKS_H[[#This Row],[POS]],ReplacementLevel_H[],COLUMN(ReplacementLevel_H[R]),FALSE)</f>
        <v>-0.4187804878048782</v>
      </c>
      <c r="R228" s="26">
        <f>MYRANKS_H[[#This Row],[HR]]/10.4-VLOOKUP(MYRANKS_H[[#This Row],[POS]],ReplacementLevel_H[],COLUMN(ReplacementLevel_H[HR]),FALSE)</f>
        <v>5.3846153846153655E-2</v>
      </c>
      <c r="S228" s="26">
        <f>MYRANKS_H[[#This Row],[RBI]]/24.6-VLOOKUP(MYRANKS_H[[#This Row],[POS]],ReplacementLevel_H[],COLUMN(ReplacementLevel_H[RBI]),FALSE)</f>
        <v>-7.4796747967482702E-3</v>
      </c>
      <c r="T228" s="26">
        <f>MYRANKS_H[[#This Row],[SB]]/9.4-VLOOKUP(MYRANKS_H[[#This Row],[POS]],ReplacementLevel_H[],COLUMN(ReplacementLevel_H[SB]),FALSE)</f>
        <v>-1.2336170212765958</v>
      </c>
      <c r="U228" s="26">
        <f>((MYRANKS_H[[#This Row],[H]]+1768)/(MYRANKS_H[[#This Row],[AB]]+6617)-0.267)/0.0024-VLOOKUP(MYRANKS_H[[#This Row],[POS]],ReplacementLevel_H[],COLUMN(ReplacementLevel_H[AVG]),FALSE)</f>
        <v>9.9276393831540077E-2</v>
      </c>
      <c r="V228" s="26">
        <f>MYRANKS_H[[#This Row],[RSGP]]+MYRANKS_H[[#This Row],[HRSGP]]+MYRANKS_H[[#This Row],[RBISGP]]+MYRANKS_H[[#This Row],[SBSGP]]+MYRANKS_H[[#This Row],[AVGSGP]]</f>
        <v>-1.5067546362005286</v>
      </c>
    </row>
    <row r="229" spans="1:22" ht="15" customHeight="1" x14ac:dyDescent="0.25">
      <c r="A229" s="7" t="s">
        <v>17532</v>
      </c>
      <c r="B229" s="8" t="str">
        <f>VLOOKUP(MYRANKS_H[[#This Row],[PLAYERID]],PLAYERIDMAP[],COLUMN(PLAYERIDMAP[LASTNAME]),FALSE)</f>
        <v>Carroll</v>
      </c>
      <c r="C229" s="11" t="str">
        <f>VLOOKUP(MYRANKS_H[[#This Row],[PLAYERID]],PLAYERIDMAP[],COLUMN(PLAYERIDMAP[FIRSTNAME]),FALSE)</f>
        <v xml:space="preserve">Jamey </v>
      </c>
      <c r="D229" s="11" t="str">
        <f>VLOOKUP(MYRANKS_H[[#This Row],[PLAYERID]],PLAYERIDMAP[],COLUMN(PLAYERIDMAP[TEAM]),FALSE)</f>
        <v>MIN</v>
      </c>
      <c r="E229" s="11" t="str">
        <f>VLOOKUP(MYRANKS_H[[#This Row],[PLAYERID]],PLAYERIDMAP[],COLUMN(PLAYERIDMAP[POS]),FALSE)</f>
        <v>SS</v>
      </c>
      <c r="F229" s="11">
        <f>VLOOKUP(MYRANKS_H[[#This Row],[PLAYERID]],PLAYERIDMAP[],COLUMN(PLAYERIDMAP[IDFANGRAPHS]),FALSE)</f>
        <v>1591</v>
      </c>
      <c r="G229" s="12">
        <f>VLOOKUP(MYRANKS_H[[#This Row],[IDFRANGRAPHS]],STEAMER_H[],COLUMN(STEAMER_H[PA]),FALSE)</f>
        <v>485</v>
      </c>
      <c r="H229" s="12">
        <f>VLOOKUP(MYRANKS_H[[#This Row],[IDFRANGRAPHS]],STEAMER_H[],COLUMN(STEAMER_H[AB]),FALSE)</f>
        <v>429</v>
      </c>
      <c r="I229" s="12">
        <f>VLOOKUP(MYRANKS_H[[#This Row],[IDFRANGRAPHS]],STEAMER_H[],COLUMN(STEAMER_H[H]),FALSE)</f>
        <v>118</v>
      </c>
      <c r="J229" s="12">
        <f>VLOOKUP(MYRANKS_H[[#This Row],[IDFRANGRAPHS]],STEAMER_H[],COLUMN(STEAMER_H[HR]),FALSE)</f>
        <v>1</v>
      </c>
      <c r="K229" s="12">
        <f>VLOOKUP(MYRANKS_H[[#This Row],[IDFRANGRAPHS]],STEAMER_H[],COLUMN(STEAMER_H[R]),FALSE)</f>
        <v>50</v>
      </c>
      <c r="L229" s="12">
        <f>VLOOKUP(MYRANKS_H[[#This Row],[IDFRANGRAPHS]],STEAMER_H[],COLUMN(STEAMER_H[RBI]),FALSE)</f>
        <v>37</v>
      </c>
      <c r="M229" s="12">
        <f>VLOOKUP(MYRANKS_H[[#This Row],[IDFRANGRAPHS]],STEAMER_H[],COLUMN(STEAMER_H[BB]),FALSE)</f>
        <v>46</v>
      </c>
      <c r="N229" s="12">
        <f>VLOOKUP(MYRANKS_H[[#This Row],[IDFRANGRAPHS]],STEAMER_H[],COLUMN(STEAMER_H[SO]),FALSE)</f>
        <v>64</v>
      </c>
      <c r="O229" s="12">
        <f>VLOOKUP(MYRANKS_H[[#This Row],[IDFRANGRAPHS]],STEAMER_H[],COLUMN(STEAMER_H[SB]),FALSE)</f>
        <v>7</v>
      </c>
      <c r="P229" s="14">
        <f>MYRANKS_H[[#This Row],[H]]/MYRANKS_H[[#This Row],[AB]]</f>
        <v>0.27505827505827507</v>
      </c>
      <c r="Q229" s="26">
        <f>MYRANKS_H[[#This Row],[R]]/24.6-VLOOKUP(MYRANKS_H[[#This Row],[POS]],ReplacementLevel_H[],COLUMN(ReplacementLevel_H[R]),FALSE)</f>
        <v>-4.7479674796748306E-2</v>
      </c>
      <c r="R229" s="26">
        <f>MYRANKS_H[[#This Row],[HR]]/10.4-VLOOKUP(MYRANKS_H[[#This Row],[POS]],ReplacementLevel_H[],COLUMN(ReplacementLevel_H[HR]),FALSE)</f>
        <v>-0.80384615384615388</v>
      </c>
      <c r="S229" s="26">
        <f>MYRANKS_H[[#This Row],[RBI]]/24.6-VLOOKUP(MYRANKS_H[[#This Row],[POS]],ReplacementLevel_H[],COLUMN(ReplacementLevel_H[RBI]),FALSE)</f>
        <v>-0.43593495934959359</v>
      </c>
      <c r="T229" s="26">
        <f>MYRANKS_H[[#This Row],[SB]]/9.4-VLOOKUP(MYRANKS_H[[#This Row],[POS]],ReplacementLevel_H[],COLUMN(ReplacementLevel_H[SB]),FALSE)</f>
        <v>-0.72531914893617022</v>
      </c>
      <c r="U229" s="26">
        <f>((MYRANKS_H[[#This Row],[H]]+1768)/(MYRANKS_H[[#This Row],[AB]]+6617)-0.267)/0.0024-VLOOKUP(MYRANKS_H[[#This Row],[POS]],ReplacementLevel_H[],COLUMN(ReplacementLevel_H[AVG]),FALSE)</f>
        <v>0.40899990538366821</v>
      </c>
      <c r="V229" s="26">
        <f>MYRANKS_H[[#This Row],[RSGP]]+MYRANKS_H[[#This Row],[HRSGP]]+MYRANKS_H[[#This Row],[RBISGP]]+MYRANKS_H[[#This Row],[SBSGP]]+MYRANKS_H[[#This Row],[AVGSGP]]</f>
        <v>-1.6035800315449977</v>
      </c>
    </row>
    <row r="230" spans="1:22" x14ac:dyDescent="0.25">
      <c r="A230" s="7" t="s">
        <v>18115</v>
      </c>
      <c r="B230" s="8" t="str">
        <f>VLOOKUP(MYRANKS_H[[#This Row],[PLAYERID]],PLAYERIDMAP[],COLUMN(PLAYERIDMAP[LASTNAME]),FALSE)</f>
        <v>Flores</v>
      </c>
      <c r="C230" s="11" t="str">
        <f>VLOOKUP(MYRANKS_H[[#This Row],[PLAYERID]],PLAYERIDMAP[],COLUMN(PLAYERIDMAP[FIRSTNAME]),FALSE)</f>
        <v xml:space="preserve">Jesus </v>
      </c>
      <c r="D230" s="11" t="str">
        <f>VLOOKUP(MYRANKS_H[[#This Row],[PLAYERID]],PLAYERIDMAP[],COLUMN(PLAYERIDMAP[TEAM]),FALSE)</f>
        <v>WAS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4166</v>
      </c>
      <c r="G230" s="12">
        <f>VLOOKUP(MYRANKS_H[[#This Row],[IDFRANGRAPHS]],STEAMER_H[],COLUMN(STEAMER_H[PA]),FALSE)</f>
        <v>268</v>
      </c>
      <c r="H230" s="12">
        <f>VLOOKUP(MYRANKS_H[[#This Row],[IDFRANGRAPHS]],STEAMER_H[],COLUMN(STEAMER_H[AB]),FALSE)</f>
        <v>248</v>
      </c>
      <c r="I230" s="12">
        <f>VLOOKUP(MYRANKS_H[[#This Row],[IDFRANGRAPHS]],STEAMER_H[],COLUMN(STEAMER_H[H]),FALSE)</f>
        <v>58</v>
      </c>
      <c r="J230" s="12">
        <f>VLOOKUP(MYRANKS_H[[#This Row],[IDFRANGRAPHS]],STEAMER_H[],COLUMN(STEAMER_H[HR]),FALSE)</f>
        <v>6</v>
      </c>
      <c r="K230" s="12">
        <f>VLOOKUP(MYRANKS_H[[#This Row],[IDFRANGRAPHS]],STEAMER_H[],COLUMN(STEAMER_H[R]),FALSE)</f>
        <v>23</v>
      </c>
      <c r="L230" s="12">
        <f>VLOOKUP(MYRANKS_H[[#This Row],[IDFRANGRAPHS]],STEAMER_H[],COLUMN(STEAMER_H[RBI]),FALSE)</f>
        <v>27</v>
      </c>
      <c r="M230" s="12">
        <f>VLOOKUP(MYRANKS_H[[#This Row],[IDFRANGRAPHS]],STEAMER_H[],COLUMN(STEAMER_H[BB]),FALSE)</f>
        <v>15</v>
      </c>
      <c r="N230" s="12">
        <f>VLOOKUP(MYRANKS_H[[#This Row],[IDFRANGRAPHS]],STEAMER_H[],COLUMN(STEAMER_H[SO]),FALSE)</f>
        <v>57</v>
      </c>
      <c r="O230" s="12">
        <f>VLOOKUP(MYRANKS_H[[#This Row],[IDFRANGRAPHS]],STEAMER_H[],COLUMN(STEAMER_H[SB]),FALSE)</f>
        <v>1</v>
      </c>
      <c r="P230" s="14">
        <f>MYRANKS_H[[#This Row],[H]]/MYRANKS_H[[#This Row],[AB]]</f>
        <v>0.23387096774193547</v>
      </c>
      <c r="Q230" s="26">
        <f>MYRANKS_H[[#This Row],[R]]/24.6-VLOOKUP(MYRANKS_H[[#This Row],[POS]],ReplacementLevel_H[],COLUMN(ReplacementLevel_H[R]),FALSE)</f>
        <v>-0.45504065040650399</v>
      </c>
      <c r="R230" s="26">
        <f>MYRANKS_H[[#This Row],[HR]]/10.4-VLOOKUP(MYRANKS_H[[#This Row],[POS]],ReplacementLevel_H[],COLUMN(ReplacementLevel_H[HR]),FALSE)</f>
        <v>-0.29307692307692312</v>
      </c>
      <c r="S230" s="26">
        <f>MYRANKS_H[[#This Row],[RBI]]/24.6-VLOOKUP(MYRANKS_H[[#This Row],[POS]],ReplacementLevel_H[],COLUMN(ReplacementLevel_H[RBI]),FALSE)</f>
        <v>-0.31243902439024396</v>
      </c>
      <c r="T230" s="26">
        <f>MYRANKS_H[[#This Row],[SB]]/9.4-VLOOKUP(MYRANKS_H[[#This Row],[POS]],ReplacementLevel_H[],COLUMN(ReplacementLevel_H[SB]),FALSE)</f>
        <v>-2.3617021276595748E-2</v>
      </c>
      <c r="U230" s="26">
        <f>((MYRANKS_H[[#This Row],[H]]+1768)/(MYRANKS_H[[#This Row],[AB]]+6617)-0.267)/0.0024-VLOOKUP(MYRANKS_H[[#This Row],[POS]],ReplacementLevel_H[],COLUMN(ReplacementLevel_H[AVG]),FALSE)</f>
        <v>-7.2129157562530466E-2</v>
      </c>
      <c r="V230" s="26">
        <f>MYRANKS_H[[#This Row],[RSGP]]+MYRANKS_H[[#This Row],[HRSGP]]+MYRANKS_H[[#This Row],[RBISGP]]+MYRANKS_H[[#This Row],[SBSGP]]+MYRANKS_H[[#This Row],[AVGSGP]]</f>
        <v>-1.1563027767127974</v>
      </c>
    </row>
    <row r="231" spans="1:22" ht="15" customHeight="1" x14ac:dyDescent="0.25">
      <c r="A231" s="7" t="s">
        <v>19360</v>
      </c>
      <c r="B231" s="8" t="str">
        <f>VLOOKUP(MYRANKS_H[[#This Row],[PLAYERID]],PLAYERIDMAP[],COLUMN(PLAYERIDMAP[LASTNAME]),FALSE)</f>
        <v>Mesoraco</v>
      </c>
      <c r="C231" s="11" t="str">
        <f>VLOOKUP(MYRANKS_H[[#This Row],[PLAYERID]],PLAYERIDMAP[],COLUMN(PLAYERIDMAP[FIRSTNAME]),FALSE)</f>
        <v xml:space="preserve">Devin </v>
      </c>
      <c r="D231" s="11" t="str">
        <f>VLOOKUP(MYRANKS_H[[#This Row],[PLAYERID]],PLAYERIDMAP[],COLUMN(PLAYERIDMAP[TEAM]),FALSE)</f>
        <v>CIN</v>
      </c>
      <c r="E231" s="11" t="str">
        <f>VLOOKUP(MYRANKS_H[[#This Row],[PLAYERID]],PLAYERIDMAP[],COLUMN(PLAYERIDMAP[POS]),FALSE)</f>
        <v>C</v>
      </c>
      <c r="F231" s="11">
        <f>VLOOKUP(MYRANKS_H[[#This Row],[PLAYERID]],PLAYERIDMAP[],COLUMN(PLAYERIDMAP[IDFANGRAPHS]),FALSE)</f>
        <v>5666</v>
      </c>
      <c r="G231" s="12">
        <f>VLOOKUP(MYRANKS_H[[#This Row],[IDFRANGRAPHS]],STEAMER_H[],COLUMN(STEAMER_H[PA]),FALSE)</f>
        <v>192</v>
      </c>
      <c r="H231" s="12">
        <f>VLOOKUP(MYRANKS_H[[#This Row],[IDFRANGRAPHS]],STEAMER_H[],COLUMN(STEAMER_H[AB]),FALSE)</f>
        <v>172</v>
      </c>
      <c r="I231" s="12">
        <f>VLOOKUP(MYRANKS_H[[#This Row],[IDFRANGRAPHS]],STEAMER_H[],COLUMN(STEAMER_H[H]),FALSE)</f>
        <v>42</v>
      </c>
      <c r="J231" s="12">
        <f>VLOOKUP(MYRANKS_H[[#This Row],[IDFRANGRAPHS]],STEAMER_H[],COLUMN(STEAMER_H[HR]),FALSE)</f>
        <v>6</v>
      </c>
      <c r="K231" s="12">
        <f>VLOOKUP(MYRANKS_H[[#This Row],[IDFRANGRAPHS]],STEAMER_H[],COLUMN(STEAMER_H[R]),FALSE)</f>
        <v>20</v>
      </c>
      <c r="L231" s="12">
        <f>VLOOKUP(MYRANKS_H[[#This Row],[IDFRANGRAPHS]],STEAMER_H[],COLUMN(STEAMER_H[RBI]),FALSE)</f>
        <v>23</v>
      </c>
      <c r="M231" s="12">
        <f>VLOOKUP(MYRANKS_H[[#This Row],[IDFRANGRAPHS]],STEAMER_H[],COLUMN(STEAMER_H[BB]),FALSE)</f>
        <v>16</v>
      </c>
      <c r="N231" s="12">
        <f>VLOOKUP(MYRANKS_H[[#This Row],[IDFRANGRAPHS]],STEAMER_H[],COLUMN(STEAMER_H[SO]),FALSE)</f>
        <v>32</v>
      </c>
      <c r="O231" s="12">
        <f>VLOOKUP(MYRANKS_H[[#This Row],[IDFRANGRAPHS]],STEAMER_H[],COLUMN(STEAMER_H[SB]),FALSE)</f>
        <v>1</v>
      </c>
      <c r="P231" s="14">
        <f>MYRANKS_H[[#This Row],[H]]/MYRANKS_H[[#This Row],[AB]]</f>
        <v>0.2441860465116279</v>
      </c>
      <c r="Q231" s="26">
        <f>MYRANKS_H[[#This Row],[R]]/24.6-VLOOKUP(MYRANKS_H[[#This Row],[POS]],ReplacementLevel_H[],COLUMN(ReplacementLevel_H[R]),FALSE)</f>
        <v>-0.57699186991869911</v>
      </c>
      <c r="R231" s="26">
        <f>MYRANKS_H[[#This Row],[HR]]/10.4-VLOOKUP(MYRANKS_H[[#This Row],[POS]],ReplacementLevel_H[],COLUMN(ReplacementLevel_H[HR]),FALSE)</f>
        <v>-0.29307692307692312</v>
      </c>
      <c r="S231" s="26">
        <f>MYRANKS_H[[#This Row],[RBI]]/24.6-VLOOKUP(MYRANKS_H[[#This Row],[POS]],ReplacementLevel_H[],COLUMN(ReplacementLevel_H[RBI]),FALSE)</f>
        <v>-0.47504065040650401</v>
      </c>
      <c r="T231" s="26">
        <f>MYRANKS_H[[#This Row],[SB]]/9.4-VLOOKUP(MYRANKS_H[[#This Row],[POS]],ReplacementLevel_H[],COLUMN(ReplacementLevel_H[SB]),FALSE)</f>
        <v>-2.3617021276595748E-2</v>
      </c>
      <c r="U231" s="26">
        <f>((MYRANKS_H[[#This Row],[H]]+1768)/(MYRANKS_H[[#This Row],[AB]]+6617)-0.267)/0.0024-VLOOKUP(MYRANKS_H[[#This Row],[POS]],ReplacementLevel_H[],COLUMN(ReplacementLevel_H[AVG]),FALSE)</f>
        <v>0.18656159473657344</v>
      </c>
      <c r="V231" s="26">
        <f>MYRANKS_H[[#This Row],[RSGP]]+MYRANKS_H[[#This Row],[HRSGP]]+MYRANKS_H[[#This Row],[RBISGP]]+MYRANKS_H[[#This Row],[SBSGP]]+MYRANKS_H[[#This Row],[AVGSGP]]</f>
        <v>-1.1821648699421485</v>
      </c>
    </row>
    <row r="232" spans="1:22" ht="15" customHeight="1" x14ac:dyDescent="0.25">
      <c r="A232" s="8" t="s">
        <v>20839</v>
      </c>
      <c r="B232" s="15" t="str">
        <f>VLOOKUP(MYRANKS_H[[#This Row],[PLAYERID]],PLAYERIDMAP[],COLUMN(PLAYERIDMAP[LASTNAME]),FALSE)</f>
        <v>Young</v>
      </c>
      <c r="C232" s="12" t="str">
        <f>VLOOKUP(MYRANKS_H[[#This Row],[PLAYERID]],PLAYERIDMAP[],COLUMN(PLAYERIDMAP[FIRSTNAME]),FALSE)</f>
        <v xml:space="preserve">Delmon </v>
      </c>
      <c r="D232" s="12" t="str">
        <f>VLOOKUP(MYRANKS_H[[#This Row],[PLAYERID]],PLAYERIDMAP[],COLUMN(PLAYERIDMAP[TEAM]),FALSE)</f>
        <v>PHI</v>
      </c>
      <c r="E232" s="12" t="str">
        <f>VLOOKUP(MYRANKS_H[[#This Row],[PLAYERID]],PLAYERIDMAP[],COLUMN(PLAYERIDMAP[POS]),FALSE)</f>
        <v>OF</v>
      </c>
      <c r="F232" s="12">
        <f>VLOOKUP(MYRANKS_H[[#This Row],[PLAYERID]],PLAYERIDMAP[],COLUMN(PLAYERIDMAP[IDFANGRAPHS]),FALSE)</f>
        <v>2140</v>
      </c>
      <c r="G232" s="12">
        <f>VLOOKUP(MYRANKS_H[[#This Row],[IDFRANGRAPHS]],STEAMER_H[],COLUMN(STEAMER_H[PA]),FALSE)</f>
        <v>375</v>
      </c>
      <c r="H232" s="12">
        <f>VLOOKUP(MYRANKS_H[[#This Row],[IDFRANGRAPHS]],STEAMER_H[],COLUMN(STEAMER_H[AB]),FALSE)</f>
        <v>350</v>
      </c>
      <c r="I232" s="12">
        <f>VLOOKUP(MYRANKS_H[[#This Row],[IDFRANGRAPHS]],STEAMER_H[],COLUMN(STEAMER_H[H]),FALSE)</f>
        <v>97</v>
      </c>
      <c r="J232" s="12">
        <f>VLOOKUP(MYRANKS_H[[#This Row],[IDFRANGRAPHS]],STEAMER_H[],COLUMN(STEAMER_H[HR]),FALSE)</f>
        <v>12</v>
      </c>
      <c r="K232" s="12">
        <f>VLOOKUP(MYRANKS_H[[#This Row],[IDFRANGRAPHS]],STEAMER_H[],COLUMN(STEAMER_H[R]),FALSE)</f>
        <v>40</v>
      </c>
      <c r="L232" s="12">
        <f>VLOOKUP(MYRANKS_H[[#This Row],[IDFRANGRAPHS]],STEAMER_H[],COLUMN(STEAMER_H[RBI]),FALSE)</f>
        <v>49</v>
      </c>
      <c r="M232" s="12">
        <f>VLOOKUP(MYRANKS_H[[#This Row],[IDFRANGRAPHS]],STEAMER_H[],COLUMN(STEAMER_H[BB]),FALSE)</f>
        <v>17</v>
      </c>
      <c r="N232" s="12">
        <f>VLOOKUP(MYRANKS_H[[#This Row],[IDFRANGRAPHS]],STEAMER_H[],COLUMN(STEAMER_H[SO]),FALSE)</f>
        <v>63</v>
      </c>
      <c r="O232" s="12">
        <f>VLOOKUP(MYRANKS_H[[#This Row],[IDFRANGRAPHS]],STEAMER_H[],COLUMN(STEAMER_H[SB]),FALSE)</f>
        <v>1</v>
      </c>
      <c r="P232" s="14">
        <f>MYRANKS_H[[#This Row],[H]]/MYRANKS_H[[#This Row],[AB]]</f>
        <v>0.27714285714285714</v>
      </c>
      <c r="Q232" s="26">
        <f>MYRANKS_H[[#This Row],[R]]/24.6-VLOOKUP(MYRANKS_H[[#This Row],[POS]],ReplacementLevel_H[],COLUMN(ReplacementLevel_H[R]),FALSE)</f>
        <v>-0.74398373983739852</v>
      </c>
      <c r="R232" s="26">
        <f>MYRANKS_H[[#This Row],[HR]]/10.4-VLOOKUP(MYRANKS_H[[#This Row],[POS]],ReplacementLevel_H[],COLUMN(ReplacementLevel_H[HR]),FALSE)</f>
        <v>5.3846153846153655E-2</v>
      </c>
      <c r="S232" s="26">
        <f>MYRANKS_H[[#This Row],[RBI]]/24.6-VLOOKUP(MYRANKS_H[[#This Row],[POS]],ReplacementLevel_H[],COLUMN(ReplacementLevel_H[RBI]),FALSE)</f>
        <v>-4.8130081300813199E-2</v>
      </c>
      <c r="T232" s="26">
        <f>MYRANKS_H[[#This Row],[SB]]/9.4-VLOOKUP(MYRANKS_H[[#This Row],[POS]],ReplacementLevel_H[],COLUMN(ReplacementLevel_H[SB]),FALSE)</f>
        <v>-1.2336170212765958</v>
      </c>
      <c r="U232" s="26">
        <f>((MYRANKS_H[[#This Row],[H]]+1768)/(MYRANKS_H[[#This Row],[AB]]+6617)-0.267)/0.0024-VLOOKUP(MYRANKS_H[[#This Row],[POS]],ReplacementLevel_H[],COLUMN(ReplacementLevel_H[AVG]),FALSE)</f>
        <v>0.36772546768097064</v>
      </c>
      <c r="V232" s="26">
        <f>MYRANKS_H[[#This Row],[RSGP]]+MYRANKS_H[[#This Row],[HRSGP]]+MYRANKS_H[[#This Row],[RBISGP]]+MYRANKS_H[[#This Row],[SBSGP]]+MYRANKS_H[[#This Row],[AVGSGP]]</f>
        <v>-1.6041592208876831</v>
      </c>
    </row>
    <row r="233" spans="1:22" ht="15" customHeight="1" x14ac:dyDescent="0.25">
      <c r="A233" s="8" t="s">
        <v>20703</v>
      </c>
      <c r="B233" s="15" t="str">
        <f>VLOOKUP(MYRANKS_H[[#This Row],[PLAYERID]],PLAYERIDMAP[],COLUMN(PLAYERIDMAP[LASTNAME]),FALSE)</f>
        <v>Wallace</v>
      </c>
      <c r="C233" s="12" t="str">
        <f>VLOOKUP(MYRANKS_H[[#This Row],[PLAYERID]],PLAYERIDMAP[],COLUMN(PLAYERIDMAP[FIRSTNAME]),FALSE)</f>
        <v xml:space="preserve">Brett </v>
      </c>
      <c r="D233" s="12" t="str">
        <f>VLOOKUP(MYRANKS_H[[#This Row],[PLAYERID]],PLAYERIDMAP[],COLUMN(PLAYERIDMAP[TEAM]),FALSE)</f>
        <v>HOU</v>
      </c>
      <c r="E233" s="12" t="str">
        <f>VLOOKUP(MYRANKS_H[[#This Row],[PLAYERID]],PLAYERIDMAP[],COLUMN(PLAYERIDMAP[POS]),FALSE)</f>
        <v>1B</v>
      </c>
      <c r="F233" s="12">
        <f>VLOOKUP(MYRANKS_H[[#This Row],[PLAYERID]],PLAYERIDMAP[],COLUMN(PLAYERIDMAP[IDFANGRAPHS]),FALSE)</f>
        <v>8434</v>
      </c>
      <c r="G233" s="12">
        <f>VLOOKUP(MYRANKS_H[[#This Row],[IDFRANGRAPHS]],STEAMER_H[],COLUMN(STEAMER_H[PA]),FALSE)</f>
        <v>370</v>
      </c>
      <c r="H233" s="12">
        <f>VLOOKUP(MYRANKS_H[[#This Row],[IDFRANGRAPHS]],STEAMER_H[],COLUMN(STEAMER_H[AB]),FALSE)</f>
        <v>332</v>
      </c>
      <c r="I233" s="12">
        <f>VLOOKUP(MYRANKS_H[[#This Row],[IDFRANGRAPHS]],STEAMER_H[],COLUMN(STEAMER_H[H]),FALSE)</f>
        <v>86</v>
      </c>
      <c r="J233" s="12">
        <f>VLOOKUP(MYRANKS_H[[#This Row],[IDFRANGRAPHS]],STEAMER_H[],COLUMN(STEAMER_H[HR]),FALSE)</f>
        <v>12</v>
      </c>
      <c r="K233" s="12">
        <f>VLOOKUP(MYRANKS_H[[#This Row],[IDFRANGRAPHS]],STEAMER_H[],COLUMN(STEAMER_H[R]),FALSE)</f>
        <v>41</v>
      </c>
      <c r="L233" s="12">
        <f>VLOOKUP(MYRANKS_H[[#This Row],[IDFRANGRAPHS]],STEAMER_H[],COLUMN(STEAMER_H[RBI]),FALSE)</f>
        <v>44</v>
      </c>
      <c r="M233" s="12">
        <f>VLOOKUP(MYRANKS_H[[#This Row],[IDFRANGRAPHS]],STEAMER_H[],COLUMN(STEAMER_H[BB]),FALSE)</f>
        <v>28</v>
      </c>
      <c r="N233" s="12">
        <f>VLOOKUP(MYRANKS_H[[#This Row],[IDFRANGRAPHS]],STEAMER_H[],COLUMN(STEAMER_H[SO]),FALSE)</f>
        <v>94</v>
      </c>
      <c r="O233" s="12">
        <f>VLOOKUP(MYRANKS_H[[#This Row],[IDFRANGRAPHS]],STEAMER_H[],COLUMN(STEAMER_H[SB]),FALSE)</f>
        <v>1</v>
      </c>
      <c r="P233" s="14">
        <f>MYRANKS_H[[#This Row],[H]]/MYRANKS_H[[#This Row],[AB]]</f>
        <v>0.25903614457831325</v>
      </c>
      <c r="Q233" s="26">
        <f>MYRANKS_H[[#This Row],[R]]/24.6-VLOOKUP(MYRANKS_H[[#This Row],[POS]],ReplacementLevel_H[],COLUMN(ReplacementLevel_H[R]),FALSE)</f>
        <v>-0.70333333333333359</v>
      </c>
      <c r="R233" s="26">
        <f>MYRANKS_H[[#This Row],[HR]]/10.4-VLOOKUP(MYRANKS_H[[#This Row],[POS]],ReplacementLevel_H[],COLUMN(ReplacementLevel_H[HR]),FALSE)</f>
        <v>-0.38615384615384629</v>
      </c>
      <c r="S233" s="26">
        <f>MYRANKS_H[[#This Row],[RBI]]/24.6-VLOOKUP(MYRANKS_H[[#This Row],[POS]],ReplacementLevel_H[],COLUMN(ReplacementLevel_H[RBI]),FALSE)</f>
        <v>-0.67138211382113822</v>
      </c>
      <c r="T233" s="26">
        <f>MYRANKS_H[[#This Row],[SB]]/9.4-VLOOKUP(MYRANKS_H[[#This Row],[POS]],ReplacementLevel_H[],COLUMN(ReplacementLevel_H[SB]),FALSE)</f>
        <v>-0.15361702127659577</v>
      </c>
      <c r="U233" s="26">
        <f>((MYRANKS_H[[#This Row],[H]]+1768)/(MYRANKS_H[[#This Row],[AB]]+6617)-0.267)/0.0024-VLOOKUP(MYRANKS_H[[#This Row],[POS]],ReplacementLevel_H[],COLUMN(ReplacementLevel_H[AVG]),FALSE)</f>
        <v>0.15707439919411587</v>
      </c>
      <c r="V233" s="26">
        <f>MYRANKS_H[[#This Row],[RSGP]]+MYRANKS_H[[#This Row],[HRSGP]]+MYRANKS_H[[#This Row],[RBISGP]]+MYRANKS_H[[#This Row],[SBSGP]]+MYRANKS_H[[#This Row],[AVGSGP]]</f>
        <v>-1.7574119153907979</v>
      </c>
    </row>
    <row r="234" spans="1:22" ht="15" customHeight="1" x14ac:dyDescent="0.25">
      <c r="A234" s="7" t="s">
        <v>17460</v>
      </c>
      <c r="B234" s="8" t="str">
        <f>VLOOKUP(MYRANKS_H[[#This Row],[PLAYERID]],PLAYERIDMAP[],COLUMN(PLAYERIDMAP[LASTNAME]),FALSE)</f>
        <v>Callaspo</v>
      </c>
      <c r="C234" s="11" t="str">
        <f>VLOOKUP(MYRANKS_H[[#This Row],[PLAYERID]],PLAYERIDMAP[],COLUMN(PLAYERIDMAP[FIRSTNAME]),FALSE)</f>
        <v xml:space="preserve">Alberto </v>
      </c>
      <c r="D234" s="11" t="str">
        <f>VLOOKUP(MYRANKS_H[[#This Row],[PLAYERID]],PLAYERIDMAP[],COLUMN(PLAYERIDMAP[TEAM]),FALSE)</f>
        <v>LAA</v>
      </c>
      <c r="E234" s="11" t="str">
        <f>VLOOKUP(MYRANKS_H[[#This Row],[PLAYERID]],PLAYERIDMAP[],COLUMN(PLAYERIDMAP[POS]),FALSE)</f>
        <v>3B</v>
      </c>
      <c r="F234" s="11">
        <f>VLOOKUP(MYRANKS_H[[#This Row],[PLAYERID]],PLAYERIDMAP[],COLUMN(PLAYERIDMAP[IDFANGRAPHS]),FALSE)</f>
        <v>3336</v>
      </c>
      <c r="G234" s="12">
        <f>VLOOKUP(MYRANKS_H[[#This Row],[IDFRANGRAPHS]],STEAMER_H[],COLUMN(STEAMER_H[PA]),FALSE)</f>
        <v>385</v>
      </c>
      <c r="H234" s="12">
        <f>VLOOKUP(MYRANKS_H[[#This Row],[IDFRANGRAPHS]],STEAMER_H[],COLUMN(STEAMER_H[AB]),FALSE)</f>
        <v>341</v>
      </c>
      <c r="I234" s="12">
        <f>VLOOKUP(MYRANKS_H[[#This Row],[IDFRANGRAPHS]],STEAMER_H[],COLUMN(STEAMER_H[H]),FALSE)</f>
        <v>90</v>
      </c>
      <c r="J234" s="12">
        <f>VLOOKUP(MYRANKS_H[[#This Row],[IDFRANGRAPHS]],STEAMER_H[],COLUMN(STEAMER_H[HR]),FALSE)</f>
        <v>7</v>
      </c>
      <c r="K234" s="12">
        <f>VLOOKUP(MYRANKS_H[[#This Row],[IDFRANGRAPHS]],STEAMER_H[],COLUMN(STEAMER_H[R]),FALSE)</f>
        <v>41</v>
      </c>
      <c r="L234" s="12">
        <f>VLOOKUP(MYRANKS_H[[#This Row],[IDFRANGRAPHS]],STEAMER_H[],COLUMN(STEAMER_H[RBI]),FALSE)</f>
        <v>39</v>
      </c>
      <c r="M234" s="12">
        <f>VLOOKUP(MYRANKS_H[[#This Row],[IDFRANGRAPHS]],STEAMER_H[],COLUMN(STEAMER_H[BB]),FALSE)</f>
        <v>37</v>
      </c>
      <c r="N234" s="12">
        <f>VLOOKUP(MYRANKS_H[[#This Row],[IDFRANGRAPHS]],STEAMER_H[],COLUMN(STEAMER_H[SO]),FALSE)</f>
        <v>40</v>
      </c>
      <c r="O234" s="12">
        <f>VLOOKUP(MYRANKS_H[[#This Row],[IDFRANGRAPHS]],STEAMER_H[],COLUMN(STEAMER_H[SB]),FALSE)</f>
        <v>3</v>
      </c>
      <c r="P234" s="14">
        <f>MYRANKS_H[[#This Row],[H]]/MYRANKS_H[[#This Row],[AB]]</f>
        <v>0.26392961876832843</v>
      </c>
      <c r="Q234" s="26">
        <f>MYRANKS_H[[#This Row],[R]]/24.6-VLOOKUP(MYRANKS_H[[#This Row],[POS]],ReplacementLevel_H[],COLUMN(ReplacementLevel_H[R]),FALSE)</f>
        <v>-0.52333333333333343</v>
      </c>
      <c r="R234" s="26">
        <f>MYRANKS_H[[#This Row],[HR]]/10.4-VLOOKUP(MYRANKS_H[[#This Row],[POS]],ReplacementLevel_H[],COLUMN(ReplacementLevel_H[HR]),FALSE)</f>
        <v>-0.88692307692307704</v>
      </c>
      <c r="S234" s="26">
        <f>MYRANKS_H[[#This Row],[RBI]]/24.6-VLOOKUP(MYRANKS_H[[#This Row],[POS]],ReplacementLevel_H[],COLUMN(ReplacementLevel_H[RBI]),FALSE)</f>
        <v>-0.76463414634146365</v>
      </c>
      <c r="T234" s="26">
        <f>MYRANKS_H[[#This Row],[SB]]/9.4-VLOOKUP(MYRANKS_H[[#This Row],[POS]],ReplacementLevel_H[],COLUMN(ReplacementLevel_H[SB]),FALSE)</f>
        <v>-0.13085106382978728</v>
      </c>
      <c r="U234" s="26">
        <f>((MYRANKS_H[[#This Row],[H]]+1768)/(MYRANKS_H[[#This Row],[AB]]+6617)-0.267)/0.0024-VLOOKUP(MYRANKS_H[[#This Row],[POS]],ReplacementLevel_H[],COLUMN(ReplacementLevel_H[AVG]),FALSE)</f>
        <v>0.20281498514897153</v>
      </c>
      <c r="V234" s="26">
        <f>MYRANKS_H[[#This Row],[RSGP]]+MYRANKS_H[[#This Row],[HRSGP]]+MYRANKS_H[[#This Row],[RBISGP]]+MYRANKS_H[[#This Row],[SBSGP]]+MYRANKS_H[[#This Row],[AVGSGP]]</f>
        <v>-2.1029266352786902</v>
      </c>
    </row>
    <row r="235" spans="1:22" ht="15" customHeight="1" x14ac:dyDescent="0.25">
      <c r="A235" s="7" t="s">
        <v>17857</v>
      </c>
      <c r="B235" s="8" t="str">
        <f>VLOOKUP(MYRANKS_H[[#This Row],[PLAYERID]],PLAYERIDMAP[],COLUMN(PLAYERIDMAP[LASTNAME]),FALSE)</f>
        <v>Denorfia</v>
      </c>
      <c r="C235" s="11" t="str">
        <f>VLOOKUP(MYRANKS_H[[#This Row],[PLAYERID]],PLAYERIDMAP[],COLUMN(PLAYERIDMAP[FIRSTNAME]),FALSE)</f>
        <v xml:space="preserve">Chris </v>
      </c>
      <c r="D235" s="11" t="str">
        <f>VLOOKUP(MYRANKS_H[[#This Row],[PLAYERID]],PLAYERIDMAP[],COLUMN(PLAYERIDMAP[TEAM]),FALSE)</f>
        <v>SD</v>
      </c>
      <c r="E235" s="11" t="str">
        <f>VLOOKUP(MYRANKS_H[[#This Row],[PLAYERID]],PLAYERIDMAP[],COLUMN(PLAYERIDMAP[POS]),FALSE)</f>
        <v>OF</v>
      </c>
      <c r="F235" s="11">
        <f>VLOOKUP(MYRANKS_H[[#This Row],[PLAYERID]],PLAYERIDMAP[],COLUMN(PLAYERIDMAP[IDFANGRAPHS]),FALSE)</f>
        <v>4400</v>
      </c>
      <c r="G235" s="12">
        <f>VLOOKUP(MYRANKS_H[[#This Row],[IDFRANGRAPHS]],STEAMER_H[],COLUMN(STEAMER_H[PA]),FALSE)</f>
        <v>404</v>
      </c>
      <c r="H235" s="12">
        <f>VLOOKUP(MYRANKS_H[[#This Row],[IDFRANGRAPHS]],STEAMER_H[],COLUMN(STEAMER_H[AB]),FALSE)</f>
        <v>365</v>
      </c>
      <c r="I235" s="12">
        <f>VLOOKUP(MYRANKS_H[[#This Row],[IDFRANGRAPHS]],STEAMER_H[],COLUMN(STEAMER_H[H]),FALSE)</f>
        <v>97</v>
      </c>
      <c r="J235" s="12">
        <f>VLOOKUP(MYRANKS_H[[#This Row],[IDFRANGRAPHS]],STEAMER_H[],COLUMN(STEAMER_H[HR]),FALSE)</f>
        <v>8</v>
      </c>
      <c r="K235" s="12">
        <f>VLOOKUP(MYRANKS_H[[#This Row],[IDFRANGRAPHS]],STEAMER_H[],COLUMN(STEAMER_H[R]),FALSE)</f>
        <v>44</v>
      </c>
      <c r="L235" s="12">
        <f>VLOOKUP(MYRANKS_H[[#This Row],[IDFRANGRAPHS]],STEAMER_H[],COLUMN(STEAMER_H[RBI]),FALSE)</f>
        <v>39</v>
      </c>
      <c r="M235" s="12">
        <f>VLOOKUP(MYRANKS_H[[#This Row],[IDFRANGRAPHS]],STEAMER_H[],COLUMN(STEAMER_H[BB]),FALSE)</f>
        <v>31</v>
      </c>
      <c r="N235" s="12">
        <f>VLOOKUP(MYRANKS_H[[#This Row],[IDFRANGRAPHS]],STEAMER_H[],COLUMN(STEAMER_H[SO]),FALSE)</f>
        <v>60</v>
      </c>
      <c r="O235" s="12">
        <f>VLOOKUP(MYRANKS_H[[#This Row],[IDFRANGRAPHS]],STEAMER_H[],COLUMN(STEAMER_H[SB]),FALSE)</f>
        <v>8</v>
      </c>
      <c r="P235" s="14">
        <f>MYRANKS_H[[#This Row],[H]]/MYRANKS_H[[#This Row],[AB]]</f>
        <v>0.26575342465753427</v>
      </c>
      <c r="Q235" s="26">
        <f>MYRANKS_H[[#This Row],[R]]/24.6-VLOOKUP(MYRANKS_H[[#This Row],[POS]],ReplacementLevel_H[],COLUMN(ReplacementLevel_H[R]),FALSE)</f>
        <v>-0.58138211382113836</v>
      </c>
      <c r="R235" s="26">
        <f>MYRANKS_H[[#This Row],[HR]]/10.4-VLOOKUP(MYRANKS_H[[#This Row],[POS]],ReplacementLevel_H[],COLUMN(ReplacementLevel_H[HR]),FALSE)</f>
        <v>-0.33076923076923093</v>
      </c>
      <c r="S235" s="26">
        <f>MYRANKS_H[[#This Row],[RBI]]/24.6-VLOOKUP(MYRANKS_H[[#This Row],[POS]],ReplacementLevel_H[],COLUMN(ReplacementLevel_H[RBI]),FALSE)</f>
        <v>-0.4546341463414636</v>
      </c>
      <c r="T235" s="26">
        <f>MYRANKS_H[[#This Row],[SB]]/9.4-VLOOKUP(MYRANKS_H[[#This Row],[POS]],ReplacementLevel_H[],COLUMN(ReplacementLevel_H[SB]),FALSE)</f>
        <v>-0.48893617021276603</v>
      </c>
      <c r="U235" s="26">
        <f>((MYRANKS_H[[#This Row],[H]]+1768)/(MYRANKS_H[[#This Row],[AB]]+6617)-0.267)/0.0024-VLOOKUP(MYRANKS_H[[#This Row],[POS]],ReplacementLevel_H[],COLUMN(ReplacementLevel_H[AVG]),FALSE)</f>
        <v>0.12809987587129268</v>
      </c>
      <c r="V235" s="26">
        <f>MYRANKS_H[[#This Row],[RSGP]]+MYRANKS_H[[#This Row],[HRSGP]]+MYRANKS_H[[#This Row],[RBISGP]]+MYRANKS_H[[#This Row],[SBSGP]]+MYRANKS_H[[#This Row],[AVGSGP]]</f>
        <v>-1.7276217852733065</v>
      </c>
    </row>
    <row r="236" spans="1:22" ht="15" customHeight="1" x14ac:dyDescent="0.25">
      <c r="A236" s="7" t="s">
        <v>19404</v>
      </c>
      <c r="B236" s="8" t="str">
        <f>VLOOKUP(MYRANKS_H[[#This Row],[PLAYERID]],PLAYERIDMAP[],COLUMN(PLAYERIDMAP[LASTNAME]),FALSE)</f>
        <v>Molina</v>
      </c>
      <c r="C236" s="11" t="str">
        <f>VLOOKUP(MYRANKS_H[[#This Row],[PLAYERID]],PLAYERIDMAP[],COLUMN(PLAYERIDMAP[FIRSTNAME]),FALSE)</f>
        <v xml:space="preserve">Jose </v>
      </c>
      <c r="D236" s="11" t="str">
        <f>VLOOKUP(MYRANKS_H[[#This Row],[PLAYERID]],PLAYERIDMAP[],COLUMN(PLAYERIDMAP[TEAM]),FALSE)</f>
        <v>TB</v>
      </c>
      <c r="E236" s="11" t="str">
        <f>VLOOKUP(MYRANKS_H[[#This Row],[PLAYERID]],PLAYERIDMAP[],COLUMN(PLAYERIDMAP[POS]),FALSE)</f>
        <v>C</v>
      </c>
      <c r="F236" s="11">
        <f>VLOOKUP(MYRANKS_H[[#This Row],[PLAYERID]],PLAYERIDMAP[],COLUMN(PLAYERIDMAP[IDFANGRAPHS]),FALSE)</f>
        <v>25</v>
      </c>
      <c r="G236" s="12">
        <f>VLOOKUP(MYRANKS_H[[#This Row],[IDFRANGRAPHS]],STEAMER_H[],COLUMN(STEAMER_H[PA]),FALSE)</f>
        <v>233</v>
      </c>
      <c r="H236" s="12">
        <f>VLOOKUP(MYRANKS_H[[#This Row],[IDFRANGRAPHS]],STEAMER_H[],COLUMN(STEAMER_H[AB]),FALSE)</f>
        <v>210</v>
      </c>
      <c r="I236" s="12">
        <f>VLOOKUP(MYRANKS_H[[#This Row],[IDFRANGRAPHS]],STEAMER_H[],COLUMN(STEAMER_H[H]),FALSE)</f>
        <v>48</v>
      </c>
      <c r="J236" s="12">
        <f>VLOOKUP(MYRANKS_H[[#This Row],[IDFRANGRAPHS]],STEAMER_H[],COLUMN(STEAMER_H[HR]),FALSE)</f>
        <v>4</v>
      </c>
      <c r="K236" s="12">
        <f>VLOOKUP(MYRANKS_H[[#This Row],[IDFRANGRAPHS]],STEAMER_H[],COLUMN(STEAMER_H[R]),FALSE)</f>
        <v>23</v>
      </c>
      <c r="L236" s="12">
        <f>VLOOKUP(MYRANKS_H[[#This Row],[IDFRANGRAPHS]],STEAMER_H[],COLUMN(STEAMER_H[RBI]),FALSE)</f>
        <v>22</v>
      </c>
      <c r="M236" s="12">
        <f>VLOOKUP(MYRANKS_H[[#This Row],[IDFRANGRAPHS]],STEAMER_H[],COLUMN(STEAMER_H[BB]),FALSE)</f>
        <v>17</v>
      </c>
      <c r="N236" s="12">
        <f>VLOOKUP(MYRANKS_H[[#This Row],[IDFRANGRAPHS]],STEAMER_H[],COLUMN(STEAMER_H[SO]),FALSE)</f>
        <v>50</v>
      </c>
      <c r="O236" s="12">
        <f>VLOOKUP(MYRANKS_H[[#This Row],[IDFRANGRAPHS]],STEAMER_H[],COLUMN(STEAMER_H[SB]),FALSE)</f>
        <v>3</v>
      </c>
      <c r="P236" s="14">
        <f>MYRANKS_H[[#This Row],[H]]/MYRANKS_H[[#This Row],[AB]]</f>
        <v>0.22857142857142856</v>
      </c>
      <c r="Q236" s="26">
        <f>MYRANKS_H[[#This Row],[R]]/24.6-VLOOKUP(MYRANKS_H[[#This Row],[POS]],ReplacementLevel_H[],COLUMN(ReplacementLevel_H[R]),FALSE)</f>
        <v>-0.45504065040650399</v>
      </c>
      <c r="R236" s="26">
        <f>MYRANKS_H[[#This Row],[HR]]/10.4-VLOOKUP(MYRANKS_H[[#This Row],[POS]],ReplacementLevel_H[],COLUMN(ReplacementLevel_H[HR]),FALSE)</f>
        <v>-0.48538461538461541</v>
      </c>
      <c r="S236" s="26">
        <f>MYRANKS_H[[#This Row],[RBI]]/24.6-VLOOKUP(MYRANKS_H[[#This Row],[POS]],ReplacementLevel_H[],COLUMN(ReplacementLevel_H[RBI]),FALSE)</f>
        <v>-0.51569105691056905</v>
      </c>
      <c r="T236" s="26">
        <f>MYRANKS_H[[#This Row],[SB]]/9.4-VLOOKUP(MYRANKS_H[[#This Row],[POS]],ReplacementLevel_H[],COLUMN(ReplacementLevel_H[SB]),FALSE)</f>
        <v>0.18914893617021272</v>
      </c>
      <c r="U236" s="26">
        <f>((MYRANKS_H[[#This Row],[H]]+1768)/(MYRANKS_H[[#This Row],[AB]]+6617)-0.267)/0.0024-VLOOKUP(MYRANKS_H[[#This Row],[POS]],ReplacementLevel_H[],COLUMN(ReplacementLevel_H[AVG]),FALSE)</f>
        <v>-6.5568087495724126E-2</v>
      </c>
      <c r="V236" s="26">
        <f>MYRANKS_H[[#This Row],[RSGP]]+MYRANKS_H[[#This Row],[HRSGP]]+MYRANKS_H[[#This Row],[RBISGP]]+MYRANKS_H[[#This Row],[SBSGP]]+MYRANKS_H[[#This Row],[AVGSGP]]</f>
        <v>-1.3325354740271997</v>
      </c>
    </row>
    <row r="237" spans="1:22" x14ac:dyDescent="0.25">
      <c r="A237" s="8" t="s">
        <v>19884</v>
      </c>
      <c r="B237" s="15" t="str">
        <f>VLOOKUP(MYRANKS_H[[#This Row],[PLAYERID]],PLAYERIDMAP[],COLUMN(PLAYERIDMAP[LASTNAME]),FALSE)</f>
        <v>Profar</v>
      </c>
      <c r="C237" s="12" t="str">
        <f>VLOOKUP(MYRANKS_H[[#This Row],[PLAYERID]],PLAYERIDMAP[],COLUMN(PLAYERIDMAP[FIRSTNAME]),FALSE)</f>
        <v xml:space="preserve">Jurickson </v>
      </c>
      <c r="D237" s="12" t="str">
        <f>VLOOKUP(MYRANKS_H[[#This Row],[PLAYERID]],PLAYERIDMAP[],COLUMN(PLAYERIDMAP[TEAM]),FALSE)</f>
        <v>TEX</v>
      </c>
      <c r="E237" s="12" t="str">
        <f>VLOOKUP(MYRANKS_H[[#This Row],[PLAYERID]],PLAYERIDMAP[],COLUMN(PLAYERIDMAP[POS]),FALSE)</f>
        <v>SS</v>
      </c>
      <c r="F237" s="12">
        <f>VLOOKUP(MYRANKS_H[[#This Row],[PLAYERID]],PLAYERIDMAP[],COLUMN(PLAYERIDMAP[IDFANGRAPHS]),FALSE)</f>
        <v>10815</v>
      </c>
      <c r="G237" s="12">
        <f>VLOOKUP(MYRANKS_H[[#This Row],[IDFRANGRAPHS]],STEAMER_H[],COLUMN(STEAMER_H[PA]),FALSE)</f>
        <v>345</v>
      </c>
      <c r="H237" s="12">
        <f>VLOOKUP(MYRANKS_H[[#This Row],[IDFRANGRAPHS]],STEAMER_H[],COLUMN(STEAMER_H[AB]),FALSE)</f>
        <v>308</v>
      </c>
      <c r="I237" s="12">
        <f>VLOOKUP(MYRANKS_H[[#This Row],[IDFRANGRAPHS]],STEAMER_H[],COLUMN(STEAMER_H[H]),FALSE)</f>
        <v>76</v>
      </c>
      <c r="J237" s="12">
        <f>VLOOKUP(MYRANKS_H[[#This Row],[IDFRANGRAPHS]],STEAMER_H[],COLUMN(STEAMER_H[HR]),FALSE)</f>
        <v>6</v>
      </c>
      <c r="K237" s="12">
        <f>VLOOKUP(MYRANKS_H[[#This Row],[IDFRANGRAPHS]],STEAMER_H[],COLUMN(STEAMER_H[R]),FALSE)</f>
        <v>39</v>
      </c>
      <c r="L237" s="12">
        <f>VLOOKUP(MYRANKS_H[[#This Row],[IDFRANGRAPHS]],STEAMER_H[],COLUMN(STEAMER_H[RBI]),FALSE)</f>
        <v>35</v>
      </c>
      <c r="M237" s="12">
        <f>VLOOKUP(MYRANKS_H[[#This Row],[IDFRANGRAPHS]],STEAMER_H[],COLUMN(STEAMER_H[BB]),FALSE)</f>
        <v>29</v>
      </c>
      <c r="N237" s="12">
        <f>VLOOKUP(MYRANKS_H[[#This Row],[IDFRANGRAPHS]],STEAMER_H[],COLUMN(STEAMER_H[SO]),FALSE)</f>
        <v>49</v>
      </c>
      <c r="O237" s="12">
        <f>VLOOKUP(MYRANKS_H[[#This Row],[IDFRANGRAPHS]],STEAMER_H[],COLUMN(STEAMER_H[SB]),FALSE)</f>
        <v>11</v>
      </c>
      <c r="P237" s="14">
        <f>MYRANKS_H[[#This Row],[H]]/MYRANKS_H[[#This Row],[AB]]</f>
        <v>0.24675324675324675</v>
      </c>
      <c r="Q237" s="26">
        <f>MYRANKS_H[[#This Row],[R]]/24.6-VLOOKUP(MYRANKS_H[[#This Row],[POS]],ReplacementLevel_H[],COLUMN(ReplacementLevel_H[R]),FALSE)</f>
        <v>-0.49463414634146363</v>
      </c>
      <c r="R237" s="26">
        <f>MYRANKS_H[[#This Row],[HR]]/10.4-VLOOKUP(MYRANKS_H[[#This Row],[POS]],ReplacementLevel_H[],COLUMN(ReplacementLevel_H[HR]),FALSE)</f>
        <v>-0.32307692307692315</v>
      </c>
      <c r="S237" s="26">
        <f>MYRANKS_H[[#This Row],[RBI]]/24.6-VLOOKUP(MYRANKS_H[[#This Row],[POS]],ReplacementLevel_H[],COLUMN(ReplacementLevel_H[RBI]),FALSE)</f>
        <v>-0.51723577235772367</v>
      </c>
      <c r="T237" s="26">
        <f>MYRANKS_H[[#This Row],[SB]]/9.4-VLOOKUP(MYRANKS_H[[#This Row],[POS]],ReplacementLevel_H[],COLUMN(ReplacementLevel_H[SB]),FALSE)</f>
        <v>-0.29978723404255314</v>
      </c>
      <c r="U237" s="26">
        <f>((MYRANKS_H[[#This Row],[H]]+1768)/(MYRANKS_H[[#This Row],[AB]]+6617)-0.267)/0.0024-VLOOKUP(MYRANKS_H[[#This Row],[POS]],ReplacementLevel_H[],COLUMN(ReplacementLevel_H[AVG]),FALSE)</f>
        <v>-0.16933814681107806</v>
      </c>
      <c r="V237" s="26">
        <f>MYRANKS_H[[#This Row],[RSGP]]+MYRANKS_H[[#This Row],[HRSGP]]+MYRANKS_H[[#This Row],[RBISGP]]+MYRANKS_H[[#This Row],[SBSGP]]+MYRANKS_H[[#This Row],[AVGSGP]]</f>
        <v>-1.8040722226297419</v>
      </c>
    </row>
    <row r="238" spans="1:22" x14ac:dyDescent="0.25">
      <c r="A238" s="7" t="s">
        <v>18201</v>
      </c>
      <c r="B238" s="8" t="str">
        <f>VLOOKUP(MYRANKS_H[[#This Row],[PLAYERID]],PLAYERIDMAP[],COLUMN(PLAYERIDMAP[LASTNAME]),FALSE)</f>
        <v>Furcal</v>
      </c>
      <c r="C238" s="11" t="str">
        <f>VLOOKUP(MYRANKS_H[[#This Row],[PLAYERID]],PLAYERIDMAP[],COLUMN(PLAYERIDMAP[FIRSTNAME]),FALSE)</f>
        <v xml:space="preserve">Rafael </v>
      </c>
      <c r="D238" s="11" t="str">
        <f>VLOOKUP(MYRANKS_H[[#This Row],[PLAYERID]],PLAYERIDMAP[],COLUMN(PLAYERIDMAP[TEAM]),FALSE)</f>
        <v>STL</v>
      </c>
      <c r="E238" s="11" t="str">
        <f>VLOOKUP(MYRANKS_H[[#This Row],[PLAYERID]],PLAYERIDMAP[],COLUMN(PLAYERIDMAP[POS]),FALSE)</f>
        <v>SS</v>
      </c>
      <c r="F238" s="11">
        <f>VLOOKUP(MYRANKS_H[[#This Row],[PLAYERID]],PLAYERIDMAP[],COLUMN(PLAYERIDMAP[IDFANGRAPHS]),FALSE)</f>
        <v>88</v>
      </c>
      <c r="G238" s="12">
        <f>VLOOKUP(MYRANKS_H[[#This Row],[IDFRANGRAPHS]],STEAMER_H[],COLUMN(STEAMER_H[PA]),FALSE)</f>
        <v>387</v>
      </c>
      <c r="H238" s="12">
        <f>VLOOKUP(MYRANKS_H[[#This Row],[IDFRANGRAPHS]],STEAMER_H[],COLUMN(STEAMER_H[AB]),FALSE)</f>
        <v>347</v>
      </c>
      <c r="I238" s="12">
        <f>VLOOKUP(MYRANKS_H[[#This Row],[IDFRANGRAPHS]],STEAMER_H[],COLUMN(STEAMER_H[H]),FALSE)</f>
        <v>91</v>
      </c>
      <c r="J238" s="12">
        <f>VLOOKUP(MYRANKS_H[[#This Row],[IDFRANGRAPHS]],STEAMER_H[],COLUMN(STEAMER_H[HR]),FALSE)</f>
        <v>6</v>
      </c>
      <c r="K238" s="12">
        <f>VLOOKUP(MYRANKS_H[[#This Row],[IDFRANGRAPHS]],STEAMER_H[],COLUMN(STEAMER_H[R]),FALSE)</f>
        <v>45</v>
      </c>
      <c r="L238" s="12">
        <f>VLOOKUP(MYRANKS_H[[#This Row],[IDFRANGRAPHS]],STEAMER_H[],COLUMN(STEAMER_H[RBI]),FALSE)</f>
        <v>32</v>
      </c>
      <c r="M238" s="12">
        <f>VLOOKUP(MYRANKS_H[[#This Row],[IDFRANGRAPHS]],STEAMER_H[],COLUMN(STEAMER_H[BB]),FALSE)</f>
        <v>32</v>
      </c>
      <c r="N238" s="12">
        <f>VLOOKUP(MYRANKS_H[[#This Row],[IDFRANGRAPHS]],STEAMER_H[],COLUMN(STEAMER_H[SO]),FALSE)</f>
        <v>44</v>
      </c>
      <c r="O238" s="12">
        <f>VLOOKUP(MYRANKS_H[[#This Row],[IDFRANGRAPHS]],STEAMER_H[],COLUMN(STEAMER_H[SB]),FALSE)</f>
        <v>7</v>
      </c>
      <c r="P238" s="14">
        <f>MYRANKS_H[[#This Row],[H]]/MYRANKS_H[[#This Row],[AB]]</f>
        <v>0.26224783861671469</v>
      </c>
      <c r="Q238" s="26">
        <f>MYRANKS_H[[#This Row],[R]]/24.6-VLOOKUP(MYRANKS_H[[#This Row],[POS]],ReplacementLevel_H[],COLUMN(ReplacementLevel_H[R]),FALSE)</f>
        <v>-0.25073170731707339</v>
      </c>
      <c r="R238" s="26">
        <f>MYRANKS_H[[#This Row],[HR]]/10.4-VLOOKUP(MYRANKS_H[[#This Row],[POS]],ReplacementLevel_H[],COLUMN(ReplacementLevel_H[HR]),FALSE)</f>
        <v>-0.32307692307692315</v>
      </c>
      <c r="S238" s="26">
        <f>MYRANKS_H[[#This Row],[RBI]]/24.6-VLOOKUP(MYRANKS_H[[#This Row],[POS]],ReplacementLevel_H[],COLUMN(ReplacementLevel_H[RBI]),FALSE)</f>
        <v>-0.63918699186991867</v>
      </c>
      <c r="T238" s="26">
        <f>MYRANKS_H[[#This Row],[SB]]/9.4-VLOOKUP(MYRANKS_H[[#This Row],[POS]],ReplacementLevel_H[],COLUMN(ReplacementLevel_H[SB]),FALSE)</f>
        <v>-0.72531914893617022</v>
      </c>
      <c r="U238" s="26">
        <f>((MYRANKS_H[[#This Row],[H]]+1768)/(MYRANKS_H[[#This Row],[AB]]+6617)-0.267)/0.0024-VLOOKUP(MYRANKS_H[[#This Row],[POS]],ReplacementLevel_H[],COLUMN(ReplacementLevel_H[AVG]),FALSE)</f>
        <v>0.10678537239133763</v>
      </c>
      <c r="V238" s="26">
        <f>MYRANKS_H[[#This Row],[RSGP]]+MYRANKS_H[[#This Row],[HRSGP]]+MYRANKS_H[[#This Row],[RBISGP]]+MYRANKS_H[[#This Row],[SBSGP]]+MYRANKS_H[[#This Row],[AVGSGP]]</f>
        <v>-1.831529398808748</v>
      </c>
    </row>
    <row r="239" spans="1:22" ht="15" customHeight="1" x14ac:dyDescent="0.25">
      <c r="A239" s="7" t="s">
        <v>18005</v>
      </c>
      <c r="B239" s="8" t="str">
        <f>VLOOKUP(MYRANKS_H[[#This Row],[PLAYERID]],PLAYERIDMAP[],COLUMN(PLAYERIDMAP[LASTNAME]),FALSE)</f>
        <v>Ellis</v>
      </c>
      <c r="C239" s="11" t="str">
        <f>VLOOKUP(MYRANKS_H[[#This Row],[PLAYERID]],PLAYERIDMAP[],COLUMN(PLAYERIDMAP[FIRSTNAME]),FALSE)</f>
        <v xml:space="preserve">Mark </v>
      </c>
      <c r="D239" s="11" t="str">
        <f>VLOOKUP(MYRANKS_H[[#This Row],[PLAYERID]],PLAYERIDMAP[],COLUMN(PLAYERIDMAP[TEAM]),FALSE)</f>
        <v>LAD</v>
      </c>
      <c r="E239" s="11" t="str">
        <f>VLOOKUP(MYRANKS_H[[#This Row],[PLAYERID]],PLAYERIDMAP[],COLUMN(PLAYERIDMAP[POS]),FALSE)</f>
        <v>2B</v>
      </c>
      <c r="F239" s="11">
        <f>VLOOKUP(MYRANKS_H[[#This Row],[PLAYERID]],PLAYERIDMAP[],COLUMN(PLAYERIDMAP[IDFANGRAPHS]),FALSE)</f>
        <v>1443</v>
      </c>
      <c r="G239" s="12">
        <f>VLOOKUP(MYRANKS_H[[#This Row],[IDFRANGRAPHS]],STEAMER_H[],COLUMN(STEAMER_H[PA]),FALSE)</f>
        <v>403</v>
      </c>
      <c r="H239" s="12">
        <f>VLOOKUP(MYRANKS_H[[#This Row],[IDFRANGRAPHS]],STEAMER_H[],COLUMN(STEAMER_H[AB]),FALSE)</f>
        <v>364</v>
      </c>
      <c r="I239" s="12">
        <f>VLOOKUP(MYRANKS_H[[#This Row],[IDFRANGRAPHS]],STEAMER_H[],COLUMN(STEAMER_H[H]),FALSE)</f>
        <v>90</v>
      </c>
      <c r="J239" s="12">
        <f>VLOOKUP(MYRANKS_H[[#This Row],[IDFRANGRAPHS]],STEAMER_H[],COLUMN(STEAMER_H[HR]),FALSE)</f>
        <v>6</v>
      </c>
      <c r="K239" s="12">
        <f>VLOOKUP(MYRANKS_H[[#This Row],[IDFRANGRAPHS]],STEAMER_H[],COLUMN(STEAMER_H[R]),FALSE)</f>
        <v>40</v>
      </c>
      <c r="L239" s="12">
        <f>VLOOKUP(MYRANKS_H[[#This Row],[IDFRANGRAPHS]],STEAMER_H[],COLUMN(STEAMER_H[RBI]),FALSE)</f>
        <v>35</v>
      </c>
      <c r="M239" s="12">
        <f>VLOOKUP(MYRANKS_H[[#This Row],[IDFRANGRAPHS]],STEAMER_H[],COLUMN(STEAMER_H[BB]),FALSE)</f>
        <v>29</v>
      </c>
      <c r="N239" s="12">
        <f>VLOOKUP(MYRANKS_H[[#This Row],[IDFRANGRAPHS]],STEAMER_H[],COLUMN(STEAMER_H[SO]),FALSE)</f>
        <v>60</v>
      </c>
      <c r="O239" s="12">
        <f>VLOOKUP(MYRANKS_H[[#This Row],[IDFRANGRAPHS]],STEAMER_H[],COLUMN(STEAMER_H[SB]),FALSE)</f>
        <v>4</v>
      </c>
      <c r="P239" s="14">
        <f>MYRANKS_H[[#This Row],[H]]/MYRANKS_H[[#This Row],[AB]]</f>
        <v>0.24725274725274726</v>
      </c>
      <c r="Q239" s="26">
        <f>MYRANKS_H[[#This Row],[R]]/24.6-VLOOKUP(MYRANKS_H[[#This Row],[POS]],ReplacementLevel_H[],COLUMN(ReplacementLevel_H[R]),FALSE)</f>
        <v>-0.64398373983739843</v>
      </c>
      <c r="R239" s="26">
        <f>MYRANKS_H[[#This Row],[HR]]/10.4-VLOOKUP(MYRANKS_H[[#This Row],[POS]],ReplacementLevel_H[],COLUMN(ReplacementLevel_H[HR]),FALSE)</f>
        <v>-0.36307692307692307</v>
      </c>
      <c r="S239" s="26">
        <f>MYRANKS_H[[#This Row],[RBI]]/24.6-VLOOKUP(MYRANKS_H[[#This Row],[POS]],ReplacementLevel_H[],COLUMN(ReplacementLevel_H[RBI]),FALSE)</f>
        <v>-0.67723577235772381</v>
      </c>
      <c r="T239" s="26">
        <f>MYRANKS_H[[#This Row],[SB]]/9.4-VLOOKUP(MYRANKS_H[[#This Row],[POS]],ReplacementLevel_H[],COLUMN(ReplacementLevel_H[SB]),FALSE)</f>
        <v>-0.19446808510638297</v>
      </c>
      <c r="U239" s="26">
        <f>((MYRANKS_H[[#This Row],[H]]+1768)/(MYRANKS_H[[#This Row],[AB]]+6617)-0.267)/0.0024-VLOOKUP(MYRANKS_H[[#This Row],[POS]],ReplacementLevel_H[],COLUMN(ReplacementLevel_H[AVG]),FALSE)</f>
        <v>-0.5137578188416343</v>
      </c>
      <c r="V239" s="26">
        <f>MYRANKS_H[[#This Row],[RSGP]]+MYRANKS_H[[#This Row],[HRSGP]]+MYRANKS_H[[#This Row],[RBISGP]]+MYRANKS_H[[#This Row],[SBSGP]]+MYRANKS_H[[#This Row],[AVGSGP]]</f>
        <v>-2.3925223392200623</v>
      </c>
    </row>
    <row r="240" spans="1:22" ht="15" customHeight="1" x14ac:dyDescent="0.25">
      <c r="A240" s="8" t="s">
        <v>20260</v>
      </c>
      <c r="B240" s="15" t="str">
        <f>VLOOKUP(MYRANKS_H[[#This Row],[PLAYERID]],PLAYERIDMAP[],COLUMN(PLAYERIDMAP[LASTNAME]),FALSE)</f>
        <v>Schierholtz</v>
      </c>
      <c r="C240" s="12" t="str">
        <f>VLOOKUP(MYRANKS_H[[#This Row],[PLAYERID]],PLAYERIDMAP[],COLUMN(PLAYERIDMAP[FIRSTNAME]),FALSE)</f>
        <v xml:space="preserve">Nate </v>
      </c>
      <c r="D240" s="12" t="str">
        <f>VLOOKUP(MYRANKS_H[[#This Row],[PLAYERID]],PLAYERIDMAP[],COLUMN(PLAYERIDMAP[TEAM]),FALSE)</f>
        <v>CHC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6201</v>
      </c>
      <c r="G240" s="12">
        <f>VLOOKUP(MYRANKS_H[[#This Row],[IDFRANGRAPHS]],STEAMER_H[],COLUMN(STEAMER_H[PA]),FALSE)</f>
        <v>398</v>
      </c>
      <c r="H240" s="12">
        <f>VLOOKUP(MYRANKS_H[[#This Row],[IDFRANGRAPHS]],STEAMER_H[],COLUMN(STEAMER_H[AB]),FALSE)</f>
        <v>358</v>
      </c>
      <c r="I240" s="12">
        <f>VLOOKUP(MYRANKS_H[[#This Row],[IDFRANGRAPHS]],STEAMER_H[],COLUMN(STEAMER_H[H]),FALSE)</f>
        <v>94</v>
      </c>
      <c r="J240" s="12">
        <f>VLOOKUP(MYRANKS_H[[#This Row],[IDFRANGRAPHS]],STEAMER_H[],COLUMN(STEAMER_H[HR]),FALSE)</f>
        <v>10</v>
      </c>
      <c r="K240" s="12">
        <f>VLOOKUP(MYRANKS_H[[#This Row],[IDFRANGRAPHS]],STEAMER_H[],COLUMN(STEAMER_H[R]),FALSE)</f>
        <v>46</v>
      </c>
      <c r="L240" s="12">
        <f>VLOOKUP(MYRANKS_H[[#This Row],[IDFRANGRAPHS]],STEAMER_H[],COLUMN(STEAMER_H[RBI]),FALSE)</f>
        <v>43</v>
      </c>
      <c r="M240" s="12">
        <f>VLOOKUP(MYRANKS_H[[#This Row],[IDFRANGRAPHS]],STEAMER_H[],COLUMN(STEAMER_H[BB]),FALSE)</f>
        <v>31</v>
      </c>
      <c r="N240" s="12">
        <f>VLOOKUP(MYRANKS_H[[#This Row],[IDFRANGRAPHS]],STEAMER_H[],COLUMN(STEAMER_H[SO]),FALSE)</f>
        <v>69</v>
      </c>
      <c r="O240" s="12">
        <f>VLOOKUP(MYRANKS_H[[#This Row],[IDFRANGRAPHS]],STEAMER_H[],COLUMN(STEAMER_H[SB]),FALSE)</f>
        <v>4</v>
      </c>
      <c r="P240" s="14">
        <f>MYRANKS_H[[#This Row],[H]]/MYRANKS_H[[#This Row],[AB]]</f>
        <v>0.26256983240223464</v>
      </c>
      <c r="Q240" s="26">
        <f>MYRANKS_H[[#This Row],[R]]/24.6-VLOOKUP(MYRANKS_H[[#This Row],[POS]],ReplacementLevel_H[],COLUMN(ReplacementLevel_H[R]),FALSE)</f>
        <v>-0.50008130081300828</v>
      </c>
      <c r="R240" s="26">
        <f>MYRANKS_H[[#This Row],[HR]]/10.4-VLOOKUP(MYRANKS_H[[#This Row],[POS]],ReplacementLevel_H[],COLUMN(ReplacementLevel_H[HR]),FALSE)</f>
        <v>-0.13846153846153864</v>
      </c>
      <c r="S240" s="26">
        <f>MYRANKS_H[[#This Row],[RBI]]/24.6-VLOOKUP(MYRANKS_H[[#This Row],[POS]],ReplacementLevel_H[],COLUMN(ReplacementLevel_H[RBI]),FALSE)</f>
        <v>-0.29203252032520344</v>
      </c>
      <c r="T240" s="26">
        <f>MYRANKS_H[[#This Row],[SB]]/9.4-VLOOKUP(MYRANKS_H[[#This Row],[POS]],ReplacementLevel_H[],COLUMN(ReplacementLevel_H[SB]),FALSE)</f>
        <v>-0.91446808510638311</v>
      </c>
      <c r="U240" s="26">
        <f>((MYRANKS_H[[#This Row],[H]]+1768)/(MYRANKS_H[[#This Row],[AB]]+6617)-0.267)/0.0024-VLOOKUP(MYRANKS_H[[#This Row],[POS]],ReplacementLevel_H[],COLUMN(ReplacementLevel_H[AVG]),FALSE)</f>
        <v>6.0585424133802676E-2</v>
      </c>
      <c r="V240" s="26">
        <f>MYRANKS_H[[#This Row],[RSGP]]+MYRANKS_H[[#This Row],[HRSGP]]+MYRANKS_H[[#This Row],[RBISGP]]+MYRANKS_H[[#This Row],[SBSGP]]+MYRANKS_H[[#This Row],[AVGSGP]]</f>
        <v>-1.7844580205723308</v>
      </c>
    </row>
    <row r="241" spans="1:22" x14ac:dyDescent="0.25">
      <c r="A241" s="8" t="s">
        <v>19530</v>
      </c>
      <c r="B241" s="15" t="str">
        <f>VLOOKUP(MYRANKS_H[[#This Row],[PLAYERID]],PLAYERIDMAP[],COLUMN(PLAYERIDMAP[LASTNAME]),FALSE)</f>
        <v>Nelson</v>
      </c>
      <c r="C241" s="12" t="str">
        <f>VLOOKUP(MYRANKS_H[[#This Row],[PLAYERID]],PLAYERIDMAP[],COLUMN(PLAYERIDMAP[FIRSTNAME]),FALSE)</f>
        <v xml:space="preserve">Chris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3B</v>
      </c>
      <c r="F241" s="12">
        <f>VLOOKUP(MYRANKS_H[[#This Row],[PLAYERID]],PLAYERIDMAP[],COLUMN(PLAYERIDMAP[IDFANGRAPHS]),FALSE)</f>
        <v>8175</v>
      </c>
      <c r="G241" s="12">
        <f>VLOOKUP(MYRANKS_H[[#This Row],[IDFRANGRAPHS]],STEAMER_H[],COLUMN(STEAMER_H[PA]),FALSE)</f>
        <v>304</v>
      </c>
      <c r="H241" s="12">
        <f>VLOOKUP(MYRANKS_H[[#This Row],[IDFRANGRAPHS]],STEAMER_H[],COLUMN(STEAMER_H[AB]),FALSE)</f>
        <v>278</v>
      </c>
      <c r="I241" s="12">
        <f>VLOOKUP(MYRANKS_H[[#This Row],[IDFRANGRAPHS]],STEAMER_H[],COLUMN(STEAMER_H[H]),FALSE)</f>
        <v>78</v>
      </c>
      <c r="J241" s="12">
        <f>VLOOKUP(MYRANKS_H[[#This Row],[IDFRANGRAPHS]],STEAMER_H[],COLUMN(STEAMER_H[HR]),FALSE)</f>
        <v>8</v>
      </c>
      <c r="K241" s="12">
        <f>VLOOKUP(MYRANKS_H[[#This Row],[IDFRANGRAPHS]],STEAMER_H[],COLUMN(STEAMER_H[R]),FALSE)</f>
        <v>33</v>
      </c>
      <c r="L241" s="12">
        <f>VLOOKUP(MYRANKS_H[[#This Row],[IDFRANGRAPHS]],STEAMER_H[],COLUMN(STEAMER_H[RBI]),FALSE)</f>
        <v>38</v>
      </c>
      <c r="M241" s="12">
        <f>VLOOKUP(MYRANKS_H[[#This Row],[IDFRANGRAPHS]],STEAMER_H[],COLUMN(STEAMER_H[BB]),FALSE)</f>
        <v>19</v>
      </c>
      <c r="N241" s="12">
        <f>VLOOKUP(MYRANKS_H[[#This Row],[IDFRANGRAPHS]],STEAMER_H[],COLUMN(STEAMER_H[SO]),FALSE)</f>
        <v>58</v>
      </c>
      <c r="O241" s="12">
        <f>VLOOKUP(MYRANKS_H[[#This Row],[IDFRANGRAPHS]],STEAMER_H[],COLUMN(STEAMER_H[SB]),FALSE)</f>
        <v>2</v>
      </c>
      <c r="P241" s="14">
        <f>MYRANKS_H[[#This Row],[H]]/MYRANKS_H[[#This Row],[AB]]</f>
        <v>0.2805755395683453</v>
      </c>
      <c r="Q241" s="26">
        <f>MYRANKS_H[[#This Row],[R]]/24.6-VLOOKUP(MYRANKS_H[[#This Row],[POS]],ReplacementLevel_H[],COLUMN(ReplacementLevel_H[R]),FALSE)</f>
        <v>-0.84853658536585375</v>
      </c>
      <c r="R241" s="26">
        <f>MYRANKS_H[[#This Row],[HR]]/10.4-VLOOKUP(MYRANKS_H[[#This Row],[POS]],ReplacementLevel_H[],COLUMN(ReplacementLevel_H[HR]),FALSE)</f>
        <v>-0.79076923076923089</v>
      </c>
      <c r="S241" s="26">
        <f>MYRANKS_H[[#This Row],[RBI]]/24.6-VLOOKUP(MYRANKS_H[[#This Row],[POS]],ReplacementLevel_H[],COLUMN(ReplacementLevel_H[RBI]),FALSE)</f>
        <v>-0.80528455284552858</v>
      </c>
      <c r="T241" s="26">
        <f>MYRANKS_H[[#This Row],[SB]]/9.4-VLOOKUP(MYRANKS_H[[#This Row],[POS]],ReplacementLevel_H[],COLUMN(ReplacementLevel_H[SB]),FALSE)</f>
        <v>-0.2372340425531915</v>
      </c>
      <c r="U241" s="26">
        <f>((MYRANKS_H[[#This Row],[H]]+1768)/(MYRANKS_H[[#This Row],[AB]]+6617)-0.267)/0.0024-VLOOKUP(MYRANKS_H[[#This Row],[POS]],ReplacementLevel_H[],COLUMN(ReplacementLevel_H[AVG]),FALSE)</f>
        <v>0.49426637660140033</v>
      </c>
      <c r="V241" s="26">
        <f>MYRANKS_H[[#This Row],[RSGP]]+MYRANKS_H[[#This Row],[HRSGP]]+MYRANKS_H[[#This Row],[RBISGP]]+MYRANKS_H[[#This Row],[SBSGP]]+MYRANKS_H[[#This Row],[AVGSGP]]</f>
        <v>-2.1875580349324042</v>
      </c>
    </row>
    <row r="242" spans="1:22" ht="15" customHeight="1" x14ac:dyDescent="0.25">
      <c r="A242" s="7" t="s">
        <v>18765</v>
      </c>
      <c r="B242" s="8" t="str">
        <f>VLOOKUP(MYRANKS_H[[#This Row],[PLAYERID]],PLAYERIDMAP[],COLUMN(PLAYERIDMAP[LASTNAME]),FALSE)</f>
        <v>Johnson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ATL</v>
      </c>
      <c r="E242" s="11" t="str">
        <f>VLOOKUP(MYRANKS_H[[#This Row],[PLAYERID]],PLAYERIDMAP[],COLUMN(PLAYERIDMAP[POS]),FALSE)</f>
        <v>3B</v>
      </c>
      <c r="F242" s="11">
        <f>VLOOKUP(MYRANKS_H[[#This Row],[PLAYERID]],PLAYERIDMAP[],COLUMN(PLAYERIDMAP[IDFANGRAPHS]),FALSE)</f>
        <v>1191</v>
      </c>
      <c r="G242" s="12">
        <f>VLOOKUP(MYRANKS_H[[#This Row],[IDFRANGRAPHS]],STEAMER_H[],COLUMN(STEAMER_H[PA]),FALSE)</f>
        <v>342</v>
      </c>
      <c r="H242" s="12">
        <f>VLOOKUP(MYRANKS_H[[#This Row],[IDFRANGRAPHS]],STEAMER_H[],COLUMN(STEAMER_H[AB]),FALSE)</f>
        <v>314</v>
      </c>
      <c r="I242" s="12">
        <f>VLOOKUP(MYRANKS_H[[#This Row],[IDFRANGRAPHS]],STEAMER_H[],COLUMN(STEAMER_H[H]),FALSE)</f>
        <v>82</v>
      </c>
      <c r="J242" s="12">
        <f>VLOOKUP(MYRANKS_H[[#This Row],[IDFRANGRAPHS]],STEAMER_H[],COLUMN(STEAMER_H[HR]),FALSE)</f>
        <v>9</v>
      </c>
      <c r="K242" s="12">
        <f>VLOOKUP(MYRANKS_H[[#This Row],[IDFRANGRAPHS]],STEAMER_H[],COLUMN(STEAMER_H[R]),FALSE)</f>
        <v>35</v>
      </c>
      <c r="L242" s="12">
        <f>VLOOKUP(MYRANKS_H[[#This Row],[IDFRANGRAPHS]],STEAMER_H[],COLUMN(STEAMER_H[RBI]),FALSE)</f>
        <v>41</v>
      </c>
      <c r="M242" s="12">
        <f>VLOOKUP(MYRANKS_H[[#This Row],[IDFRANGRAPHS]],STEAMER_H[],COLUMN(STEAMER_H[BB]),FALSE)</f>
        <v>20</v>
      </c>
      <c r="N242" s="12">
        <f>VLOOKUP(MYRANKS_H[[#This Row],[IDFRANGRAPHS]],STEAMER_H[],COLUMN(STEAMER_H[SO]),FALSE)</f>
        <v>82</v>
      </c>
      <c r="O242" s="12">
        <f>VLOOKUP(MYRANKS_H[[#This Row],[IDFRANGRAPHS]],STEAMER_H[],COLUMN(STEAMER_H[SB]),FALSE)</f>
        <v>2</v>
      </c>
      <c r="P242" s="14">
        <f>MYRANKS_H[[#This Row],[H]]/MYRANKS_H[[#This Row],[AB]]</f>
        <v>0.26114649681528662</v>
      </c>
      <c r="Q242" s="26">
        <f>MYRANKS_H[[#This Row],[R]]/24.6-VLOOKUP(MYRANKS_H[[#This Row],[POS]],ReplacementLevel_H[],COLUMN(ReplacementLevel_H[R]),FALSE)</f>
        <v>-0.76723577235772367</v>
      </c>
      <c r="R242" s="26">
        <f>MYRANKS_H[[#This Row],[HR]]/10.4-VLOOKUP(MYRANKS_H[[#This Row],[POS]],ReplacementLevel_H[],COLUMN(ReplacementLevel_H[HR]),FALSE)</f>
        <v>-0.69461538461538475</v>
      </c>
      <c r="S242" s="26">
        <f>MYRANKS_H[[#This Row],[RBI]]/24.6-VLOOKUP(MYRANKS_H[[#This Row],[POS]],ReplacementLevel_H[],COLUMN(ReplacementLevel_H[RBI]),FALSE)</f>
        <v>-0.68333333333333357</v>
      </c>
      <c r="T242" s="26">
        <f>MYRANKS_H[[#This Row],[SB]]/9.4-VLOOKUP(MYRANKS_H[[#This Row],[POS]],ReplacementLevel_H[],COLUMN(ReplacementLevel_H[SB]),FALSE)</f>
        <v>-0.2372340425531915</v>
      </c>
      <c r="U242" s="26">
        <f>((MYRANKS_H[[#This Row],[H]]+1768)/(MYRANKS_H[[#This Row],[AB]]+6617)-0.267)/0.0024-VLOOKUP(MYRANKS_H[[#This Row],[POS]],ReplacementLevel_H[],COLUMN(ReplacementLevel_H[AVG]),FALSE)</f>
        <v>0.15531284566921952</v>
      </c>
      <c r="V242" s="26">
        <f>MYRANKS_H[[#This Row],[RSGP]]+MYRANKS_H[[#This Row],[HRSGP]]+MYRANKS_H[[#This Row],[RBISGP]]+MYRANKS_H[[#This Row],[SBSGP]]+MYRANKS_H[[#This Row],[AVGSGP]]</f>
        <v>-2.2271056871904142</v>
      </c>
    </row>
    <row r="243" spans="1:22" ht="15" customHeight="1" x14ac:dyDescent="0.25">
      <c r="A243" s="7" t="s">
        <v>18975</v>
      </c>
      <c r="B243" s="8" t="str">
        <f>VLOOKUP(MYRANKS_H[[#This Row],[PLAYERID]],PLAYERIDMAP[],COLUMN(PLAYERIDMAP[LASTNAME]),FALSE)</f>
        <v>Lavarnway</v>
      </c>
      <c r="C243" s="11" t="str">
        <f>VLOOKUP(MYRANKS_H[[#This Row],[PLAYERID]],PLAYERIDMAP[],COLUMN(PLAYERIDMAP[FIRSTNAME]),FALSE)</f>
        <v xml:space="preserve">Ryan </v>
      </c>
      <c r="D243" s="11" t="str">
        <f>VLOOKUP(MYRANKS_H[[#This Row],[PLAYERID]],PLAYERIDMAP[],COLUMN(PLAYERIDMAP[TEAM]),FALSE)</f>
        <v>BOS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8879</v>
      </c>
      <c r="G243" s="12">
        <f>VLOOKUP(MYRANKS_H[[#This Row],[IDFRANGRAPHS]],STEAMER_H[],COLUMN(STEAMER_H[PA]),FALSE)</f>
        <v>161</v>
      </c>
      <c r="H243" s="12">
        <f>VLOOKUP(MYRANKS_H[[#This Row],[IDFRANGRAPHS]],STEAMER_H[],COLUMN(STEAMER_H[AB]),FALSE)</f>
        <v>143</v>
      </c>
      <c r="I243" s="12">
        <f>VLOOKUP(MYRANKS_H[[#This Row],[IDFRANGRAPHS]],STEAMER_H[],COLUMN(STEAMER_H[H]),FALSE)</f>
        <v>36</v>
      </c>
      <c r="J243" s="12">
        <f>VLOOKUP(MYRANKS_H[[#This Row],[IDFRANGRAPHS]],STEAMER_H[],COLUMN(STEAMER_H[HR]),FALSE)</f>
        <v>5</v>
      </c>
      <c r="K243" s="12">
        <f>VLOOKUP(MYRANKS_H[[#This Row],[IDFRANGRAPHS]],STEAMER_H[],COLUMN(STEAMER_H[R]),FALSE)</f>
        <v>18</v>
      </c>
      <c r="L243" s="12">
        <f>VLOOKUP(MYRANKS_H[[#This Row],[IDFRANGRAPHS]],STEAMER_H[],COLUMN(STEAMER_H[RBI]),FALSE)</f>
        <v>18</v>
      </c>
      <c r="M243" s="12">
        <f>VLOOKUP(MYRANKS_H[[#This Row],[IDFRANGRAPHS]],STEAMER_H[],COLUMN(STEAMER_H[BB]),FALSE)</f>
        <v>14</v>
      </c>
      <c r="N243" s="12">
        <f>VLOOKUP(MYRANKS_H[[#This Row],[IDFRANGRAPHS]],STEAMER_H[],COLUMN(STEAMER_H[SO]),FALSE)</f>
        <v>31</v>
      </c>
      <c r="O243" s="12">
        <f>VLOOKUP(MYRANKS_H[[#This Row],[IDFRANGRAPHS]],STEAMER_H[],COLUMN(STEAMER_H[SB]),FALSE)</f>
        <v>1</v>
      </c>
      <c r="P243" s="14">
        <f>MYRANKS_H[[#This Row],[H]]/MYRANKS_H[[#This Row],[AB]]</f>
        <v>0.25174825174825177</v>
      </c>
      <c r="Q243" s="26">
        <f>MYRANKS_H[[#This Row],[R]]/24.6-VLOOKUP(MYRANKS_H[[#This Row],[POS]],ReplacementLevel_H[],COLUMN(ReplacementLevel_H[R]),FALSE)</f>
        <v>-0.65829268292682919</v>
      </c>
      <c r="R243" s="26">
        <f>MYRANKS_H[[#This Row],[HR]]/10.4-VLOOKUP(MYRANKS_H[[#This Row],[POS]],ReplacementLevel_H[],COLUMN(ReplacementLevel_H[HR]),FALSE)</f>
        <v>-0.38923076923076927</v>
      </c>
      <c r="S243" s="26">
        <f>MYRANKS_H[[#This Row],[RBI]]/24.6-VLOOKUP(MYRANKS_H[[#This Row],[POS]],ReplacementLevel_H[],COLUMN(ReplacementLevel_H[RBI]),FALSE)</f>
        <v>-0.6782926829268292</v>
      </c>
      <c r="T243" s="26">
        <f>MYRANKS_H[[#This Row],[SB]]/9.4-VLOOKUP(MYRANKS_H[[#This Row],[POS]],ReplacementLevel_H[],COLUMN(ReplacementLevel_H[SB]),FALSE)</f>
        <v>-2.3617021276595748E-2</v>
      </c>
      <c r="U243" s="26">
        <f>((MYRANKS_H[[#This Row],[H]]+1768)/(MYRANKS_H[[#This Row],[AB]]+6617)-0.267)/0.0024-VLOOKUP(MYRANKS_H[[#This Row],[POS]],ReplacementLevel_H[],COLUMN(ReplacementLevel_H[AVG]),FALSE)</f>
        <v>0.2932938856015751</v>
      </c>
      <c r="V243" s="26">
        <f>MYRANKS_H[[#This Row],[RSGP]]+MYRANKS_H[[#This Row],[HRSGP]]+MYRANKS_H[[#This Row],[RBISGP]]+MYRANKS_H[[#This Row],[SBSGP]]+MYRANKS_H[[#This Row],[AVGSGP]]</f>
        <v>-1.4561392707594485</v>
      </c>
    </row>
    <row r="244" spans="1:22" ht="15" customHeight="1" x14ac:dyDescent="0.25">
      <c r="A244" s="8" t="s">
        <v>20272</v>
      </c>
      <c r="B244" s="15" t="str">
        <f>VLOOKUP(MYRANKS_H[[#This Row],[PLAYERID]],PLAYERIDMAP[],COLUMN(PLAYERIDMAP[LASTNAME]),FALSE)</f>
        <v>Scott</v>
      </c>
      <c r="C244" s="12" t="str">
        <f>VLOOKUP(MYRANKS_H[[#This Row],[PLAYERID]],PLAYERIDMAP[],COLUMN(PLAYERIDMAP[FIRSTNAME]),FALSE)</f>
        <v xml:space="preserve">Luke </v>
      </c>
      <c r="D244" s="12" t="str">
        <f>VLOOKUP(MYRANKS_H[[#This Row],[PLAYERID]],PLAYERIDMAP[],COLUMN(PLAYERIDMAP[TEAM]),FALSE)</f>
        <v>TB</v>
      </c>
      <c r="E244" s="12" t="str">
        <f>VLOOKUP(MYRANKS_H[[#This Row],[PLAYERID]],PLAYERIDMAP[],COLUMN(PLAYERIDMAP[POS]),FALSE)</f>
        <v>DH</v>
      </c>
      <c r="F244" s="12">
        <f>VLOOKUP(MYRANKS_H[[#This Row],[PLAYERID]],PLAYERIDMAP[],COLUMN(PLAYERIDMAP[IDFANGRAPHS]),FALSE)</f>
        <v>3469</v>
      </c>
      <c r="G244" s="12">
        <f>VLOOKUP(MYRANKS_H[[#This Row],[IDFRANGRAPHS]],STEAMER_H[],COLUMN(STEAMER_H[PA]),FALSE)</f>
        <v>338</v>
      </c>
      <c r="H244" s="12">
        <f>VLOOKUP(MYRANKS_H[[#This Row],[IDFRANGRAPHS]],STEAMER_H[],COLUMN(STEAMER_H[AB]),FALSE)</f>
        <v>300</v>
      </c>
      <c r="I244" s="12">
        <f>VLOOKUP(MYRANKS_H[[#This Row],[IDFRANGRAPHS]],STEAMER_H[],COLUMN(STEAMER_H[H]),FALSE)</f>
        <v>71</v>
      </c>
      <c r="J244" s="12">
        <f>VLOOKUP(MYRANKS_H[[#This Row],[IDFRANGRAPHS]],STEAMER_H[],COLUMN(STEAMER_H[HR]),FALSE)</f>
        <v>13</v>
      </c>
      <c r="K244" s="12">
        <f>VLOOKUP(MYRANKS_H[[#This Row],[IDFRANGRAPHS]],STEAMER_H[],COLUMN(STEAMER_H[R]),FALSE)</f>
        <v>39</v>
      </c>
      <c r="L244" s="12">
        <f>VLOOKUP(MYRANKS_H[[#This Row],[IDFRANGRAPHS]],STEAMER_H[],COLUMN(STEAMER_H[RBI]),FALSE)</f>
        <v>42</v>
      </c>
      <c r="M244" s="12">
        <f>VLOOKUP(MYRANKS_H[[#This Row],[IDFRANGRAPHS]],STEAMER_H[],COLUMN(STEAMER_H[BB]),FALSE)</f>
        <v>31</v>
      </c>
      <c r="N244" s="12">
        <f>VLOOKUP(MYRANKS_H[[#This Row],[IDFRANGRAPHS]],STEAMER_H[],COLUMN(STEAMER_H[SO]),FALSE)</f>
        <v>77</v>
      </c>
      <c r="O244" s="12">
        <f>VLOOKUP(MYRANKS_H[[#This Row],[IDFRANGRAPHS]],STEAMER_H[],COLUMN(STEAMER_H[SB]),FALSE)</f>
        <v>3</v>
      </c>
      <c r="P244" s="14">
        <f>MYRANKS_H[[#This Row],[H]]/MYRANKS_H[[#This Row],[AB]]</f>
        <v>0.23666666666666666</v>
      </c>
      <c r="Q244" s="26">
        <f>MYRANKS_H[[#This Row],[R]]/24.6-VLOOKUP(MYRANKS_H[[#This Row],[POS]],ReplacementLevel_H[],COLUMN(ReplacementLevel_H[R]),FALSE)</f>
        <v>-0.78463414634146367</v>
      </c>
      <c r="R244" s="26">
        <f>MYRANKS_H[[#This Row],[HR]]/10.4-VLOOKUP(MYRANKS_H[[#This Row],[POS]],ReplacementLevel_H[],COLUMN(ReplacementLevel_H[HR]),FALSE)</f>
        <v>-0.29000000000000004</v>
      </c>
      <c r="S244" s="26">
        <f>MYRANKS_H[[#This Row],[RBI]]/24.6-VLOOKUP(MYRANKS_H[[#This Row],[POS]],ReplacementLevel_H[],COLUMN(ReplacementLevel_H[RBI]),FALSE)</f>
        <v>-0.7526829268292683</v>
      </c>
      <c r="T244" s="26">
        <f>MYRANKS_H[[#This Row],[SB]]/9.4-VLOOKUP(MYRANKS_H[[#This Row],[POS]],ReplacementLevel_H[],COLUMN(ReplacementLevel_H[SB]),FALSE)</f>
        <v>5.9148936170212718E-2</v>
      </c>
      <c r="U244" s="26">
        <f>((MYRANKS_H[[#This Row],[H]]+1768)/(MYRANKS_H[[#This Row],[AB]]+6617)-0.267)/0.0024-VLOOKUP(MYRANKS_H[[#This Row],[POS]],ReplacementLevel_H[],COLUMN(ReplacementLevel_H[AVG]),FALSE)</f>
        <v>-0.2322061587393347</v>
      </c>
      <c r="V244" s="26">
        <f>MYRANKS_H[[#This Row],[RSGP]]+MYRANKS_H[[#This Row],[HRSGP]]+MYRANKS_H[[#This Row],[RBISGP]]+MYRANKS_H[[#This Row],[SBSGP]]+MYRANKS_H[[#This Row],[AVGSGP]]</f>
        <v>-2.0003742957398538</v>
      </c>
    </row>
    <row r="245" spans="1:22" ht="15" customHeight="1" x14ac:dyDescent="0.25">
      <c r="A245" s="7" t="s">
        <v>17904</v>
      </c>
      <c r="B245" s="8" t="str">
        <f>VLOOKUP(MYRANKS_H[[#This Row],[PLAYERID]],PLAYERIDMAP[],COLUMN(PLAYERIDMAP[LASTNAME]),FALSE)</f>
        <v>Dirks</v>
      </c>
      <c r="C245" s="11" t="str">
        <f>VLOOKUP(MYRANKS_H[[#This Row],[PLAYERID]],PLAYERIDMAP[],COLUMN(PLAYERIDMAP[FIRSTNAME]),FALSE)</f>
        <v xml:space="preserve">Andy </v>
      </c>
      <c r="D245" s="11" t="str">
        <f>VLOOKUP(MYRANKS_H[[#This Row],[PLAYERID]],PLAYERIDMAP[],COLUMN(PLAYERIDMAP[TEAM]),FALSE)</f>
        <v>DET</v>
      </c>
      <c r="E245" s="11" t="str">
        <f>VLOOKUP(MYRANKS_H[[#This Row],[PLAYERID]],PLAYERIDMAP[],COLUMN(PLAYERIDMAP[POS]),FALSE)</f>
        <v>OF</v>
      </c>
      <c r="F245" s="11">
        <f>VLOOKUP(MYRANKS_H[[#This Row],[PLAYERID]],PLAYERIDMAP[],COLUMN(PLAYERIDMAP[IDFANGRAPHS]),FALSE)</f>
        <v>6453</v>
      </c>
      <c r="G245" s="12">
        <f>VLOOKUP(MYRANKS_H[[#This Row],[IDFRANGRAPHS]],STEAMER_H[],COLUMN(STEAMER_H[PA]),FALSE)</f>
        <v>343</v>
      </c>
      <c r="H245" s="12">
        <f>VLOOKUP(MYRANKS_H[[#This Row],[IDFRANGRAPHS]],STEAMER_H[],COLUMN(STEAMER_H[AB]),FALSE)</f>
        <v>314</v>
      </c>
      <c r="I245" s="12">
        <f>VLOOKUP(MYRANKS_H[[#This Row],[IDFRANGRAPHS]],STEAMER_H[],COLUMN(STEAMER_H[H]),FALSE)</f>
        <v>86</v>
      </c>
      <c r="J245" s="12">
        <f>VLOOKUP(MYRANKS_H[[#This Row],[IDFRANGRAPHS]],STEAMER_H[],COLUMN(STEAMER_H[HR]),FALSE)</f>
        <v>9</v>
      </c>
      <c r="K245" s="12">
        <f>VLOOKUP(MYRANKS_H[[#This Row],[IDFRANGRAPHS]],STEAMER_H[],COLUMN(STEAMER_H[R]),FALSE)</f>
        <v>40</v>
      </c>
      <c r="L245" s="12">
        <f>VLOOKUP(MYRANKS_H[[#This Row],[IDFRANGRAPHS]],STEAMER_H[],COLUMN(STEAMER_H[RBI]),FALSE)</f>
        <v>41</v>
      </c>
      <c r="M245" s="12">
        <f>VLOOKUP(MYRANKS_H[[#This Row],[IDFRANGRAPHS]],STEAMER_H[],COLUMN(STEAMER_H[BB]),FALSE)</f>
        <v>23</v>
      </c>
      <c r="N245" s="12">
        <f>VLOOKUP(MYRANKS_H[[#This Row],[IDFRANGRAPHS]],STEAMER_H[],COLUMN(STEAMER_H[SO]),FALSE)</f>
        <v>53</v>
      </c>
      <c r="O245" s="12">
        <f>VLOOKUP(MYRANKS_H[[#This Row],[IDFRANGRAPHS]],STEAMER_H[],COLUMN(STEAMER_H[SB]),FALSE)</f>
        <v>5</v>
      </c>
      <c r="P245" s="14">
        <f>MYRANKS_H[[#This Row],[H]]/MYRANKS_H[[#This Row],[AB]]</f>
        <v>0.27388535031847133</v>
      </c>
      <c r="Q245" s="26">
        <f>MYRANKS_H[[#This Row],[R]]/24.6-VLOOKUP(MYRANKS_H[[#This Row],[POS]],ReplacementLevel_H[],COLUMN(ReplacementLevel_H[R]),FALSE)</f>
        <v>-0.74398373983739852</v>
      </c>
      <c r="R245" s="26">
        <f>MYRANKS_H[[#This Row],[HR]]/10.4-VLOOKUP(MYRANKS_H[[#This Row],[POS]],ReplacementLevel_H[],COLUMN(ReplacementLevel_H[HR]),FALSE)</f>
        <v>-0.23461538461538478</v>
      </c>
      <c r="S245" s="26">
        <f>MYRANKS_H[[#This Row],[RBI]]/24.6-VLOOKUP(MYRANKS_H[[#This Row],[POS]],ReplacementLevel_H[],COLUMN(ReplacementLevel_H[RBI]),FALSE)</f>
        <v>-0.37333333333333352</v>
      </c>
      <c r="T245" s="26">
        <f>MYRANKS_H[[#This Row],[SB]]/9.4-VLOOKUP(MYRANKS_H[[#This Row],[POS]],ReplacementLevel_H[],COLUMN(ReplacementLevel_H[SB]),FALSE)</f>
        <v>-0.80808510638297881</v>
      </c>
      <c r="U245" s="26">
        <f>((MYRANKS_H[[#This Row],[H]]+1768)/(MYRANKS_H[[#This Row],[AB]]+6617)-0.267)/0.0024-VLOOKUP(MYRANKS_H[[#This Row],[POS]],ReplacementLevel_H[],COLUMN(ReplacementLevel_H[AVG]),FALSE)</f>
        <v>0.28577838695713209</v>
      </c>
      <c r="V245" s="26">
        <f>MYRANKS_H[[#This Row],[RSGP]]+MYRANKS_H[[#This Row],[HRSGP]]+MYRANKS_H[[#This Row],[RBISGP]]+MYRANKS_H[[#This Row],[SBSGP]]+MYRANKS_H[[#This Row],[AVGSGP]]</f>
        <v>-1.8742391772119631</v>
      </c>
    </row>
    <row r="246" spans="1:22" ht="15" customHeight="1" x14ac:dyDescent="0.25">
      <c r="A246" s="8" t="s">
        <v>19754</v>
      </c>
      <c r="B246" s="15" t="str">
        <f>VLOOKUP(MYRANKS_H[[#This Row],[PLAYERID]],PLAYERIDMAP[],COLUMN(PLAYERIDMAP[LASTNAME]),FALSE)</f>
        <v>Pennington</v>
      </c>
      <c r="C246" s="12" t="str">
        <f>VLOOKUP(MYRANKS_H[[#This Row],[PLAYERID]],PLAYERIDMAP[],COLUMN(PLAYERIDMAP[FIRSTNAME]),FALSE)</f>
        <v xml:space="preserve">Cliff </v>
      </c>
      <c r="D246" s="12" t="str">
        <f>VLOOKUP(MYRANKS_H[[#This Row],[PLAYERID]],PLAYERIDMAP[],COLUMN(PLAYERIDMAP[TEAM]),FALSE)</f>
        <v>ARI</v>
      </c>
      <c r="E246" s="12" t="str">
        <f>VLOOKUP(MYRANKS_H[[#This Row],[PLAYERID]],PLAYERIDMAP[],COLUMN(PLAYERIDMAP[POS]),FALSE)</f>
        <v>SS</v>
      </c>
      <c r="F246" s="12">
        <f>VLOOKUP(MYRANKS_H[[#This Row],[PLAYERID]],PLAYERIDMAP[],COLUMN(PLAYERIDMAP[IDFANGRAPHS]),FALSE)</f>
        <v>3395</v>
      </c>
      <c r="G246" s="12">
        <f>VLOOKUP(MYRANKS_H[[#This Row],[IDFRANGRAPHS]],STEAMER_H[],COLUMN(STEAMER_H[PA]),FALSE)</f>
        <v>395</v>
      </c>
      <c r="H246" s="12">
        <f>VLOOKUP(MYRANKS_H[[#This Row],[IDFRANGRAPHS]],STEAMER_H[],COLUMN(STEAMER_H[AB]),FALSE)</f>
        <v>354</v>
      </c>
      <c r="I246" s="12">
        <f>VLOOKUP(MYRANKS_H[[#This Row],[IDFRANGRAPHS]],STEAMER_H[],COLUMN(STEAMER_H[H]),FALSE)</f>
        <v>90</v>
      </c>
      <c r="J246" s="12">
        <f>VLOOKUP(MYRANKS_H[[#This Row],[IDFRANGRAPHS]],STEAMER_H[],COLUMN(STEAMER_H[HR]),FALSE)</f>
        <v>5</v>
      </c>
      <c r="K246" s="12">
        <f>VLOOKUP(MYRANKS_H[[#This Row],[IDFRANGRAPHS]],STEAMER_H[],COLUMN(STEAMER_H[R]),FALSE)</f>
        <v>37</v>
      </c>
      <c r="L246" s="12">
        <f>VLOOKUP(MYRANKS_H[[#This Row],[IDFRANGRAPHS]],STEAMER_H[],COLUMN(STEAMER_H[RBI]),FALSE)</f>
        <v>38</v>
      </c>
      <c r="M246" s="12">
        <f>VLOOKUP(MYRANKS_H[[#This Row],[IDFRANGRAPHS]],STEAMER_H[],COLUMN(STEAMER_H[BB]),FALSE)</f>
        <v>33</v>
      </c>
      <c r="N246" s="12">
        <f>VLOOKUP(MYRANKS_H[[#This Row],[IDFRANGRAPHS]],STEAMER_H[],COLUMN(STEAMER_H[SO]),FALSE)</f>
        <v>72</v>
      </c>
      <c r="O246" s="12">
        <f>VLOOKUP(MYRANKS_H[[#This Row],[IDFRANGRAPHS]],STEAMER_H[],COLUMN(STEAMER_H[SB]),FALSE)</f>
        <v>9</v>
      </c>
      <c r="P246" s="14">
        <f>MYRANKS_H[[#This Row],[H]]/MYRANKS_H[[#This Row],[AB]]</f>
        <v>0.25423728813559321</v>
      </c>
      <c r="Q246" s="26">
        <f>MYRANKS_H[[#This Row],[R]]/24.6-VLOOKUP(MYRANKS_H[[#This Row],[POS]],ReplacementLevel_H[],COLUMN(ReplacementLevel_H[R]),FALSE)</f>
        <v>-0.57593495934959371</v>
      </c>
      <c r="R246" s="26">
        <f>MYRANKS_H[[#This Row],[HR]]/10.4-VLOOKUP(MYRANKS_H[[#This Row],[POS]],ReplacementLevel_H[],COLUMN(ReplacementLevel_H[HR]),FALSE)</f>
        <v>-0.4192307692307693</v>
      </c>
      <c r="S246" s="26">
        <f>MYRANKS_H[[#This Row],[RBI]]/24.6-VLOOKUP(MYRANKS_H[[#This Row],[POS]],ReplacementLevel_H[],COLUMN(ReplacementLevel_H[RBI]),FALSE)</f>
        <v>-0.39528455284552844</v>
      </c>
      <c r="T246" s="26">
        <f>MYRANKS_H[[#This Row],[SB]]/9.4-VLOOKUP(MYRANKS_H[[#This Row],[POS]],ReplacementLevel_H[],COLUMN(ReplacementLevel_H[SB]),FALSE)</f>
        <v>-0.51255319148936174</v>
      </c>
      <c r="U246" s="26">
        <f>((MYRANKS_H[[#This Row],[H]]+1768)/(MYRANKS_H[[#This Row],[AB]]+6617)-0.267)/0.0024-VLOOKUP(MYRANKS_H[[#This Row],[POS]],ReplacementLevel_H[],COLUMN(ReplacementLevel_H[AVG]),FALSE)</f>
        <v>-6.4675560656054648E-2</v>
      </c>
      <c r="V246" s="26">
        <f>MYRANKS_H[[#This Row],[RSGP]]+MYRANKS_H[[#This Row],[HRSGP]]+MYRANKS_H[[#This Row],[RBISGP]]+MYRANKS_H[[#This Row],[SBSGP]]+MYRANKS_H[[#This Row],[AVGSGP]]</f>
        <v>-1.9676790335713079</v>
      </c>
    </row>
    <row r="247" spans="1:22" ht="15" customHeight="1" x14ac:dyDescent="0.25">
      <c r="A247" s="7" t="s">
        <v>18926</v>
      </c>
      <c r="B247" s="8" t="str">
        <f>VLOOKUP(MYRANKS_H[[#This Row],[PLAYERID]],PLAYERIDMAP[],COLUMN(PLAYERIDMAP[LASTNAME]),FALSE)</f>
        <v>Kratz</v>
      </c>
      <c r="C247" s="11" t="str">
        <f>VLOOKUP(MYRANKS_H[[#This Row],[PLAYERID]],PLAYERIDMAP[],COLUMN(PLAYERIDMAP[FIRSTNAME]),FALSE)</f>
        <v xml:space="preserve">Erik </v>
      </c>
      <c r="D247" s="11" t="str">
        <f>VLOOKUP(MYRANKS_H[[#This Row],[PLAYERID]],PLAYERIDMAP[],COLUMN(PLAYERIDMAP[TEAM]),FALSE)</f>
        <v>PHI</v>
      </c>
      <c r="E247" s="11" t="str">
        <f>VLOOKUP(MYRANKS_H[[#This Row],[PLAYERID]],PLAYERIDMAP[],COLUMN(PLAYERIDMAP[POS]),FALSE)</f>
        <v>C</v>
      </c>
      <c r="F247" s="11">
        <f>VLOOKUP(MYRANKS_H[[#This Row],[PLAYERID]],PLAYERIDMAP[],COLUMN(PLAYERIDMAP[IDFANGRAPHS]),FALSE)</f>
        <v>4403</v>
      </c>
      <c r="G247" s="12">
        <f>VLOOKUP(MYRANKS_H[[#This Row],[IDFRANGRAPHS]],STEAMER_H[],COLUMN(STEAMER_H[PA]),FALSE)</f>
        <v>148</v>
      </c>
      <c r="H247" s="12">
        <f>VLOOKUP(MYRANKS_H[[#This Row],[IDFRANGRAPHS]],STEAMER_H[],COLUMN(STEAMER_H[AB]),FALSE)</f>
        <v>134</v>
      </c>
      <c r="I247" s="12">
        <f>VLOOKUP(MYRANKS_H[[#This Row],[IDFRANGRAPHS]],STEAMER_H[],COLUMN(STEAMER_H[H]),FALSE)</f>
        <v>34</v>
      </c>
      <c r="J247" s="12">
        <f>VLOOKUP(MYRANKS_H[[#This Row],[IDFRANGRAPHS]],STEAMER_H[],COLUMN(STEAMER_H[HR]),FALSE)</f>
        <v>5</v>
      </c>
      <c r="K247" s="12">
        <f>VLOOKUP(MYRANKS_H[[#This Row],[IDFRANGRAPHS]],STEAMER_H[],COLUMN(STEAMER_H[R]),FALSE)</f>
        <v>16</v>
      </c>
      <c r="L247" s="12">
        <f>VLOOKUP(MYRANKS_H[[#This Row],[IDFRANGRAPHS]],STEAMER_H[],COLUMN(STEAMER_H[RBI]),FALSE)</f>
        <v>18</v>
      </c>
      <c r="M247" s="12">
        <f>VLOOKUP(MYRANKS_H[[#This Row],[IDFRANGRAPHS]],STEAMER_H[],COLUMN(STEAMER_H[BB]),FALSE)</f>
        <v>10</v>
      </c>
      <c r="N247" s="12">
        <f>VLOOKUP(MYRANKS_H[[#This Row],[IDFRANGRAPHS]],STEAMER_H[],COLUMN(STEAMER_H[SO]),FALSE)</f>
        <v>28</v>
      </c>
      <c r="O247" s="12">
        <f>VLOOKUP(MYRANKS_H[[#This Row],[IDFRANGRAPHS]],STEAMER_H[],COLUMN(STEAMER_H[SB]),FALSE)</f>
        <v>1</v>
      </c>
      <c r="P247" s="14">
        <f>MYRANKS_H[[#This Row],[H]]/MYRANKS_H[[#This Row],[AB]]</f>
        <v>0.2537313432835821</v>
      </c>
      <c r="Q247" s="26">
        <f>MYRANKS_H[[#This Row],[R]]/24.6-VLOOKUP(MYRANKS_H[[#This Row],[POS]],ReplacementLevel_H[],COLUMN(ReplacementLevel_H[R]),FALSE)</f>
        <v>-0.73959349593495927</v>
      </c>
      <c r="R247" s="26">
        <f>MYRANKS_H[[#This Row],[HR]]/10.4-VLOOKUP(MYRANKS_H[[#This Row],[POS]],ReplacementLevel_H[],COLUMN(ReplacementLevel_H[HR]),FALSE)</f>
        <v>-0.38923076923076927</v>
      </c>
      <c r="S247" s="26">
        <f>MYRANKS_H[[#This Row],[RBI]]/24.6-VLOOKUP(MYRANKS_H[[#This Row],[POS]],ReplacementLevel_H[],COLUMN(ReplacementLevel_H[RBI]),FALSE)</f>
        <v>-0.6782926829268292</v>
      </c>
      <c r="T247" s="26">
        <f>MYRANKS_H[[#This Row],[SB]]/9.4-VLOOKUP(MYRANKS_H[[#This Row],[POS]],ReplacementLevel_H[],COLUMN(ReplacementLevel_H[SB]),FALSE)</f>
        <v>-2.3617021276595748E-2</v>
      </c>
      <c r="U247" s="26">
        <f>((MYRANKS_H[[#This Row],[H]]+1768)/(MYRANKS_H[[#This Row],[AB]]+6617)-0.267)/0.0024-VLOOKUP(MYRANKS_H[[#This Row],[POS]],ReplacementLevel_H[],COLUMN(ReplacementLevel_H[AVG]),FALSE)</f>
        <v>0.31809114699056196</v>
      </c>
      <c r="V247" s="26">
        <f>MYRANKS_H[[#This Row],[RSGP]]+MYRANKS_H[[#This Row],[HRSGP]]+MYRANKS_H[[#This Row],[RBISGP]]+MYRANKS_H[[#This Row],[SBSGP]]+MYRANKS_H[[#This Row],[AVGSGP]]</f>
        <v>-1.5126428223785915</v>
      </c>
    </row>
    <row r="248" spans="1:22" ht="15" customHeight="1" x14ac:dyDescent="0.25">
      <c r="A248" s="8" t="s">
        <v>20346</v>
      </c>
      <c r="B248" s="15" t="str">
        <f>VLOOKUP(MYRANKS_H[[#This Row],[PLAYERID]],PLAYERIDMAP[],COLUMN(PLAYERIDMAP[LASTNAME]),FALSE)</f>
        <v>Solano</v>
      </c>
      <c r="C248" s="12" t="str">
        <f>VLOOKUP(MYRANKS_H[[#This Row],[PLAYERID]],PLAYERIDMAP[],COLUMN(PLAYERIDMAP[FIRSTNAME]),FALSE)</f>
        <v xml:space="preserve">Donovan </v>
      </c>
      <c r="D248" s="12" t="str">
        <f>VLOOKUP(MYRANKS_H[[#This Row],[PLAYERID]],PLAYERIDMAP[],COLUMN(PLAYERIDMAP[TEAM]),FALSE)</f>
        <v>MIA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8623</v>
      </c>
      <c r="G248" s="12">
        <f>VLOOKUP(MYRANKS_H[[#This Row],[IDFRANGRAPHS]],STEAMER_H[],COLUMN(STEAMER_H[PA]),FALSE)</f>
        <v>411</v>
      </c>
      <c r="H248" s="12">
        <f>VLOOKUP(MYRANKS_H[[#This Row],[IDFRANGRAPHS]],STEAMER_H[],COLUMN(STEAMER_H[AB]),FALSE)</f>
        <v>378</v>
      </c>
      <c r="I248" s="12">
        <f>VLOOKUP(MYRANKS_H[[#This Row],[IDFRANGRAPHS]],STEAMER_H[],COLUMN(STEAMER_H[H]),FALSE)</f>
        <v>97</v>
      </c>
      <c r="J248" s="12">
        <f>VLOOKUP(MYRANKS_H[[#This Row],[IDFRANGRAPHS]],STEAMER_H[],COLUMN(STEAMER_H[HR]),FALSE)</f>
        <v>3</v>
      </c>
      <c r="K248" s="12">
        <f>VLOOKUP(MYRANKS_H[[#This Row],[IDFRANGRAPHS]],STEAMER_H[],COLUMN(STEAMER_H[R]),FALSE)</f>
        <v>35</v>
      </c>
      <c r="L248" s="12">
        <f>VLOOKUP(MYRANKS_H[[#This Row],[IDFRANGRAPHS]],STEAMER_H[],COLUMN(STEAMER_H[RBI]),FALSE)</f>
        <v>35</v>
      </c>
      <c r="M248" s="12">
        <f>VLOOKUP(MYRANKS_H[[#This Row],[IDFRANGRAPHS]],STEAMER_H[],COLUMN(STEAMER_H[BB]),FALSE)</f>
        <v>24</v>
      </c>
      <c r="N248" s="12">
        <f>VLOOKUP(MYRANKS_H[[#This Row],[IDFRANGRAPHS]],STEAMER_H[],COLUMN(STEAMER_H[SO]),FALSE)</f>
        <v>65</v>
      </c>
      <c r="O248" s="12">
        <f>VLOOKUP(MYRANKS_H[[#This Row],[IDFRANGRAPHS]],STEAMER_H[],COLUMN(STEAMER_H[SB]),FALSE)</f>
        <v>5</v>
      </c>
      <c r="P248" s="14">
        <f>MYRANKS_H[[#This Row],[H]]/MYRANKS_H[[#This Row],[AB]]</f>
        <v>0.25661375661375663</v>
      </c>
      <c r="Q248" s="26">
        <f>MYRANKS_H[[#This Row],[R]]/24.6-VLOOKUP(MYRANKS_H[[#This Row],[POS]],ReplacementLevel_H[],COLUMN(ReplacementLevel_H[R]),FALSE)</f>
        <v>-0.84723577235772374</v>
      </c>
      <c r="R248" s="26">
        <f>MYRANKS_H[[#This Row],[HR]]/10.4-VLOOKUP(MYRANKS_H[[#This Row],[POS]],ReplacementLevel_H[],COLUMN(ReplacementLevel_H[HR]),FALSE)</f>
        <v>-0.65153846153846151</v>
      </c>
      <c r="S248" s="26">
        <f>MYRANKS_H[[#This Row],[RBI]]/24.6-VLOOKUP(MYRANKS_H[[#This Row],[POS]],ReplacementLevel_H[],COLUMN(ReplacementLevel_H[RBI]),FALSE)</f>
        <v>-0.67723577235772381</v>
      </c>
      <c r="T248" s="26">
        <f>MYRANKS_H[[#This Row],[SB]]/9.4-VLOOKUP(MYRANKS_H[[#This Row],[POS]],ReplacementLevel_H[],COLUMN(ReplacementLevel_H[SB]),FALSE)</f>
        <v>-8.8085106382978728E-2</v>
      </c>
      <c r="U248" s="26">
        <f>((MYRANKS_H[[#This Row],[H]]+1768)/(MYRANKS_H[[#This Row],[AB]]+6617)-0.267)/0.0024-VLOOKUP(MYRANKS_H[[#This Row],[POS]],ReplacementLevel_H[],COLUMN(ReplacementLevel_H[AVG]),FALSE)</f>
        <v>-0.31874434119609685</v>
      </c>
      <c r="V248" s="26">
        <f>MYRANKS_H[[#This Row],[RSGP]]+MYRANKS_H[[#This Row],[HRSGP]]+MYRANKS_H[[#This Row],[RBISGP]]+MYRANKS_H[[#This Row],[SBSGP]]+MYRANKS_H[[#This Row],[AVGSGP]]</f>
        <v>-2.5828394538329849</v>
      </c>
    </row>
    <row r="249" spans="1:22" ht="15" customHeight="1" x14ac:dyDescent="0.25">
      <c r="A249" s="8" t="s">
        <v>20385</v>
      </c>
      <c r="B249" s="15" t="str">
        <f>VLOOKUP(MYRANKS_H[[#This Row],[PLAYERID]],PLAYERIDMAP[],COLUMN(PLAYERIDMAP[LASTNAME]),FALSE)</f>
        <v>Stewart</v>
      </c>
      <c r="C249" s="12" t="str">
        <f>VLOOKUP(MYRANKS_H[[#This Row],[PLAYERID]],PLAYERIDMAP[],COLUMN(PLAYERIDMAP[FIRSTNAME]),FALSE)</f>
        <v xml:space="preserve">Ian </v>
      </c>
      <c r="D249" s="12" t="str">
        <f>VLOOKUP(MYRANKS_H[[#This Row],[PLAYERID]],PLAYERIDMAP[],COLUMN(PLAYERIDMAP[TEAM]),FALSE)</f>
        <v>CHC</v>
      </c>
      <c r="E249" s="12" t="str">
        <f>VLOOKUP(MYRANKS_H[[#This Row],[PLAYERID]],PLAYERIDMAP[],COLUMN(PLAYERIDMAP[POS]),FALSE)</f>
        <v>3B</v>
      </c>
      <c r="F249" s="12">
        <f>VLOOKUP(MYRANKS_H[[#This Row],[PLAYERID]],PLAYERIDMAP[],COLUMN(PLAYERIDMAP[IDFANGRAPHS]),FALSE)</f>
        <v>5950</v>
      </c>
      <c r="G249" s="12">
        <f>VLOOKUP(MYRANKS_H[[#This Row],[IDFRANGRAPHS]],STEAMER_H[],COLUMN(STEAMER_H[PA]),FALSE)</f>
        <v>328</v>
      </c>
      <c r="H249" s="12">
        <f>VLOOKUP(MYRANKS_H[[#This Row],[IDFRANGRAPHS]],STEAMER_H[],COLUMN(STEAMER_H[AB]),FALSE)</f>
        <v>287</v>
      </c>
      <c r="I249" s="12">
        <f>VLOOKUP(MYRANKS_H[[#This Row],[IDFRANGRAPHS]],STEAMER_H[],COLUMN(STEAMER_H[H]),FALSE)</f>
        <v>68</v>
      </c>
      <c r="J249" s="12">
        <f>VLOOKUP(MYRANKS_H[[#This Row],[IDFRANGRAPHS]],STEAMER_H[],COLUMN(STEAMER_H[HR]),FALSE)</f>
        <v>12</v>
      </c>
      <c r="K249" s="12">
        <f>VLOOKUP(MYRANKS_H[[#This Row],[IDFRANGRAPHS]],STEAMER_H[],COLUMN(STEAMER_H[R]),FALSE)</f>
        <v>36</v>
      </c>
      <c r="L249" s="12">
        <f>VLOOKUP(MYRANKS_H[[#This Row],[IDFRANGRAPHS]],STEAMER_H[],COLUMN(STEAMER_H[RBI]),FALSE)</f>
        <v>40</v>
      </c>
      <c r="M249" s="12">
        <f>VLOOKUP(MYRANKS_H[[#This Row],[IDFRANGRAPHS]],STEAMER_H[],COLUMN(STEAMER_H[BB]),FALSE)</f>
        <v>35</v>
      </c>
      <c r="N249" s="12">
        <f>VLOOKUP(MYRANKS_H[[#This Row],[IDFRANGRAPHS]],STEAMER_H[],COLUMN(STEAMER_H[SO]),FALSE)</f>
        <v>79</v>
      </c>
      <c r="O249" s="12">
        <f>VLOOKUP(MYRANKS_H[[#This Row],[IDFRANGRAPHS]],STEAMER_H[],COLUMN(STEAMER_H[SB]),FALSE)</f>
        <v>2</v>
      </c>
      <c r="P249" s="14">
        <f>MYRANKS_H[[#This Row],[H]]/MYRANKS_H[[#This Row],[AB]]</f>
        <v>0.23693379790940766</v>
      </c>
      <c r="Q249" s="26">
        <f>MYRANKS_H[[#This Row],[R]]/24.6-VLOOKUP(MYRANKS_H[[#This Row],[POS]],ReplacementLevel_H[],COLUMN(ReplacementLevel_H[R]),FALSE)</f>
        <v>-0.72658536585365852</v>
      </c>
      <c r="R249" s="26">
        <f>MYRANKS_H[[#This Row],[HR]]/10.4-VLOOKUP(MYRANKS_H[[#This Row],[POS]],ReplacementLevel_H[],COLUMN(ReplacementLevel_H[HR]),FALSE)</f>
        <v>-0.40615384615384631</v>
      </c>
      <c r="S249" s="26">
        <f>MYRANKS_H[[#This Row],[RBI]]/24.6-VLOOKUP(MYRANKS_H[[#This Row],[POS]],ReplacementLevel_H[],COLUMN(ReplacementLevel_H[RBI]),FALSE)</f>
        <v>-0.7239837398373985</v>
      </c>
      <c r="T249" s="26">
        <f>MYRANKS_H[[#This Row],[SB]]/9.4-VLOOKUP(MYRANKS_H[[#This Row],[POS]],ReplacementLevel_H[],COLUMN(ReplacementLevel_H[SB]),FALSE)</f>
        <v>-0.2372340425531915</v>
      </c>
      <c r="U249" s="26">
        <f>((MYRANKS_H[[#This Row],[H]]+1768)/(MYRANKS_H[[#This Row],[AB]]+6617)-0.267)/0.0024-VLOOKUP(MYRANKS_H[[#This Row],[POS]],ReplacementLevel_H[],COLUMN(ReplacementLevel_H[AVG]),FALSE)</f>
        <v>-0.25466975666281516</v>
      </c>
      <c r="V249" s="26">
        <f>MYRANKS_H[[#This Row],[RSGP]]+MYRANKS_H[[#This Row],[HRSGP]]+MYRANKS_H[[#This Row],[RBISGP]]+MYRANKS_H[[#This Row],[SBSGP]]+MYRANKS_H[[#This Row],[AVGSGP]]</f>
        <v>-2.3486267510609102</v>
      </c>
    </row>
    <row r="250" spans="1:22" ht="15" customHeight="1" x14ac:dyDescent="0.25">
      <c r="A250" s="7" t="s">
        <v>18159</v>
      </c>
      <c r="B250" s="8" t="str">
        <f>VLOOKUP(MYRANKS_H[[#This Row],[PLAYERID]],PLAYERIDMAP[],COLUMN(PLAYERIDMAP[LASTNAME]),FALSE)</f>
        <v>Francisco</v>
      </c>
      <c r="C250" s="11" t="str">
        <f>VLOOKUP(MYRANKS_H[[#This Row],[PLAYERID]],PLAYERIDMAP[],COLUMN(PLAYERIDMAP[FIRSTNAME]),FALSE)</f>
        <v xml:space="preserve">Juan </v>
      </c>
      <c r="D250" s="11" t="str">
        <f>VLOOKUP(MYRANKS_H[[#This Row],[PLAYERID]],PLAYERIDMAP[],COLUMN(PLAYERIDMAP[TEAM]),FALSE)</f>
        <v>ATL</v>
      </c>
      <c r="E250" s="11" t="str">
        <f>VLOOKUP(MYRANKS_H[[#This Row],[PLAYERID]],PLAYERIDMAP[],COLUMN(PLAYERIDMAP[POS]),FALSE)</f>
        <v>3B</v>
      </c>
      <c r="F250" s="11">
        <f>VLOOKUP(MYRANKS_H[[#This Row],[PLAYERID]],PLAYERIDMAP[],COLUMN(PLAYERIDMAP[IDFANGRAPHS]),FALSE)</f>
        <v>6978</v>
      </c>
      <c r="G250" s="12">
        <f>VLOOKUP(MYRANKS_H[[#This Row],[IDFRANGRAPHS]],STEAMER_H[],COLUMN(STEAMER_H[PA]),FALSE)</f>
        <v>285</v>
      </c>
      <c r="H250" s="12">
        <f>VLOOKUP(MYRANKS_H[[#This Row],[IDFRANGRAPHS]],STEAMER_H[],COLUMN(STEAMER_H[AB]),FALSE)</f>
        <v>264</v>
      </c>
      <c r="I250" s="12">
        <f>VLOOKUP(MYRANKS_H[[#This Row],[IDFRANGRAPHS]],STEAMER_H[],COLUMN(STEAMER_H[H]),FALSE)</f>
        <v>68</v>
      </c>
      <c r="J250" s="12">
        <f>VLOOKUP(MYRANKS_H[[#This Row],[IDFRANGRAPHS]],STEAMER_H[],COLUMN(STEAMER_H[HR]),FALSE)</f>
        <v>11</v>
      </c>
      <c r="K250" s="12">
        <f>VLOOKUP(MYRANKS_H[[#This Row],[IDFRANGRAPHS]],STEAMER_H[],COLUMN(STEAMER_H[R]),FALSE)</f>
        <v>31</v>
      </c>
      <c r="L250" s="12">
        <f>VLOOKUP(MYRANKS_H[[#This Row],[IDFRANGRAPHS]],STEAMER_H[],COLUMN(STEAMER_H[RBI]),FALSE)</f>
        <v>38</v>
      </c>
      <c r="M250" s="12">
        <f>VLOOKUP(MYRANKS_H[[#This Row],[IDFRANGRAPHS]],STEAMER_H[],COLUMN(STEAMER_H[BB]),FALSE)</f>
        <v>15</v>
      </c>
      <c r="N250" s="12">
        <f>VLOOKUP(MYRANKS_H[[#This Row],[IDFRANGRAPHS]],STEAMER_H[],COLUMN(STEAMER_H[SO]),FALSE)</f>
        <v>75</v>
      </c>
      <c r="O250" s="12">
        <f>VLOOKUP(MYRANKS_H[[#This Row],[IDFRANGRAPHS]],STEAMER_H[],COLUMN(STEAMER_H[SB]),FALSE)</f>
        <v>2</v>
      </c>
      <c r="P250" s="14">
        <f>MYRANKS_H[[#This Row],[H]]/MYRANKS_H[[#This Row],[AB]]</f>
        <v>0.25757575757575757</v>
      </c>
      <c r="Q250" s="26">
        <f>MYRANKS_H[[#This Row],[R]]/24.6-VLOOKUP(MYRANKS_H[[#This Row],[POS]],ReplacementLevel_H[],COLUMN(ReplacementLevel_H[R]),FALSE)</f>
        <v>-0.92983739837398383</v>
      </c>
      <c r="R250" s="26">
        <f>MYRANKS_H[[#This Row],[HR]]/10.4-VLOOKUP(MYRANKS_H[[#This Row],[POS]],ReplacementLevel_H[],COLUMN(ReplacementLevel_H[HR]),FALSE)</f>
        <v>-0.50230769230769234</v>
      </c>
      <c r="S250" s="26">
        <f>MYRANKS_H[[#This Row],[RBI]]/24.6-VLOOKUP(MYRANKS_H[[#This Row],[POS]],ReplacementLevel_H[],COLUMN(ReplacementLevel_H[RBI]),FALSE)</f>
        <v>-0.80528455284552858</v>
      </c>
      <c r="T250" s="26">
        <f>MYRANKS_H[[#This Row],[SB]]/9.4-VLOOKUP(MYRANKS_H[[#This Row],[POS]],ReplacementLevel_H[],COLUMN(ReplacementLevel_H[SB]),FALSE)</f>
        <v>-0.2372340425531915</v>
      </c>
      <c r="U250" s="26">
        <f>((MYRANKS_H[[#This Row],[H]]+1768)/(MYRANKS_H[[#This Row],[AB]]+6617)-0.267)/0.0024-VLOOKUP(MYRANKS_H[[#This Row],[POS]],ReplacementLevel_H[],COLUMN(ReplacementLevel_H[AVG]),FALSE)</f>
        <v>0.11570120622002728</v>
      </c>
      <c r="V250" s="26">
        <f>MYRANKS_H[[#This Row],[RSGP]]+MYRANKS_H[[#This Row],[HRSGP]]+MYRANKS_H[[#This Row],[RBISGP]]+MYRANKS_H[[#This Row],[SBSGP]]+MYRANKS_H[[#This Row],[AVGSGP]]</f>
        <v>-2.3589624798603688</v>
      </c>
    </row>
    <row r="251" spans="1:22" ht="15" customHeight="1" x14ac:dyDescent="0.25">
      <c r="A251" s="7" t="s">
        <v>18349</v>
      </c>
      <c r="B251" s="8" t="str">
        <f>VLOOKUP(MYRANKS_H[[#This Row],[PLAYERID]],PLAYERIDMAP[],COLUMN(PLAYERIDMAP[LASTNAME]),FALSE)</f>
        <v>Greene</v>
      </c>
      <c r="C251" s="11" t="str">
        <f>VLOOKUP(MYRANKS_H[[#This Row],[PLAYERID]],PLAYERIDMAP[],COLUMN(PLAYERIDMAP[FIRSTNAME]),FALSE)</f>
        <v xml:space="preserve">Tyler </v>
      </c>
      <c r="D251" s="11" t="str">
        <f>VLOOKUP(MYRANKS_H[[#This Row],[PLAYERID]],PLAYERIDMAP[],COLUMN(PLAYERIDMAP[TEAM]),FALSE)</f>
        <v>HOU</v>
      </c>
      <c r="E251" s="11" t="str">
        <f>VLOOKUP(MYRANKS_H[[#This Row],[PLAYERID]],PLAYERIDMAP[],COLUMN(PLAYERIDMAP[POS]),FALSE)</f>
        <v>2B</v>
      </c>
      <c r="F251" s="11">
        <f>VLOOKUP(MYRANKS_H[[#This Row],[PLAYERID]],PLAYERIDMAP[],COLUMN(PLAYERIDMAP[IDFANGRAPHS]),FALSE)</f>
        <v>4675</v>
      </c>
      <c r="G251" s="12">
        <f>VLOOKUP(MYRANKS_H[[#This Row],[IDFRANGRAPHS]],STEAMER_H[],COLUMN(STEAMER_H[PA]),FALSE)</f>
        <v>252</v>
      </c>
      <c r="H251" s="12">
        <f>VLOOKUP(MYRANKS_H[[#This Row],[IDFRANGRAPHS]],STEAMER_H[],COLUMN(STEAMER_H[AB]),FALSE)</f>
        <v>226</v>
      </c>
      <c r="I251" s="12">
        <f>VLOOKUP(MYRANKS_H[[#This Row],[IDFRANGRAPHS]],STEAMER_H[],COLUMN(STEAMER_H[H]),FALSE)</f>
        <v>55</v>
      </c>
      <c r="J251" s="12">
        <f>VLOOKUP(MYRANKS_H[[#This Row],[IDFRANGRAPHS]],STEAMER_H[],COLUMN(STEAMER_H[HR]),FALSE)</f>
        <v>7</v>
      </c>
      <c r="K251" s="12">
        <f>VLOOKUP(MYRANKS_H[[#This Row],[IDFRANGRAPHS]],STEAMER_H[],COLUMN(STEAMER_H[R]),FALSE)</f>
        <v>26</v>
      </c>
      <c r="L251" s="12">
        <f>VLOOKUP(MYRANKS_H[[#This Row],[IDFRANGRAPHS]],STEAMER_H[],COLUMN(STEAMER_H[RBI]),FALSE)</f>
        <v>27</v>
      </c>
      <c r="M251" s="12">
        <f>VLOOKUP(MYRANKS_H[[#This Row],[IDFRANGRAPHS]],STEAMER_H[],COLUMN(STEAMER_H[BB]),FALSE)</f>
        <v>19</v>
      </c>
      <c r="N251" s="12">
        <f>VLOOKUP(MYRANKS_H[[#This Row],[IDFRANGRAPHS]],STEAMER_H[],COLUMN(STEAMER_H[SO]),FALSE)</f>
        <v>67</v>
      </c>
      <c r="O251" s="12">
        <f>VLOOKUP(MYRANKS_H[[#This Row],[IDFRANGRAPHS]],STEAMER_H[],COLUMN(STEAMER_H[SB]),FALSE)</f>
        <v>8</v>
      </c>
      <c r="P251" s="14">
        <f>MYRANKS_H[[#This Row],[H]]/MYRANKS_H[[#This Row],[AB]]</f>
        <v>0.24336283185840707</v>
      </c>
      <c r="Q251" s="26">
        <f>MYRANKS_H[[#This Row],[R]]/24.6-VLOOKUP(MYRANKS_H[[#This Row],[POS]],ReplacementLevel_H[],COLUMN(ReplacementLevel_H[R]),FALSE)</f>
        <v>-1.213089430894309</v>
      </c>
      <c r="R251" s="26">
        <f>MYRANKS_H[[#This Row],[HR]]/10.4-VLOOKUP(MYRANKS_H[[#This Row],[POS]],ReplacementLevel_H[],COLUMN(ReplacementLevel_H[HR]),FALSE)</f>
        <v>-0.26692307692307693</v>
      </c>
      <c r="S251" s="26">
        <f>MYRANKS_H[[#This Row],[RBI]]/24.6-VLOOKUP(MYRANKS_H[[#This Row],[POS]],ReplacementLevel_H[],COLUMN(ReplacementLevel_H[RBI]),FALSE)</f>
        <v>-1.0024390243902441</v>
      </c>
      <c r="T251" s="26">
        <f>MYRANKS_H[[#This Row],[SB]]/9.4-VLOOKUP(MYRANKS_H[[#This Row],[POS]],ReplacementLevel_H[],COLUMN(ReplacementLevel_H[SB]),FALSE)</f>
        <v>0.23106382978723405</v>
      </c>
      <c r="U251" s="26">
        <f>((MYRANKS_H[[#This Row],[H]]+1768)/(MYRANKS_H[[#This Row],[AB]]+6617)-0.267)/0.0024-VLOOKUP(MYRANKS_H[[#This Row],[POS]],ReplacementLevel_H[],COLUMN(ReplacementLevel_H[AVG]),FALSE)</f>
        <v>-0.40848994105900377</v>
      </c>
      <c r="V251" s="26">
        <f>MYRANKS_H[[#This Row],[RSGP]]+MYRANKS_H[[#This Row],[HRSGP]]+MYRANKS_H[[#This Row],[RBISGP]]+MYRANKS_H[[#This Row],[SBSGP]]+MYRANKS_H[[#This Row],[AVGSGP]]</f>
        <v>-2.6598776434793998</v>
      </c>
    </row>
    <row r="252" spans="1:22" ht="15" customHeight="1" x14ac:dyDescent="0.25">
      <c r="A252" s="7" t="s">
        <v>19504</v>
      </c>
      <c r="B252" s="8" t="str">
        <f>VLOOKUP(MYRANKS_H[[#This Row],[PLAYERID]],PLAYERIDMAP[],COLUMN(PLAYERIDMAP[LASTNAME]),FALSE)</f>
        <v>Myers</v>
      </c>
      <c r="C252" s="11" t="str">
        <f>VLOOKUP(MYRANKS_H[[#This Row],[PLAYERID]],PLAYERIDMAP[],COLUMN(PLAYERIDMAP[FIRSTNAME]),FALSE)</f>
        <v xml:space="preserve">Wil </v>
      </c>
      <c r="D252" s="11" t="str">
        <f>VLOOKUP(MYRANKS_H[[#This Row],[PLAYERID]],PLAYERIDMAP[],COLUMN(PLAYERIDMAP[TEAM]),FALSE)</f>
        <v>TB</v>
      </c>
      <c r="E252" s="11" t="str">
        <f>VLOOKUP(MYRANKS_H[[#This Row],[PLAYERID]],PLAYERIDMAP[],COLUMN(PLAYERIDMAP[POS]),FALSE)</f>
        <v>OF</v>
      </c>
      <c r="F252" s="11" t="str">
        <f>VLOOKUP(MYRANKS_H[[#This Row],[PLAYERID]],PLAYERIDMAP[],COLUMN(PLAYERIDMAP[IDFANGRAPHS]),FALSE)</f>
        <v>sa501214</v>
      </c>
      <c r="G252" s="12">
        <f>VLOOKUP(MYRANKS_H[[#This Row],[IDFRANGRAPHS]],STEAMER_H[],COLUMN(STEAMER_H[PA]),FALSE)</f>
        <v>349</v>
      </c>
      <c r="H252" s="12">
        <f>VLOOKUP(MYRANKS_H[[#This Row],[IDFRANGRAPHS]],STEAMER_H[],COLUMN(STEAMER_H[AB]),FALSE)</f>
        <v>312</v>
      </c>
      <c r="I252" s="12">
        <f>VLOOKUP(MYRANKS_H[[#This Row],[IDFRANGRAPHS]],STEAMER_H[],COLUMN(STEAMER_H[H]),FALSE)</f>
        <v>79</v>
      </c>
      <c r="J252" s="12">
        <f>VLOOKUP(MYRANKS_H[[#This Row],[IDFRANGRAPHS]],STEAMER_H[],COLUMN(STEAMER_H[HR]),FALSE)</f>
        <v>12</v>
      </c>
      <c r="K252" s="12">
        <f>VLOOKUP(MYRANKS_H[[#This Row],[IDFRANGRAPHS]],STEAMER_H[],COLUMN(STEAMER_H[R]),FALSE)</f>
        <v>40</v>
      </c>
      <c r="L252" s="12">
        <f>VLOOKUP(MYRANKS_H[[#This Row],[IDFRANGRAPHS]],STEAMER_H[],COLUMN(STEAMER_H[RBI]),FALSE)</f>
        <v>42</v>
      </c>
      <c r="M252" s="12">
        <f>VLOOKUP(MYRANKS_H[[#This Row],[IDFRANGRAPHS]],STEAMER_H[],COLUMN(STEAMER_H[BB]),FALSE)</f>
        <v>31</v>
      </c>
      <c r="N252" s="12">
        <f>VLOOKUP(MYRANKS_H[[#This Row],[IDFRANGRAPHS]],STEAMER_H[],COLUMN(STEAMER_H[SO]),FALSE)</f>
        <v>78</v>
      </c>
      <c r="O252" s="12">
        <f>VLOOKUP(MYRANKS_H[[#This Row],[IDFRANGRAPHS]],STEAMER_H[],COLUMN(STEAMER_H[SB]),FALSE)</f>
        <v>4</v>
      </c>
      <c r="P252" s="14">
        <f>MYRANKS_H[[#This Row],[H]]/MYRANKS_H[[#This Row],[AB]]</f>
        <v>0.25320512820512819</v>
      </c>
      <c r="Q252" s="26">
        <f>MYRANKS_H[[#This Row],[R]]/24.6-VLOOKUP(MYRANKS_H[[#This Row],[POS]],ReplacementLevel_H[],COLUMN(ReplacementLevel_H[R]),FALSE)</f>
        <v>-0.74398373983739852</v>
      </c>
      <c r="R252" s="26">
        <f>MYRANKS_H[[#This Row],[HR]]/10.4-VLOOKUP(MYRANKS_H[[#This Row],[POS]],ReplacementLevel_H[],COLUMN(ReplacementLevel_H[HR]),FALSE)</f>
        <v>5.3846153846153655E-2</v>
      </c>
      <c r="S252" s="26">
        <f>MYRANKS_H[[#This Row],[RBI]]/24.6-VLOOKUP(MYRANKS_H[[#This Row],[POS]],ReplacementLevel_H[],COLUMN(ReplacementLevel_H[RBI]),FALSE)</f>
        <v>-0.33268292682926837</v>
      </c>
      <c r="T252" s="26">
        <f>MYRANKS_H[[#This Row],[SB]]/9.4-VLOOKUP(MYRANKS_H[[#This Row],[POS]],ReplacementLevel_H[],COLUMN(ReplacementLevel_H[SB]),FALSE)</f>
        <v>-0.91446808510638311</v>
      </c>
      <c r="U252" s="26">
        <f>((MYRANKS_H[[#This Row],[H]]+1768)/(MYRANKS_H[[#This Row],[AB]]+6617)-0.267)/0.0024-VLOOKUP(MYRANKS_H[[#This Row],[POS]],ReplacementLevel_H[],COLUMN(ReplacementLevel_H[AVG]),FALSE)</f>
        <v>-0.10298696300572684</v>
      </c>
      <c r="V252" s="26">
        <f>MYRANKS_H[[#This Row],[RSGP]]+MYRANKS_H[[#This Row],[HRSGP]]+MYRANKS_H[[#This Row],[RBISGP]]+MYRANKS_H[[#This Row],[SBSGP]]+MYRANKS_H[[#This Row],[AVGSGP]]</f>
        <v>-2.0402755609326233</v>
      </c>
    </row>
    <row r="253" spans="1:22" x14ac:dyDescent="0.25">
      <c r="A253" s="8" t="s">
        <v>19676</v>
      </c>
      <c r="B253" s="15" t="str">
        <f>VLOOKUP(MYRANKS_H[[#This Row],[PLAYERID]],PLAYERIDMAP[],COLUMN(PLAYERIDMAP[LASTNAME]),FALSE)</f>
        <v>Parmelee</v>
      </c>
      <c r="C253" s="12" t="str">
        <f>VLOOKUP(MYRANKS_H[[#This Row],[PLAYERID]],PLAYERIDMAP[],COLUMN(PLAYERIDMAP[FIRSTNAME]),FALSE)</f>
        <v xml:space="preserve">Chris </v>
      </c>
      <c r="D253" s="12" t="str">
        <f>VLOOKUP(MYRANKS_H[[#This Row],[PLAYERID]],PLAYERIDMAP[],COLUMN(PLAYERIDMAP[TEAM]),FALSE)</f>
        <v>MIN</v>
      </c>
      <c r="E253" s="12" t="str">
        <f>VLOOKUP(MYRANKS_H[[#This Row],[PLAYERID]],PLAYERIDMAP[],COLUMN(PLAYERIDMAP[POS]),FALSE)</f>
        <v>1B</v>
      </c>
      <c r="F253" s="12">
        <f>VLOOKUP(MYRANKS_H[[#This Row],[PLAYERID]],PLAYERIDMAP[],COLUMN(PLAYERIDMAP[IDFANGRAPHS]),FALSE)</f>
        <v>2554</v>
      </c>
      <c r="G253" s="12">
        <f>VLOOKUP(MYRANKS_H[[#This Row],[IDFRANGRAPHS]],STEAMER_H[],COLUMN(STEAMER_H[PA]),FALSE)</f>
        <v>358</v>
      </c>
      <c r="H253" s="12">
        <f>VLOOKUP(MYRANKS_H[[#This Row],[IDFRANGRAPHS]],STEAMER_H[],COLUMN(STEAMER_H[AB]),FALSE)</f>
        <v>316</v>
      </c>
      <c r="I253" s="12">
        <f>VLOOKUP(MYRANKS_H[[#This Row],[IDFRANGRAPHS]],STEAMER_H[],COLUMN(STEAMER_H[H]),FALSE)</f>
        <v>82</v>
      </c>
      <c r="J253" s="12">
        <f>VLOOKUP(MYRANKS_H[[#This Row],[IDFRANGRAPHS]],STEAMER_H[],COLUMN(STEAMER_H[HR]),FALSE)</f>
        <v>10</v>
      </c>
      <c r="K253" s="12">
        <f>VLOOKUP(MYRANKS_H[[#This Row],[IDFRANGRAPHS]],STEAMER_H[],COLUMN(STEAMER_H[R]),FALSE)</f>
        <v>39</v>
      </c>
      <c r="L253" s="12">
        <f>VLOOKUP(MYRANKS_H[[#This Row],[IDFRANGRAPHS]],STEAMER_H[],COLUMN(STEAMER_H[RBI]),FALSE)</f>
        <v>40</v>
      </c>
      <c r="M253" s="12">
        <f>VLOOKUP(MYRANKS_H[[#This Row],[IDFRANGRAPHS]],STEAMER_H[],COLUMN(STEAMER_H[BB]),FALSE)</f>
        <v>35</v>
      </c>
      <c r="N253" s="12">
        <f>VLOOKUP(MYRANKS_H[[#This Row],[IDFRANGRAPHS]],STEAMER_H[],COLUMN(STEAMER_H[SO]),FALSE)</f>
        <v>66</v>
      </c>
      <c r="O253" s="12">
        <f>VLOOKUP(MYRANKS_H[[#This Row],[IDFRANGRAPHS]],STEAMER_H[],COLUMN(STEAMER_H[SB]),FALSE)</f>
        <v>1</v>
      </c>
      <c r="P253" s="14">
        <f>MYRANKS_H[[#This Row],[H]]/MYRANKS_H[[#This Row],[AB]]</f>
        <v>0.25949367088607594</v>
      </c>
      <c r="Q253" s="26">
        <f>MYRANKS_H[[#This Row],[R]]/24.6-VLOOKUP(MYRANKS_H[[#This Row],[POS]],ReplacementLevel_H[],COLUMN(ReplacementLevel_H[R]),FALSE)</f>
        <v>-0.78463414634146367</v>
      </c>
      <c r="R253" s="26">
        <f>MYRANKS_H[[#This Row],[HR]]/10.4-VLOOKUP(MYRANKS_H[[#This Row],[POS]],ReplacementLevel_H[],COLUMN(ReplacementLevel_H[HR]),FALSE)</f>
        <v>-0.57846153846153858</v>
      </c>
      <c r="S253" s="26">
        <f>MYRANKS_H[[#This Row],[RBI]]/24.6-VLOOKUP(MYRANKS_H[[#This Row],[POS]],ReplacementLevel_H[],COLUMN(ReplacementLevel_H[RBI]),FALSE)</f>
        <v>-0.83398373983739837</v>
      </c>
      <c r="T253" s="26">
        <f>MYRANKS_H[[#This Row],[SB]]/9.4-VLOOKUP(MYRANKS_H[[#This Row],[POS]],ReplacementLevel_H[],COLUMN(ReplacementLevel_H[SB]),FALSE)</f>
        <v>-0.15361702127659577</v>
      </c>
      <c r="U253" s="26">
        <f>((MYRANKS_H[[#This Row],[H]]+1768)/(MYRANKS_H[[#This Row],[AB]]+6617)-0.267)/0.0024-VLOOKUP(MYRANKS_H[[#This Row],[POS]],ReplacementLevel_H[],COLUMN(ReplacementLevel_H[AVG]),FALSE)</f>
        <v>0.17322996297897644</v>
      </c>
      <c r="V253" s="26">
        <f>MYRANKS_H[[#This Row],[RSGP]]+MYRANKS_H[[#This Row],[HRSGP]]+MYRANKS_H[[#This Row],[RBISGP]]+MYRANKS_H[[#This Row],[SBSGP]]+MYRANKS_H[[#This Row],[AVGSGP]]</f>
        <v>-2.1774664829380197</v>
      </c>
    </row>
    <row r="254" spans="1:22" ht="15" customHeight="1" x14ac:dyDescent="0.25">
      <c r="A254" s="7" t="s">
        <v>18259</v>
      </c>
      <c r="B254" s="8" t="str">
        <f>VLOOKUP(MYRANKS_H[[#This Row],[PLAYERID]],PLAYERIDMAP[],COLUMN(PLAYERIDMAP[LASTNAME]),FALSE)</f>
        <v>Getz</v>
      </c>
      <c r="C254" s="11" t="str">
        <f>VLOOKUP(MYRANKS_H[[#This Row],[PLAYERID]],PLAYERIDMAP[],COLUMN(PLAYERIDMAP[FIRSTNAME]),FALSE)</f>
        <v xml:space="preserve">Chris </v>
      </c>
      <c r="D254" s="11" t="str">
        <f>VLOOKUP(MYRANKS_H[[#This Row],[PLAYERID]],PLAYERIDMAP[],COLUMN(PLAYERIDMAP[TEAM]),FALSE)</f>
        <v>KC</v>
      </c>
      <c r="E254" s="11" t="str">
        <f>VLOOKUP(MYRANKS_H[[#This Row],[PLAYERID]],PLAYERIDMAP[],COLUMN(PLAYERIDMAP[POS]),FALSE)</f>
        <v>2B</v>
      </c>
      <c r="F254" s="11">
        <f>VLOOKUP(MYRANKS_H[[#This Row],[PLAYERID]],PLAYERIDMAP[],COLUMN(PLAYERIDMAP[IDFANGRAPHS]),FALSE)</f>
        <v>3388</v>
      </c>
      <c r="G254" s="12">
        <f>VLOOKUP(MYRANKS_H[[#This Row],[IDFRANGRAPHS]],STEAMER_H[],COLUMN(STEAMER_H[PA]),FALSE)</f>
        <v>291</v>
      </c>
      <c r="H254" s="12">
        <f>VLOOKUP(MYRANKS_H[[#This Row],[IDFRANGRAPHS]],STEAMER_H[],COLUMN(STEAMER_H[AB]),FALSE)</f>
        <v>264</v>
      </c>
      <c r="I254" s="12">
        <f>VLOOKUP(MYRANKS_H[[#This Row],[IDFRANGRAPHS]],STEAMER_H[],COLUMN(STEAMER_H[H]),FALSE)</f>
        <v>70</v>
      </c>
      <c r="J254" s="12">
        <f>VLOOKUP(MYRANKS_H[[#This Row],[IDFRANGRAPHS]],STEAMER_H[],COLUMN(STEAMER_H[HR]),FALSE)</f>
        <v>1</v>
      </c>
      <c r="K254" s="12">
        <f>VLOOKUP(MYRANKS_H[[#This Row],[IDFRANGRAPHS]],STEAMER_H[],COLUMN(STEAMER_H[R]),FALSE)</f>
        <v>30</v>
      </c>
      <c r="L254" s="12">
        <f>VLOOKUP(MYRANKS_H[[#This Row],[IDFRANGRAPHS]],STEAMER_H[],COLUMN(STEAMER_H[RBI]),FALSE)</f>
        <v>24</v>
      </c>
      <c r="M254" s="12">
        <f>VLOOKUP(MYRANKS_H[[#This Row],[IDFRANGRAPHS]],STEAMER_H[],COLUMN(STEAMER_H[BB]),FALSE)</f>
        <v>21</v>
      </c>
      <c r="N254" s="12">
        <f>VLOOKUP(MYRANKS_H[[#This Row],[IDFRANGRAPHS]],STEAMER_H[],COLUMN(STEAMER_H[SO]),FALSE)</f>
        <v>30</v>
      </c>
      <c r="O254" s="12">
        <f>VLOOKUP(MYRANKS_H[[#This Row],[IDFRANGRAPHS]],STEAMER_H[],COLUMN(STEAMER_H[SB]),FALSE)</f>
        <v>10</v>
      </c>
      <c r="P254" s="14">
        <f>MYRANKS_H[[#This Row],[H]]/MYRANKS_H[[#This Row],[AB]]</f>
        <v>0.26515151515151514</v>
      </c>
      <c r="Q254" s="26">
        <f>MYRANKS_H[[#This Row],[R]]/24.6-VLOOKUP(MYRANKS_H[[#This Row],[POS]],ReplacementLevel_H[],COLUMN(ReplacementLevel_H[R]),FALSE)</f>
        <v>-1.0504878048780488</v>
      </c>
      <c r="R254" s="26">
        <f>MYRANKS_H[[#This Row],[HR]]/10.4-VLOOKUP(MYRANKS_H[[#This Row],[POS]],ReplacementLevel_H[],COLUMN(ReplacementLevel_H[HR]),FALSE)</f>
        <v>-0.8438461538461538</v>
      </c>
      <c r="S254" s="26">
        <f>MYRANKS_H[[#This Row],[RBI]]/24.6-VLOOKUP(MYRANKS_H[[#This Row],[POS]],ReplacementLevel_H[],COLUMN(ReplacementLevel_H[RBI]),FALSE)</f>
        <v>-1.1243902439024391</v>
      </c>
      <c r="T254" s="26">
        <f>MYRANKS_H[[#This Row],[SB]]/9.4-VLOOKUP(MYRANKS_H[[#This Row],[POS]],ReplacementLevel_H[],COLUMN(ReplacementLevel_H[SB]),FALSE)</f>
        <v>0.44382978723404254</v>
      </c>
      <c r="U254" s="26">
        <f>((MYRANKS_H[[#This Row],[H]]+1768)/(MYRANKS_H[[#This Row],[AB]]+6617)-0.267)/0.0024-VLOOKUP(MYRANKS_H[[#This Row],[POS]],ReplacementLevel_H[],COLUMN(ReplacementLevel_H[AVG]),FALSE)</f>
        <v>-0.11319236545075759</v>
      </c>
      <c r="V254" s="26">
        <f>MYRANKS_H[[#This Row],[RSGP]]+MYRANKS_H[[#This Row],[HRSGP]]+MYRANKS_H[[#This Row],[RBISGP]]+MYRANKS_H[[#This Row],[SBSGP]]+MYRANKS_H[[#This Row],[AVGSGP]]</f>
        <v>-2.6880867808433568</v>
      </c>
    </row>
    <row r="255" spans="1:22" ht="15" customHeight="1" x14ac:dyDescent="0.25">
      <c r="A255" s="7" t="s">
        <v>18155</v>
      </c>
      <c r="B255" s="8" t="str">
        <f>VLOOKUP(MYRANKS_H[[#This Row],[PLAYERID]],PLAYERIDMAP[],COLUMN(PLAYERIDMAP[LASTNAME]),FALSE)</f>
        <v>Francoeur</v>
      </c>
      <c r="C255" s="11" t="str">
        <f>VLOOKUP(MYRANKS_H[[#This Row],[PLAYERID]],PLAYERIDMAP[],COLUMN(PLAYERIDMAP[FIRSTNAME]),FALSE)</f>
        <v xml:space="preserve">Jeff </v>
      </c>
      <c r="D255" s="11" t="str">
        <f>VLOOKUP(MYRANKS_H[[#This Row],[PLAYERID]],PLAYERIDMAP[],COLUMN(PLAYERIDMAP[TEAM]),FALSE)</f>
        <v>KC</v>
      </c>
      <c r="E255" s="11" t="str">
        <f>VLOOKUP(MYRANKS_H[[#This Row],[PLAYERID]],PLAYERIDMAP[],COLUMN(PLAYERIDMAP[POS]),FALSE)</f>
        <v>OF</v>
      </c>
      <c r="F255" s="11">
        <f>VLOOKUP(MYRANKS_H[[#This Row],[PLAYERID]],PLAYERIDMAP[],COLUMN(PLAYERIDMAP[IDFANGRAPHS]),FALSE)</f>
        <v>4792</v>
      </c>
      <c r="G255" s="12">
        <f>VLOOKUP(MYRANKS_H[[#This Row],[IDFRANGRAPHS]],STEAMER_H[],COLUMN(STEAMER_H[PA]),FALSE)</f>
        <v>388</v>
      </c>
      <c r="H255" s="12">
        <f>VLOOKUP(MYRANKS_H[[#This Row],[IDFRANGRAPHS]],STEAMER_H[],COLUMN(STEAMER_H[AB]),FALSE)</f>
        <v>354</v>
      </c>
      <c r="I255" s="12">
        <f>VLOOKUP(MYRANKS_H[[#This Row],[IDFRANGRAPHS]],STEAMER_H[],COLUMN(STEAMER_H[H]),FALSE)</f>
        <v>90</v>
      </c>
      <c r="J255" s="12">
        <f>VLOOKUP(MYRANKS_H[[#This Row],[IDFRANGRAPHS]],STEAMER_H[],COLUMN(STEAMER_H[HR]),FALSE)</f>
        <v>10</v>
      </c>
      <c r="K255" s="12">
        <f>VLOOKUP(MYRANKS_H[[#This Row],[IDFRANGRAPHS]],STEAMER_H[],COLUMN(STEAMER_H[R]),FALSE)</f>
        <v>41</v>
      </c>
      <c r="L255" s="12">
        <f>VLOOKUP(MYRANKS_H[[#This Row],[IDFRANGRAPHS]],STEAMER_H[],COLUMN(STEAMER_H[RBI]),FALSE)</f>
        <v>44</v>
      </c>
      <c r="M255" s="12">
        <f>VLOOKUP(MYRANKS_H[[#This Row],[IDFRANGRAPHS]],STEAMER_H[],COLUMN(STEAMER_H[BB]),FALSE)</f>
        <v>24</v>
      </c>
      <c r="N255" s="12">
        <f>VLOOKUP(MYRANKS_H[[#This Row],[IDFRANGRAPHS]],STEAMER_H[],COLUMN(STEAMER_H[SO]),FALSE)</f>
        <v>73</v>
      </c>
      <c r="O255" s="12">
        <f>VLOOKUP(MYRANKS_H[[#This Row],[IDFRANGRAPHS]],STEAMER_H[],COLUMN(STEAMER_H[SB]),FALSE)</f>
        <v>4</v>
      </c>
      <c r="P255" s="14">
        <f>MYRANKS_H[[#This Row],[H]]/MYRANKS_H[[#This Row],[AB]]</f>
        <v>0.25423728813559321</v>
      </c>
      <c r="Q255" s="26">
        <f>MYRANKS_H[[#This Row],[R]]/24.6-VLOOKUP(MYRANKS_H[[#This Row],[POS]],ReplacementLevel_H[],COLUMN(ReplacementLevel_H[R]),FALSE)</f>
        <v>-0.70333333333333359</v>
      </c>
      <c r="R255" s="26">
        <f>MYRANKS_H[[#This Row],[HR]]/10.4-VLOOKUP(MYRANKS_H[[#This Row],[POS]],ReplacementLevel_H[],COLUMN(ReplacementLevel_H[HR]),FALSE)</f>
        <v>-0.13846153846153864</v>
      </c>
      <c r="S255" s="26">
        <f>MYRANKS_H[[#This Row],[RBI]]/24.6-VLOOKUP(MYRANKS_H[[#This Row],[POS]],ReplacementLevel_H[],COLUMN(ReplacementLevel_H[RBI]),FALSE)</f>
        <v>-0.25138211382113829</v>
      </c>
      <c r="T255" s="26">
        <f>MYRANKS_H[[#This Row],[SB]]/9.4-VLOOKUP(MYRANKS_H[[#This Row],[POS]],ReplacementLevel_H[],COLUMN(ReplacementLevel_H[SB]),FALSE)</f>
        <v>-0.91446808510638311</v>
      </c>
      <c r="U255" s="26">
        <f>((MYRANKS_H[[#This Row],[H]]+1768)/(MYRANKS_H[[#This Row],[AB]]+6617)-0.267)/0.0024-VLOOKUP(MYRANKS_H[[#This Row],[POS]],ReplacementLevel_H[],COLUMN(ReplacementLevel_H[AVG]),FALSE)</f>
        <v>-0.11467556065605465</v>
      </c>
      <c r="V255" s="26">
        <f>MYRANKS_H[[#This Row],[RSGP]]+MYRANKS_H[[#This Row],[HRSGP]]+MYRANKS_H[[#This Row],[RBISGP]]+MYRANKS_H[[#This Row],[SBSGP]]+MYRANKS_H[[#This Row],[AVGSGP]]</f>
        <v>-2.122320631378448</v>
      </c>
    </row>
    <row r="256" spans="1:22" ht="15" customHeight="1" x14ac:dyDescent="0.25">
      <c r="A256" s="7" t="s">
        <v>19075</v>
      </c>
      <c r="B256" s="8" t="str">
        <f>VLOOKUP(MYRANKS_H[[#This Row],[PLAYERID]],PLAYERIDMAP[],COLUMN(PLAYERIDMAP[LASTNAME]),FALSE)</f>
        <v>Lombardozzi</v>
      </c>
      <c r="C256" s="11" t="str">
        <f>VLOOKUP(MYRANKS_H[[#This Row],[PLAYERID]],PLAYERIDMAP[],COLUMN(PLAYERIDMAP[FIRSTNAME]),FALSE)</f>
        <v xml:space="preserve">Steve </v>
      </c>
      <c r="D256" s="11" t="str">
        <f>VLOOKUP(MYRANKS_H[[#This Row],[PLAYERID]],PLAYERIDMAP[],COLUMN(PLAYERIDMAP[TEAM]),FALSE)</f>
        <v>WAS</v>
      </c>
      <c r="E256" s="11" t="str">
        <f>VLOOKUP(MYRANKS_H[[#This Row],[PLAYERID]],PLAYERIDMAP[],COLUMN(PLAYERIDMAP[POS]),FALSE)</f>
        <v>2B</v>
      </c>
      <c r="F256" s="11">
        <f>VLOOKUP(MYRANKS_H[[#This Row],[PLAYERID]],PLAYERIDMAP[],COLUMN(PLAYERIDMAP[IDFANGRAPHS]),FALSE)</f>
        <v>5422</v>
      </c>
      <c r="G256" s="12">
        <f>VLOOKUP(MYRANKS_H[[#This Row],[IDFRANGRAPHS]],STEAMER_H[],COLUMN(STEAMER_H[PA]),FALSE)</f>
        <v>298</v>
      </c>
      <c r="H256" s="12">
        <f>VLOOKUP(MYRANKS_H[[#This Row],[IDFRANGRAPHS]],STEAMER_H[],COLUMN(STEAMER_H[AB]),FALSE)</f>
        <v>272</v>
      </c>
      <c r="I256" s="12">
        <f>VLOOKUP(MYRANKS_H[[#This Row],[IDFRANGRAPHS]],STEAMER_H[],COLUMN(STEAMER_H[H]),FALSE)</f>
        <v>72</v>
      </c>
      <c r="J256" s="12">
        <f>VLOOKUP(MYRANKS_H[[#This Row],[IDFRANGRAPHS]],STEAMER_H[],COLUMN(STEAMER_H[HR]),FALSE)</f>
        <v>4</v>
      </c>
      <c r="K256" s="12">
        <f>VLOOKUP(MYRANKS_H[[#This Row],[IDFRANGRAPHS]],STEAMER_H[],COLUMN(STEAMER_H[R]),FALSE)</f>
        <v>28</v>
      </c>
      <c r="L256" s="12">
        <f>VLOOKUP(MYRANKS_H[[#This Row],[IDFRANGRAPHS]],STEAMER_H[],COLUMN(STEAMER_H[RBI]),FALSE)</f>
        <v>28</v>
      </c>
      <c r="M256" s="12">
        <f>VLOOKUP(MYRANKS_H[[#This Row],[IDFRANGRAPHS]],STEAMER_H[],COLUMN(STEAMER_H[BB]),FALSE)</f>
        <v>18</v>
      </c>
      <c r="N256" s="12">
        <f>VLOOKUP(MYRANKS_H[[#This Row],[IDFRANGRAPHS]],STEAMER_H[],COLUMN(STEAMER_H[SO]),FALSE)</f>
        <v>36</v>
      </c>
      <c r="O256" s="12">
        <f>VLOOKUP(MYRANKS_H[[#This Row],[IDFRANGRAPHS]],STEAMER_H[],COLUMN(STEAMER_H[SB]),FALSE)</f>
        <v>6</v>
      </c>
      <c r="P256" s="14">
        <f>MYRANKS_H[[#This Row],[H]]/MYRANKS_H[[#This Row],[AB]]</f>
        <v>0.26470588235294118</v>
      </c>
      <c r="Q256" s="26">
        <f>MYRANKS_H[[#This Row],[R]]/24.6-VLOOKUP(MYRANKS_H[[#This Row],[POS]],ReplacementLevel_H[],COLUMN(ReplacementLevel_H[R]),FALSE)</f>
        <v>-1.1317886178861789</v>
      </c>
      <c r="R256" s="26">
        <f>MYRANKS_H[[#This Row],[HR]]/10.4-VLOOKUP(MYRANKS_H[[#This Row],[POS]],ReplacementLevel_H[],COLUMN(ReplacementLevel_H[HR]),FALSE)</f>
        <v>-0.55538461538461537</v>
      </c>
      <c r="S256" s="26">
        <f>MYRANKS_H[[#This Row],[RBI]]/24.6-VLOOKUP(MYRANKS_H[[#This Row],[POS]],ReplacementLevel_H[],COLUMN(ReplacementLevel_H[RBI]),FALSE)</f>
        <v>-0.96178861788617898</v>
      </c>
      <c r="T256" s="26">
        <f>MYRANKS_H[[#This Row],[SB]]/9.4-VLOOKUP(MYRANKS_H[[#This Row],[POS]],ReplacementLevel_H[],COLUMN(ReplacementLevel_H[SB]),FALSE)</f>
        <v>1.8297872340425458E-2</v>
      </c>
      <c r="U256" s="26">
        <f>((MYRANKS_H[[#This Row],[H]]+1768)/(MYRANKS_H[[#This Row],[AB]]+6617)-0.267)/0.0024-VLOOKUP(MYRANKS_H[[#This Row],[POS]],ReplacementLevel_H[],COLUMN(ReplacementLevel_H[AVG]),FALSE)</f>
        <v>-0.121472395606533</v>
      </c>
      <c r="V256" s="26">
        <f>MYRANKS_H[[#This Row],[RSGP]]+MYRANKS_H[[#This Row],[HRSGP]]+MYRANKS_H[[#This Row],[RBISGP]]+MYRANKS_H[[#This Row],[SBSGP]]+MYRANKS_H[[#This Row],[AVGSGP]]</f>
        <v>-2.7521363744230811</v>
      </c>
    </row>
    <row r="257" spans="1:22" x14ac:dyDescent="0.25">
      <c r="A257" s="8" t="s">
        <v>20129</v>
      </c>
      <c r="B257" s="15" t="str">
        <f>VLOOKUP(MYRANKS_H[[#This Row],[PLAYERID]],PLAYERIDMAP[],COLUMN(PLAYERIDMAP[LASTNAME]),FALSE)</f>
        <v>Ross</v>
      </c>
      <c r="C257" s="12" t="str">
        <f>VLOOKUP(MYRANKS_H[[#This Row],[PLAYERID]],PLAYERIDMAP[],COLUMN(PLAYERIDMAP[FIRSTNAME]),FALSE)</f>
        <v xml:space="preserve">David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1551</v>
      </c>
      <c r="G257" s="12">
        <f>VLOOKUP(MYRANKS_H[[#This Row],[IDFRANGRAPHS]],STEAMER_H[],COLUMN(STEAMER_H[PA]),FALSE)</f>
        <v>143</v>
      </c>
      <c r="H257" s="12">
        <f>VLOOKUP(MYRANKS_H[[#This Row],[IDFRANGRAPHS]],STEAMER_H[],COLUMN(STEAMER_H[AB]),FALSE)</f>
        <v>126</v>
      </c>
      <c r="I257" s="12">
        <f>VLOOKUP(MYRANKS_H[[#This Row],[IDFRANGRAPHS]],STEAMER_H[],COLUMN(STEAMER_H[H]),FALSE)</f>
        <v>31</v>
      </c>
      <c r="J257" s="12">
        <f>VLOOKUP(MYRANKS_H[[#This Row],[IDFRANGRAPHS]],STEAMER_H[],COLUMN(STEAMER_H[HR]),FALSE)</f>
        <v>4</v>
      </c>
      <c r="K257" s="12">
        <f>VLOOKUP(MYRANKS_H[[#This Row],[IDFRANGRAPHS]],STEAMER_H[],COLUMN(STEAMER_H[R]),FALSE)</f>
        <v>16</v>
      </c>
      <c r="L257" s="12">
        <f>VLOOKUP(MYRANKS_H[[#This Row],[IDFRANGRAPHS]],STEAMER_H[],COLUMN(STEAMER_H[RBI]),FALSE)</f>
        <v>16</v>
      </c>
      <c r="M257" s="12">
        <f>VLOOKUP(MYRANKS_H[[#This Row],[IDFRANGRAPHS]],STEAMER_H[],COLUMN(STEAMER_H[BB]),FALSE)</f>
        <v>14</v>
      </c>
      <c r="N257" s="12">
        <f>VLOOKUP(MYRANKS_H[[#This Row],[IDFRANGRAPHS]],STEAMER_H[],COLUMN(STEAMER_H[SO]),FALSE)</f>
        <v>38</v>
      </c>
      <c r="O257" s="12">
        <f>VLOOKUP(MYRANKS_H[[#This Row],[IDFRANGRAPHS]],STEAMER_H[],COLUMN(STEAMER_H[SB]),FALSE)</f>
        <v>1</v>
      </c>
      <c r="P257" s="14">
        <f>MYRANKS_H[[#This Row],[H]]/MYRANKS_H[[#This Row],[AB]]</f>
        <v>0.24603174603174602</v>
      </c>
      <c r="Q257" s="26">
        <f>MYRANKS_H[[#This Row],[R]]/24.6-VLOOKUP(MYRANKS_H[[#This Row],[POS]],ReplacementLevel_H[],COLUMN(ReplacementLevel_H[R]),FALSE)</f>
        <v>-0.73959349593495927</v>
      </c>
      <c r="R257" s="26">
        <f>MYRANKS_H[[#This Row],[HR]]/10.4-VLOOKUP(MYRANKS_H[[#This Row],[POS]],ReplacementLevel_H[],COLUMN(ReplacementLevel_H[HR]),FALSE)</f>
        <v>-0.48538461538461541</v>
      </c>
      <c r="S257" s="26">
        <f>MYRANKS_H[[#This Row],[RBI]]/24.6-VLOOKUP(MYRANKS_H[[#This Row],[POS]],ReplacementLevel_H[],COLUMN(ReplacementLevel_H[RBI]),FALSE)</f>
        <v>-0.75959349593495928</v>
      </c>
      <c r="T257" s="26">
        <f>MYRANKS_H[[#This Row],[SB]]/9.4-VLOOKUP(MYRANKS_H[[#This Row],[POS]],ReplacementLevel_H[],COLUMN(ReplacementLevel_H[SB]),FALSE)</f>
        <v>-2.3617021276595748E-2</v>
      </c>
      <c r="U257" s="26">
        <f>((MYRANKS_H[[#This Row],[H]]+1768)/(MYRANKS_H[[#This Row],[AB]]+6617)-0.267)/0.0024-VLOOKUP(MYRANKS_H[[#This Row],[POS]],ReplacementLevel_H[],COLUMN(ReplacementLevel_H[AVG]),FALSE)</f>
        <v>0.26466459043946511</v>
      </c>
      <c r="V257" s="26">
        <f>MYRANKS_H[[#This Row],[RSGP]]+MYRANKS_H[[#This Row],[HRSGP]]+MYRANKS_H[[#This Row],[RBISGP]]+MYRANKS_H[[#This Row],[SBSGP]]+MYRANKS_H[[#This Row],[AVGSGP]]</f>
        <v>-1.7435240380916643</v>
      </c>
    </row>
    <row r="258" spans="1:22" ht="15" customHeight="1" x14ac:dyDescent="0.25">
      <c r="A258" s="8" t="s">
        <v>20591</v>
      </c>
      <c r="B258" s="15" t="str">
        <f>VLOOKUP(MYRANKS_H[[#This Row],[PLAYERID]],PLAYERIDMAP[],COLUMN(PLAYERIDMAP[LASTNAME]),FALSE)</f>
        <v>Valdespin</v>
      </c>
      <c r="C258" s="12" t="str">
        <f>VLOOKUP(MYRANKS_H[[#This Row],[PLAYERID]],PLAYERIDMAP[],COLUMN(PLAYERIDMAP[FIRSTNAME]),FALSE)</f>
        <v xml:space="preserve">Jordany </v>
      </c>
      <c r="D258" s="12" t="str">
        <f>VLOOKUP(MYRANKS_H[[#This Row],[PLAYERID]],PLAYERIDMAP[],COLUMN(PLAYERIDMAP[TEAM]),FALSE)</f>
        <v>NYM</v>
      </c>
      <c r="E258" s="12" t="str">
        <f>VLOOKUP(MYRANKS_H[[#This Row],[PLAYERID]],PLAYERIDMAP[],COLUMN(PLAYERIDMAP[POS]),FALSE)</f>
        <v>2B</v>
      </c>
      <c r="F258" s="12">
        <f>VLOOKUP(MYRANKS_H[[#This Row],[PLAYERID]],PLAYERIDMAP[],COLUMN(PLAYERIDMAP[IDFANGRAPHS]),FALSE)</f>
        <v>5098</v>
      </c>
      <c r="G258" s="12">
        <f>VLOOKUP(MYRANKS_H[[#This Row],[IDFRANGRAPHS]],STEAMER_H[],COLUMN(STEAMER_H[PA]),FALSE)</f>
        <v>228</v>
      </c>
      <c r="H258" s="12">
        <f>VLOOKUP(MYRANKS_H[[#This Row],[IDFRANGRAPHS]],STEAMER_H[],COLUMN(STEAMER_H[AB]),FALSE)</f>
        <v>213</v>
      </c>
      <c r="I258" s="12">
        <f>VLOOKUP(MYRANKS_H[[#This Row],[IDFRANGRAPHS]],STEAMER_H[],COLUMN(STEAMER_H[H]),FALSE)</f>
        <v>55</v>
      </c>
      <c r="J258" s="12">
        <f>VLOOKUP(MYRANKS_H[[#This Row],[IDFRANGRAPHS]],STEAMER_H[],COLUMN(STEAMER_H[HR]),FALSE)</f>
        <v>5</v>
      </c>
      <c r="K258" s="12">
        <f>VLOOKUP(MYRANKS_H[[#This Row],[IDFRANGRAPHS]],STEAMER_H[],COLUMN(STEAMER_H[R]),FALSE)</f>
        <v>22</v>
      </c>
      <c r="L258" s="12">
        <f>VLOOKUP(MYRANKS_H[[#This Row],[IDFRANGRAPHS]],STEAMER_H[],COLUMN(STEAMER_H[RBI]),FALSE)</f>
        <v>25</v>
      </c>
      <c r="M258" s="12">
        <f>VLOOKUP(MYRANKS_H[[#This Row],[IDFRANGRAPHS]],STEAMER_H[],COLUMN(STEAMER_H[BB]),FALSE)</f>
        <v>10</v>
      </c>
      <c r="N258" s="12">
        <f>VLOOKUP(MYRANKS_H[[#This Row],[IDFRANGRAPHS]],STEAMER_H[],COLUMN(STEAMER_H[SO]),FALSE)</f>
        <v>40</v>
      </c>
      <c r="O258" s="12">
        <f>VLOOKUP(MYRANKS_H[[#This Row],[IDFRANGRAPHS]],STEAMER_H[],COLUMN(STEAMER_H[SB]),FALSE)</f>
        <v>9</v>
      </c>
      <c r="P258" s="14">
        <f>MYRANKS_H[[#This Row],[H]]/MYRANKS_H[[#This Row],[AB]]</f>
        <v>0.25821596244131456</v>
      </c>
      <c r="Q258" s="26">
        <f>MYRANKS_H[[#This Row],[R]]/24.6-VLOOKUP(MYRANKS_H[[#This Row],[POS]],ReplacementLevel_H[],COLUMN(ReplacementLevel_H[R]),FALSE)</f>
        <v>-1.3756910569105691</v>
      </c>
      <c r="R258" s="26">
        <f>MYRANKS_H[[#This Row],[HR]]/10.4-VLOOKUP(MYRANKS_H[[#This Row],[POS]],ReplacementLevel_H[],COLUMN(ReplacementLevel_H[HR]),FALSE)</f>
        <v>-0.45923076923076922</v>
      </c>
      <c r="S258" s="26">
        <f>MYRANKS_H[[#This Row],[RBI]]/24.6-VLOOKUP(MYRANKS_H[[#This Row],[POS]],ReplacementLevel_H[],COLUMN(ReplacementLevel_H[RBI]),FALSE)</f>
        <v>-1.0837398373983742</v>
      </c>
      <c r="T258" s="26">
        <f>MYRANKS_H[[#This Row],[SB]]/9.4-VLOOKUP(MYRANKS_H[[#This Row],[POS]],ReplacementLevel_H[],COLUMN(ReplacementLevel_H[SB]),FALSE)</f>
        <v>0.33744680851063824</v>
      </c>
      <c r="U258" s="26">
        <f>((MYRANKS_H[[#This Row],[H]]+1768)/(MYRANKS_H[[#This Row],[AB]]+6617)-0.267)/0.0024-VLOOKUP(MYRANKS_H[[#This Row],[POS]],ReplacementLevel_H[],COLUMN(ReplacementLevel_H[AVG]),FALSE)</f>
        <v>-0.19721327476819323</v>
      </c>
      <c r="V258" s="26">
        <f>MYRANKS_H[[#This Row],[RSGP]]+MYRANKS_H[[#This Row],[HRSGP]]+MYRANKS_H[[#This Row],[RBISGP]]+MYRANKS_H[[#This Row],[SBSGP]]+MYRANKS_H[[#This Row],[AVGSGP]]</f>
        <v>-2.7784281297972675</v>
      </c>
    </row>
    <row r="259" spans="1:22" ht="15" customHeight="1" x14ac:dyDescent="0.25">
      <c r="A259" s="7" t="s">
        <v>17865</v>
      </c>
      <c r="B259" s="8" t="str">
        <f>VLOOKUP(MYRANKS_H[[#This Row],[PLAYERID]],PLAYERIDMAP[],COLUMN(PLAYERIDMAP[LASTNAME]),FALSE)</f>
        <v>Descalso</v>
      </c>
      <c r="C259" s="11" t="str">
        <f>VLOOKUP(MYRANKS_H[[#This Row],[PLAYERID]],PLAYERIDMAP[],COLUMN(PLAYERIDMAP[FIRSTNAME]),FALSE)</f>
        <v xml:space="preserve">Daniel </v>
      </c>
      <c r="D259" s="11" t="str">
        <f>VLOOKUP(MYRANKS_H[[#This Row],[PLAYERID]],PLAYERIDMAP[],COLUMN(PLAYERIDMAP[TEAM]),FALSE)</f>
        <v>STL</v>
      </c>
      <c r="E259" s="11" t="str">
        <f>VLOOKUP(MYRANKS_H[[#This Row],[PLAYERID]],PLAYERIDMAP[],COLUMN(PLAYERIDMAP[POS]),FALSE)</f>
        <v>2B</v>
      </c>
      <c r="F259" s="11">
        <f>VLOOKUP(MYRANKS_H[[#This Row],[PLAYERID]],PLAYERIDMAP[],COLUMN(PLAYERIDMAP[IDFANGRAPHS]),FALSE)</f>
        <v>8392</v>
      </c>
      <c r="G259" s="12">
        <f>VLOOKUP(MYRANKS_H[[#This Row],[IDFRANGRAPHS]],STEAMER_H[],COLUMN(STEAMER_H[PA]),FALSE)</f>
        <v>380</v>
      </c>
      <c r="H259" s="12">
        <f>VLOOKUP(MYRANKS_H[[#This Row],[IDFRANGRAPHS]],STEAMER_H[],COLUMN(STEAMER_H[AB]),FALSE)</f>
        <v>338</v>
      </c>
      <c r="I259" s="12">
        <f>VLOOKUP(MYRANKS_H[[#This Row],[IDFRANGRAPHS]],STEAMER_H[],COLUMN(STEAMER_H[H]),FALSE)</f>
        <v>85</v>
      </c>
      <c r="J259" s="12">
        <f>VLOOKUP(MYRANKS_H[[#This Row],[IDFRANGRAPHS]],STEAMER_H[],COLUMN(STEAMER_H[HR]),FALSE)</f>
        <v>4</v>
      </c>
      <c r="K259" s="12">
        <f>VLOOKUP(MYRANKS_H[[#This Row],[IDFRANGRAPHS]],STEAMER_H[],COLUMN(STEAMER_H[R]),FALSE)</f>
        <v>34</v>
      </c>
      <c r="L259" s="12">
        <f>VLOOKUP(MYRANKS_H[[#This Row],[IDFRANGRAPHS]],STEAMER_H[],COLUMN(STEAMER_H[RBI]),FALSE)</f>
        <v>35</v>
      </c>
      <c r="M259" s="12">
        <f>VLOOKUP(MYRANKS_H[[#This Row],[IDFRANGRAPHS]],STEAMER_H[],COLUMN(STEAMER_H[BB]),FALSE)</f>
        <v>32</v>
      </c>
      <c r="N259" s="12">
        <f>VLOOKUP(MYRANKS_H[[#This Row],[IDFRANGRAPHS]],STEAMER_H[],COLUMN(STEAMER_H[SO]),FALSE)</f>
        <v>64</v>
      </c>
      <c r="O259" s="12">
        <f>VLOOKUP(MYRANKS_H[[#This Row],[IDFRANGRAPHS]],STEAMER_H[],COLUMN(STEAMER_H[SB]),FALSE)</f>
        <v>3</v>
      </c>
      <c r="P259" s="14">
        <f>MYRANKS_H[[#This Row],[H]]/MYRANKS_H[[#This Row],[AB]]</f>
        <v>0.25147928994082841</v>
      </c>
      <c r="Q259" s="26">
        <f>MYRANKS_H[[#This Row],[R]]/24.6-VLOOKUP(MYRANKS_H[[#This Row],[POS]],ReplacementLevel_H[],COLUMN(ReplacementLevel_H[R]),FALSE)</f>
        <v>-0.88788617886178867</v>
      </c>
      <c r="R259" s="26">
        <f>MYRANKS_H[[#This Row],[HR]]/10.4-VLOOKUP(MYRANKS_H[[#This Row],[POS]],ReplacementLevel_H[],COLUMN(ReplacementLevel_H[HR]),FALSE)</f>
        <v>-0.55538461538461537</v>
      </c>
      <c r="S259" s="26">
        <f>MYRANKS_H[[#This Row],[RBI]]/24.6-VLOOKUP(MYRANKS_H[[#This Row],[POS]],ReplacementLevel_H[],COLUMN(ReplacementLevel_H[RBI]),FALSE)</f>
        <v>-0.67723577235772381</v>
      </c>
      <c r="T259" s="26">
        <f>MYRANKS_H[[#This Row],[SB]]/9.4-VLOOKUP(MYRANKS_H[[#This Row],[POS]],ReplacementLevel_H[],COLUMN(ReplacementLevel_H[SB]),FALSE)</f>
        <v>-0.30085106382978727</v>
      </c>
      <c r="U259" s="26">
        <f>((MYRANKS_H[[#This Row],[H]]+1768)/(MYRANKS_H[[#This Row],[AB]]+6617)-0.267)/0.0024-VLOOKUP(MYRANKS_H[[#This Row],[POS]],ReplacementLevel_H[],COLUMN(ReplacementLevel_H[AVG]),FALSE)</f>
        <v>-0.39873711957824359</v>
      </c>
      <c r="V259" s="26">
        <f>MYRANKS_H[[#This Row],[RSGP]]+MYRANKS_H[[#This Row],[HRSGP]]+MYRANKS_H[[#This Row],[RBISGP]]+MYRANKS_H[[#This Row],[SBSGP]]+MYRANKS_H[[#This Row],[AVGSGP]]</f>
        <v>-2.8200947500121587</v>
      </c>
    </row>
    <row r="260" spans="1:22" ht="15" customHeight="1" x14ac:dyDescent="0.25">
      <c r="A260" s="7" t="s">
        <v>18919</v>
      </c>
      <c r="B260" s="8" t="str">
        <f>VLOOKUP(MYRANKS_H[[#This Row],[PLAYERID]],PLAYERIDMAP[],COLUMN(PLAYERIDMAP[LASTNAME]),FALSE)</f>
        <v>Kottaras</v>
      </c>
      <c r="C260" s="11" t="str">
        <f>VLOOKUP(MYRANKS_H[[#This Row],[PLAYERID]],PLAYERIDMAP[],COLUMN(PLAYERIDMAP[FIRSTNAME]),FALSE)</f>
        <v xml:space="preserve">George </v>
      </c>
      <c r="D260" s="11" t="str">
        <f>VLOOKUP(MYRANKS_H[[#This Row],[PLAYERID]],PLAYERIDMAP[],COLUMN(PLAYERIDMAP[TEAM]),FALSE)</f>
        <v>KC</v>
      </c>
      <c r="E260" s="11" t="str">
        <f>VLOOKUP(MYRANKS_H[[#This Row],[PLAYERID]],PLAYERIDMAP[],COLUMN(PLAYERIDMAP[POS]),FALSE)</f>
        <v>C</v>
      </c>
      <c r="F260" s="11">
        <f>VLOOKUP(MYRANKS_H[[#This Row],[PLAYERID]],PLAYERIDMAP[],COLUMN(PLAYERIDMAP[IDFANGRAPHS]),FALSE)</f>
        <v>5506</v>
      </c>
      <c r="G260" s="12">
        <f>VLOOKUP(MYRANKS_H[[#This Row],[IDFRANGRAPHS]],STEAMER_H[],COLUMN(STEAMER_H[PA]),FALSE)</f>
        <v>138</v>
      </c>
      <c r="H260" s="12">
        <f>VLOOKUP(MYRANKS_H[[#This Row],[IDFRANGRAPHS]],STEAMER_H[],COLUMN(STEAMER_H[AB]),FALSE)</f>
        <v>117</v>
      </c>
      <c r="I260" s="12">
        <f>VLOOKUP(MYRANKS_H[[#This Row],[IDFRANGRAPHS]],STEAMER_H[],COLUMN(STEAMER_H[H]),FALSE)</f>
        <v>28</v>
      </c>
      <c r="J260" s="12">
        <f>VLOOKUP(MYRANKS_H[[#This Row],[IDFRANGRAPHS]],STEAMER_H[],COLUMN(STEAMER_H[HR]),FALSE)</f>
        <v>4</v>
      </c>
      <c r="K260" s="12">
        <f>VLOOKUP(MYRANKS_H[[#This Row],[IDFRANGRAPHS]],STEAMER_H[],COLUMN(STEAMER_H[R]),FALSE)</f>
        <v>16</v>
      </c>
      <c r="L260" s="12">
        <f>VLOOKUP(MYRANKS_H[[#This Row],[IDFRANGRAPHS]],STEAMER_H[],COLUMN(STEAMER_H[RBI]),FALSE)</f>
        <v>15</v>
      </c>
      <c r="M260" s="12">
        <f>VLOOKUP(MYRANKS_H[[#This Row],[IDFRANGRAPHS]],STEAMER_H[],COLUMN(STEAMER_H[BB]),FALSE)</f>
        <v>18</v>
      </c>
      <c r="N260" s="12">
        <f>VLOOKUP(MYRANKS_H[[#This Row],[IDFRANGRAPHS]],STEAMER_H[],COLUMN(STEAMER_H[SO]),FALSE)</f>
        <v>28</v>
      </c>
      <c r="O260" s="12">
        <f>VLOOKUP(MYRANKS_H[[#This Row],[IDFRANGRAPHS]],STEAMER_H[],COLUMN(STEAMER_H[SB]),FALSE)</f>
        <v>1</v>
      </c>
      <c r="P260" s="14">
        <f>MYRANKS_H[[#This Row],[H]]/MYRANKS_H[[#This Row],[AB]]</f>
        <v>0.23931623931623933</v>
      </c>
      <c r="Q260" s="26">
        <f>MYRANKS_H[[#This Row],[R]]/24.6-VLOOKUP(MYRANKS_H[[#This Row],[POS]],ReplacementLevel_H[],COLUMN(ReplacementLevel_H[R]),FALSE)</f>
        <v>-0.73959349593495927</v>
      </c>
      <c r="R260" s="26">
        <f>MYRANKS_H[[#This Row],[HR]]/10.4-VLOOKUP(MYRANKS_H[[#This Row],[POS]],ReplacementLevel_H[],COLUMN(ReplacementLevel_H[HR]),FALSE)</f>
        <v>-0.48538461538461541</v>
      </c>
      <c r="S260" s="26">
        <f>MYRANKS_H[[#This Row],[RBI]]/24.6-VLOOKUP(MYRANKS_H[[#This Row],[POS]],ReplacementLevel_H[],COLUMN(ReplacementLevel_H[RBI]),FALSE)</f>
        <v>-0.80024390243902432</v>
      </c>
      <c r="T260" s="26">
        <f>MYRANKS_H[[#This Row],[SB]]/9.4-VLOOKUP(MYRANKS_H[[#This Row],[POS]],ReplacementLevel_H[],COLUMN(ReplacementLevel_H[SB]),FALSE)</f>
        <v>-2.3617021276595748E-2</v>
      </c>
      <c r="U260" s="26">
        <f>((MYRANKS_H[[#This Row],[H]]+1768)/(MYRANKS_H[[#This Row],[AB]]+6617)-0.267)/0.0024-VLOOKUP(MYRANKS_H[[#This Row],[POS]],ReplacementLevel_H[],COLUMN(ReplacementLevel_H[AVG]),FALSE)</f>
        <v>0.22761112761111094</v>
      </c>
      <c r="V260" s="26">
        <f>MYRANKS_H[[#This Row],[RSGP]]+MYRANKS_H[[#This Row],[HRSGP]]+MYRANKS_H[[#This Row],[RBISGP]]+MYRANKS_H[[#This Row],[SBSGP]]+MYRANKS_H[[#This Row],[AVGSGP]]</f>
        <v>-1.8212279074240838</v>
      </c>
    </row>
    <row r="261" spans="1:22" ht="15" customHeight="1" x14ac:dyDescent="0.25">
      <c r="A261" s="7" t="s">
        <v>19214</v>
      </c>
      <c r="B261" s="8" t="str">
        <f>VLOOKUP(MYRANKS_H[[#This Row],[PLAYERID]],PLAYERIDMAP[],COLUMN(PLAYERIDMAP[LASTNAME]),FALSE)</f>
        <v>Martin</v>
      </c>
      <c r="C261" s="11" t="str">
        <f>VLOOKUP(MYRANKS_H[[#This Row],[PLAYERID]],PLAYERIDMAP[],COLUMN(PLAYERIDMAP[FIRSTNAME]),FALSE)</f>
        <v xml:space="preserve">Leonys </v>
      </c>
      <c r="D261" s="11" t="str">
        <f>VLOOKUP(MYRANKS_H[[#This Row],[PLAYERID]],PLAYERIDMAP[],COLUMN(PLAYERIDMAP[TEAM]),FALSE)</f>
        <v>TEX</v>
      </c>
      <c r="E261" s="11" t="str">
        <f>VLOOKUP(MYRANKS_H[[#This Row],[PLAYERID]],PLAYERIDMAP[],COLUMN(PLAYERIDMAP[POS]),FALSE)</f>
        <v>OF</v>
      </c>
      <c r="F261" s="11">
        <f>VLOOKUP(MYRANKS_H[[#This Row],[PLAYERID]],PLAYERIDMAP[],COLUMN(PLAYERIDMAP[IDFANGRAPHS]),FALSE)</f>
        <v>11846</v>
      </c>
      <c r="G261" s="12">
        <f>VLOOKUP(MYRANKS_H[[#This Row],[IDFRANGRAPHS]],STEAMER_H[],COLUMN(STEAMER_H[PA]),FALSE)</f>
        <v>275</v>
      </c>
      <c r="H261" s="12">
        <f>VLOOKUP(MYRANKS_H[[#This Row],[IDFRANGRAPHS]],STEAMER_H[],COLUMN(STEAMER_H[AB]),FALSE)</f>
        <v>248</v>
      </c>
      <c r="I261" s="12">
        <f>VLOOKUP(MYRANKS_H[[#This Row],[IDFRANGRAPHS]],STEAMER_H[],COLUMN(STEAMER_H[H]),FALSE)</f>
        <v>69</v>
      </c>
      <c r="J261" s="12">
        <f>VLOOKUP(MYRANKS_H[[#This Row],[IDFRANGRAPHS]],STEAMER_H[],COLUMN(STEAMER_H[HR]),FALSE)</f>
        <v>6</v>
      </c>
      <c r="K261" s="12">
        <f>VLOOKUP(MYRANKS_H[[#This Row],[IDFRANGRAPHS]],STEAMER_H[],COLUMN(STEAMER_H[R]),FALSE)</f>
        <v>33</v>
      </c>
      <c r="L261" s="12">
        <f>VLOOKUP(MYRANKS_H[[#This Row],[IDFRANGRAPHS]],STEAMER_H[],COLUMN(STEAMER_H[RBI]),FALSE)</f>
        <v>32</v>
      </c>
      <c r="M261" s="12">
        <f>VLOOKUP(MYRANKS_H[[#This Row],[IDFRANGRAPHS]],STEAMER_H[],COLUMN(STEAMER_H[BB]),FALSE)</f>
        <v>20</v>
      </c>
      <c r="N261" s="12">
        <f>VLOOKUP(MYRANKS_H[[#This Row],[IDFRANGRAPHS]],STEAMER_H[],COLUMN(STEAMER_H[SO]),FALSE)</f>
        <v>41</v>
      </c>
      <c r="O261" s="12">
        <f>VLOOKUP(MYRANKS_H[[#This Row],[IDFRANGRAPHS]],STEAMER_H[],COLUMN(STEAMER_H[SB]),FALSE)</f>
        <v>10</v>
      </c>
      <c r="P261" s="14">
        <f>MYRANKS_H[[#This Row],[H]]/MYRANKS_H[[#This Row],[AB]]</f>
        <v>0.27822580645161288</v>
      </c>
      <c r="Q261" s="26">
        <f>MYRANKS_H[[#This Row],[R]]/24.6-VLOOKUP(MYRANKS_H[[#This Row],[POS]],ReplacementLevel_H[],COLUMN(ReplacementLevel_H[R]),FALSE)</f>
        <v>-1.0285365853658539</v>
      </c>
      <c r="R261" s="26">
        <f>MYRANKS_H[[#This Row],[HR]]/10.4-VLOOKUP(MYRANKS_H[[#This Row],[POS]],ReplacementLevel_H[],COLUMN(ReplacementLevel_H[HR]),FALSE)</f>
        <v>-0.52307692307692322</v>
      </c>
      <c r="S261" s="26">
        <f>MYRANKS_H[[#This Row],[RBI]]/24.6-VLOOKUP(MYRANKS_H[[#This Row],[POS]],ReplacementLevel_H[],COLUMN(ReplacementLevel_H[RBI]),FALSE)</f>
        <v>-0.73918699186991876</v>
      </c>
      <c r="T261" s="26">
        <f>MYRANKS_H[[#This Row],[SB]]/9.4-VLOOKUP(MYRANKS_H[[#This Row],[POS]],ReplacementLevel_H[],COLUMN(ReplacementLevel_H[SB]),FALSE)</f>
        <v>-0.27617021276595755</v>
      </c>
      <c r="U261" s="26">
        <f>((MYRANKS_H[[#This Row],[H]]+1768)/(MYRANKS_H[[#This Row],[AB]]+6617)-0.267)/0.0024-VLOOKUP(MYRANKS_H[[#This Row],[POS]],ReplacementLevel_H[],COLUMN(ReplacementLevel_H[AVG]),FALSE)</f>
        <v>0.32550861859674407</v>
      </c>
      <c r="V261" s="26">
        <f>MYRANKS_H[[#This Row],[RSGP]]+MYRANKS_H[[#This Row],[HRSGP]]+MYRANKS_H[[#This Row],[RBISGP]]+MYRANKS_H[[#This Row],[SBSGP]]+MYRANKS_H[[#This Row],[AVGSGP]]</f>
        <v>-2.2414620944819093</v>
      </c>
    </row>
    <row r="262" spans="1:22" ht="15" customHeight="1" x14ac:dyDescent="0.25">
      <c r="A262" s="7" t="s">
        <v>17576</v>
      </c>
      <c r="B262" s="8" t="str">
        <f>VLOOKUP(MYRANKS_H[[#This Row],[PLAYERID]],PLAYERIDMAP[],COLUMN(PLAYERIDMAP[LASTNAME]),FALSE)</f>
        <v>Cervelli</v>
      </c>
      <c r="C262" s="11" t="str">
        <f>VLOOKUP(MYRANKS_H[[#This Row],[PLAYERID]],PLAYERIDMAP[],COLUMN(PLAYERIDMAP[FIRSTNAME]),FALSE)</f>
        <v xml:space="preserve">Francisco </v>
      </c>
      <c r="D262" s="11" t="str">
        <f>VLOOKUP(MYRANKS_H[[#This Row],[PLAYERID]],PLAYERIDMAP[],COLUMN(PLAYERIDMAP[TEAM]),FALSE)</f>
        <v>NYY</v>
      </c>
      <c r="E262" s="11" t="str">
        <f>VLOOKUP(MYRANKS_H[[#This Row],[PLAYERID]],PLAYERIDMAP[],COLUMN(PLAYERIDMAP[POS]),FALSE)</f>
        <v>C</v>
      </c>
      <c r="F262" s="11">
        <f>VLOOKUP(MYRANKS_H[[#This Row],[PLAYERID]],PLAYERIDMAP[],COLUMN(PLAYERIDMAP[IDFANGRAPHS]),FALSE)</f>
        <v>5275</v>
      </c>
      <c r="G262" s="12">
        <f>VLOOKUP(MYRANKS_H[[#This Row],[IDFRANGRAPHS]],STEAMER_H[],COLUMN(STEAMER_H[PA]),FALSE)</f>
        <v>166</v>
      </c>
      <c r="H262" s="12">
        <f>VLOOKUP(MYRANKS_H[[#This Row],[IDFRANGRAPHS]],STEAMER_H[],COLUMN(STEAMER_H[AB]),FALSE)</f>
        <v>147</v>
      </c>
      <c r="I262" s="12">
        <f>VLOOKUP(MYRANKS_H[[#This Row],[IDFRANGRAPHS]],STEAMER_H[],COLUMN(STEAMER_H[H]),FALSE)</f>
        <v>35</v>
      </c>
      <c r="J262" s="12">
        <f>VLOOKUP(MYRANKS_H[[#This Row],[IDFRANGRAPHS]],STEAMER_H[],COLUMN(STEAMER_H[HR]),FALSE)</f>
        <v>2</v>
      </c>
      <c r="K262" s="12">
        <f>VLOOKUP(MYRANKS_H[[#This Row],[IDFRANGRAPHS]],STEAMER_H[],COLUMN(STEAMER_H[R]),FALSE)</f>
        <v>17</v>
      </c>
      <c r="L262" s="12">
        <f>VLOOKUP(MYRANKS_H[[#This Row],[IDFRANGRAPHS]],STEAMER_H[],COLUMN(STEAMER_H[RBI]),FALSE)</f>
        <v>14</v>
      </c>
      <c r="M262" s="12">
        <f>VLOOKUP(MYRANKS_H[[#This Row],[IDFRANGRAPHS]],STEAMER_H[],COLUMN(STEAMER_H[BB]),FALSE)</f>
        <v>14</v>
      </c>
      <c r="N262" s="12">
        <f>VLOOKUP(MYRANKS_H[[#This Row],[IDFRANGRAPHS]],STEAMER_H[],COLUMN(STEAMER_H[SO]),FALSE)</f>
        <v>32</v>
      </c>
      <c r="O262" s="12">
        <f>VLOOKUP(MYRANKS_H[[#This Row],[IDFRANGRAPHS]],STEAMER_H[],COLUMN(STEAMER_H[SB]),FALSE)</f>
        <v>3</v>
      </c>
      <c r="P262" s="14">
        <f>MYRANKS_H[[#This Row],[H]]/MYRANKS_H[[#This Row],[AB]]</f>
        <v>0.23809523809523808</v>
      </c>
      <c r="Q262" s="26">
        <f>MYRANKS_H[[#This Row],[R]]/24.6-VLOOKUP(MYRANKS_H[[#This Row],[POS]],ReplacementLevel_H[],COLUMN(ReplacementLevel_H[R]),FALSE)</f>
        <v>-0.69894308943089423</v>
      </c>
      <c r="R262" s="26">
        <f>MYRANKS_H[[#This Row],[HR]]/10.4-VLOOKUP(MYRANKS_H[[#This Row],[POS]],ReplacementLevel_H[],COLUMN(ReplacementLevel_H[HR]),FALSE)</f>
        <v>-0.6776923076923077</v>
      </c>
      <c r="S262" s="26">
        <f>MYRANKS_H[[#This Row],[RBI]]/24.6-VLOOKUP(MYRANKS_H[[#This Row],[POS]],ReplacementLevel_H[],COLUMN(ReplacementLevel_H[RBI]),FALSE)</f>
        <v>-0.84089430894308936</v>
      </c>
      <c r="T262" s="26">
        <f>MYRANKS_H[[#This Row],[SB]]/9.4-VLOOKUP(MYRANKS_H[[#This Row],[POS]],ReplacementLevel_H[],COLUMN(ReplacementLevel_H[SB]),FALSE)</f>
        <v>0.18914893617021272</v>
      </c>
      <c r="U262" s="26">
        <f>((MYRANKS_H[[#This Row],[H]]+1768)/(MYRANKS_H[[#This Row],[AB]]+6617)-0.267)/0.0024-VLOOKUP(MYRANKS_H[[#This Row],[POS]],ReplacementLevel_H[],COLUMN(ReplacementLevel_H[AVG]),FALSE)</f>
        <v>0.16593731519809624</v>
      </c>
      <c r="V262" s="26">
        <f>MYRANKS_H[[#This Row],[RSGP]]+MYRANKS_H[[#This Row],[HRSGP]]+MYRANKS_H[[#This Row],[RBISGP]]+MYRANKS_H[[#This Row],[SBSGP]]+MYRANKS_H[[#This Row],[AVGSGP]]</f>
        <v>-1.8624434546979824</v>
      </c>
    </row>
    <row r="263" spans="1:22" ht="15" customHeight="1" x14ac:dyDescent="0.25">
      <c r="A263" s="7" t="s">
        <v>17911</v>
      </c>
      <c r="B263" s="8" t="str">
        <f>VLOOKUP(MYRANKS_H[[#This Row],[PLAYERID]],PLAYERIDMAP[],COLUMN(PLAYERIDMAP[LASTNAME]),FALSE)</f>
        <v>Dominguez</v>
      </c>
      <c r="C263" s="11" t="str">
        <f>VLOOKUP(MYRANKS_H[[#This Row],[PLAYERID]],PLAYERIDMAP[],COLUMN(PLAYERIDMAP[FIRSTNAME]),FALSE)</f>
        <v xml:space="preserve">Matt </v>
      </c>
      <c r="D263" s="11" t="str">
        <f>VLOOKUP(MYRANKS_H[[#This Row],[PLAYERID]],PLAYERIDMAP[],COLUMN(PLAYERIDMAP[TEAM]),FALSE)</f>
        <v>HOU</v>
      </c>
      <c r="E263" s="11" t="str">
        <f>VLOOKUP(MYRANKS_H[[#This Row],[PLAYERID]],PLAYERIDMAP[],COLUMN(PLAYERIDMAP[POS]),FALSE)</f>
        <v>3B</v>
      </c>
      <c r="F263" s="11">
        <f>VLOOKUP(MYRANKS_H[[#This Row],[PLAYERID]],PLAYERIDMAP[],COLUMN(PLAYERIDMAP[IDFANGRAPHS]),FALSE)</f>
        <v>4903</v>
      </c>
      <c r="G263" s="12">
        <f>VLOOKUP(MYRANKS_H[[#This Row],[IDFRANGRAPHS]],STEAMER_H[],COLUMN(STEAMER_H[PA]),FALSE)</f>
        <v>333</v>
      </c>
      <c r="H263" s="12">
        <f>VLOOKUP(MYRANKS_H[[#This Row],[IDFRANGRAPHS]],STEAMER_H[],COLUMN(STEAMER_H[AB]),FALSE)</f>
        <v>304</v>
      </c>
      <c r="I263" s="12">
        <f>VLOOKUP(MYRANKS_H[[#This Row],[IDFRANGRAPHS]],STEAMER_H[],COLUMN(STEAMER_H[H]),FALSE)</f>
        <v>77</v>
      </c>
      <c r="J263" s="12">
        <f>VLOOKUP(MYRANKS_H[[#This Row],[IDFRANGRAPHS]],STEAMER_H[],COLUMN(STEAMER_H[HR]),FALSE)</f>
        <v>9</v>
      </c>
      <c r="K263" s="12">
        <f>VLOOKUP(MYRANKS_H[[#This Row],[IDFRANGRAPHS]],STEAMER_H[],COLUMN(STEAMER_H[R]),FALSE)</f>
        <v>35</v>
      </c>
      <c r="L263" s="12">
        <f>VLOOKUP(MYRANKS_H[[#This Row],[IDFRANGRAPHS]],STEAMER_H[],COLUMN(STEAMER_H[RBI]),FALSE)</f>
        <v>36</v>
      </c>
      <c r="M263" s="12">
        <f>VLOOKUP(MYRANKS_H[[#This Row],[IDFRANGRAPHS]],STEAMER_H[],COLUMN(STEAMER_H[BB]),FALSE)</f>
        <v>21</v>
      </c>
      <c r="N263" s="12">
        <f>VLOOKUP(MYRANKS_H[[#This Row],[IDFRANGRAPHS]],STEAMER_H[],COLUMN(STEAMER_H[SO]),FALSE)</f>
        <v>43</v>
      </c>
      <c r="O263" s="12">
        <f>VLOOKUP(MYRANKS_H[[#This Row],[IDFRANGRAPHS]],STEAMER_H[],COLUMN(STEAMER_H[SB]),FALSE)</f>
        <v>1</v>
      </c>
      <c r="P263" s="14">
        <f>MYRANKS_H[[#This Row],[H]]/MYRANKS_H[[#This Row],[AB]]</f>
        <v>0.25328947368421051</v>
      </c>
      <c r="Q263" s="26">
        <f>MYRANKS_H[[#This Row],[R]]/24.6-VLOOKUP(MYRANKS_H[[#This Row],[POS]],ReplacementLevel_H[],COLUMN(ReplacementLevel_H[R]),FALSE)</f>
        <v>-0.76723577235772367</v>
      </c>
      <c r="R263" s="26">
        <f>MYRANKS_H[[#This Row],[HR]]/10.4-VLOOKUP(MYRANKS_H[[#This Row],[POS]],ReplacementLevel_H[],COLUMN(ReplacementLevel_H[HR]),FALSE)</f>
        <v>-0.69461538461538475</v>
      </c>
      <c r="S263" s="26">
        <f>MYRANKS_H[[#This Row],[RBI]]/24.6-VLOOKUP(MYRANKS_H[[#This Row],[POS]],ReplacementLevel_H[],COLUMN(ReplacementLevel_H[RBI]),FALSE)</f>
        <v>-0.88658536585365866</v>
      </c>
      <c r="T263" s="26">
        <f>MYRANKS_H[[#This Row],[SB]]/9.4-VLOOKUP(MYRANKS_H[[#This Row],[POS]],ReplacementLevel_H[],COLUMN(ReplacementLevel_H[SB]),FALSE)</f>
        <v>-0.34361702127659577</v>
      </c>
      <c r="U263" s="26">
        <f>((MYRANKS_H[[#This Row],[H]]+1768)/(MYRANKS_H[[#This Row],[AB]]+6617)-0.267)/0.0024-VLOOKUP(MYRANKS_H[[#This Row],[POS]],ReplacementLevel_H[],COLUMN(ReplacementLevel_H[AVG]),FALSE)</f>
        <v>1.4989163415694923E-2</v>
      </c>
      <c r="V263" s="26">
        <f>MYRANKS_H[[#This Row],[RSGP]]+MYRANKS_H[[#This Row],[HRSGP]]+MYRANKS_H[[#This Row],[RBISGP]]+MYRANKS_H[[#This Row],[SBSGP]]+MYRANKS_H[[#This Row],[AVGSGP]]</f>
        <v>-2.6770643806876677</v>
      </c>
    </row>
    <row r="264" spans="1:22" ht="15" customHeight="1" x14ac:dyDescent="0.25">
      <c r="A264" s="8" t="s">
        <v>19526</v>
      </c>
      <c r="B264" s="15" t="str">
        <f>VLOOKUP(MYRANKS_H[[#This Row],[PLAYERID]],PLAYERIDMAP[],COLUMN(PLAYERIDMAP[LASTNAME]),FALSE)</f>
        <v>Navarro</v>
      </c>
      <c r="C264" s="12" t="str">
        <f>VLOOKUP(MYRANKS_H[[#This Row],[PLAYERID]],PLAYERIDMAP[],COLUMN(PLAYERIDMAP[FIRSTNAME]),FALSE)</f>
        <v xml:space="preserve">Dioner </v>
      </c>
      <c r="D264" s="12" t="str">
        <f>VLOOKUP(MYRANKS_H[[#This Row],[PLAYERID]],PLAYERIDMAP[],COLUMN(PLAYERIDMAP[TEAM]),FALSE)</f>
        <v>CHC</v>
      </c>
      <c r="E264" s="12" t="str">
        <f>VLOOKUP(MYRANKS_H[[#This Row],[PLAYERID]],PLAYERIDMAP[],COLUMN(PLAYERIDMAP[POS]),FALSE)</f>
        <v>C</v>
      </c>
      <c r="F264" s="12">
        <f>VLOOKUP(MYRANKS_H[[#This Row],[PLAYERID]],PLAYERIDMAP[],COLUMN(PLAYERIDMAP[IDFANGRAPHS]),FALSE)</f>
        <v>3179</v>
      </c>
      <c r="G264" s="12">
        <f>VLOOKUP(MYRANKS_H[[#This Row],[IDFRANGRAPHS]],STEAMER_H[],COLUMN(STEAMER_H[PA]),FALSE)</f>
        <v>155</v>
      </c>
      <c r="H264" s="12">
        <f>VLOOKUP(MYRANKS_H[[#This Row],[IDFRANGRAPHS]],STEAMER_H[],COLUMN(STEAMER_H[AB]),FALSE)</f>
        <v>139</v>
      </c>
      <c r="I264" s="12">
        <f>VLOOKUP(MYRANKS_H[[#This Row],[IDFRANGRAPHS]],STEAMER_H[],COLUMN(STEAMER_H[H]),FALSE)</f>
        <v>35</v>
      </c>
      <c r="J264" s="12">
        <f>VLOOKUP(MYRANKS_H[[#This Row],[IDFRANGRAPHS]],STEAMER_H[],COLUMN(STEAMER_H[HR]),FALSE)</f>
        <v>3</v>
      </c>
      <c r="K264" s="12">
        <f>VLOOKUP(MYRANKS_H[[#This Row],[IDFRANGRAPHS]],STEAMER_H[],COLUMN(STEAMER_H[R]),FALSE)</f>
        <v>14</v>
      </c>
      <c r="L264" s="12">
        <f>VLOOKUP(MYRANKS_H[[#This Row],[IDFRANGRAPHS]],STEAMER_H[],COLUMN(STEAMER_H[RBI]),FALSE)</f>
        <v>15</v>
      </c>
      <c r="M264" s="12">
        <f>VLOOKUP(MYRANKS_H[[#This Row],[IDFRANGRAPHS]],STEAMER_H[],COLUMN(STEAMER_H[BB]),FALSE)</f>
        <v>12</v>
      </c>
      <c r="N264" s="12">
        <f>VLOOKUP(MYRANKS_H[[#This Row],[IDFRANGRAPHS]],STEAMER_H[],COLUMN(STEAMER_H[SO]),FALSE)</f>
        <v>22</v>
      </c>
      <c r="O264" s="12">
        <f>VLOOKUP(MYRANKS_H[[#This Row],[IDFRANGRAPHS]],STEAMER_H[],COLUMN(STEAMER_H[SB]),FALSE)</f>
        <v>1</v>
      </c>
      <c r="P264" s="14">
        <f>MYRANKS_H[[#This Row],[H]]/MYRANKS_H[[#This Row],[AB]]</f>
        <v>0.25179856115107913</v>
      </c>
      <c r="Q264" s="26">
        <f>MYRANKS_H[[#This Row],[R]]/24.6-VLOOKUP(MYRANKS_H[[#This Row],[POS]],ReplacementLevel_H[],COLUMN(ReplacementLevel_H[R]),FALSE)</f>
        <v>-0.82089430894308935</v>
      </c>
      <c r="R264" s="26">
        <f>MYRANKS_H[[#This Row],[HR]]/10.4-VLOOKUP(MYRANKS_H[[#This Row],[POS]],ReplacementLevel_H[],COLUMN(ReplacementLevel_H[HR]),FALSE)</f>
        <v>-0.58153846153846156</v>
      </c>
      <c r="S264" s="26">
        <f>MYRANKS_H[[#This Row],[RBI]]/24.6-VLOOKUP(MYRANKS_H[[#This Row],[POS]],ReplacementLevel_H[],COLUMN(ReplacementLevel_H[RBI]),FALSE)</f>
        <v>-0.80024390243902432</v>
      </c>
      <c r="T264" s="26">
        <f>MYRANKS_H[[#This Row],[SB]]/9.4-VLOOKUP(MYRANKS_H[[#This Row],[POS]],ReplacementLevel_H[],COLUMN(ReplacementLevel_H[SB]),FALSE)</f>
        <v>-2.3617021276595748E-2</v>
      </c>
      <c r="U264" s="26">
        <f>((MYRANKS_H[[#This Row],[H]]+1768)/(MYRANKS_H[[#This Row],[AB]]+6617)-0.267)/0.0024-VLOOKUP(MYRANKS_H[[#This Row],[POS]],ReplacementLevel_H[],COLUMN(ReplacementLevel_H[AVG]),FALSE)</f>
        <v>0.29745411486085638</v>
      </c>
      <c r="V264" s="26">
        <f>MYRANKS_H[[#This Row],[RSGP]]+MYRANKS_H[[#This Row],[HRSGP]]+MYRANKS_H[[#This Row],[RBISGP]]+MYRANKS_H[[#This Row],[SBSGP]]+MYRANKS_H[[#This Row],[AVGSGP]]</f>
        <v>-1.9288395793363144</v>
      </c>
    </row>
    <row r="265" spans="1:22" ht="15" customHeight="1" x14ac:dyDescent="0.25">
      <c r="A265" s="7" t="s">
        <v>18653</v>
      </c>
      <c r="B265" s="8" t="str">
        <f>VLOOKUP(MYRANKS_H[[#This Row],[PLAYERID]],PLAYERIDMAP[],COLUMN(PLAYERIDMAP[LASTNAME]),FALSE)</f>
        <v>Hundley</v>
      </c>
      <c r="C265" s="11" t="str">
        <f>VLOOKUP(MYRANKS_H[[#This Row],[PLAYERID]],PLAYERIDMAP[],COLUMN(PLAYERIDMAP[FIRSTNAME]),FALSE)</f>
        <v xml:space="preserve">Nick </v>
      </c>
      <c r="D265" s="11" t="str">
        <f>VLOOKUP(MYRANKS_H[[#This Row],[PLAYERID]],PLAYERIDMAP[],COLUMN(PLAYERIDMAP[TEAM]),FALSE)</f>
        <v>SD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3376</v>
      </c>
      <c r="G265" s="12">
        <f>VLOOKUP(MYRANKS_H[[#This Row],[IDFRANGRAPHS]],STEAMER_H[],COLUMN(STEAMER_H[PA]),FALSE)</f>
        <v>182</v>
      </c>
      <c r="H265" s="12">
        <f>VLOOKUP(MYRANKS_H[[#This Row],[IDFRANGRAPHS]],STEAMER_H[],COLUMN(STEAMER_H[AB]),FALSE)</f>
        <v>162</v>
      </c>
      <c r="I265" s="12">
        <f>VLOOKUP(MYRANKS_H[[#This Row],[IDFRANGRAPHS]],STEAMER_H[],COLUMN(STEAMER_H[H]),FALSE)</f>
        <v>36</v>
      </c>
      <c r="J265" s="12">
        <f>VLOOKUP(MYRANKS_H[[#This Row],[IDFRANGRAPHS]],STEAMER_H[],COLUMN(STEAMER_H[HR]),FALSE)</f>
        <v>4</v>
      </c>
      <c r="K265" s="12">
        <f>VLOOKUP(MYRANKS_H[[#This Row],[IDFRANGRAPHS]],STEAMER_H[],COLUMN(STEAMER_H[R]),FALSE)</f>
        <v>16</v>
      </c>
      <c r="L265" s="12">
        <f>VLOOKUP(MYRANKS_H[[#This Row],[IDFRANGRAPHS]],STEAMER_H[],COLUMN(STEAMER_H[RBI]),FALSE)</f>
        <v>18</v>
      </c>
      <c r="M265" s="12">
        <f>VLOOKUP(MYRANKS_H[[#This Row],[IDFRANGRAPHS]],STEAMER_H[],COLUMN(STEAMER_H[BB]),FALSE)</f>
        <v>15</v>
      </c>
      <c r="N265" s="12">
        <f>VLOOKUP(MYRANKS_H[[#This Row],[IDFRANGRAPHS]],STEAMER_H[],COLUMN(STEAMER_H[SO]),FALSE)</f>
        <v>42</v>
      </c>
      <c r="O265" s="12">
        <f>VLOOKUP(MYRANKS_H[[#This Row],[IDFRANGRAPHS]],STEAMER_H[],COLUMN(STEAMER_H[SB]),FALSE)</f>
        <v>1</v>
      </c>
      <c r="P265" s="14">
        <f>MYRANKS_H[[#This Row],[H]]/MYRANKS_H[[#This Row],[AB]]</f>
        <v>0.22222222222222221</v>
      </c>
      <c r="Q265" s="26">
        <f>MYRANKS_H[[#This Row],[R]]/24.6-VLOOKUP(MYRANKS_H[[#This Row],[POS]],ReplacementLevel_H[],COLUMN(ReplacementLevel_H[R]),FALSE)</f>
        <v>-0.73959349593495927</v>
      </c>
      <c r="R265" s="26">
        <f>MYRANKS_H[[#This Row],[HR]]/10.4-VLOOKUP(MYRANKS_H[[#This Row],[POS]],ReplacementLevel_H[],COLUMN(ReplacementLevel_H[HR]),FALSE)</f>
        <v>-0.48538461538461541</v>
      </c>
      <c r="S265" s="26">
        <f>MYRANKS_H[[#This Row],[RBI]]/24.6-VLOOKUP(MYRANKS_H[[#This Row],[POS]],ReplacementLevel_H[],COLUMN(ReplacementLevel_H[RBI]),FALSE)</f>
        <v>-0.6782926829268292</v>
      </c>
      <c r="T265" s="26">
        <f>MYRANKS_H[[#This Row],[SB]]/9.4-VLOOKUP(MYRANKS_H[[#This Row],[POS]],ReplacementLevel_H[],COLUMN(ReplacementLevel_H[SB]),FALSE)</f>
        <v>-2.3617021276595748E-2</v>
      </c>
      <c r="U265" s="26">
        <f>((MYRANKS_H[[#This Row],[H]]+1768)/(MYRANKS_H[[#This Row],[AB]]+6617)-0.267)/0.0024-VLOOKUP(MYRANKS_H[[#This Row],[POS]],ReplacementLevel_H[],COLUMN(ReplacementLevel_H[AVG]),FALSE)</f>
        <v>-1.8355706348045675E-2</v>
      </c>
      <c r="V265" s="26">
        <f>MYRANKS_H[[#This Row],[RSGP]]+MYRANKS_H[[#This Row],[HRSGP]]+MYRANKS_H[[#This Row],[RBISGP]]+MYRANKS_H[[#This Row],[SBSGP]]+MYRANKS_H[[#This Row],[AVGSGP]]</f>
        <v>-1.9452435218710453</v>
      </c>
    </row>
    <row r="266" spans="1:22" ht="15" customHeight="1" x14ac:dyDescent="0.25">
      <c r="A266" s="8" t="s">
        <v>20874</v>
      </c>
      <c r="B266" s="15" t="str">
        <f>VLOOKUP(MYRANKS_H[[#This Row],[PLAYERID]],PLAYERIDMAP[],COLUMN(PLAYERIDMAP[LASTNAME]),FALSE)</f>
        <v>Zunino</v>
      </c>
      <c r="C266" s="16" t="str">
        <f>VLOOKUP(MYRANKS_H[[#This Row],[PLAYERID]],PLAYERIDMAP[],COLUMN(PLAYERIDMAP[FIRSTNAME]),FALSE)</f>
        <v xml:space="preserve">Michael </v>
      </c>
      <c r="D266" s="16" t="str">
        <f>VLOOKUP(MYRANKS_H[[#This Row],[PLAYERID]],PLAYERIDMAP[],COLUMN(PLAYERIDMAP[TEAM]),FALSE)</f>
        <v>SEA</v>
      </c>
      <c r="E266" s="16" t="str">
        <f>VLOOKUP(MYRANKS_H[[#This Row],[PLAYERID]],PLAYERIDMAP[],COLUMN(PLAYERIDMAP[POS]),FALSE)</f>
        <v>C</v>
      </c>
      <c r="F266" s="16" t="str">
        <f>VLOOKUP(MYRANKS_H[[#This Row],[PLAYERID]],PLAYERIDMAP[],COLUMN(PLAYERIDMAP[IDFANGRAPHS]),FALSE)</f>
        <v>sa502422</v>
      </c>
      <c r="G266" s="16">
        <f>VLOOKUP(MYRANKS_H[[#This Row],[IDFRANGRAPHS]],STEAMER_H[],COLUMN(STEAMER_H[PA]),FALSE)</f>
        <v>139</v>
      </c>
      <c r="H266" s="16">
        <f>VLOOKUP(MYRANKS_H[[#This Row],[IDFRANGRAPHS]],STEAMER_H[],COLUMN(STEAMER_H[AB]),FALSE)</f>
        <v>126</v>
      </c>
      <c r="I266" s="16">
        <f>VLOOKUP(MYRANKS_H[[#This Row],[IDFRANGRAPHS]],STEAMER_H[],COLUMN(STEAMER_H[H]),FALSE)</f>
        <v>31</v>
      </c>
      <c r="J266" s="16">
        <f>VLOOKUP(MYRANKS_H[[#This Row],[IDFRANGRAPHS]],STEAMER_H[],COLUMN(STEAMER_H[HR]),FALSE)</f>
        <v>3</v>
      </c>
      <c r="K266" s="16">
        <f>VLOOKUP(MYRANKS_H[[#This Row],[IDFRANGRAPHS]],STEAMER_H[],COLUMN(STEAMER_H[R]),FALSE)</f>
        <v>14</v>
      </c>
      <c r="L266" s="16">
        <f>VLOOKUP(MYRANKS_H[[#This Row],[IDFRANGRAPHS]],STEAMER_H[],COLUMN(STEAMER_H[RBI]),FALSE)</f>
        <v>15</v>
      </c>
      <c r="M266" s="16">
        <f>VLOOKUP(MYRANKS_H[[#This Row],[IDFRANGRAPHS]],STEAMER_H[],COLUMN(STEAMER_H[BB]),FALSE)</f>
        <v>10</v>
      </c>
      <c r="N266" s="16">
        <f>VLOOKUP(MYRANKS_H[[#This Row],[IDFRANGRAPHS]],STEAMER_H[],COLUMN(STEAMER_H[SO]),FALSE)</f>
        <v>27</v>
      </c>
      <c r="O266" s="16">
        <f>VLOOKUP(MYRANKS_H[[#This Row],[IDFRANGRAPHS]],STEAMER_H[],COLUMN(STEAMER_H[SB]),FALSE)</f>
        <v>1</v>
      </c>
      <c r="P266" s="17">
        <f>MYRANKS_H[[#This Row],[H]]/MYRANKS_H[[#This Row],[AB]]</f>
        <v>0.24603174603174602</v>
      </c>
      <c r="Q266" s="26">
        <f>MYRANKS_H[[#This Row],[R]]/24.6-VLOOKUP(MYRANKS_H[[#This Row],[POS]],ReplacementLevel_H[],COLUMN(ReplacementLevel_H[R]),FALSE)</f>
        <v>-0.82089430894308935</v>
      </c>
      <c r="R266" s="26">
        <f>MYRANKS_H[[#This Row],[HR]]/10.4-VLOOKUP(MYRANKS_H[[#This Row],[POS]],ReplacementLevel_H[],COLUMN(ReplacementLevel_H[HR]),FALSE)</f>
        <v>-0.58153846153846156</v>
      </c>
      <c r="S266" s="26">
        <f>MYRANKS_H[[#This Row],[RBI]]/24.6-VLOOKUP(MYRANKS_H[[#This Row],[POS]],ReplacementLevel_H[],COLUMN(ReplacementLevel_H[RBI]),FALSE)</f>
        <v>-0.80024390243902432</v>
      </c>
      <c r="T266" s="26">
        <f>MYRANKS_H[[#This Row],[SB]]/9.4-VLOOKUP(MYRANKS_H[[#This Row],[POS]],ReplacementLevel_H[],COLUMN(ReplacementLevel_H[SB]),FALSE)</f>
        <v>-2.3617021276595748E-2</v>
      </c>
      <c r="U266" s="26">
        <f>((MYRANKS_H[[#This Row],[H]]+1768)/(MYRANKS_H[[#This Row],[AB]]+6617)-0.267)/0.0024-VLOOKUP(MYRANKS_H[[#This Row],[POS]],ReplacementLevel_H[],COLUMN(ReplacementLevel_H[AVG]),FALSE)</f>
        <v>0.26466459043946511</v>
      </c>
      <c r="V266" s="26">
        <f>MYRANKS_H[[#This Row],[RSGP]]+MYRANKS_H[[#This Row],[HRSGP]]+MYRANKS_H[[#This Row],[RBISGP]]+MYRANKS_H[[#This Row],[SBSGP]]+MYRANKS_H[[#This Row],[AVGSGP]]</f>
        <v>-1.9616291037577058</v>
      </c>
    </row>
    <row r="267" spans="1:22" x14ac:dyDescent="0.25">
      <c r="A267" s="7" t="s">
        <v>17953</v>
      </c>
      <c r="B267" s="8" t="str">
        <f>VLOOKUP(MYRANKS_H[[#This Row],[PLAYERID]],PLAYERIDMAP[],COLUMN(PLAYERIDMAP[LASTNAME]),FALSE)</f>
        <v>Drew</v>
      </c>
      <c r="C267" s="11" t="str">
        <f>VLOOKUP(MYRANKS_H[[#This Row],[PLAYERID]],PLAYERIDMAP[],COLUMN(PLAYERIDMAP[FIRSTNAME]),FALSE)</f>
        <v xml:space="preserve">Stephen </v>
      </c>
      <c r="D267" s="11" t="str">
        <f>VLOOKUP(MYRANKS_H[[#This Row],[PLAYERID]],PLAYERIDMAP[],COLUMN(PLAYERIDMAP[TEAM]),FALSE)</f>
        <v>BOS</v>
      </c>
      <c r="E267" s="11" t="str">
        <f>VLOOKUP(MYRANKS_H[[#This Row],[PLAYERID]],PLAYERIDMAP[],COLUMN(PLAYERIDMAP[POS]),FALSE)</f>
        <v>SS</v>
      </c>
      <c r="F267" s="11">
        <f>VLOOKUP(MYRANKS_H[[#This Row],[PLAYERID]],PLAYERIDMAP[],COLUMN(PLAYERIDMAP[IDFANGRAPHS]),FALSE)</f>
        <v>4251</v>
      </c>
      <c r="G267" s="12">
        <f>VLOOKUP(MYRANKS_H[[#This Row],[IDFRANGRAPHS]],STEAMER_H[],COLUMN(STEAMER_H[PA]),FALSE)</f>
        <v>394</v>
      </c>
      <c r="H267" s="12">
        <f>VLOOKUP(MYRANKS_H[[#This Row],[IDFRANGRAPHS]],STEAMER_H[],COLUMN(STEAMER_H[AB]),FALSE)</f>
        <v>348</v>
      </c>
      <c r="I267" s="12">
        <f>VLOOKUP(MYRANKS_H[[#This Row],[IDFRANGRAPHS]],STEAMER_H[],COLUMN(STEAMER_H[H]),FALSE)</f>
        <v>85</v>
      </c>
      <c r="J267" s="12">
        <f>VLOOKUP(MYRANKS_H[[#This Row],[IDFRANGRAPHS]],STEAMER_H[],COLUMN(STEAMER_H[HR]),FALSE)</f>
        <v>7</v>
      </c>
      <c r="K267" s="12">
        <f>VLOOKUP(MYRANKS_H[[#This Row],[IDFRANGRAPHS]],STEAMER_H[],COLUMN(STEAMER_H[R]),FALSE)</f>
        <v>42</v>
      </c>
      <c r="L267" s="12">
        <f>VLOOKUP(MYRANKS_H[[#This Row],[IDFRANGRAPHS]],STEAMER_H[],COLUMN(STEAMER_H[RBI]),FALSE)</f>
        <v>39</v>
      </c>
      <c r="M267" s="12">
        <f>VLOOKUP(MYRANKS_H[[#This Row],[IDFRANGRAPHS]],STEAMER_H[],COLUMN(STEAMER_H[BB]),FALSE)</f>
        <v>39</v>
      </c>
      <c r="N267" s="12">
        <f>VLOOKUP(MYRANKS_H[[#This Row],[IDFRANGRAPHS]],STEAMER_H[],COLUMN(STEAMER_H[SO]),FALSE)</f>
        <v>81</v>
      </c>
      <c r="O267" s="12">
        <f>VLOOKUP(MYRANKS_H[[#This Row],[IDFRANGRAPHS]],STEAMER_H[],COLUMN(STEAMER_H[SB]),FALSE)</f>
        <v>2</v>
      </c>
      <c r="P267" s="14">
        <f>MYRANKS_H[[#This Row],[H]]/MYRANKS_H[[#This Row],[AB]]</f>
        <v>0.2442528735632184</v>
      </c>
      <c r="Q267" s="26">
        <f>MYRANKS_H[[#This Row],[R]]/24.6-VLOOKUP(MYRANKS_H[[#This Row],[POS]],ReplacementLevel_H[],COLUMN(ReplacementLevel_H[R]),FALSE)</f>
        <v>-0.3726829268292684</v>
      </c>
      <c r="R267" s="26">
        <f>MYRANKS_H[[#This Row],[HR]]/10.4-VLOOKUP(MYRANKS_H[[#This Row],[POS]],ReplacementLevel_H[],COLUMN(ReplacementLevel_H[HR]),FALSE)</f>
        <v>-0.22692307692307701</v>
      </c>
      <c r="S267" s="26">
        <f>MYRANKS_H[[#This Row],[RBI]]/24.6-VLOOKUP(MYRANKS_H[[#This Row],[POS]],ReplacementLevel_H[],COLUMN(ReplacementLevel_H[RBI]),FALSE)</f>
        <v>-0.35463414634146351</v>
      </c>
      <c r="T267" s="26">
        <f>MYRANKS_H[[#This Row],[SB]]/9.4-VLOOKUP(MYRANKS_H[[#This Row],[POS]],ReplacementLevel_H[],COLUMN(ReplacementLevel_H[SB]),FALSE)</f>
        <v>-1.2572340425531914</v>
      </c>
      <c r="U267" s="26">
        <f>((MYRANKS_H[[#This Row],[H]]+1768)/(MYRANKS_H[[#This Row],[AB]]+6617)-0.267)/0.0024-VLOOKUP(MYRANKS_H[[#This Row],[POS]],ReplacementLevel_H[],COLUMN(ReplacementLevel_H[AVG]),FALSE)</f>
        <v>-0.26812156018186978</v>
      </c>
      <c r="V267" s="26">
        <f>MYRANKS_H[[#This Row],[RSGP]]+MYRANKS_H[[#This Row],[HRSGP]]+MYRANKS_H[[#This Row],[RBISGP]]+MYRANKS_H[[#This Row],[SBSGP]]+MYRANKS_H[[#This Row],[AVGSGP]]</f>
        <v>-2.4795957528288701</v>
      </c>
    </row>
    <row r="268" spans="1:22" x14ac:dyDescent="0.25">
      <c r="A268" s="8" t="s">
        <v>20501</v>
      </c>
      <c r="B268" s="15" t="str">
        <f>VLOOKUP(MYRANKS_H[[#This Row],[PLAYERID]],PLAYERIDMAP[],COLUMN(PLAYERIDMAP[LASTNAME]),FALSE)</f>
        <v>Thole</v>
      </c>
      <c r="C268" s="12" t="str">
        <f>VLOOKUP(MYRANKS_H[[#This Row],[PLAYERID]],PLAYERIDMAP[],COLUMN(PLAYERIDMAP[FIRSTNAME]),FALSE)</f>
        <v xml:space="preserve">Josh </v>
      </c>
      <c r="D268" s="12" t="str">
        <f>VLOOKUP(MYRANKS_H[[#This Row],[PLAYERID]],PLAYERIDMAP[],COLUMN(PLAYERIDMAP[TEAM]),FALSE)</f>
        <v>TOR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9689</v>
      </c>
      <c r="G268" s="12">
        <f>VLOOKUP(MYRANKS_H[[#This Row],[IDFRANGRAPHS]],STEAMER_H[],COLUMN(STEAMER_H[PA]),FALSE)</f>
        <v>153</v>
      </c>
      <c r="H268" s="12">
        <f>VLOOKUP(MYRANKS_H[[#This Row],[IDFRANGRAPHS]],STEAMER_H[],COLUMN(STEAMER_H[AB]),FALSE)</f>
        <v>135</v>
      </c>
      <c r="I268" s="12">
        <f>VLOOKUP(MYRANKS_H[[#This Row],[IDFRANGRAPHS]],STEAMER_H[],COLUMN(STEAMER_H[H]),FALSE)</f>
        <v>35</v>
      </c>
      <c r="J268" s="12">
        <f>VLOOKUP(MYRANKS_H[[#This Row],[IDFRANGRAPHS]],STEAMER_H[],COLUMN(STEAMER_H[HR]),FALSE)</f>
        <v>1</v>
      </c>
      <c r="K268" s="12">
        <f>VLOOKUP(MYRANKS_H[[#This Row],[IDFRANGRAPHS]],STEAMER_H[],COLUMN(STEAMER_H[R]),FALSE)</f>
        <v>16</v>
      </c>
      <c r="L268" s="12">
        <f>VLOOKUP(MYRANKS_H[[#This Row],[IDFRANGRAPHS]],STEAMER_H[],COLUMN(STEAMER_H[RBI]),FALSE)</f>
        <v>14</v>
      </c>
      <c r="M268" s="12">
        <f>VLOOKUP(MYRANKS_H[[#This Row],[IDFRANGRAPHS]],STEAMER_H[],COLUMN(STEAMER_H[BB]),FALSE)</f>
        <v>14</v>
      </c>
      <c r="N268" s="12">
        <f>VLOOKUP(MYRANKS_H[[#This Row],[IDFRANGRAPHS]],STEAMER_H[],COLUMN(STEAMER_H[SO]),FALSE)</f>
        <v>20</v>
      </c>
      <c r="O268" s="12">
        <f>VLOOKUP(MYRANKS_H[[#This Row],[IDFRANGRAPHS]],STEAMER_H[],COLUMN(STEAMER_H[SB]),FALSE)</f>
        <v>1</v>
      </c>
      <c r="P268" s="14">
        <f>MYRANKS_H[[#This Row],[H]]/MYRANKS_H[[#This Row],[AB]]</f>
        <v>0.25925925925925924</v>
      </c>
      <c r="Q268" s="26">
        <f>MYRANKS_H[[#This Row],[R]]/24.6-VLOOKUP(MYRANKS_H[[#This Row],[POS]],ReplacementLevel_H[],COLUMN(ReplacementLevel_H[R]),FALSE)</f>
        <v>-0.73959349593495927</v>
      </c>
      <c r="R268" s="26">
        <f>MYRANKS_H[[#This Row],[HR]]/10.4-VLOOKUP(MYRANKS_H[[#This Row],[POS]],ReplacementLevel_H[],COLUMN(ReplacementLevel_H[HR]),FALSE)</f>
        <v>-0.77384615384615385</v>
      </c>
      <c r="S268" s="26">
        <f>MYRANKS_H[[#This Row],[RBI]]/24.6-VLOOKUP(MYRANKS_H[[#This Row],[POS]],ReplacementLevel_H[],COLUMN(ReplacementLevel_H[RBI]),FALSE)</f>
        <v>-0.84089430894308936</v>
      </c>
      <c r="T268" s="26">
        <f>MYRANKS_H[[#This Row],[SB]]/9.4-VLOOKUP(MYRANKS_H[[#This Row],[POS]],ReplacementLevel_H[],COLUMN(ReplacementLevel_H[SB]),FALSE)</f>
        <v>-2.3617021276595748E-2</v>
      </c>
      <c r="U268" s="26">
        <f>((MYRANKS_H[[#This Row],[H]]+1768)/(MYRANKS_H[[#This Row],[AB]]+6617)-0.267)/0.0024-VLOOKUP(MYRANKS_H[[#This Row],[POS]],ReplacementLevel_H[],COLUMN(ReplacementLevel_H[AVG]),FALSE)</f>
        <v>0.36332938388625785</v>
      </c>
      <c r="V268" s="26">
        <f>MYRANKS_H[[#This Row],[RSGP]]+MYRANKS_H[[#This Row],[HRSGP]]+MYRANKS_H[[#This Row],[RBISGP]]+MYRANKS_H[[#This Row],[SBSGP]]+MYRANKS_H[[#This Row],[AVGSGP]]</f>
        <v>-2.0146215961145408</v>
      </c>
    </row>
    <row r="269" spans="1:22" x14ac:dyDescent="0.25">
      <c r="A269" s="7" t="s">
        <v>17059</v>
      </c>
      <c r="B269" s="8" t="str">
        <f>VLOOKUP(MYRANKS_H[[#This Row],[PLAYERID]],PLAYERIDMAP[],COLUMN(PLAYERIDMAP[LASTNAME]),FALSE)</f>
        <v>Aviles</v>
      </c>
      <c r="C269" s="11" t="str">
        <f>VLOOKUP(MYRANKS_H[[#This Row],[PLAYERID]],PLAYERIDMAP[],COLUMN(PLAYERIDMAP[FIRSTNAME]),FALSE)</f>
        <v xml:space="preserve">Mike </v>
      </c>
      <c r="D269" s="11" t="str">
        <f>VLOOKUP(MYRANKS_H[[#This Row],[PLAYERID]],PLAYERIDMAP[],COLUMN(PLAYERIDMAP[TEAM]),FALSE)</f>
        <v>CLE</v>
      </c>
      <c r="E269" s="11" t="str">
        <f>VLOOKUP(MYRANKS_H[[#This Row],[PLAYERID]],PLAYERIDMAP[],COLUMN(PLAYERIDMAP[POS]),FALSE)</f>
        <v>SS</v>
      </c>
      <c r="F269" s="11">
        <f>VLOOKUP(MYRANKS_H[[#This Row],[PLAYERID]],PLAYERIDMAP[],COLUMN(PLAYERIDMAP[IDFANGRAPHS]),FALSE)</f>
        <v>5986</v>
      </c>
      <c r="G269" s="12">
        <f>VLOOKUP(MYRANKS_H[[#This Row],[IDFRANGRAPHS]],STEAMER_H[],COLUMN(STEAMER_H[PA]),FALSE)</f>
        <v>287</v>
      </c>
      <c r="H269" s="12">
        <f>VLOOKUP(MYRANKS_H[[#This Row],[IDFRANGRAPHS]],STEAMER_H[],COLUMN(STEAMER_H[AB]),FALSE)</f>
        <v>268</v>
      </c>
      <c r="I269" s="12">
        <f>VLOOKUP(MYRANKS_H[[#This Row],[IDFRANGRAPHS]],STEAMER_H[],COLUMN(STEAMER_H[H]),FALSE)</f>
        <v>70</v>
      </c>
      <c r="J269" s="12">
        <f>VLOOKUP(MYRANKS_H[[#This Row],[IDFRANGRAPHS]],STEAMER_H[],COLUMN(STEAMER_H[HR]),FALSE)</f>
        <v>7</v>
      </c>
      <c r="K269" s="12">
        <f>VLOOKUP(MYRANKS_H[[#This Row],[IDFRANGRAPHS]],STEAMER_H[],COLUMN(STEAMER_H[R]),FALSE)</f>
        <v>30</v>
      </c>
      <c r="L269" s="12">
        <f>VLOOKUP(MYRANKS_H[[#This Row],[IDFRANGRAPHS]],STEAMER_H[],COLUMN(STEAMER_H[RBI]),FALSE)</f>
        <v>31</v>
      </c>
      <c r="M269" s="12">
        <f>VLOOKUP(MYRANKS_H[[#This Row],[IDFRANGRAPHS]],STEAMER_H[],COLUMN(STEAMER_H[BB]),FALSE)</f>
        <v>13</v>
      </c>
      <c r="N269" s="12">
        <f>VLOOKUP(MYRANKS_H[[#This Row],[IDFRANGRAPHS]],STEAMER_H[],COLUMN(STEAMER_H[SO]),FALSE)</f>
        <v>40</v>
      </c>
      <c r="O269" s="12">
        <f>VLOOKUP(MYRANKS_H[[#This Row],[IDFRANGRAPHS]],STEAMER_H[],COLUMN(STEAMER_H[SB]),FALSE)</f>
        <v>6</v>
      </c>
      <c r="P269" s="14">
        <f>MYRANKS_H[[#This Row],[H]]/MYRANKS_H[[#This Row],[AB]]</f>
        <v>0.26119402985074625</v>
      </c>
      <c r="Q269" s="26">
        <f>MYRANKS_H[[#This Row],[R]]/24.6-VLOOKUP(MYRANKS_H[[#This Row],[POS]],ReplacementLevel_H[],COLUMN(ReplacementLevel_H[R]),FALSE)</f>
        <v>-0.86048780487804888</v>
      </c>
      <c r="R269" s="26">
        <f>MYRANKS_H[[#This Row],[HR]]/10.4-VLOOKUP(MYRANKS_H[[#This Row],[POS]],ReplacementLevel_H[],COLUMN(ReplacementLevel_H[HR]),FALSE)</f>
        <v>-0.22692307692307701</v>
      </c>
      <c r="S269" s="26">
        <f>MYRANKS_H[[#This Row],[RBI]]/24.6-VLOOKUP(MYRANKS_H[[#This Row],[POS]],ReplacementLevel_H[],COLUMN(ReplacementLevel_H[RBI]),FALSE)</f>
        <v>-0.67983739837398383</v>
      </c>
      <c r="T269" s="26">
        <f>MYRANKS_H[[#This Row],[SB]]/9.4-VLOOKUP(MYRANKS_H[[#This Row],[POS]],ReplacementLevel_H[],COLUMN(ReplacementLevel_H[SB]),FALSE)</f>
        <v>-0.83170212765957452</v>
      </c>
      <c r="U269" s="26">
        <f>((MYRANKS_H[[#This Row],[H]]+1768)/(MYRANKS_H[[#This Row],[AB]]+6617)-0.267)/0.0024-VLOOKUP(MYRANKS_H[[#This Row],[POS]],ReplacementLevel_H[],COLUMN(ReplacementLevel_H[AVG]),FALSE)</f>
        <v>0.11214717985958733</v>
      </c>
      <c r="V269" s="26">
        <f>MYRANKS_H[[#This Row],[RSGP]]+MYRANKS_H[[#This Row],[HRSGP]]+MYRANKS_H[[#This Row],[RBISGP]]+MYRANKS_H[[#This Row],[SBSGP]]+MYRANKS_H[[#This Row],[AVGSGP]]</f>
        <v>-2.4868032279750967</v>
      </c>
    </row>
    <row r="270" spans="1:22" x14ac:dyDescent="0.25">
      <c r="A270" s="8" t="s">
        <v>19705</v>
      </c>
      <c r="B270" s="15" t="str">
        <f>VLOOKUP(MYRANKS_H[[#This Row],[PLAYERID]],PLAYERIDMAP[],COLUMN(PLAYERIDMAP[LASTNAME]),FALSE)</f>
        <v>Paulino</v>
      </c>
      <c r="C270" s="12" t="str">
        <f>VLOOKUP(MYRANKS_H[[#This Row],[PLAYERID]],PLAYERIDMAP[],COLUMN(PLAYERIDMAP[FIRSTNAME]),FALSE)</f>
        <v xml:space="preserve">Ronny </v>
      </c>
      <c r="D270" s="12" t="str">
        <f>VLOOKUP(MYRANKS_H[[#This Row],[PLAYERID]],PLAYERIDMAP[],COLUMN(PLAYERIDMAP[TEAM]),FALSE)</f>
        <v>BAL</v>
      </c>
      <c r="E270" s="12" t="str">
        <f>VLOOKUP(MYRANKS_H[[#This Row],[PLAYERID]],PLAYERIDMAP[],COLUMN(PLAYERIDMAP[POS]),FALSE)</f>
        <v>C</v>
      </c>
      <c r="F270" s="12">
        <f>VLOOKUP(MYRANKS_H[[#This Row],[PLAYERID]],PLAYERIDMAP[],COLUMN(PLAYERIDMAP[IDFANGRAPHS]),FALSE)</f>
        <v>2129</v>
      </c>
      <c r="G270" s="12">
        <f>VLOOKUP(MYRANKS_H[[#This Row],[IDFRANGRAPHS]],STEAMER_H[],COLUMN(STEAMER_H[PA]),FALSE)</f>
        <v>155</v>
      </c>
      <c r="H270" s="12">
        <f>VLOOKUP(MYRANKS_H[[#This Row],[IDFRANGRAPHS]],STEAMER_H[],COLUMN(STEAMER_H[AB]),FALSE)</f>
        <v>141</v>
      </c>
      <c r="I270" s="12">
        <f>VLOOKUP(MYRANKS_H[[#This Row],[IDFRANGRAPHS]],STEAMER_H[],COLUMN(STEAMER_H[H]),FALSE)</f>
        <v>36</v>
      </c>
      <c r="J270" s="12">
        <f>VLOOKUP(MYRANKS_H[[#This Row],[IDFRANGRAPHS]],STEAMER_H[],COLUMN(STEAMER_H[HR]),FALSE)</f>
        <v>2</v>
      </c>
      <c r="K270" s="12">
        <f>VLOOKUP(MYRANKS_H[[#This Row],[IDFRANGRAPHS]],STEAMER_H[],COLUMN(STEAMER_H[R]),FALSE)</f>
        <v>15</v>
      </c>
      <c r="L270" s="12">
        <f>VLOOKUP(MYRANKS_H[[#This Row],[IDFRANGRAPHS]],STEAMER_H[],COLUMN(STEAMER_H[RBI]),FALSE)</f>
        <v>15</v>
      </c>
      <c r="M270" s="12">
        <f>VLOOKUP(MYRANKS_H[[#This Row],[IDFRANGRAPHS]],STEAMER_H[],COLUMN(STEAMER_H[BB]),FALSE)</f>
        <v>10</v>
      </c>
      <c r="N270" s="12">
        <f>VLOOKUP(MYRANKS_H[[#This Row],[IDFRANGRAPHS]],STEAMER_H[],COLUMN(STEAMER_H[SO]),FALSE)</f>
        <v>24</v>
      </c>
      <c r="O270" s="12">
        <f>VLOOKUP(MYRANKS_H[[#This Row],[IDFRANGRAPHS]],STEAMER_H[],COLUMN(STEAMER_H[SB]),FALSE)</f>
        <v>0</v>
      </c>
      <c r="P270" s="14">
        <f>MYRANKS_H[[#This Row],[H]]/MYRANKS_H[[#This Row],[AB]]</f>
        <v>0.25531914893617019</v>
      </c>
      <c r="Q270" s="26">
        <f>MYRANKS_H[[#This Row],[R]]/24.6-VLOOKUP(MYRANKS_H[[#This Row],[POS]],ReplacementLevel_H[],COLUMN(ReplacementLevel_H[R]),FALSE)</f>
        <v>-0.78024390243902431</v>
      </c>
      <c r="R270" s="26">
        <f>MYRANKS_H[[#This Row],[HR]]/10.4-VLOOKUP(MYRANKS_H[[#This Row],[POS]],ReplacementLevel_H[],COLUMN(ReplacementLevel_H[HR]),FALSE)</f>
        <v>-0.6776923076923077</v>
      </c>
      <c r="S270" s="26">
        <f>MYRANKS_H[[#This Row],[RBI]]/24.6-VLOOKUP(MYRANKS_H[[#This Row],[POS]],ReplacementLevel_H[],COLUMN(ReplacementLevel_H[RBI]),FALSE)</f>
        <v>-0.80024390243902432</v>
      </c>
      <c r="T270" s="26">
        <f>MYRANKS_H[[#This Row],[SB]]/9.4-VLOOKUP(MYRANKS_H[[#This Row],[POS]],ReplacementLevel_H[],COLUMN(ReplacementLevel_H[SB]),FALSE)</f>
        <v>-0.13</v>
      </c>
      <c r="U270" s="26">
        <f>((MYRANKS_H[[#This Row],[H]]+1768)/(MYRANKS_H[[#This Row],[AB]]+6617)-0.267)/0.0024-VLOOKUP(MYRANKS_H[[#This Row],[POS]],ReplacementLevel_H[],COLUMN(ReplacementLevel_H[AVG]),FALSE)</f>
        <v>0.32620104567425573</v>
      </c>
      <c r="V270" s="26">
        <f>MYRANKS_H[[#This Row],[RSGP]]+MYRANKS_H[[#This Row],[HRSGP]]+MYRANKS_H[[#This Row],[RBISGP]]+MYRANKS_H[[#This Row],[SBSGP]]+MYRANKS_H[[#This Row],[AVGSGP]]</f>
        <v>-2.0619790668961007</v>
      </c>
    </row>
    <row r="271" spans="1:22" x14ac:dyDescent="0.25">
      <c r="A271" s="7" t="s">
        <v>18390</v>
      </c>
      <c r="B271" s="8" t="str">
        <f>VLOOKUP(MYRANKS_H[[#This Row],[PLAYERID]],PLAYERIDMAP[],COLUMN(PLAYERIDMAP[LASTNAME]),FALSE)</f>
        <v>Gutierrez</v>
      </c>
      <c r="C271" s="11" t="str">
        <f>VLOOKUP(MYRANKS_H[[#This Row],[PLAYERID]],PLAYERIDMAP[],COLUMN(PLAYERIDMAP[FIRSTNAME]),FALSE)</f>
        <v xml:space="preserve">Franklin </v>
      </c>
      <c r="D271" s="11" t="str">
        <f>VLOOKUP(MYRANKS_H[[#This Row],[PLAYERID]],PLAYERIDMAP[],COLUMN(PLAYERIDMAP[TEAM]),FALSE)</f>
        <v>SEA</v>
      </c>
      <c r="E271" s="11" t="str">
        <f>VLOOKUP(MYRANKS_H[[#This Row],[PLAYERID]],PLAYERIDMAP[],COLUMN(PLAYERIDMAP[POS]),FALSE)</f>
        <v>OF</v>
      </c>
      <c r="F271" s="11">
        <f>VLOOKUP(MYRANKS_H[[#This Row],[PLAYERID]],PLAYERIDMAP[],COLUMN(PLAYERIDMAP[IDFANGRAPHS]),FALSE)</f>
        <v>3255</v>
      </c>
      <c r="G271" s="12">
        <f>VLOOKUP(MYRANKS_H[[#This Row],[IDFRANGRAPHS]],STEAMER_H[],COLUMN(STEAMER_H[PA]),FALSE)</f>
        <v>417</v>
      </c>
      <c r="H271" s="12">
        <f>VLOOKUP(MYRANKS_H[[#This Row],[IDFRANGRAPHS]],STEAMER_H[],COLUMN(STEAMER_H[AB]),FALSE)</f>
        <v>379</v>
      </c>
      <c r="I271" s="12">
        <f>VLOOKUP(MYRANKS_H[[#This Row],[IDFRANGRAPHS]],STEAMER_H[],COLUMN(STEAMER_H[H]),FALSE)</f>
        <v>92</v>
      </c>
      <c r="J271" s="12">
        <f>VLOOKUP(MYRANKS_H[[#This Row],[IDFRANGRAPHS]],STEAMER_H[],COLUMN(STEAMER_H[HR]),FALSE)</f>
        <v>7</v>
      </c>
      <c r="K271" s="12">
        <f>VLOOKUP(MYRANKS_H[[#This Row],[IDFRANGRAPHS]],STEAMER_H[],COLUMN(STEAMER_H[R]),FALSE)</f>
        <v>42</v>
      </c>
      <c r="L271" s="12">
        <f>VLOOKUP(MYRANKS_H[[#This Row],[IDFRANGRAPHS]],STEAMER_H[],COLUMN(STEAMER_H[RBI]),FALSE)</f>
        <v>38</v>
      </c>
      <c r="M271" s="12">
        <f>VLOOKUP(MYRANKS_H[[#This Row],[IDFRANGRAPHS]],STEAMER_H[],COLUMN(STEAMER_H[BB]),FALSE)</f>
        <v>30</v>
      </c>
      <c r="N271" s="12">
        <f>VLOOKUP(MYRANKS_H[[#This Row],[IDFRANGRAPHS]],STEAMER_H[],COLUMN(STEAMER_H[SO]),FALSE)</f>
        <v>78</v>
      </c>
      <c r="O271" s="12">
        <f>VLOOKUP(MYRANKS_H[[#This Row],[IDFRANGRAPHS]],STEAMER_H[],COLUMN(STEAMER_H[SB]),FALSE)</f>
        <v>8</v>
      </c>
      <c r="P271" s="14">
        <f>MYRANKS_H[[#This Row],[H]]/MYRANKS_H[[#This Row],[AB]]</f>
        <v>0.24274406332453827</v>
      </c>
      <c r="Q271" s="26">
        <f>MYRANKS_H[[#This Row],[R]]/24.6-VLOOKUP(MYRANKS_H[[#This Row],[POS]],ReplacementLevel_H[],COLUMN(ReplacementLevel_H[R]),FALSE)</f>
        <v>-0.66268292682926844</v>
      </c>
      <c r="R271" s="26">
        <f>MYRANKS_H[[#This Row],[HR]]/10.4-VLOOKUP(MYRANKS_H[[#This Row],[POS]],ReplacementLevel_H[],COLUMN(ReplacementLevel_H[HR]),FALSE)</f>
        <v>-0.42692307692307707</v>
      </c>
      <c r="S271" s="26">
        <f>MYRANKS_H[[#This Row],[RBI]]/24.6-VLOOKUP(MYRANKS_H[[#This Row],[POS]],ReplacementLevel_H[],COLUMN(ReplacementLevel_H[RBI]),FALSE)</f>
        <v>-0.49528455284552853</v>
      </c>
      <c r="T271" s="26">
        <f>MYRANKS_H[[#This Row],[SB]]/9.4-VLOOKUP(MYRANKS_H[[#This Row],[POS]],ReplacementLevel_H[],COLUMN(ReplacementLevel_H[SB]),FALSE)</f>
        <v>-0.48893617021276603</v>
      </c>
      <c r="U271" s="26">
        <f>((MYRANKS_H[[#This Row],[H]]+1768)/(MYRANKS_H[[#This Row],[AB]]+6617)-0.267)/0.0024-VLOOKUP(MYRANKS_H[[#This Row],[POS]],ReplacementLevel_H[],COLUMN(ReplacementLevel_H[AVG]),FALSE)</f>
        <v>-0.39241280731846284</v>
      </c>
      <c r="V271" s="26">
        <f>MYRANKS_H[[#This Row],[RSGP]]+MYRANKS_H[[#This Row],[HRSGP]]+MYRANKS_H[[#This Row],[RBISGP]]+MYRANKS_H[[#This Row],[SBSGP]]+MYRANKS_H[[#This Row],[AVGSGP]]</f>
        <v>-2.466239534129103</v>
      </c>
    </row>
    <row r="272" spans="1:22" ht="15" customHeight="1" x14ac:dyDescent="0.25">
      <c r="A272" s="7" t="s">
        <v>19055</v>
      </c>
      <c r="B272" s="8" t="str">
        <f>VLOOKUP(MYRANKS_H[[#This Row],[PLAYERID]],PLAYERIDMAP[],COLUMN(PLAYERIDMAP[LASTNAME]),FALSE)</f>
        <v>Lobaton</v>
      </c>
      <c r="C272" s="11" t="str">
        <f>VLOOKUP(MYRANKS_H[[#This Row],[PLAYERID]],PLAYERIDMAP[],COLUMN(PLAYERIDMAP[FIRSTNAME]),FALSE)</f>
        <v xml:space="preserve">Jose </v>
      </c>
      <c r="D272" s="11" t="str">
        <f>VLOOKUP(MYRANKS_H[[#This Row],[PLAYERID]],PLAYERIDMAP[],COLUMN(PLAYERIDMAP[TEAM]),FALSE)</f>
        <v>TB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4243</v>
      </c>
      <c r="G272" s="12">
        <f>VLOOKUP(MYRANKS_H[[#This Row],[IDFRANGRAPHS]],STEAMER_H[],COLUMN(STEAMER_H[PA]),FALSE)</f>
        <v>148</v>
      </c>
      <c r="H272" s="12">
        <f>VLOOKUP(MYRANKS_H[[#This Row],[IDFRANGRAPHS]],STEAMER_H[],COLUMN(STEAMER_H[AB]),FALSE)</f>
        <v>129</v>
      </c>
      <c r="I272" s="12">
        <f>VLOOKUP(MYRANKS_H[[#This Row],[IDFRANGRAPHS]],STEAMER_H[],COLUMN(STEAMER_H[H]),FALSE)</f>
        <v>29</v>
      </c>
      <c r="J272" s="12">
        <f>VLOOKUP(MYRANKS_H[[#This Row],[IDFRANGRAPHS]],STEAMER_H[],COLUMN(STEAMER_H[HR]),FALSE)</f>
        <v>3</v>
      </c>
      <c r="K272" s="12">
        <f>VLOOKUP(MYRANKS_H[[#This Row],[IDFRANGRAPHS]],STEAMER_H[],COLUMN(STEAMER_H[R]),FALSE)</f>
        <v>15</v>
      </c>
      <c r="L272" s="12">
        <f>VLOOKUP(MYRANKS_H[[#This Row],[IDFRANGRAPHS]],STEAMER_H[],COLUMN(STEAMER_H[RBI]),FALSE)</f>
        <v>13</v>
      </c>
      <c r="M272" s="12">
        <f>VLOOKUP(MYRANKS_H[[#This Row],[IDFRANGRAPHS]],STEAMER_H[],COLUMN(STEAMER_H[BB]),FALSE)</f>
        <v>15</v>
      </c>
      <c r="N272" s="12">
        <f>VLOOKUP(MYRANKS_H[[#This Row],[IDFRANGRAPHS]],STEAMER_H[],COLUMN(STEAMER_H[SO]),FALSE)</f>
        <v>33</v>
      </c>
      <c r="O272" s="12">
        <f>VLOOKUP(MYRANKS_H[[#This Row],[IDFRANGRAPHS]],STEAMER_H[],COLUMN(STEAMER_H[SB]),FALSE)</f>
        <v>2</v>
      </c>
      <c r="P272" s="14">
        <f>MYRANKS_H[[#This Row],[H]]/MYRANKS_H[[#This Row],[AB]]</f>
        <v>0.22480620155038761</v>
      </c>
      <c r="Q272" s="26">
        <f>MYRANKS_H[[#This Row],[R]]/24.6-VLOOKUP(MYRANKS_H[[#This Row],[POS]],ReplacementLevel_H[],COLUMN(ReplacementLevel_H[R]),FALSE)</f>
        <v>-0.78024390243902431</v>
      </c>
      <c r="R272" s="26">
        <f>MYRANKS_H[[#This Row],[HR]]/10.4-VLOOKUP(MYRANKS_H[[#This Row],[POS]],ReplacementLevel_H[],COLUMN(ReplacementLevel_H[HR]),FALSE)</f>
        <v>-0.58153846153846156</v>
      </c>
      <c r="S272" s="26">
        <f>MYRANKS_H[[#This Row],[RBI]]/24.6-VLOOKUP(MYRANKS_H[[#This Row],[POS]],ReplacementLevel_H[],COLUMN(ReplacementLevel_H[RBI]),FALSE)</f>
        <v>-0.8815447154471544</v>
      </c>
      <c r="T272" s="26">
        <f>MYRANKS_H[[#This Row],[SB]]/9.4-VLOOKUP(MYRANKS_H[[#This Row],[POS]],ReplacementLevel_H[],COLUMN(ReplacementLevel_H[SB]),FALSE)</f>
        <v>8.2765957446808508E-2</v>
      </c>
      <c r="U272" s="26">
        <f>((MYRANKS_H[[#This Row],[H]]+1768)/(MYRANKS_H[[#This Row],[AB]]+6617)-0.267)/0.0024-VLOOKUP(MYRANKS_H[[#This Row],[POS]],ReplacementLevel_H[],COLUMN(ReplacementLevel_H[AVG]),FALSE)</f>
        <v>9.1698784464852245E-2</v>
      </c>
      <c r="V272" s="26">
        <f>MYRANKS_H[[#This Row],[RSGP]]+MYRANKS_H[[#This Row],[HRSGP]]+MYRANKS_H[[#This Row],[RBISGP]]+MYRANKS_H[[#This Row],[SBSGP]]+MYRANKS_H[[#This Row],[AVGSGP]]</f>
        <v>-2.0688623375129791</v>
      </c>
    </row>
    <row r="273" spans="1:22" ht="15" customHeight="1" x14ac:dyDescent="0.25">
      <c r="A273" s="7" t="s">
        <v>19207</v>
      </c>
      <c r="B273" s="8" t="str">
        <f>VLOOKUP(MYRANKS_H[[#This Row],[PLAYERID]],PLAYERIDMAP[],COLUMN(PLAYERIDMAP[LASTNAME]),FALSE)</f>
        <v>Martinez</v>
      </c>
      <c r="C273" s="11" t="str">
        <f>VLOOKUP(MYRANKS_H[[#This Row],[PLAYERID]],PLAYERIDMAP[],COLUMN(PLAYERIDMAP[FIRSTNAME]),FALSE)</f>
        <v xml:space="preserve">Fernando </v>
      </c>
      <c r="D273" s="11" t="str">
        <f>VLOOKUP(MYRANKS_H[[#This Row],[PLAYERID]],PLAYERIDMAP[],COLUMN(PLAYERIDMAP[TEAM]),FALSE)</f>
        <v>HOU</v>
      </c>
      <c r="E273" s="11" t="str">
        <f>VLOOKUP(MYRANKS_H[[#This Row],[PLAYERID]],PLAYERIDMAP[],COLUMN(PLAYERIDMAP[POS]),FALSE)</f>
        <v>OF</v>
      </c>
      <c r="F273" s="11">
        <f>VLOOKUP(MYRANKS_H[[#This Row],[PLAYERID]],PLAYERIDMAP[],COLUMN(PLAYERIDMAP[IDFANGRAPHS]),FALSE)</f>
        <v>9210</v>
      </c>
      <c r="G273" s="12">
        <f>VLOOKUP(MYRANKS_H[[#This Row],[IDFRANGRAPHS]],STEAMER_H[],COLUMN(STEAMER_H[PA]),FALSE)</f>
        <v>328</v>
      </c>
      <c r="H273" s="12">
        <f>VLOOKUP(MYRANKS_H[[#This Row],[IDFRANGRAPHS]],STEAMER_H[],COLUMN(STEAMER_H[AB]),FALSE)</f>
        <v>300</v>
      </c>
      <c r="I273" s="12">
        <f>VLOOKUP(MYRANKS_H[[#This Row],[IDFRANGRAPHS]],STEAMER_H[],COLUMN(STEAMER_H[H]),FALSE)</f>
        <v>77</v>
      </c>
      <c r="J273" s="12">
        <f>VLOOKUP(MYRANKS_H[[#This Row],[IDFRANGRAPHS]],STEAMER_H[],COLUMN(STEAMER_H[HR]),FALSE)</f>
        <v>12</v>
      </c>
      <c r="K273" s="12">
        <f>VLOOKUP(MYRANKS_H[[#This Row],[IDFRANGRAPHS]],STEAMER_H[],COLUMN(STEAMER_H[R]),FALSE)</f>
        <v>37</v>
      </c>
      <c r="L273" s="12">
        <f>VLOOKUP(MYRANKS_H[[#This Row],[IDFRANGRAPHS]],STEAMER_H[],COLUMN(STEAMER_H[RBI]),FALSE)</f>
        <v>40</v>
      </c>
      <c r="M273" s="12">
        <f>VLOOKUP(MYRANKS_H[[#This Row],[IDFRANGRAPHS]],STEAMER_H[],COLUMN(STEAMER_H[BB]),FALSE)</f>
        <v>19</v>
      </c>
      <c r="N273" s="12">
        <f>VLOOKUP(MYRANKS_H[[#This Row],[IDFRANGRAPHS]],STEAMER_H[],COLUMN(STEAMER_H[SO]),FALSE)</f>
        <v>75</v>
      </c>
      <c r="O273" s="12">
        <f>VLOOKUP(MYRANKS_H[[#This Row],[IDFRANGRAPHS]],STEAMER_H[],COLUMN(STEAMER_H[SB]),FALSE)</f>
        <v>1</v>
      </c>
      <c r="P273" s="14">
        <f>MYRANKS_H[[#This Row],[H]]/MYRANKS_H[[#This Row],[AB]]</f>
        <v>0.25666666666666665</v>
      </c>
      <c r="Q273" s="26">
        <f>MYRANKS_H[[#This Row],[R]]/24.6-VLOOKUP(MYRANKS_H[[#This Row],[POS]],ReplacementLevel_H[],COLUMN(ReplacementLevel_H[R]),FALSE)</f>
        <v>-0.86593495934959375</v>
      </c>
      <c r="R273" s="26">
        <f>MYRANKS_H[[#This Row],[HR]]/10.4-VLOOKUP(MYRANKS_H[[#This Row],[POS]],ReplacementLevel_H[],COLUMN(ReplacementLevel_H[HR]),FALSE)</f>
        <v>5.3846153846153655E-2</v>
      </c>
      <c r="S273" s="26">
        <f>MYRANKS_H[[#This Row],[RBI]]/24.6-VLOOKUP(MYRANKS_H[[#This Row],[POS]],ReplacementLevel_H[],COLUMN(ReplacementLevel_H[RBI]),FALSE)</f>
        <v>-0.41398373983739845</v>
      </c>
      <c r="T273" s="26">
        <f>MYRANKS_H[[#This Row],[SB]]/9.4-VLOOKUP(MYRANKS_H[[#This Row],[POS]],ReplacementLevel_H[],COLUMN(ReplacementLevel_H[SB]),FALSE)</f>
        <v>-1.2336170212765958</v>
      </c>
      <c r="U273" s="26">
        <f>((MYRANKS_H[[#This Row],[H]]+1768)/(MYRANKS_H[[#This Row],[AB]]+6617)-0.267)/0.0024-VLOOKUP(MYRANKS_H[[#This Row],[POS]],ReplacementLevel_H[],COLUMN(ReplacementLevel_H[AVG]),FALSE)</f>
        <v>-3.0777793841272216E-2</v>
      </c>
      <c r="V273" s="26">
        <f>MYRANKS_H[[#This Row],[RSGP]]+MYRANKS_H[[#This Row],[HRSGP]]+MYRANKS_H[[#This Row],[RBISGP]]+MYRANKS_H[[#This Row],[SBSGP]]+MYRANKS_H[[#This Row],[AVGSGP]]</f>
        <v>-2.4904673604587066</v>
      </c>
    </row>
    <row r="274" spans="1:22" x14ac:dyDescent="0.25">
      <c r="A274" s="7" t="s">
        <v>18274</v>
      </c>
      <c r="B274" s="8" t="str">
        <f>VLOOKUP(MYRANKS_H[[#This Row],[PLAYERID]],PLAYERIDMAP[],COLUMN(PLAYERIDMAP[LASTNAME]),FALSE)</f>
        <v>Gimenez</v>
      </c>
      <c r="C274" s="11" t="str">
        <f>VLOOKUP(MYRANKS_H[[#This Row],[PLAYERID]],PLAYERIDMAP[],COLUMN(PLAYERIDMAP[FIRSTNAME]),FALSE)</f>
        <v xml:space="preserve">Hector </v>
      </c>
      <c r="D274" s="11" t="str">
        <f>VLOOKUP(MYRANKS_H[[#This Row],[PLAYERID]],PLAYERIDMAP[],COLUMN(PLAYERIDMAP[TEAM]),FALSE)</f>
        <v>CHW</v>
      </c>
      <c r="E274" s="11" t="str">
        <f>VLOOKUP(MYRANKS_H[[#This Row],[PLAYERID]],PLAYERIDMAP[],COLUMN(PLAYERIDMAP[POS]),FALSE)</f>
        <v>C</v>
      </c>
      <c r="F274" s="11">
        <f>VLOOKUP(MYRANKS_H[[#This Row],[PLAYERID]],PLAYERIDMAP[],COLUMN(PLAYERIDMAP[IDFANGRAPHS]),FALSE)</f>
        <v>2172</v>
      </c>
      <c r="G274" s="12">
        <f>VLOOKUP(MYRANKS_H[[#This Row],[IDFRANGRAPHS]],STEAMER_H[],COLUMN(STEAMER_H[PA]),FALSE)</f>
        <v>119</v>
      </c>
      <c r="H274" s="12">
        <f>VLOOKUP(MYRANKS_H[[#This Row],[IDFRANGRAPHS]],STEAMER_H[],COLUMN(STEAMER_H[AB]),FALSE)</f>
        <v>108</v>
      </c>
      <c r="I274" s="12">
        <f>VLOOKUP(MYRANKS_H[[#This Row],[IDFRANGRAPHS]],STEAMER_H[],COLUMN(STEAMER_H[H]),FALSE)</f>
        <v>26</v>
      </c>
      <c r="J274" s="12">
        <f>VLOOKUP(MYRANKS_H[[#This Row],[IDFRANGRAPHS]],STEAMER_H[],COLUMN(STEAMER_H[HR]),FALSE)</f>
        <v>3</v>
      </c>
      <c r="K274" s="12">
        <f>VLOOKUP(MYRANKS_H[[#This Row],[IDFRANGRAPHS]],STEAMER_H[],COLUMN(STEAMER_H[R]),FALSE)</f>
        <v>13</v>
      </c>
      <c r="L274" s="12">
        <f>VLOOKUP(MYRANKS_H[[#This Row],[IDFRANGRAPHS]],STEAMER_H[],COLUMN(STEAMER_H[RBI]),FALSE)</f>
        <v>13</v>
      </c>
      <c r="M274" s="12">
        <f>VLOOKUP(MYRANKS_H[[#This Row],[IDFRANGRAPHS]],STEAMER_H[],COLUMN(STEAMER_H[BB]),FALSE)</f>
        <v>9</v>
      </c>
      <c r="N274" s="12">
        <f>VLOOKUP(MYRANKS_H[[#This Row],[IDFRANGRAPHS]],STEAMER_H[],COLUMN(STEAMER_H[SO]),FALSE)</f>
        <v>24</v>
      </c>
      <c r="O274" s="12">
        <f>VLOOKUP(MYRANKS_H[[#This Row],[IDFRANGRAPHS]],STEAMER_H[],COLUMN(STEAMER_H[SB]),FALSE)</f>
        <v>1</v>
      </c>
      <c r="P274" s="14">
        <f>MYRANKS_H[[#This Row],[H]]/MYRANKS_H[[#This Row],[AB]]</f>
        <v>0.24074074074074073</v>
      </c>
      <c r="Q274" s="26">
        <f>MYRANKS_H[[#This Row],[R]]/24.6-VLOOKUP(MYRANKS_H[[#This Row],[POS]],ReplacementLevel_H[],COLUMN(ReplacementLevel_H[R]),FALSE)</f>
        <v>-0.86154471544715439</v>
      </c>
      <c r="R274" s="26">
        <f>MYRANKS_H[[#This Row],[HR]]/10.4-VLOOKUP(MYRANKS_H[[#This Row],[POS]],ReplacementLevel_H[],COLUMN(ReplacementLevel_H[HR]),FALSE)</f>
        <v>-0.58153846153846156</v>
      </c>
      <c r="S274" s="26">
        <f>MYRANKS_H[[#This Row],[RBI]]/24.6-VLOOKUP(MYRANKS_H[[#This Row],[POS]],ReplacementLevel_H[],COLUMN(ReplacementLevel_H[RBI]),FALSE)</f>
        <v>-0.8815447154471544</v>
      </c>
      <c r="T274" s="26">
        <f>MYRANKS_H[[#This Row],[SB]]/9.4-VLOOKUP(MYRANKS_H[[#This Row],[POS]],ReplacementLevel_H[],COLUMN(ReplacementLevel_H[SB]),FALSE)</f>
        <v>-2.3617021276595748E-2</v>
      </c>
      <c r="U274" s="26">
        <f>((MYRANKS_H[[#This Row],[H]]+1768)/(MYRANKS_H[[#This Row],[AB]]+6617)-0.267)/0.0024-VLOOKUP(MYRANKS_H[[#This Row],[POS]],ReplacementLevel_H[],COLUMN(ReplacementLevel_H[AVG]),FALSE)</f>
        <v>0.25241635687731229</v>
      </c>
      <c r="V274" s="26">
        <f>MYRANKS_H[[#This Row],[RSGP]]+MYRANKS_H[[#This Row],[HRSGP]]+MYRANKS_H[[#This Row],[RBISGP]]+MYRANKS_H[[#This Row],[SBSGP]]+MYRANKS_H[[#This Row],[AVGSGP]]</f>
        <v>-2.0958285568320538</v>
      </c>
    </row>
    <row r="275" spans="1:22" x14ac:dyDescent="0.25">
      <c r="A275" s="7" t="s">
        <v>19333</v>
      </c>
      <c r="B275" s="8" t="str">
        <f>VLOOKUP(MYRANKS_H[[#This Row],[PLAYERID]],PLAYERIDMAP[],COLUMN(PLAYERIDMAP[LASTNAME]),FALSE)</f>
        <v>McLouth</v>
      </c>
      <c r="C275" s="11" t="str">
        <f>VLOOKUP(MYRANKS_H[[#This Row],[PLAYERID]],PLAYERIDMAP[],COLUMN(PLAYERIDMAP[FIRSTNAME]),FALSE)</f>
        <v xml:space="preserve">Nate </v>
      </c>
      <c r="D275" s="11" t="str">
        <f>VLOOKUP(MYRANKS_H[[#This Row],[PLAYERID]],PLAYERIDMAP[],COLUMN(PLAYERIDMAP[TEAM]),FALSE)</f>
        <v>BAL</v>
      </c>
      <c r="E275" s="11" t="str">
        <f>VLOOKUP(MYRANKS_H[[#This Row],[PLAYERID]],PLAYERIDMAP[],COLUMN(PLAYERIDMAP[POS]),FALSE)</f>
        <v>OF</v>
      </c>
      <c r="F275" s="11">
        <f>VLOOKUP(MYRANKS_H[[#This Row],[PLAYERID]],PLAYERIDMAP[],COLUMN(PLAYERIDMAP[IDFANGRAPHS]),FALSE)</f>
        <v>3190</v>
      </c>
      <c r="G275" s="12">
        <f>VLOOKUP(MYRANKS_H[[#This Row],[IDFRANGRAPHS]],STEAMER_H[],COLUMN(STEAMER_H[PA]),FALSE)</f>
        <v>333</v>
      </c>
      <c r="H275" s="12">
        <f>VLOOKUP(MYRANKS_H[[#This Row],[IDFRANGRAPHS]],STEAMER_H[],COLUMN(STEAMER_H[AB]),FALSE)</f>
        <v>288</v>
      </c>
      <c r="I275" s="12">
        <f>VLOOKUP(MYRANKS_H[[#This Row],[IDFRANGRAPHS]],STEAMER_H[],COLUMN(STEAMER_H[H]),FALSE)</f>
        <v>68</v>
      </c>
      <c r="J275" s="12">
        <f>VLOOKUP(MYRANKS_H[[#This Row],[IDFRANGRAPHS]],STEAMER_H[],COLUMN(STEAMER_H[HR]),FALSE)</f>
        <v>9</v>
      </c>
      <c r="K275" s="12">
        <f>VLOOKUP(MYRANKS_H[[#This Row],[IDFRANGRAPHS]],STEAMER_H[],COLUMN(STEAMER_H[R]),FALSE)</f>
        <v>42</v>
      </c>
      <c r="L275" s="12">
        <f>VLOOKUP(MYRANKS_H[[#This Row],[IDFRANGRAPHS]],STEAMER_H[],COLUMN(STEAMER_H[RBI]),FALSE)</f>
        <v>32</v>
      </c>
      <c r="M275" s="12">
        <f>VLOOKUP(MYRANKS_H[[#This Row],[IDFRANGRAPHS]],STEAMER_H[],COLUMN(STEAMER_H[BB]),FALSE)</f>
        <v>36</v>
      </c>
      <c r="N275" s="12">
        <f>VLOOKUP(MYRANKS_H[[#This Row],[IDFRANGRAPHS]],STEAMER_H[],COLUMN(STEAMER_H[SO]),FALSE)</f>
        <v>59</v>
      </c>
      <c r="O275" s="12">
        <f>VLOOKUP(MYRANKS_H[[#This Row],[IDFRANGRAPHS]],STEAMER_H[],COLUMN(STEAMER_H[SB]),FALSE)</f>
        <v>8</v>
      </c>
      <c r="P275" s="14">
        <f>MYRANKS_H[[#This Row],[H]]/MYRANKS_H[[#This Row],[AB]]</f>
        <v>0.2361111111111111</v>
      </c>
      <c r="Q275" s="26">
        <f>MYRANKS_H[[#This Row],[R]]/24.6-VLOOKUP(MYRANKS_H[[#This Row],[POS]],ReplacementLevel_H[],COLUMN(ReplacementLevel_H[R]),FALSE)</f>
        <v>-0.66268292682926844</v>
      </c>
      <c r="R275" s="26">
        <f>MYRANKS_H[[#This Row],[HR]]/10.4-VLOOKUP(MYRANKS_H[[#This Row],[POS]],ReplacementLevel_H[],COLUMN(ReplacementLevel_H[HR]),FALSE)</f>
        <v>-0.23461538461538478</v>
      </c>
      <c r="S275" s="26">
        <f>MYRANKS_H[[#This Row],[RBI]]/24.6-VLOOKUP(MYRANKS_H[[#This Row],[POS]],ReplacementLevel_H[],COLUMN(ReplacementLevel_H[RBI]),FALSE)</f>
        <v>-0.73918699186991876</v>
      </c>
      <c r="T275" s="26">
        <f>MYRANKS_H[[#This Row],[SB]]/9.4-VLOOKUP(MYRANKS_H[[#This Row],[POS]],ReplacementLevel_H[],COLUMN(ReplacementLevel_H[SB]),FALSE)</f>
        <v>-0.48893617021276603</v>
      </c>
      <c r="U275" s="26">
        <f>((MYRANKS_H[[#This Row],[H]]+1768)/(MYRANKS_H[[#This Row],[AB]]+6617)-0.267)/0.0024-VLOOKUP(MYRANKS_H[[#This Row],[POS]],ReplacementLevel_H[],COLUMN(ReplacementLevel_H[AVG]),FALSE)</f>
        <v>-0.38071687183200931</v>
      </c>
      <c r="V275" s="26">
        <f>MYRANKS_H[[#This Row],[RSGP]]+MYRANKS_H[[#This Row],[HRSGP]]+MYRANKS_H[[#This Row],[RBISGP]]+MYRANKS_H[[#This Row],[SBSGP]]+MYRANKS_H[[#This Row],[AVGSGP]]</f>
        <v>-2.5061383453593473</v>
      </c>
    </row>
    <row r="276" spans="1:22" ht="15" customHeight="1" x14ac:dyDescent="0.25">
      <c r="A276" s="7" t="s">
        <v>17738</v>
      </c>
      <c r="B276" s="8" t="str">
        <f>VLOOKUP(MYRANKS_H[[#This Row],[PLAYERID]],PLAYERIDMAP[],COLUMN(PLAYERIDMAP[LASTNAME]),FALSE)</f>
        <v>Crawford</v>
      </c>
      <c r="C276" s="11" t="str">
        <f>VLOOKUP(MYRANKS_H[[#This Row],[PLAYERID]],PLAYERIDMAP[],COLUMN(PLAYERIDMAP[FIRSTNAME]),FALSE)</f>
        <v xml:space="preserve">Brandon </v>
      </c>
      <c r="D276" s="11" t="str">
        <f>VLOOKUP(MYRANKS_H[[#This Row],[PLAYERID]],PLAYERIDMAP[],COLUMN(PLAYERIDMAP[TEAM]),FALSE)</f>
        <v>SF</v>
      </c>
      <c r="E276" s="11" t="str">
        <f>VLOOKUP(MYRANKS_H[[#This Row],[PLAYERID]],PLAYERIDMAP[],COLUMN(PLAYERIDMAP[POS]),FALSE)</f>
        <v>SS</v>
      </c>
      <c r="F276" s="11">
        <f>VLOOKUP(MYRANKS_H[[#This Row],[PLAYERID]],PLAYERIDMAP[],COLUMN(PLAYERIDMAP[IDFANGRAPHS]),FALSE)</f>
        <v>5343</v>
      </c>
      <c r="G276" s="12">
        <f>VLOOKUP(MYRANKS_H[[#This Row],[IDFRANGRAPHS]],STEAMER_H[],COLUMN(STEAMER_H[PA]),FALSE)</f>
        <v>434</v>
      </c>
      <c r="H276" s="12">
        <f>VLOOKUP(MYRANKS_H[[#This Row],[IDFRANGRAPHS]],STEAMER_H[],COLUMN(STEAMER_H[AB]),FALSE)</f>
        <v>391</v>
      </c>
      <c r="I276" s="12">
        <f>VLOOKUP(MYRANKS_H[[#This Row],[IDFRANGRAPHS]],STEAMER_H[],COLUMN(STEAMER_H[H]),FALSE)</f>
        <v>97</v>
      </c>
      <c r="J276" s="12">
        <f>VLOOKUP(MYRANKS_H[[#This Row],[IDFRANGRAPHS]],STEAMER_H[],COLUMN(STEAMER_H[HR]),FALSE)</f>
        <v>6</v>
      </c>
      <c r="K276" s="12">
        <f>VLOOKUP(MYRANKS_H[[#This Row],[IDFRANGRAPHS]],STEAMER_H[],COLUMN(STEAMER_H[R]),FALSE)</f>
        <v>39</v>
      </c>
      <c r="L276" s="12">
        <f>VLOOKUP(MYRANKS_H[[#This Row],[IDFRANGRAPHS]],STEAMER_H[],COLUMN(STEAMER_H[RBI]),FALSE)</f>
        <v>41</v>
      </c>
      <c r="M276" s="12">
        <f>VLOOKUP(MYRANKS_H[[#This Row],[IDFRANGRAPHS]],STEAMER_H[],COLUMN(STEAMER_H[BB]),FALSE)</f>
        <v>33</v>
      </c>
      <c r="N276" s="12">
        <f>VLOOKUP(MYRANKS_H[[#This Row],[IDFRANGRAPHS]],STEAMER_H[],COLUMN(STEAMER_H[SO]),FALSE)</f>
        <v>80</v>
      </c>
      <c r="O276" s="12">
        <f>VLOOKUP(MYRANKS_H[[#This Row],[IDFRANGRAPHS]],STEAMER_H[],COLUMN(STEAMER_H[SB]),FALSE)</f>
        <v>2</v>
      </c>
      <c r="P276" s="14">
        <f>MYRANKS_H[[#This Row],[H]]/MYRANKS_H[[#This Row],[AB]]</f>
        <v>0.24808184143222506</v>
      </c>
      <c r="Q276" s="26">
        <f>MYRANKS_H[[#This Row],[R]]/24.6-VLOOKUP(MYRANKS_H[[#This Row],[POS]],ReplacementLevel_H[],COLUMN(ReplacementLevel_H[R]),FALSE)</f>
        <v>-0.49463414634146363</v>
      </c>
      <c r="R276" s="26">
        <f>MYRANKS_H[[#This Row],[HR]]/10.4-VLOOKUP(MYRANKS_H[[#This Row],[POS]],ReplacementLevel_H[],COLUMN(ReplacementLevel_H[HR]),FALSE)</f>
        <v>-0.32307692307692315</v>
      </c>
      <c r="S276" s="26">
        <f>MYRANKS_H[[#This Row],[RBI]]/24.6-VLOOKUP(MYRANKS_H[[#This Row],[POS]],ReplacementLevel_H[],COLUMN(ReplacementLevel_H[RBI]),FALSE)</f>
        <v>-0.27333333333333343</v>
      </c>
      <c r="T276" s="26">
        <f>MYRANKS_H[[#This Row],[SB]]/9.4-VLOOKUP(MYRANKS_H[[#This Row],[POS]],ReplacementLevel_H[],COLUMN(ReplacementLevel_H[SB]),FALSE)</f>
        <v>-1.2572340425531914</v>
      </c>
      <c r="U276" s="26">
        <f>((MYRANKS_H[[#This Row],[H]]+1768)/(MYRANKS_H[[#This Row],[AB]]+6617)-0.267)/0.0024-VLOOKUP(MYRANKS_H[[#This Row],[POS]],ReplacementLevel_H[],COLUMN(ReplacementLevel_H[AVG]),FALSE)</f>
        <v>-0.23482115677321608</v>
      </c>
      <c r="V276" s="26">
        <f>MYRANKS_H[[#This Row],[RSGP]]+MYRANKS_H[[#This Row],[HRSGP]]+MYRANKS_H[[#This Row],[RBISGP]]+MYRANKS_H[[#This Row],[SBSGP]]+MYRANKS_H[[#This Row],[AVGSGP]]</f>
        <v>-2.5830996020781276</v>
      </c>
    </row>
    <row r="277" spans="1:22" x14ac:dyDescent="0.25">
      <c r="A277" s="8" t="s">
        <v>20382</v>
      </c>
      <c r="B277" s="15" t="str">
        <f>VLOOKUP(MYRANKS_H[[#This Row],[PLAYERID]],PLAYERIDMAP[],COLUMN(PLAYERIDMAP[LASTNAME]),FALSE)</f>
        <v>Stewart</v>
      </c>
      <c r="C277" s="12" t="str">
        <f>VLOOKUP(MYRANKS_H[[#This Row],[PLAYERID]],PLAYERIDMAP[],COLUMN(PLAYERIDMAP[FIRSTNAME]),FALSE)</f>
        <v xml:space="preserve">Chris </v>
      </c>
      <c r="D277" s="12" t="str">
        <f>VLOOKUP(MYRANKS_H[[#This Row],[PLAYERID]],PLAYERIDMAP[],COLUMN(PLAYERIDMAP[TEAM]),FALSE)</f>
        <v>NYY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3878</v>
      </c>
      <c r="G277" s="12">
        <f>VLOOKUP(MYRANKS_H[[#This Row],[IDFRANGRAPHS]],STEAMER_H[],COLUMN(STEAMER_H[PA]),FALSE)</f>
        <v>149</v>
      </c>
      <c r="H277" s="12">
        <f>VLOOKUP(MYRANKS_H[[#This Row],[IDFRANGRAPHS]],STEAMER_H[],COLUMN(STEAMER_H[AB]),FALSE)</f>
        <v>134</v>
      </c>
      <c r="I277" s="12">
        <f>VLOOKUP(MYRANKS_H[[#This Row],[IDFRANGRAPHS]],STEAMER_H[],COLUMN(STEAMER_H[H]),FALSE)</f>
        <v>31</v>
      </c>
      <c r="J277" s="12">
        <f>VLOOKUP(MYRANKS_H[[#This Row],[IDFRANGRAPHS]],STEAMER_H[],COLUMN(STEAMER_H[HR]),FALSE)</f>
        <v>2</v>
      </c>
      <c r="K277" s="12">
        <f>VLOOKUP(MYRANKS_H[[#This Row],[IDFRANGRAPHS]],STEAMER_H[],COLUMN(STEAMER_H[R]),FALSE)</f>
        <v>15</v>
      </c>
      <c r="L277" s="12">
        <f>VLOOKUP(MYRANKS_H[[#This Row],[IDFRANGRAPHS]],STEAMER_H[],COLUMN(STEAMER_H[RBI]),FALSE)</f>
        <v>13</v>
      </c>
      <c r="M277" s="12">
        <f>VLOOKUP(MYRANKS_H[[#This Row],[IDFRANGRAPHS]],STEAMER_H[],COLUMN(STEAMER_H[BB]),FALSE)</f>
        <v>12</v>
      </c>
      <c r="N277" s="12">
        <f>VLOOKUP(MYRANKS_H[[#This Row],[IDFRANGRAPHS]],STEAMER_H[],COLUMN(STEAMER_H[SO]),FALSE)</f>
        <v>20</v>
      </c>
      <c r="O277" s="12">
        <f>VLOOKUP(MYRANKS_H[[#This Row],[IDFRANGRAPHS]],STEAMER_H[],COLUMN(STEAMER_H[SB]),FALSE)</f>
        <v>2</v>
      </c>
      <c r="P277" s="14">
        <f>MYRANKS_H[[#This Row],[H]]/MYRANKS_H[[#This Row],[AB]]</f>
        <v>0.23134328358208955</v>
      </c>
      <c r="Q277" s="26">
        <f>MYRANKS_H[[#This Row],[R]]/24.6-VLOOKUP(MYRANKS_H[[#This Row],[POS]],ReplacementLevel_H[],COLUMN(ReplacementLevel_H[R]),FALSE)</f>
        <v>-0.78024390243902431</v>
      </c>
      <c r="R277" s="26">
        <f>MYRANKS_H[[#This Row],[HR]]/10.4-VLOOKUP(MYRANKS_H[[#This Row],[POS]],ReplacementLevel_H[],COLUMN(ReplacementLevel_H[HR]),FALSE)</f>
        <v>-0.6776923076923077</v>
      </c>
      <c r="S277" s="26">
        <f>MYRANKS_H[[#This Row],[RBI]]/24.6-VLOOKUP(MYRANKS_H[[#This Row],[POS]],ReplacementLevel_H[],COLUMN(ReplacementLevel_H[RBI]),FALSE)</f>
        <v>-0.8815447154471544</v>
      </c>
      <c r="T277" s="26">
        <f>MYRANKS_H[[#This Row],[SB]]/9.4-VLOOKUP(MYRANKS_H[[#This Row],[POS]],ReplacementLevel_H[],COLUMN(ReplacementLevel_H[SB]),FALSE)</f>
        <v>8.2765957446808508E-2</v>
      </c>
      <c r="U277" s="26">
        <f>((MYRANKS_H[[#This Row],[H]]+1768)/(MYRANKS_H[[#This Row],[AB]]+6617)-0.267)/0.0024-VLOOKUP(MYRANKS_H[[#This Row],[POS]],ReplacementLevel_H[],COLUMN(ReplacementLevel_H[AVG]),FALSE)</f>
        <v>0.13293339258380205</v>
      </c>
      <c r="V277" s="26">
        <f>MYRANKS_H[[#This Row],[RSGP]]+MYRANKS_H[[#This Row],[HRSGP]]+MYRANKS_H[[#This Row],[RBISGP]]+MYRANKS_H[[#This Row],[SBSGP]]+MYRANKS_H[[#This Row],[AVGSGP]]</f>
        <v>-2.1237815755478757</v>
      </c>
    </row>
    <row r="278" spans="1:22" ht="15" customHeight="1" x14ac:dyDescent="0.25">
      <c r="A278" s="8" t="s">
        <v>19618</v>
      </c>
      <c r="B278" s="15" t="str">
        <f>VLOOKUP(MYRANKS_H[[#This Row],[PLAYERID]],PLAYERIDMAP[],COLUMN(PLAYERIDMAP[LASTNAME]),FALSE)</f>
        <v>Olivo</v>
      </c>
      <c r="C278" s="12" t="str">
        <f>VLOOKUP(MYRANKS_H[[#This Row],[PLAYERID]],PLAYERIDMAP[],COLUMN(PLAYERIDMAP[FIRSTNAME]),FALSE)</f>
        <v xml:space="preserve">Miguel </v>
      </c>
      <c r="D278" s="12" t="str">
        <f>VLOOKUP(MYRANKS_H[[#This Row],[PLAYERID]],PLAYERIDMAP[],COLUMN(PLAYERIDMAP[TEAM]),FALSE)</f>
        <v>SEA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1638</v>
      </c>
      <c r="G278" s="12">
        <f>VLOOKUP(MYRANKS_H[[#This Row],[IDFRANGRAPHS]],STEAMER_H[],COLUMN(STEAMER_H[PA]),FALSE)</f>
        <v>109</v>
      </c>
      <c r="H278" s="12">
        <f>VLOOKUP(MYRANKS_H[[#This Row],[IDFRANGRAPHS]],STEAMER_H[],COLUMN(STEAMER_H[AB]),FALSE)</f>
        <v>102</v>
      </c>
      <c r="I278" s="12">
        <f>VLOOKUP(MYRANKS_H[[#This Row],[IDFRANGRAPHS]],STEAMER_H[],COLUMN(STEAMER_H[H]),FALSE)</f>
        <v>24</v>
      </c>
      <c r="J278" s="12">
        <f>VLOOKUP(MYRANKS_H[[#This Row],[IDFRANGRAPHS]],STEAMER_H[],COLUMN(STEAMER_H[HR]),FALSE)</f>
        <v>4</v>
      </c>
      <c r="K278" s="12">
        <f>VLOOKUP(MYRANKS_H[[#This Row],[IDFRANGRAPHS]],STEAMER_H[],COLUMN(STEAMER_H[R]),FALSE)</f>
        <v>10</v>
      </c>
      <c r="L278" s="12">
        <f>VLOOKUP(MYRANKS_H[[#This Row],[IDFRANGRAPHS]],STEAMER_H[],COLUMN(STEAMER_H[RBI]),FALSE)</f>
        <v>13</v>
      </c>
      <c r="M278" s="12">
        <f>VLOOKUP(MYRANKS_H[[#This Row],[IDFRANGRAPHS]],STEAMER_H[],COLUMN(STEAMER_H[BB]),FALSE)</f>
        <v>5</v>
      </c>
      <c r="N278" s="12">
        <f>VLOOKUP(MYRANKS_H[[#This Row],[IDFRANGRAPHS]],STEAMER_H[],COLUMN(STEAMER_H[SO]),FALSE)</f>
        <v>29</v>
      </c>
      <c r="O278" s="12">
        <f>VLOOKUP(MYRANKS_H[[#This Row],[IDFRANGRAPHS]],STEAMER_H[],COLUMN(STEAMER_H[SB]),FALSE)</f>
        <v>1</v>
      </c>
      <c r="P278" s="14">
        <f>MYRANKS_H[[#This Row],[H]]/MYRANKS_H[[#This Row],[AB]]</f>
        <v>0.23529411764705882</v>
      </c>
      <c r="Q278" s="26">
        <f>MYRANKS_H[[#This Row],[R]]/24.6-VLOOKUP(MYRANKS_H[[#This Row],[POS]],ReplacementLevel_H[],COLUMN(ReplacementLevel_H[R]),FALSE)</f>
        <v>-0.9834959349593495</v>
      </c>
      <c r="R278" s="26">
        <f>MYRANKS_H[[#This Row],[HR]]/10.4-VLOOKUP(MYRANKS_H[[#This Row],[POS]],ReplacementLevel_H[],COLUMN(ReplacementLevel_H[HR]),FALSE)</f>
        <v>-0.48538461538461541</v>
      </c>
      <c r="S278" s="26">
        <f>MYRANKS_H[[#This Row],[RBI]]/24.6-VLOOKUP(MYRANKS_H[[#This Row],[POS]],ReplacementLevel_H[],COLUMN(ReplacementLevel_H[RBI]),FALSE)</f>
        <v>-0.8815447154471544</v>
      </c>
      <c r="T278" s="26">
        <f>MYRANKS_H[[#This Row],[SB]]/9.4-VLOOKUP(MYRANKS_H[[#This Row],[POS]],ReplacementLevel_H[],COLUMN(ReplacementLevel_H[SB]),FALSE)</f>
        <v>-2.3617021276595748E-2</v>
      </c>
      <c r="U278" s="26">
        <f>((MYRANKS_H[[#This Row],[H]]+1768)/(MYRANKS_H[[#This Row],[AB]]+6617)-0.267)/0.0024-VLOOKUP(MYRANKS_H[[#This Row],[POS]],ReplacementLevel_H[],COLUMN(ReplacementLevel_H[AVG]),FALSE)</f>
        <v>0.2276479634866182</v>
      </c>
      <c r="V278" s="26">
        <f>MYRANKS_H[[#This Row],[RSGP]]+MYRANKS_H[[#This Row],[HRSGP]]+MYRANKS_H[[#This Row],[RBISGP]]+MYRANKS_H[[#This Row],[SBSGP]]+MYRANKS_H[[#This Row],[AVGSGP]]</f>
        <v>-2.1463943235810969</v>
      </c>
    </row>
    <row r="279" spans="1:22" x14ac:dyDescent="0.25">
      <c r="A279" s="7" t="s">
        <v>17691</v>
      </c>
      <c r="B279" s="8" t="str">
        <f>VLOOKUP(MYRANKS_H[[#This Row],[PLAYERID]],PLAYERIDMAP[],COLUMN(PLAYERIDMAP[LASTNAME]),FALSE)</f>
        <v>Conger</v>
      </c>
      <c r="C279" s="11" t="str">
        <f>VLOOKUP(MYRANKS_H[[#This Row],[PLAYERID]],PLAYERIDMAP[],COLUMN(PLAYERIDMAP[FIRSTNAME]),FALSE)</f>
        <v xml:space="preserve">Hank </v>
      </c>
      <c r="D279" s="11" t="str">
        <f>VLOOKUP(MYRANKS_H[[#This Row],[PLAYERID]],PLAYERIDMAP[],COLUMN(PLAYERIDMAP[TEAM]),FALSE)</f>
        <v>LAA</v>
      </c>
      <c r="E279" s="11" t="str">
        <f>VLOOKUP(MYRANKS_H[[#This Row],[PLAYERID]],PLAYERIDMAP[],COLUMN(PLAYERIDMAP[POS]),FALSE)</f>
        <v>C</v>
      </c>
      <c r="F279" s="11">
        <f>VLOOKUP(MYRANKS_H[[#This Row],[PLAYERID]],PLAYERIDMAP[],COLUMN(PLAYERIDMAP[IDFANGRAPHS]),FALSE)</f>
        <v>2505</v>
      </c>
      <c r="G279" s="12">
        <f>VLOOKUP(MYRANKS_H[[#This Row],[IDFRANGRAPHS]],STEAMER_H[],COLUMN(STEAMER_H[PA]),FALSE)</f>
        <v>100</v>
      </c>
      <c r="H279" s="12">
        <f>VLOOKUP(MYRANKS_H[[#This Row],[IDFRANGRAPHS]],STEAMER_H[],COLUMN(STEAMER_H[AB]),FALSE)</f>
        <v>90</v>
      </c>
      <c r="I279" s="12">
        <f>VLOOKUP(MYRANKS_H[[#This Row],[IDFRANGRAPHS]],STEAMER_H[],COLUMN(STEAMER_H[H]),FALSE)</f>
        <v>23</v>
      </c>
      <c r="J279" s="12">
        <f>VLOOKUP(MYRANKS_H[[#This Row],[IDFRANGRAPHS]],STEAMER_H[],COLUMN(STEAMER_H[HR]),FALSE)</f>
        <v>3</v>
      </c>
      <c r="K279" s="12">
        <f>VLOOKUP(MYRANKS_H[[#This Row],[IDFRANGRAPHS]],STEAMER_H[],COLUMN(STEAMER_H[R]),FALSE)</f>
        <v>11</v>
      </c>
      <c r="L279" s="12">
        <f>VLOOKUP(MYRANKS_H[[#This Row],[IDFRANGRAPHS]],STEAMER_H[],COLUMN(STEAMER_H[RBI]),FALSE)</f>
        <v>11</v>
      </c>
      <c r="M279" s="12">
        <f>VLOOKUP(MYRANKS_H[[#This Row],[IDFRANGRAPHS]],STEAMER_H[],COLUMN(STEAMER_H[BB]),FALSE)</f>
        <v>8</v>
      </c>
      <c r="N279" s="12">
        <f>VLOOKUP(MYRANKS_H[[#This Row],[IDFRANGRAPHS]],STEAMER_H[],COLUMN(STEAMER_H[SO]),FALSE)</f>
        <v>16</v>
      </c>
      <c r="O279" s="12">
        <f>VLOOKUP(MYRANKS_H[[#This Row],[IDFRANGRAPHS]],STEAMER_H[],COLUMN(STEAMER_H[SB]),FALSE)</f>
        <v>1</v>
      </c>
      <c r="P279" s="14">
        <f>MYRANKS_H[[#This Row],[H]]/MYRANKS_H[[#This Row],[AB]]</f>
        <v>0.25555555555555554</v>
      </c>
      <c r="Q279" s="26">
        <f>MYRANKS_H[[#This Row],[R]]/24.6-VLOOKUP(MYRANKS_H[[#This Row],[POS]],ReplacementLevel_H[],COLUMN(ReplacementLevel_H[R]),FALSE)</f>
        <v>-0.94284552845528447</v>
      </c>
      <c r="R279" s="26">
        <f>MYRANKS_H[[#This Row],[HR]]/10.4-VLOOKUP(MYRANKS_H[[#This Row],[POS]],ReplacementLevel_H[],COLUMN(ReplacementLevel_H[HR]),FALSE)</f>
        <v>-0.58153846153846156</v>
      </c>
      <c r="S279" s="26">
        <f>MYRANKS_H[[#This Row],[RBI]]/24.6-VLOOKUP(MYRANKS_H[[#This Row],[POS]],ReplacementLevel_H[],COLUMN(ReplacementLevel_H[RBI]),FALSE)</f>
        <v>-0.96284552845528448</v>
      </c>
      <c r="T279" s="26">
        <f>MYRANKS_H[[#This Row],[SB]]/9.4-VLOOKUP(MYRANKS_H[[#This Row],[POS]],ReplacementLevel_H[],COLUMN(ReplacementLevel_H[SB]),FALSE)</f>
        <v>-2.3617021276595748E-2</v>
      </c>
      <c r="U279" s="26">
        <f>((MYRANKS_H[[#This Row],[H]]+1768)/(MYRANKS_H[[#This Row],[AB]]+6617)-0.267)/0.0024-VLOOKUP(MYRANKS_H[[#This Row],[POS]],ReplacementLevel_H[],COLUMN(ReplacementLevel_H[AVG]),FALSE)</f>
        <v>0.36435067839570628</v>
      </c>
      <c r="V279" s="26">
        <f>MYRANKS_H[[#This Row],[RSGP]]+MYRANKS_H[[#This Row],[HRSGP]]+MYRANKS_H[[#This Row],[RBISGP]]+MYRANKS_H[[#This Row],[SBSGP]]+MYRANKS_H[[#This Row],[AVGSGP]]</f>
        <v>-2.1464958613299201</v>
      </c>
    </row>
    <row r="280" spans="1:22" x14ac:dyDescent="0.25">
      <c r="A280" s="7" t="s">
        <v>18579</v>
      </c>
      <c r="B280" s="8" t="str">
        <f>VLOOKUP(MYRANKS_H[[#This Row],[PLAYERID]],PLAYERIDMAP[],COLUMN(PLAYERIDMAP[LASTNAME]),FALSE)</f>
        <v>Hill</v>
      </c>
      <c r="C280" s="11" t="str">
        <f>VLOOKUP(MYRANKS_H[[#This Row],[PLAYERID]],PLAYERIDMAP[],COLUMN(PLAYERIDMAP[FIRSTNAME]),FALSE)</f>
        <v xml:space="preserve">Steven </v>
      </c>
      <c r="D280" s="11" t="str">
        <f>VLOOKUP(MYRANKS_H[[#This Row],[PLAYERID]],PLAYERIDMAP[],COLUMN(PLAYERIDMAP[TEAM]),FALSE)</f>
        <v>STL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8211</v>
      </c>
      <c r="G280" s="12">
        <f>VLOOKUP(MYRANKS_H[[#This Row],[IDFRANGRAPHS]],STEAMER_H[],COLUMN(STEAMER_H[PA]),FALSE)</f>
        <v>100</v>
      </c>
      <c r="H280" s="12">
        <f>VLOOKUP(MYRANKS_H[[#This Row],[IDFRANGRAPHS]],STEAMER_H[],COLUMN(STEAMER_H[AB]),FALSE)</f>
        <v>91</v>
      </c>
      <c r="I280" s="12">
        <f>VLOOKUP(MYRANKS_H[[#This Row],[IDFRANGRAPHS]],STEAMER_H[],COLUMN(STEAMER_H[H]),FALSE)</f>
        <v>22</v>
      </c>
      <c r="J280" s="12">
        <f>VLOOKUP(MYRANKS_H[[#This Row],[IDFRANGRAPHS]],STEAMER_H[],COLUMN(STEAMER_H[HR]),FALSE)</f>
        <v>3</v>
      </c>
      <c r="K280" s="12">
        <f>VLOOKUP(MYRANKS_H[[#This Row],[IDFRANGRAPHS]],STEAMER_H[],COLUMN(STEAMER_H[R]),FALSE)</f>
        <v>11</v>
      </c>
      <c r="L280" s="12">
        <f>VLOOKUP(MYRANKS_H[[#This Row],[IDFRANGRAPHS]],STEAMER_H[],COLUMN(STEAMER_H[RBI]),FALSE)</f>
        <v>12</v>
      </c>
      <c r="M280" s="12">
        <f>VLOOKUP(MYRANKS_H[[#This Row],[IDFRANGRAPHS]],STEAMER_H[],COLUMN(STEAMER_H[BB]),FALSE)</f>
        <v>7</v>
      </c>
      <c r="N280" s="12">
        <f>VLOOKUP(MYRANKS_H[[#This Row],[IDFRANGRAPHS]],STEAMER_H[],COLUMN(STEAMER_H[SO]),FALSE)</f>
        <v>22</v>
      </c>
      <c r="O280" s="12">
        <f>VLOOKUP(MYRANKS_H[[#This Row],[IDFRANGRAPHS]],STEAMER_H[],COLUMN(STEAMER_H[SB]),FALSE)</f>
        <v>1</v>
      </c>
      <c r="P280" s="14">
        <f>MYRANKS_H[[#This Row],[H]]/MYRANKS_H[[#This Row],[AB]]</f>
        <v>0.24175824175824176</v>
      </c>
      <c r="Q280" s="26">
        <f>MYRANKS_H[[#This Row],[R]]/24.6-VLOOKUP(MYRANKS_H[[#This Row],[POS]],ReplacementLevel_H[],COLUMN(ReplacementLevel_H[R]),FALSE)</f>
        <v>-0.94284552845528447</v>
      </c>
      <c r="R280" s="26">
        <f>MYRANKS_H[[#This Row],[HR]]/10.4-VLOOKUP(MYRANKS_H[[#This Row],[POS]],ReplacementLevel_H[],COLUMN(ReplacementLevel_H[HR]),FALSE)</f>
        <v>-0.58153846153846156</v>
      </c>
      <c r="S280" s="26">
        <f>MYRANKS_H[[#This Row],[RBI]]/24.6-VLOOKUP(MYRANKS_H[[#This Row],[POS]],ReplacementLevel_H[],COLUMN(ReplacementLevel_H[RBI]),FALSE)</f>
        <v>-0.92219512195121944</v>
      </c>
      <c r="T280" s="26">
        <f>MYRANKS_H[[#This Row],[SB]]/9.4-VLOOKUP(MYRANKS_H[[#This Row],[POS]],ReplacementLevel_H[],COLUMN(ReplacementLevel_H[SB]),FALSE)</f>
        <v>-2.3617021276595748E-2</v>
      </c>
      <c r="U280" s="26">
        <f>((MYRANKS_H[[#This Row],[H]]+1768)/(MYRANKS_H[[#This Row],[AB]]+6617)-0.267)/0.0024-VLOOKUP(MYRANKS_H[[#This Row],[POS]],ReplacementLevel_H[],COLUMN(ReplacementLevel_H[AVG]),FALSE)</f>
        <v>0.28564897634664799</v>
      </c>
      <c r="V280" s="26">
        <f>MYRANKS_H[[#This Row],[RSGP]]+MYRANKS_H[[#This Row],[HRSGP]]+MYRANKS_H[[#This Row],[RBISGP]]+MYRANKS_H[[#This Row],[SBSGP]]+MYRANKS_H[[#This Row],[AVGSGP]]</f>
        <v>-2.1845471568749129</v>
      </c>
    </row>
    <row r="281" spans="1:22" ht="15" customHeight="1" x14ac:dyDescent="0.25">
      <c r="A281" s="7" t="s">
        <v>18524</v>
      </c>
      <c r="B281" s="8" t="str">
        <f>VLOOKUP(MYRANKS_H[[#This Row],[PLAYERID]],PLAYERIDMAP[],COLUMN(PLAYERIDMAP[LASTNAME]),FALSE)</f>
        <v>Helton</v>
      </c>
      <c r="C281" s="11" t="str">
        <f>VLOOKUP(MYRANKS_H[[#This Row],[PLAYERID]],PLAYERIDMAP[],COLUMN(PLAYERIDMAP[FIRSTNAME]),FALSE)</f>
        <v xml:space="preserve">Todd </v>
      </c>
      <c r="D281" s="11" t="str">
        <f>VLOOKUP(MYRANKS_H[[#This Row],[PLAYERID]],PLAYERIDMAP[],COLUMN(PLAYERIDMAP[TEAM]),FALSE)</f>
        <v>COL</v>
      </c>
      <c r="E281" s="11" t="str">
        <f>VLOOKUP(MYRANKS_H[[#This Row],[PLAYERID]],PLAYERIDMAP[],COLUMN(PLAYERIDMAP[POS]),FALSE)</f>
        <v>1B</v>
      </c>
      <c r="F281" s="11">
        <f>VLOOKUP(MYRANKS_H[[#This Row],[PLAYERID]],PLAYERIDMAP[],COLUMN(PLAYERIDMAP[IDFANGRAPHS]),FALSE)</f>
        <v>432</v>
      </c>
      <c r="G281" s="12">
        <f>VLOOKUP(MYRANKS_H[[#This Row],[IDFRANGRAPHS]],STEAMER_H[],COLUMN(STEAMER_H[PA]),FALSE)</f>
        <v>298</v>
      </c>
      <c r="H281" s="12">
        <f>VLOOKUP(MYRANKS_H[[#This Row],[IDFRANGRAPHS]],STEAMER_H[],COLUMN(STEAMER_H[AB]),FALSE)</f>
        <v>256</v>
      </c>
      <c r="I281" s="12">
        <f>VLOOKUP(MYRANKS_H[[#This Row],[IDFRANGRAPHS]],STEAMER_H[],COLUMN(STEAMER_H[H]),FALSE)</f>
        <v>69</v>
      </c>
      <c r="J281" s="12">
        <f>VLOOKUP(MYRANKS_H[[#This Row],[IDFRANGRAPHS]],STEAMER_H[],COLUMN(STEAMER_H[HR]),FALSE)</f>
        <v>7</v>
      </c>
      <c r="K281" s="12">
        <f>VLOOKUP(MYRANKS_H[[#This Row],[IDFRANGRAPHS]],STEAMER_H[],COLUMN(STEAMER_H[R]),FALSE)</f>
        <v>35</v>
      </c>
      <c r="L281" s="12">
        <f>VLOOKUP(MYRANKS_H[[#This Row],[IDFRANGRAPHS]],STEAMER_H[],COLUMN(STEAMER_H[RBI]),FALSE)</f>
        <v>33</v>
      </c>
      <c r="M281" s="12">
        <f>VLOOKUP(MYRANKS_H[[#This Row],[IDFRANGRAPHS]],STEAMER_H[],COLUMN(STEAMER_H[BB]),FALSE)</f>
        <v>38</v>
      </c>
      <c r="N281" s="12">
        <f>VLOOKUP(MYRANKS_H[[#This Row],[IDFRANGRAPHS]],STEAMER_H[],COLUMN(STEAMER_H[SO]),FALSE)</f>
        <v>50</v>
      </c>
      <c r="O281" s="12">
        <f>VLOOKUP(MYRANKS_H[[#This Row],[IDFRANGRAPHS]],STEAMER_H[],COLUMN(STEAMER_H[SB]),FALSE)</f>
        <v>1</v>
      </c>
      <c r="P281" s="14">
        <f>MYRANKS_H[[#This Row],[H]]/MYRANKS_H[[#This Row],[AB]]</f>
        <v>0.26953125</v>
      </c>
      <c r="Q281" s="26">
        <f>MYRANKS_H[[#This Row],[R]]/24.6-VLOOKUP(MYRANKS_H[[#This Row],[POS]],ReplacementLevel_H[],COLUMN(ReplacementLevel_H[R]),FALSE)</f>
        <v>-0.94723577235772383</v>
      </c>
      <c r="R281" s="26">
        <f>MYRANKS_H[[#This Row],[HR]]/10.4-VLOOKUP(MYRANKS_H[[#This Row],[POS]],ReplacementLevel_H[],COLUMN(ReplacementLevel_H[HR]),FALSE)</f>
        <v>-0.86692307692307702</v>
      </c>
      <c r="S281" s="26">
        <f>MYRANKS_H[[#This Row],[RBI]]/24.6-VLOOKUP(MYRANKS_H[[#This Row],[POS]],ReplacementLevel_H[],COLUMN(ReplacementLevel_H[RBI]),FALSE)</f>
        <v>-1.1185365853658538</v>
      </c>
      <c r="T281" s="26">
        <f>MYRANKS_H[[#This Row],[SB]]/9.4-VLOOKUP(MYRANKS_H[[#This Row],[POS]],ReplacementLevel_H[],COLUMN(ReplacementLevel_H[SB]),FALSE)</f>
        <v>-0.15361702127659577</v>
      </c>
      <c r="U281" s="26">
        <f>((MYRANKS_H[[#This Row],[H]]+1768)/(MYRANKS_H[[#This Row],[AB]]+6617)-0.267)/0.0024-VLOOKUP(MYRANKS_H[[#This Row],[POS]],ReplacementLevel_H[],COLUMN(ReplacementLevel_H[AVG]),FALSE)</f>
        <v>0.35573063679129935</v>
      </c>
      <c r="V281" s="26">
        <f>MYRANKS_H[[#This Row],[RSGP]]+MYRANKS_H[[#This Row],[HRSGP]]+MYRANKS_H[[#This Row],[RBISGP]]+MYRANKS_H[[#This Row],[SBSGP]]+MYRANKS_H[[#This Row],[AVGSGP]]</f>
        <v>-2.7305818191319506</v>
      </c>
    </row>
    <row r="282" spans="1:22" x14ac:dyDescent="0.25">
      <c r="A282" s="8" t="s">
        <v>20295</v>
      </c>
      <c r="B282" s="15" t="str">
        <f>VLOOKUP(MYRANKS_H[[#This Row],[PLAYERID]],PLAYERIDMAP[],COLUMN(PLAYERIDMAP[LASTNAME]),FALSE)</f>
        <v>Shoppach</v>
      </c>
      <c r="C282" s="12" t="str">
        <f>VLOOKUP(MYRANKS_H[[#This Row],[PLAYERID]],PLAYERIDMAP[],COLUMN(PLAYERIDMAP[FIRSTNAME]),FALSE)</f>
        <v xml:space="preserve">Kelly </v>
      </c>
      <c r="D282" s="12" t="str">
        <f>VLOOKUP(MYRANKS_H[[#This Row],[PLAYERID]],PLAYERIDMAP[],COLUMN(PLAYERIDMAP[TEAM]),FALSE)</f>
        <v>SEA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3867</v>
      </c>
      <c r="G282" s="12">
        <f>VLOOKUP(MYRANKS_H[[#This Row],[IDFRANGRAPHS]],STEAMER_H[],COLUMN(STEAMER_H[PA]),FALSE)</f>
        <v>134</v>
      </c>
      <c r="H282" s="12">
        <f>VLOOKUP(MYRANKS_H[[#This Row],[IDFRANGRAPHS]],STEAMER_H[],COLUMN(STEAMER_H[AB]),FALSE)</f>
        <v>118</v>
      </c>
      <c r="I282" s="12">
        <f>VLOOKUP(MYRANKS_H[[#This Row],[IDFRANGRAPHS]],STEAMER_H[],COLUMN(STEAMER_H[H]),FALSE)</f>
        <v>24</v>
      </c>
      <c r="J282" s="12">
        <f>VLOOKUP(MYRANKS_H[[#This Row],[IDFRANGRAPHS]],STEAMER_H[],COLUMN(STEAMER_H[HR]),FALSE)</f>
        <v>4</v>
      </c>
      <c r="K282" s="12">
        <f>VLOOKUP(MYRANKS_H[[#This Row],[IDFRANGRAPHS]],STEAMER_H[],COLUMN(STEAMER_H[R]),FALSE)</f>
        <v>14</v>
      </c>
      <c r="L282" s="12">
        <f>VLOOKUP(MYRANKS_H[[#This Row],[IDFRANGRAPHS]],STEAMER_H[],COLUMN(STEAMER_H[RBI]),FALSE)</f>
        <v>14</v>
      </c>
      <c r="M282" s="12">
        <f>VLOOKUP(MYRANKS_H[[#This Row],[IDFRANGRAPHS]],STEAMER_H[],COLUMN(STEAMER_H[BB]),FALSE)</f>
        <v>11</v>
      </c>
      <c r="N282" s="12">
        <f>VLOOKUP(MYRANKS_H[[#This Row],[IDFRANGRAPHS]],STEAMER_H[],COLUMN(STEAMER_H[SO]),FALSE)</f>
        <v>45</v>
      </c>
      <c r="O282" s="12">
        <f>VLOOKUP(MYRANKS_H[[#This Row],[IDFRANGRAPHS]],STEAMER_H[],COLUMN(STEAMER_H[SB]),FALSE)</f>
        <v>1</v>
      </c>
      <c r="P282" s="14">
        <f>MYRANKS_H[[#This Row],[H]]/MYRANKS_H[[#This Row],[AB]]</f>
        <v>0.20338983050847459</v>
      </c>
      <c r="Q282" s="26">
        <f>MYRANKS_H[[#This Row],[R]]/24.6-VLOOKUP(MYRANKS_H[[#This Row],[POS]],ReplacementLevel_H[],COLUMN(ReplacementLevel_H[R]),FALSE)</f>
        <v>-0.82089430894308935</v>
      </c>
      <c r="R282" s="26">
        <f>MYRANKS_H[[#This Row],[HR]]/10.4-VLOOKUP(MYRANKS_H[[#This Row],[POS]],ReplacementLevel_H[],COLUMN(ReplacementLevel_H[HR]),FALSE)</f>
        <v>-0.48538461538461541</v>
      </c>
      <c r="S282" s="26">
        <f>MYRANKS_H[[#This Row],[RBI]]/24.6-VLOOKUP(MYRANKS_H[[#This Row],[POS]],ReplacementLevel_H[],COLUMN(ReplacementLevel_H[RBI]),FALSE)</f>
        <v>-0.84089430894308936</v>
      </c>
      <c r="T282" s="26">
        <f>MYRANKS_H[[#This Row],[SB]]/9.4-VLOOKUP(MYRANKS_H[[#This Row],[POS]],ReplacementLevel_H[],COLUMN(ReplacementLevel_H[SB]),FALSE)</f>
        <v>-2.3617021276595748E-2</v>
      </c>
      <c r="U282" s="26">
        <f>((MYRANKS_H[[#This Row],[H]]+1768)/(MYRANKS_H[[#This Row],[AB]]+6617)-0.267)/0.0024-VLOOKUP(MYRANKS_H[[#This Row],[POS]],ReplacementLevel_H[],COLUMN(ReplacementLevel_H[AVG]),FALSE)</f>
        <v>-3.6352388022763971E-2</v>
      </c>
      <c r="V282" s="26">
        <f>MYRANKS_H[[#This Row],[RSGP]]+MYRANKS_H[[#This Row],[HRSGP]]+MYRANKS_H[[#This Row],[RBISGP]]+MYRANKS_H[[#This Row],[SBSGP]]+MYRANKS_H[[#This Row],[AVGSGP]]</f>
        <v>-2.2071426425701541</v>
      </c>
    </row>
    <row r="283" spans="1:22" ht="15" customHeight="1" x14ac:dyDescent="0.25">
      <c r="A283" s="7" t="s">
        <v>17544</v>
      </c>
      <c r="B283" s="8" t="str">
        <f>VLOOKUP(MYRANKS_H[[#This Row],[PLAYERID]],PLAYERIDMAP[],COLUMN(PLAYERIDMAP[LASTNAME]),FALSE)</f>
        <v>Casilla</v>
      </c>
      <c r="C283" s="11" t="str">
        <f>VLOOKUP(MYRANKS_H[[#This Row],[PLAYERID]],PLAYERIDMAP[],COLUMN(PLAYERIDMAP[FIRSTNAME]),FALSE)</f>
        <v xml:space="preserve">Alexi </v>
      </c>
      <c r="D283" s="11" t="str">
        <f>VLOOKUP(MYRANKS_H[[#This Row],[PLAYERID]],PLAYERIDMAP[],COLUMN(PLAYERIDMAP[TEAM]),FALSE)</f>
        <v>BAL</v>
      </c>
      <c r="E283" s="11" t="str">
        <f>VLOOKUP(MYRANKS_H[[#This Row],[PLAYERID]],PLAYERIDMAP[],COLUMN(PLAYERIDMAP[POS]),FALSE)</f>
        <v>2B</v>
      </c>
      <c r="F283" s="11">
        <f>VLOOKUP(MYRANKS_H[[#This Row],[PLAYERID]],PLAYERIDMAP[],COLUMN(PLAYERIDMAP[IDFANGRAPHS]),FALSE)</f>
        <v>5248</v>
      </c>
      <c r="G283" s="12">
        <f>VLOOKUP(MYRANKS_H[[#This Row],[IDFRANGRAPHS]],STEAMER_H[],COLUMN(STEAMER_H[PA]),FALSE)</f>
        <v>234</v>
      </c>
      <c r="H283" s="12">
        <f>VLOOKUP(MYRANKS_H[[#This Row],[IDFRANGRAPHS]],STEAMER_H[],COLUMN(STEAMER_H[AB]),FALSE)</f>
        <v>212</v>
      </c>
      <c r="I283" s="12">
        <f>VLOOKUP(MYRANKS_H[[#This Row],[IDFRANGRAPHS]],STEAMER_H[],COLUMN(STEAMER_H[H]),FALSE)</f>
        <v>53</v>
      </c>
      <c r="J283" s="12">
        <f>VLOOKUP(MYRANKS_H[[#This Row],[IDFRANGRAPHS]],STEAMER_H[],COLUMN(STEAMER_H[HR]),FALSE)</f>
        <v>2</v>
      </c>
      <c r="K283" s="12">
        <f>VLOOKUP(MYRANKS_H[[#This Row],[IDFRANGRAPHS]],STEAMER_H[],COLUMN(STEAMER_H[R]),FALSE)</f>
        <v>23</v>
      </c>
      <c r="L283" s="12">
        <f>VLOOKUP(MYRANKS_H[[#This Row],[IDFRANGRAPHS]],STEAMER_H[],COLUMN(STEAMER_H[RBI]),FALSE)</f>
        <v>20</v>
      </c>
      <c r="M283" s="12">
        <f>VLOOKUP(MYRANKS_H[[#This Row],[IDFRANGRAPHS]],STEAMER_H[],COLUMN(STEAMER_H[BB]),FALSE)</f>
        <v>16</v>
      </c>
      <c r="N283" s="12">
        <f>VLOOKUP(MYRANKS_H[[#This Row],[IDFRANGRAPHS]],STEAMER_H[],COLUMN(STEAMER_H[SO]),FALSE)</f>
        <v>32</v>
      </c>
      <c r="O283" s="12">
        <f>VLOOKUP(MYRANKS_H[[#This Row],[IDFRANGRAPHS]],STEAMER_H[],COLUMN(STEAMER_H[SB]),FALSE)</f>
        <v>10</v>
      </c>
      <c r="P283" s="14">
        <f>MYRANKS_H[[#This Row],[H]]/MYRANKS_H[[#This Row],[AB]]</f>
        <v>0.25</v>
      </c>
      <c r="Q283" s="26">
        <f>MYRANKS_H[[#This Row],[R]]/24.6-VLOOKUP(MYRANKS_H[[#This Row],[POS]],ReplacementLevel_H[],COLUMN(ReplacementLevel_H[R]),FALSE)</f>
        <v>-1.335040650406504</v>
      </c>
      <c r="R283" s="26">
        <f>MYRANKS_H[[#This Row],[HR]]/10.4-VLOOKUP(MYRANKS_H[[#This Row],[POS]],ReplacementLevel_H[],COLUMN(ReplacementLevel_H[HR]),FALSE)</f>
        <v>-0.74769230769230766</v>
      </c>
      <c r="S283" s="26">
        <f>MYRANKS_H[[#This Row],[RBI]]/24.6-VLOOKUP(MYRANKS_H[[#This Row],[POS]],ReplacementLevel_H[],COLUMN(ReplacementLevel_H[RBI]),FALSE)</f>
        <v>-1.2869918699186993</v>
      </c>
      <c r="T283" s="26">
        <f>MYRANKS_H[[#This Row],[SB]]/9.4-VLOOKUP(MYRANKS_H[[#This Row],[POS]],ReplacementLevel_H[],COLUMN(ReplacementLevel_H[SB]),FALSE)</f>
        <v>0.44382978723404254</v>
      </c>
      <c r="U283" s="26">
        <f>((MYRANKS_H[[#This Row],[H]]+1768)/(MYRANKS_H[[#This Row],[AB]]+6617)-0.267)/0.0024-VLOOKUP(MYRANKS_H[[#This Row],[POS]],ReplacementLevel_H[],COLUMN(ReplacementLevel_H[AVG]),FALSE)</f>
        <v>-0.30295650900571686</v>
      </c>
      <c r="V283" s="26">
        <f>MYRANKS_H[[#This Row],[RSGP]]+MYRANKS_H[[#This Row],[HRSGP]]+MYRANKS_H[[#This Row],[RBISGP]]+MYRANKS_H[[#This Row],[SBSGP]]+MYRANKS_H[[#This Row],[AVGSGP]]</f>
        <v>-3.2288515497891854</v>
      </c>
    </row>
    <row r="284" spans="1:22" ht="15" customHeight="1" x14ac:dyDescent="0.25">
      <c r="A284" s="7" t="s">
        <v>17271</v>
      </c>
      <c r="B284" s="8" t="str">
        <f>VLOOKUP(MYRANKS_H[[#This Row],[PLAYERID]],PLAYERIDMAP[],COLUMN(PLAYERIDMAP[LASTNAME]),FALSE)</f>
        <v>Blanco</v>
      </c>
      <c r="C284" s="11" t="str">
        <f>VLOOKUP(MYRANKS_H[[#This Row],[PLAYERID]],PLAYERIDMAP[],COLUMN(PLAYERIDMAP[FIRSTNAME]),FALSE)</f>
        <v xml:space="preserve">Gregor </v>
      </c>
      <c r="D284" s="11" t="str">
        <f>VLOOKUP(MYRANKS_H[[#This Row],[PLAYERID]],PLAYERIDMAP[],COLUMN(PLAYERIDMAP[TEAM]),FALSE)</f>
        <v>SF</v>
      </c>
      <c r="E284" s="11" t="str">
        <f>VLOOKUP(MYRANKS_H[[#This Row],[PLAYERID]],PLAYERIDMAP[],COLUMN(PLAYERIDMAP[POS]),FALSE)</f>
        <v>OF</v>
      </c>
      <c r="F284" s="11">
        <f>VLOOKUP(MYRANKS_H[[#This Row],[PLAYERID]],PLAYERIDMAP[],COLUMN(PLAYERIDMAP[IDFANGRAPHS]),FALSE)</f>
        <v>3123</v>
      </c>
      <c r="G284" s="12">
        <f>VLOOKUP(MYRANKS_H[[#This Row],[IDFRANGRAPHS]],STEAMER_H[],COLUMN(STEAMER_H[PA]),FALSE)</f>
        <v>365</v>
      </c>
      <c r="H284" s="12">
        <f>VLOOKUP(MYRANKS_H[[#This Row],[IDFRANGRAPHS]],STEAMER_H[],COLUMN(STEAMER_H[AB]),FALSE)</f>
        <v>317</v>
      </c>
      <c r="I284" s="12">
        <f>VLOOKUP(MYRANKS_H[[#This Row],[IDFRANGRAPHS]],STEAMER_H[],COLUMN(STEAMER_H[H]),FALSE)</f>
        <v>75</v>
      </c>
      <c r="J284" s="12">
        <f>VLOOKUP(MYRANKS_H[[#This Row],[IDFRANGRAPHS]],STEAMER_H[],COLUMN(STEAMER_H[HR]),FALSE)</f>
        <v>4</v>
      </c>
      <c r="K284" s="12">
        <f>VLOOKUP(MYRANKS_H[[#This Row],[IDFRANGRAPHS]],STEAMER_H[],COLUMN(STEAMER_H[R]),FALSE)</f>
        <v>34</v>
      </c>
      <c r="L284" s="12">
        <f>VLOOKUP(MYRANKS_H[[#This Row],[IDFRANGRAPHS]],STEAMER_H[],COLUMN(STEAMER_H[RBI]),FALSE)</f>
        <v>32</v>
      </c>
      <c r="M284" s="12">
        <f>VLOOKUP(MYRANKS_H[[#This Row],[IDFRANGRAPHS]],STEAMER_H[],COLUMN(STEAMER_H[BB]),FALSE)</f>
        <v>41</v>
      </c>
      <c r="N284" s="12">
        <f>VLOOKUP(MYRANKS_H[[#This Row],[IDFRANGRAPHS]],STEAMER_H[],COLUMN(STEAMER_H[SO]),FALSE)</f>
        <v>79</v>
      </c>
      <c r="O284" s="12">
        <f>VLOOKUP(MYRANKS_H[[#This Row],[IDFRANGRAPHS]],STEAMER_H[],COLUMN(STEAMER_H[SB]),FALSE)</f>
        <v>15</v>
      </c>
      <c r="P284" s="14">
        <f>MYRANKS_H[[#This Row],[H]]/MYRANKS_H[[#This Row],[AB]]</f>
        <v>0.23659305993690852</v>
      </c>
      <c r="Q284" s="26">
        <f>MYRANKS_H[[#This Row],[R]]/24.6-VLOOKUP(MYRANKS_H[[#This Row],[POS]],ReplacementLevel_H[],COLUMN(ReplacementLevel_H[R]),FALSE)</f>
        <v>-0.98788617886178876</v>
      </c>
      <c r="R284" s="26">
        <f>MYRANKS_H[[#This Row],[HR]]/10.4-VLOOKUP(MYRANKS_H[[#This Row],[POS]],ReplacementLevel_H[],COLUMN(ReplacementLevel_H[HR]),FALSE)</f>
        <v>-0.71538461538461551</v>
      </c>
      <c r="S284" s="26">
        <f>MYRANKS_H[[#This Row],[RBI]]/24.6-VLOOKUP(MYRANKS_H[[#This Row],[POS]],ReplacementLevel_H[],COLUMN(ReplacementLevel_H[RBI]),FALSE)</f>
        <v>-0.73918699186991876</v>
      </c>
      <c r="T284" s="26">
        <f>MYRANKS_H[[#This Row],[SB]]/9.4-VLOOKUP(MYRANKS_H[[#This Row],[POS]],ReplacementLevel_H[],COLUMN(ReplacementLevel_H[SB]),FALSE)</f>
        <v>0.25574468085106372</v>
      </c>
      <c r="U284" s="26">
        <f>((MYRANKS_H[[#This Row],[H]]+1768)/(MYRANKS_H[[#This Row],[AB]]+6617)-0.267)/0.0024-VLOOKUP(MYRANKS_H[[#This Row],[POS]],ReplacementLevel_H[],COLUMN(ReplacementLevel_H[AVG]),FALSE)</f>
        <v>-0.42343716950294424</v>
      </c>
      <c r="V284" s="26">
        <f>MYRANKS_H[[#This Row],[RSGP]]+MYRANKS_H[[#This Row],[HRSGP]]+MYRANKS_H[[#This Row],[RBISGP]]+MYRANKS_H[[#This Row],[SBSGP]]+MYRANKS_H[[#This Row],[AVGSGP]]</f>
        <v>-2.6101502747682042</v>
      </c>
    </row>
    <row r="285" spans="1:22" ht="15" customHeight="1" x14ac:dyDescent="0.25">
      <c r="A285" s="7" t="s">
        <v>18511</v>
      </c>
      <c r="B285" s="8" t="str">
        <f>VLOOKUP(MYRANKS_H[[#This Row],[PLAYERID]],PLAYERIDMAP[],COLUMN(PLAYERIDMAP[LASTNAME]),FALSE)</f>
        <v>Hechavarria</v>
      </c>
      <c r="C285" s="11" t="str">
        <f>VLOOKUP(MYRANKS_H[[#This Row],[PLAYERID]],PLAYERIDMAP[],COLUMN(PLAYERIDMAP[FIRSTNAME]),FALSE)</f>
        <v xml:space="preserve">Adeiny </v>
      </c>
      <c r="D285" s="11" t="str">
        <f>VLOOKUP(MYRANKS_H[[#This Row],[PLAYERID]],PLAYERIDMAP[],COLUMN(PLAYERIDMAP[TEAM]),FALSE)</f>
        <v>MIA</v>
      </c>
      <c r="E285" s="11" t="str">
        <f>VLOOKUP(MYRANKS_H[[#This Row],[PLAYERID]],PLAYERIDMAP[],COLUMN(PLAYERIDMAP[POS]),FALSE)</f>
        <v>SS</v>
      </c>
      <c r="F285" s="11">
        <f>VLOOKUP(MYRANKS_H[[#This Row],[PLAYERID]],PLAYERIDMAP[],COLUMN(PLAYERIDMAP[IDFANGRAPHS]),FALSE)</f>
        <v>10459</v>
      </c>
      <c r="G285" s="12">
        <f>VLOOKUP(MYRANKS_H[[#This Row],[IDFRANGRAPHS]],STEAMER_H[],COLUMN(STEAMER_H[PA]),FALSE)</f>
        <v>397</v>
      </c>
      <c r="H285" s="12">
        <f>VLOOKUP(MYRANKS_H[[#This Row],[IDFRANGRAPHS]],STEAMER_H[],COLUMN(STEAMER_H[AB]),FALSE)</f>
        <v>369</v>
      </c>
      <c r="I285" s="12">
        <f>VLOOKUP(MYRANKS_H[[#This Row],[IDFRANGRAPHS]],STEAMER_H[],COLUMN(STEAMER_H[H]),FALSE)</f>
        <v>92</v>
      </c>
      <c r="J285" s="12">
        <f>VLOOKUP(MYRANKS_H[[#This Row],[IDFRANGRAPHS]],STEAMER_H[],COLUMN(STEAMER_H[HR]),FALSE)</f>
        <v>5</v>
      </c>
      <c r="K285" s="12">
        <f>VLOOKUP(MYRANKS_H[[#This Row],[IDFRANGRAPHS]],STEAMER_H[],COLUMN(STEAMER_H[R]),FALSE)</f>
        <v>33</v>
      </c>
      <c r="L285" s="12">
        <f>VLOOKUP(MYRANKS_H[[#This Row],[IDFRANGRAPHS]],STEAMER_H[],COLUMN(STEAMER_H[RBI]),FALSE)</f>
        <v>35</v>
      </c>
      <c r="M285" s="12">
        <f>VLOOKUP(MYRANKS_H[[#This Row],[IDFRANGRAPHS]],STEAMER_H[],COLUMN(STEAMER_H[BB]),FALSE)</f>
        <v>21</v>
      </c>
      <c r="N285" s="12">
        <f>VLOOKUP(MYRANKS_H[[#This Row],[IDFRANGRAPHS]],STEAMER_H[],COLUMN(STEAMER_H[SO]),FALSE)</f>
        <v>69</v>
      </c>
      <c r="O285" s="12">
        <f>VLOOKUP(MYRANKS_H[[#This Row],[IDFRANGRAPHS]],STEAMER_H[],COLUMN(STEAMER_H[SB]),FALSE)</f>
        <v>6</v>
      </c>
      <c r="P285" s="14">
        <f>MYRANKS_H[[#This Row],[H]]/MYRANKS_H[[#This Row],[AB]]</f>
        <v>0.24932249322493225</v>
      </c>
      <c r="Q285" s="26">
        <f>MYRANKS_H[[#This Row],[R]]/24.6-VLOOKUP(MYRANKS_H[[#This Row],[POS]],ReplacementLevel_H[],COLUMN(ReplacementLevel_H[R]),FALSE)</f>
        <v>-0.73853658536585387</v>
      </c>
      <c r="R285" s="26">
        <f>MYRANKS_H[[#This Row],[HR]]/10.4-VLOOKUP(MYRANKS_H[[#This Row],[POS]],ReplacementLevel_H[],COLUMN(ReplacementLevel_H[HR]),FALSE)</f>
        <v>-0.4192307692307693</v>
      </c>
      <c r="S285" s="26">
        <f>MYRANKS_H[[#This Row],[RBI]]/24.6-VLOOKUP(MYRANKS_H[[#This Row],[POS]],ReplacementLevel_H[],COLUMN(ReplacementLevel_H[RBI]),FALSE)</f>
        <v>-0.51723577235772367</v>
      </c>
      <c r="T285" s="26">
        <f>MYRANKS_H[[#This Row],[SB]]/9.4-VLOOKUP(MYRANKS_H[[#This Row],[POS]],ReplacementLevel_H[],COLUMN(ReplacementLevel_H[SB]),FALSE)</f>
        <v>-0.83170212765957452</v>
      </c>
      <c r="U285" s="26">
        <f>((MYRANKS_H[[#This Row],[H]]+1768)/(MYRANKS_H[[#This Row],[AB]]+6617)-0.267)/0.0024-VLOOKUP(MYRANKS_H[[#This Row],[POS]],ReplacementLevel_H[],COLUMN(ReplacementLevel_H[AVG]),FALSE)</f>
        <v>-0.18384196965360733</v>
      </c>
      <c r="V285" s="26">
        <f>MYRANKS_H[[#This Row],[RSGP]]+MYRANKS_H[[#This Row],[HRSGP]]+MYRANKS_H[[#This Row],[RBISGP]]+MYRANKS_H[[#This Row],[SBSGP]]+MYRANKS_H[[#This Row],[AVGSGP]]</f>
        <v>-2.6905472242675286</v>
      </c>
    </row>
    <row r="286" spans="1:22" ht="15" customHeight="1" x14ac:dyDescent="0.25">
      <c r="A286" s="8" t="s">
        <v>19846</v>
      </c>
      <c r="B286" s="15" t="str">
        <f>VLOOKUP(MYRANKS_H[[#This Row],[PLAYERID]],PLAYERIDMAP[],COLUMN(PLAYERIDMAP[LASTNAME]),FALSE)</f>
        <v>Polanco</v>
      </c>
      <c r="C286" s="12" t="str">
        <f>VLOOKUP(MYRANKS_H[[#This Row],[PLAYERID]],PLAYERIDMAP[],COLUMN(PLAYERIDMAP[FIRSTNAME]),FALSE)</f>
        <v xml:space="preserve">Placido </v>
      </c>
      <c r="D286" s="12" t="str">
        <f>VLOOKUP(MYRANKS_H[[#This Row],[PLAYERID]],PLAYERIDMAP[],COLUMN(PLAYERIDMAP[TEAM]),FALSE)</f>
        <v>MIA</v>
      </c>
      <c r="E286" s="12" t="str">
        <f>VLOOKUP(MYRANKS_H[[#This Row],[PLAYERID]],PLAYERIDMAP[],COLUMN(PLAYERIDMAP[POS]),FALSE)</f>
        <v>3B</v>
      </c>
      <c r="F286" s="12">
        <f>VLOOKUP(MYRANKS_H[[#This Row],[PLAYERID]],PLAYERIDMAP[],COLUMN(PLAYERIDMAP[IDFANGRAPHS]),FALSE)</f>
        <v>1176</v>
      </c>
      <c r="G286" s="12">
        <f>VLOOKUP(MYRANKS_H[[#This Row],[IDFRANGRAPHS]],STEAMER_H[],COLUMN(STEAMER_H[PA]),FALSE)</f>
        <v>384</v>
      </c>
      <c r="H286" s="12">
        <f>VLOOKUP(MYRANKS_H[[#This Row],[IDFRANGRAPHS]],STEAMER_H[],COLUMN(STEAMER_H[AB]),FALSE)</f>
        <v>351</v>
      </c>
      <c r="I286" s="12">
        <f>VLOOKUP(MYRANKS_H[[#This Row],[IDFRANGRAPHS]],STEAMER_H[],COLUMN(STEAMER_H[H]),FALSE)</f>
        <v>94</v>
      </c>
      <c r="J286" s="12">
        <f>VLOOKUP(MYRANKS_H[[#This Row],[IDFRANGRAPHS]],STEAMER_H[],COLUMN(STEAMER_H[HR]),FALSE)</f>
        <v>3</v>
      </c>
      <c r="K286" s="12">
        <f>VLOOKUP(MYRANKS_H[[#This Row],[IDFRANGRAPHS]],STEAMER_H[],COLUMN(STEAMER_H[R]),FALSE)</f>
        <v>37</v>
      </c>
      <c r="L286" s="12">
        <f>VLOOKUP(MYRANKS_H[[#This Row],[IDFRANGRAPHS]],STEAMER_H[],COLUMN(STEAMER_H[RBI]),FALSE)</f>
        <v>31</v>
      </c>
      <c r="M286" s="12">
        <f>VLOOKUP(MYRANKS_H[[#This Row],[IDFRANGRAPHS]],STEAMER_H[],COLUMN(STEAMER_H[BB]),FALSE)</f>
        <v>25</v>
      </c>
      <c r="N286" s="12">
        <f>VLOOKUP(MYRANKS_H[[#This Row],[IDFRANGRAPHS]],STEAMER_H[],COLUMN(STEAMER_H[SO]),FALSE)</f>
        <v>34</v>
      </c>
      <c r="O286" s="12">
        <f>VLOOKUP(MYRANKS_H[[#This Row],[IDFRANGRAPHS]],STEAMER_H[],COLUMN(STEAMER_H[SB]),FALSE)</f>
        <v>2</v>
      </c>
      <c r="P286" s="14">
        <f>MYRANKS_H[[#This Row],[H]]/MYRANKS_H[[#This Row],[AB]]</f>
        <v>0.26780626780626782</v>
      </c>
      <c r="Q286" s="26">
        <f>MYRANKS_H[[#This Row],[R]]/24.6-VLOOKUP(MYRANKS_H[[#This Row],[POS]],ReplacementLevel_H[],COLUMN(ReplacementLevel_H[R]),FALSE)</f>
        <v>-0.68593495934959359</v>
      </c>
      <c r="R286" s="26">
        <f>MYRANKS_H[[#This Row],[HR]]/10.4-VLOOKUP(MYRANKS_H[[#This Row],[POS]],ReplacementLevel_H[],COLUMN(ReplacementLevel_H[HR]),FALSE)</f>
        <v>-1.2715384615384617</v>
      </c>
      <c r="S286" s="26">
        <f>MYRANKS_H[[#This Row],[RBI]]/24.6-VLOOKUP(MYRANKS_H[[#This Row],[POS]],ReplacementLevel_H[],COLUMN(ReplacementLevel_H[RBI]),FALSE)</f>
        <v>-1.089837398373984</v>
      </c>
      <c r="T286" s="26">
        <f>MYRANKS_H[[#This Row],[SB]]/9.4-VLOOKUP(MYRANKS_H[[#This Row],[POS]],ReplacementLevel_H[],COLUMN(ReplacementLevel_H[SB]),FALSE)</f>
        <v>-0.2372340425531915</v>
      </c>
      <c r="U286" s="26">
        <f>((MYRANKS_H[[#This Row],[H]]+1768)/(MYRANKS_H[[#This Row],[AB]]+6617)-0.267)/0.0024-VLOOKUP(MYRANKS_H[[#This Row],[POS]],ReplacementLevel_H[],COLUMN(ReplacementLevel_H[AVG]),FALSE)</f>
        <v>0.28232682740144732</v>
      </c>
      <c r="V286" s="26">
        <f>MYRANKS_H[[#This Row],[RSGP]]+MYRANKS_H[[#This Row],[HRSGP]]+MYRANKS_H[[#This Row],[RBISGP]]+MYRANKS_H[[#This Row],[SBSGP]]+MYRANKS_H[[#This Row],[AVGSGP]]</f>
        <v>-3.0022180344137834</v>
      </c>
    </row>
    <row r="287" spans="1:22" x14ac:dyDescent="0.25">
      <c r="A287" s="7" t="s">
        <v>17275</v>
      </c>
      <c r="B287" s="8" t="str">
        <f>VLOOKUP(MYRANKS_H[[#This Row],[PLAYERID]],PLAYERIDMAP[],COLUMN(PLAYERIDMAP[LASTNAME]),FALSE)</f>
        <v>Blanco</v>
      </c>
      <c r="C287" s="11" t="str">
        <f>VLOOKUP(MYRANKS_H[[#This Row],[PLAYERID]],PLAYERIDMAP[],COLUMN(PLAYERIDMAP[FIRSTNAME]),FALSE)</f>
        <v xml:space="preserve">Henry </v>
      </c>
      <c r="D287" s="11" t="str">
        <f>VLOOKUP(MYRANKS_H[[#This Row],[PLAYERID]],PLAYERIDMAP[],COLUMN(PLAYERIDMAP[TEAM]),FALSE)</f>
        <v>TOR</v>
      </c>
      <c r="E287" s="11" t="str">
        <f>VLOOKUP(MYRANKS_H[[#This Row],[PLAYERID]],PLAYERIDMAP[],COLUMN(PLAYERIDMAP[POS]),FALSE)</f>
        <v>C</v>
      </c>
      <c r="F287" s="11">
        <f>VLOOKUP(MYRANKS_H[[#This Row],[PLAYERID]],PLAYERIDMAP[],COLUMN(PLAYERIDMAP[IDFANGRAPHS]),FALSE)</f>
        <v>81</v>
      </c>
      <c r="G287" s="12">
        <f>VLOOKUP(MYRANKS_H[[#This Row],[IDFRANGRAPHS]],STEAMER_H[],COLUMN(STEAMER_H[PA]),FALSE)</f>
        <v>100</v>
      </c>
      <c r="H287" s="12">
        <f>VLOOKUP(MYRANKS_H[[#This Row],[IDFRANGRAPHS]],STEAMER_H[],COLUMN(STEAMER_H[AB]),FALSE)</f>
        <v>90</v>
      </c>
      <c r="I287" s="12">
        <f>VLOOKUP(MYRANKS_H[[#This Row],[IDFRANGRAPHS]],STEAMER_H[],COLUMN(STEAMER_H[H]),FALSE)</f>
        <v>21</v>
      </c>
      <c r="J287" s="12">
        <f>VLOOKUP(MYRANKS_H[[#This Row],[IDFRANGRAPHS]],STEAMER_H[],COLUMN(STEAMER_H[HR]),FALSE)</f>
        <v>2</v>
      </c>
      <c r="K287" s="12">
        <f>VLOOKUP(MYRANKS_H[[#This Row],[IDFRANGRAPHS]],STEAMER_H[],COLUMN(STEAMER_H[R]),FALSE)</f>
        <v>10</v>
      </c>
      <c r="L287" s="12">
        <f>VLOOKUP(MYRANKS_H[[#This Row],[IDFRANGRAPHS]],STEAMER_H[],COLUMN(STEAMER_H[RBI]),FALSE)</f>
        <v>10</v>
      </c>
      <c r="M287" s="12">
        <f>VLOOKUP(MYRANKS_H[[#This Row],[IDFRANGRAPHS]],STEAMER_H[],COLUMN(STEAMER_H[BB]),FALSE)</f>
        <v>8</v>
      </c>
      <c r="N287" s="12">
        <f>VLOOKUP(MYRANKS_H[[#This Row],[IDFRANGRAPHS]],STEAMER_H[],COLUMN(STEAMER_H[SO]),FALSE)</f>
        <v>21</v>
      </c>
      <c r="O287" s="12">
        <f>VLOOKUP(MYRANKS_H[[#This Row],[IDFRANGRAPHS]],STEAMER_H[],COLUMN(STEAMER_H[SB]),FALSE)</f>
        <v>3</v>
      </c>
      <c r="P287" s="14">
        <f>MYRANKS_H[[#This Row],[H]]/MYRANKS_H[[#This Row],[AB]]</f>
        <v>0.23333333333333334</v>
      </c>
      <c r="Q287" s="26">
        <f>MYRANKS_H[[#This Row],[R]]/24.6-VLOOKUP(MYRANKS_H[[#This Row],[POS]],ReplacementLevel_H[],COLUMN(ReplacementLevel_H[R]),FALSE)</f>
        <v>-0.9834959349593495</v>
      </c>
      <c r="R287" s="26">
        <f>MYRANKS_H[[#This Row],[HR]]/10.4-VLOOKUP(MYRANKS_H[[#This Row],[POS]],ReplacementLevel_H[],COLUMN(ReplacementLevel_H[HR]),FALSE)</f>
        <v>-0.6776923076923077</v>
      </c>
      <c r="S287" s="26">
        <f>MYRANKS_H[[#This Row],[RBI]]/24.6-VLOOKUP(MYRANKS_H[[#This Row],[POS]],ReplacementLevel_H[],COLUMN(ReplacementLevel_H[RBI]),FALSE)</f>
        <v>-1.0034959349593495</v>
      </c>
      <c r="T287" s="26">
        <f>MYRANKS_H[[#This Row],[SB]]/9.4-VLOOKUP(MYRANKS_H[[#This Row],[POS]],ReplacementLevel_H[],COLUMN(ReplacementLevel_H[SB]),FALSE)</f>
        <v>0.18914893617021272</v>
      </c>
      <c r="U287" s="26">
        <f>((MYRANKS_H[[#This Row],[H]]+1768)/(MYRANKS_H[[#This Row],[AB]]+6617)-0.267)/0.0024-VLOOKUP(MYRANKS_H[[#This Row],[POS]],ReplacementLevel_H[],COLUMN(ReplacementLevel_H[AVG]),FALSE)</f>
        <v>0.24010238059738512</v>
      </c>
      <c r="V287" s="26">
        <f>MYRANKS_H[[#This Row],[RSGP]]+MYRANKS_H[[#This Row],[HRSGP]]+MYRANKS_H[[#This Row],[RBISGP]]+MYRANKS_H[[#This Row],[SBSGP]]+MYRANKS_H[[#This Row],[AVGSGP]]</f>
        <v>-2.2354328608434089</v>
      </c>
    </row>
    <row r="288" spans="1:22" ht="15" customHeight="1" x14ac:dyDescent="0.25">
      <c r="A288" s="7" t="s">
        <v>18911</v>
      </c>
      <c r="B288" s="8" t="str">
        <f>VLOOKUP(MYRANKS_H[[#This Row],[PLAYERID]],PLAYERIDMAP[],COLUMN(PLAYERIDMAP[LASTNAME]),FALSE)</f>
        <v>Kotchman</v>
      </c>
      <c r="C288" s="11" t="str">
        <f>VLOOKUP(MYRANKS_H[[#This Row],[PLAYERID]],PLAYERIDMAP[],COLUMN(PLAYERIDMAP[FIRSTNAME]),FALSE)</f>
        <v xml:space="preserve">Casey </v>
      </c>
      <c r="D288" s="11" t="str">
        <f>VLOOKUP(MYRANKS_H[[#This Row],[PLAYERID]],PLAYERIDMAP[],COLUMN(PLAYERIDMAP[TEAM]),FALSE)</f>
        <v>CLE</v>
      </c>
      <c r="E288" s="11" t="str">
        <f>VLOOKUP(MYRANKS_H[[#This Row],[PLAYERID]],PLAYERIDMAP[],COLUMN(PLAYERIDMAP[POS]),FALSE)</f>
        <v>1B</v>
      </c>
      <c r="F288" s="11">
        <f>VLOOKUP(MYRANKS_H[[#This Row],[PLAYERID]],PLAYERIDMAP[],COLUMN(PLAYERIDMAP[IDFANGRAPHS]),FALSE)</f>
        <v>1930</v>
      </c>
      <c r="G288" s="12">
        <f>VLOOKUP(MYRANKS_H[[#This Row],[IDFRANGRAPHS]],STEAMER_H[],COLUMN(STEAMER_H[PA]),FALSE)</f>
        <v>345</v>
      </c>
      <c r="H288" s="12">
        <f>VLOOKUP(MYRANKS_H[[#This Row],[IDFRANGRAPHS]],STEAMER_H[],COLUMN(STEAMER_H[AB]),FALSE)</f>
        <v>309</v>
      </c>
      <c r="I288" s="12">
        <f>VLOOKUP(MYRANKS_H[[#This Row],[IDFRANGRAPHS]],STEAMER_H[],COLUMN(STEAMER_H[H]),FALSE)</f>
        <v>79</v>
      </c>
      <c r="J288" s="12">
        <f>VLOOKUP(MYRANKS_H[[#This Row],[IDFRANGRAPHS]],STEAMER_H[],COLUMN(STEAMER_H[HR]),FALSE)</f>
        <v>8</v>
      </c>
      <c r="K288" s="12">
        <f>VLOOKUP(MYRANKS_H[[#This Row],[IDFRANGRAPHS]],STEAMER_H[],COLUMN(STEAMER_H[R]),FALSE)</f>
        <v>32</v>
      </c>
      <c r="L288" s="12">
        <f>VLOOKUP(MYRANKS_H[[#This Row],[IDFRANGRAPHS]],STEAMER_H[],COLUMN(STEAMER_H[RBI]),FALSE)</f>
        <v>36</v>
      </c>
      <c r="M288" s="12">
        <f>VLOOKUP(MYRANKS_H[[#This Row],[IDFRANGRAPHS]],STEAMER_H[],COLUMN(STEAMER_H[BB]),FALSE)</f>
        <v>27</v>
      </c>
      <c r="N288" s="12">
        <f>VLOOKUP(MYRANKS_H[[#This Row],[IDFRANGRAPHS]],STEAMER_H[],COLUMN(STEAMER_H[SO]),FALSE)</f>
        <v>38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0.25566343042071199</v>
      </c>
      <c r="Q288" s="26">
        <f>MYRANKS_H[[#This Row],[R]]/24.6-VLOOKUP(MYRANKS_H[[#This Row],[POS]],ReplacementLevel_H[],COLUMN(ReplacementLevel_H[R]),FALSE)</f>
        <v>-1.0691869918699188</v>
      </c>
      <c r="R288" s="26">
        <f>MYRANKS_H[[#This Row],[HR]]/10.4-VLOOKUP(MYRANKS_H[[#This Row],[POS]],ReplacementLevel_H[],COLUMN(ReplacementLevel_H[HR]),FALSE)</f>
        <v>-0.77076923076923087</v>
      </c>
      <c r="S288" s="26">
        <f>MYRANKS_H[[#This Row],[RBI]]/24.6-VLOOKUP(MYRANKS_H[[#This Row],[POS]],ReplacementLevel_H[],COLUMN(ReplacementLevel_H[RBI]),FALSE)</f>
        <v>-0.99658536585365853</v>
      </c>
      <c r="T288" s="26">
        <f>MYRANKS_H[[#This Row],[SB]]/9.4-VLOOKUP(MYRANKS_H[[#This Row],[POS]],ReplacementLevel_H[],COLUMN(ReplacementLevel_H[SB]),FALSE)</f>
        <v>-4.7234042553191496E-2</v>
      </c>
      <c r="U288" s="26">
        <f>((MYRANKS_H[[#This Row],[H]]+1768)/(MYRANKS_H[[#This Row],[AB]]+6617)-0.267)/0.0024-VLOOKUP(MYRANKS_H[[#This Row],[POS]],ReplacementLevel_H[],COLUMN(ReplacementLevel_H[AVG]),FALSE)</f>
        <v>0.1051217634035998</v>
      </c>
      <c r="V288" s="26">
        <f>MYRANKS_H[[#This Row],[RSGP]]+MYRANKS_H[[#This Row],[HRSGP]]+MYRANKS_H[[#This Row],[RBISGP]]+MYRANKS_H[[#This Row],[SBSGP]]+MYRANKS_H[[#This Row],[AVGSGP]]</f>
        <v>-2.7786538676424</v>
      </c>
    </row>
    <row r="289" spans="1:22" ht="15" customHeight="1" x14ac:dyDescent="0.25">
      <c r="A289" s="7" t="s">
        <v>17710</v>
      </c>
      <c r="B289" s="8" t="str">
        <f>VLOOKUP(MYRANKS_H[[#This Row],[PLAYERID]],PLAYERIDMAP[],COLUMN(PLAYERIDMAP[LASTNAME]),FALSE)</f>
        <v>Corporan</v>
      </c>
      <c r="C289" s="11" t="str">
        <f>VLOOKUP(MYRANKS_H[[#This Row],[PLAYERID]],PLAYERIDMAP[],COLUMN(PLAYERIDMAP[FIRSTNAME]),FALSE)</f>
        <v xml:space="preserve">Carlos </v>
      </c>
      <c r="D289" s="11" t="str">
        <f>VLOOKUP(MYRANKS_H[[#This Row],[PLAYERID]],PLAYERIDMAP[],COLUMN(PLAYERIDMAP[TEAM]),FALSE)</f>
        <v>HOU</v>
      </c>
      <c r="E289" s="11" t="str">
        <f>VLOOKUP(MYRANKS_H[[#This Row],[PLAYERID]],PLAYERIDMAP[],COLUMN(PLAYERIDMAP[POS]),FALSE)</f>
        <v>C</v>
      </c>
      <c r="F289" s="11">
        <f>VLOOKUP(MYRANKS_H[[#This Row],[PLAYERID]],PLAYERIDMAP[],COLUMN(PLAYERIDMAP[IDFANGRAPHS]),FALSE)</f>
        <v>5587</v>
      </c>
      <c r="G289" s="12">
        <f>VLOOKUP(MYRANKS_H[[#This Row],[IDFRANGRAPHS]],STEAMER_H[],COLUMN(STEAMER_H[PA]),FALSE)</f>
        <v>114</v>
      </c>
      <c r="H289" s="12">
        <f>VLOOKUP(MYRANKS_H[[#This Row],[IDFRANGRAPHS]],STEAMER_H[],COLUMN(STEAMER_H[AB]),FALSE)</f>
        <v>104</v>
      </c>
      <c r="I289" s="12">
        <f>VLOOKUP(MYRANKS_H[[#This Row],[IDFRANGRAPHS]],STEAMER_H[],COLUMN(STEAMER_H[H]),FALSE)</f>
        <v>25</v>
      </c>
      <c r="J289" s="12">
        <f>VLOOKUP(MYRANKS_H[[#This Row],[IDFRANGRAPHS]],STEAMER_H[],COLUMN(STEAMER_H[HR]),FALSE)</f>
        <v>3</v>
      </c>
      <c r="K289" s="12">
        <f>VLOOKUP(MYRANKS_H[[#This Row],[IDFRANGRAPHS]],STEAMER_H[],COLUMN(STEAMER_H[R]),FALSE)</f>
        <v>11</v>
      </c>
      <c r="L289" s="12">
        <f>VLOOKUP(MYRANKS_H[[#This Row],[IDFRANGRAPHS]],STEAMER_H[],COLUMN(STEAMER_H[RBI]),FALSE)</f>
        <v>11</v>
      </c>
      <c r="M289" s="12">
        <f>VLOOKUP(MYRANKS_H[[#This Row],[IDFRANGRAPHS]],STEAMER_H[],COLUMN(STEAMER_H[BB]),FALSE)</f>
        <v>7</v>
      </c>
      <c r="N289" s="12">
        <f>VLOOKUP(MYRANKS_H[[#This Row],[IDFRANGRAPHS]],STEAMER_H[],COLUMN(STEAMER_H[SO]),FALSE)</f>
        <v>26</v>
      </c>
      <c r="O289" s="12">
        <f>VLOOKUP(MYRANKS_H[[#This Row],[IDFRANGRAPHS]],STEAMER_H[],COLUMN(STEAMER_H[SB]),FALSE)</f>
        <v>1</v>
      </c>
      <c r="P289" s="14">
        <f>MYRANKS_H[[#This Row],[H]]/MYRANKS_H[[#This Row],[AB]]</f>
        <v>0.24038461538461539</v>
      </c>
      <c r="Q289" s="26">
        <f>MYRANKS_H[[#This Row],[R]]/24.6-VLOOKUP(MYRANKS_H[[#This Row],[POS]],ReplacementLevel_H[],COLUMN(ReplacementLevel_H[R]),FALSE)</f>
        <v>-0.94284552845528447</v>
      </c>
      <c r="R289" s="26">
        <f>MYRANKS_H[[#This Row],[HR]]/10.4-VLOOKUP(MYRANKS_H[[#This Row],[POS]],ReplacementLevel_H[],COLUMN(ReplacementLevel_H[HR]),FALSE)</f>
        <v>-0.58153846153846156</v>
      </c>
      <c r="S289" s="26">
        <f>MYRANKS_H[[#This Row],[RBI]]/24.6-VLOOKUP(MYRANKS_H[[#This Row],[POS]],ReplacementLevel_H[],COLUMN(ReplacementLevel_H[RBI]),FALSE)</f>
        <v>-0.96284552845528448</v>
      </c>
      <c r="T289" s="26">
        <f>MYRANKS_H[[#This Row],[SB]]/9.4-VLOOKUP(MYRANKS_H[[#This Row],[POS]],ReplacementLevel_H[],COLUMN(ReplacementLevel_H[SB]),FALSE)</f>
        <v>-2.3617021276595748E-2</v>
      </c>
      <c r="U289" s="26">
        <f>((MYRANKS_H[[#This Row],[H]]+1768)/(MYRANKS_H[[#This Row],[AB]]+6617)-0.267)/0.0024-VLOOKUP(MYRANKS_H[[#This Row],[POS]],ReplacementLevel_H[],COLUMN(ReplacementLevel_H[AVG]),FALSE)</f>
        <v>0.25657392253135441</v>
      </c>
      <c r="V289" s="26">
        <f>MYRANKS_H[[#This Row],[RSGP]]+MYRANKS_H[[#This Row],[HRSGP]]+MYRANKS_H[[#This Row],[RBISGP]]+MYRANKS_H[[#This Row],[SBSGP]]+MYRANKS_H[[#This Row],[AVGSGP]]</f>
        <v>-2.254272617194272</v>
      </c>
    </row>
    <row r="290" spans="1:22" ht="15" customHeight="1" x14ac:dyDescent="0.25">
      <c r="A290" s="7" t="s">
        <v>16984</v>
      </c>
      <c r="B290" s="8" t="str">
        <f>VLOOKUP(MYRANKS_H[[#This Row],[PLAYERID]],PLAYERIDMAP[],COLUMN(PLAYERIDMAP[LASTNAME]),FALSE)</f>
        <v>Amarista</v>
      </c>
      <c r="C290" s="11" t="str">
        <f>VLOOKUP(MYRANKS_H[[#This Row],[PLAYERID]],PLAYERIDMAP[],COLUMN(PLAYERIDMAP[FIRSTNAME]),FALSE)</f>
        <v xml:space="preserve">Alexi </v>
      </c>
      <c r="D290" s="11" t="str">
        <f>VLOOKUP(MYRANKS_H[[#This Row],[PLAYERID]],PLAYERIDMAP[],COLUMN(PLAYERIDMAP[TEAM]),FALSE)</f>
        <v>SD</v>
      </c>
      <c r="E290" s="11" t="str">
        <f>VLOOKUP(MYRANKS_H[[#This Row],[PLAYERID]],PLAYERIDMAP[],COLUMN(PLAYERIDMAP[POS]),FALSE)</f>
        <v>2B</v>
      </c>
      <c r="F290" s="11">
        <f>VLOOKUP(MYRANKS_H[[#This Row],[PLAYERID]],PLAYERIDMAP[],COLUMN(PLAYERIDMAP[IDFANGRAPHS]),FALSE)</f>
        <v>9063</v>
      </c>
      <c r="G290" s="12">
        <f>VLOOKUP(MYRANKS_H[[#This Row],[IDFRANGRAPHS]],STEAMER_H[],COLUMN(STEAMER_H[PA]),FALSE)</f>
        <v>268</v>
      </c>
      <c r="H290" s="12">
        <f>VLOOKUP(MYRANKS_H[[#This Row],[IDFRANGRAPHS]],STEAMER_H[],COLUMN(STEAMER_H[AB]),FALSE)</f>
        <v>247</v>
      </c>
      <c r="I290" s="12">
        <f>VLOOKUP(MYRANKS_H[[#This Row],[IDFRANGRAPHS]],STEAMER_H[],COLUMN(STEAMER_H[H]),FALSE)</f>
        <v>62</v>
      </c>
      <c r="J290" s="12">
        <f>VLOOKUP(MYRANKS_H[[#This Row],[IDFRANGRAPHS]],STEAMER_H[],COLUMN(STEAMER_H[HR]),FALSE)</f>
        <v>4</v>
      </c>
      <c r="K290" s="12">
        <f>VLOOKUP(MYRANKS_H[[#This Row],[IDFRANGRAPHS]],STEAMER_H[],COLUMN(STEAMER_H[R]),FALSE)</f>
        <v>23</v>
      </c>
      <c r="L290" s="12">
        <f>VLOOKUP(MYRANKS_H[[#This Row],[IDFRANGRAPHS]],STEAMER_H[],COLUMN(STEAMER_H[RBI]),FALSE)</f>
        <v>25</v>
      </c>
      <c r="M290" s="12">
        <f>VLOOKUP(MYRANKS_H[[#This Row],[IDFRANGRAPHS]],STEAMER_H[],COLUMN(STEAMER_H[BB]),FALSE)</f>
        <v>15</v>
      </c>
      <c r="N290" s="12">
        <f>VLOOKUP(MYRANKS_H[[#This Row],[IDFRANGRAPHS]],STEAMER_H[],COLUMN(STEAMER_H[SO]),FALSE)</f>
        <v>35</v>
      </c>
      <c r="O290" s="12">
        <f>VLOOKUP(MYRANKS_H[[#This Row],[IDFRANGRAPHS]],STEAMER_H[],COLUMN(STEAMER_H[SB]),FALSE)</f>
        <v>6</v>
      </c>
      <c r="P290" s="14">
        <f>MYRANKS_H[[#This Row],[H]]/MYRANKS_H[[#This Row],[AB]]</f>
        <v>0.25101214574898784</v>
      </c>
      <c r="Q290" s="26">
        <f>MYRANKS_H[[#This Row],[R]]/24.6-VLOOKUP(MYRANKS_H[[#This Row],[POS]],ReplacementLevel_H[],COLUMN(ReplacementLevel_H[R]),FALSE)</f>
        <v>-1.335040650406504</v>
      </c>
      <c r="R290" s="26">
        <f>MYRANKS_H[[#This Row],[HR]]/10.4-VLOOKUP(MYRANKS_H[[#This Row],[POS]],ReplacementLevel_H[],COLUMN(ReplacementLevel_H[HR]),FALSE)</f>
        <v>-0.55538461538461537</v>
      </c>
      <c r="S290" s="26">
        <f>MYRANKS_H[[#This Row],[RBI]]/24.6-VLOOKUP(MYRANKS_H[[#This Row],[POS]],ReplacementLevel_H[],COLUMN(ReplacementLevel_H[RBI]),FALSE)</f>
        <v>-1.0837398373983742</v>
      </c>
      <c r="T290" s="26">
        <f>MYRANKS_H[[#This Row],[SB]]/9.4-VLOOKUP(MYRANKS_H[[#This Row],[POS]],ReplacementLevel_H[],COLUMN(ReplacementLevel_H[SB]),FALSE)</f>
        <v>1.8297872340425458E-2</v>
      </c>
      <c r="U290" s="26">
        <f>((MYRANKS_H[[#This Row],[H]]+1768)/(MYRANKS_H[[#This Row],[AB]]+6617)-0.267)/0.0024-VLOOKUP(MYRANKS_H[[#This Row],[POS]],ReplacementLevel_H[],COLUMN(ReplacementLevel_H[AVG]),FALSE)</f>
        <v>-0.32317016317016672</v>
      </c>
      <c r="V290" s="26">
        <f>MYRANKS_H[[#This Row],[RSGP]]+MYRANKS_H[[#This Row],[HRSGP]]+MYRANKS_H[[#This Row],[RBISGP]]+MYRANKS_H[[#This Row],[SBSGP]]+MYRANKS_H[[#This Row],[AVGSGP]]</f>
        <v>-3.2790373940192352</v>
      </c>
    </row>
    <row r="291" spans="1:22" x14ac:dyDescent="0.25">
      <c r="A291" s="7" t="s">
        <v>17022</v>
      </c>
      <c r="B291" s="8" t="str">
        <f>VLOOKUP(MYRANKS_H[[#This Row],[PLAYERID]],PLAYERIDMAP[],COLUMN(PLAYERIDMAP[LASTNAME]),FALSE)</f>
        <v>Arenado</v>
      </c>
      <c r="C291" s="11" t="str">
        <f>VLOOKUP(MYRANKS_H[[#This Row],[PLAYERID]],PLAYERIDMAP[],COLUMN(PLAYERIDMAP[FIRSTNAME]),FALSE)</f>
        <v xml:space="preserve">Nolan </v>
      </c>
      <c r="D291" s="11" t="str">
        <f>VLOOKUP(MYRANKS_H[[#This Row],[PLAYERID]],PLAYERIDMAP[],COLUMN(PLAYERIDMAP[TEAM]),FALSE)</f>
        <v>-</v>
      </c>
      <c r="E291" s="11" t="str">
        <f>VLOOKUP(MYRANKS_H[[#This Row],[PLAYERID]],PLAYERIDMAP[],COLUMN(PLAYERIDMAP[POS]),FALSE)</f>
        <v>3B</v>
      </c>
      <c r="F291" s="11" t="str">
        <f>VLOOKUP(MYRANKS_H[[#This Row],[PLAYERID]],PLAYERIDMAP[],COLUMN(PLAYERIDMAP[IDFANGRAPHS]),FALSE)</f>
        <v>sa500816</v>
      </c>
      <c r="G291" s="12">
        <f>VLOOKUP(MYRANKS_H[[#This Row],[IDFRANGRAPHS]],STEAMER_H[],COLUMN(STEAMER_H[PA]),FALSE)</f>
        <v>243</v>
      </c>
      <c r="H291" s="12">
        <f>VLOOKUP(MYRANKS_H[[#This Row],[IDFRANGRAPHS]],STEAMER_H[],COLUMN(STEAMER_H[AB]),FALSE)</f>
        <v>225</v>
      </c>
      <c r="I291" s="12">
        <f>VLOOKUP(MYRANKS_H[[#This Row],[IDFRANGRAPHS]],STEAMER_H[],COLUMN(STEAMER_H[H]),FALSE)</f>
        <v>62</v>
      </c>
      <c r="J291" s="12">
        <f>VLOOKUP(MYRANKS_H[[#This Row],[IDFRANGRAPHS]],STEAMER_H[],COLUMN(STEAMER_H[HR]),FALSE)</f>
        <v>7</v>
      </c>
      <c r="K291" s="12">
        <f>VLOOKUP(MYRANKS_H[[#This Row],[IDFRANGRAPHS]],STEAMER_H[],COLUMN(STEAMER_H[R]),FALSE)</f>
        <v>26</v>
      </c>
      <c r="L291" s="12">
        <f>VLOOKUP(MYRANKS_H[[#This Row],[IDFRANGRAPHS]],STEAMER_H[],COLUMN(STEAMER_H[RBI]),FALSE)</f>
        <v>31</v>
      </c>
      <c r="M291" s="12">
        <f>VLOOKUP(MYRANKS_H[[#This Row],[IDFRANGRAPHS]],STEAMER_H[],COLUMN(STEAMER_H[BB]),FALSE)</f>
        <v>13</v>
      </c>
      <c r="N291" s="12">
        <f>VLOOKUP(MYRANKS_H[[#This Row],[IDFRANGRAPHS]],STEAMER_H[],COLUMN(STEAMER_H[SO]),FALSE)</f>
        <v>26</v>
      </c>
      <c r="O291" s="12">
        <f>VLOOKUP(MYRANKS_H[[#This Row],[IDFRANGRAPHS]],STEAMER_H[],COLUMN(STEAMER_H[SB]),FALSE)</f>
        <v>1</v>
      </c>
      <c r="P291" s="14">
        <f>MYRANKS_H[[#This Row],[H]]/MYRANKS_H[[#This Row],[AB]]</f>
        <v>0.27555555555555555</v>
      </c>
      <c r="Q291" s="26">
        <f>MYRANKS_H[[#This Row],[R]]/24.6-VLOOKUP(MYRANKS_H[[#This Row],[POS]],ReplacementLevel_H[],COLUMN(ReplacementLevel_H[R]),FALSE)</f>
        <v>-1.1330894308943089</v>
      </c>
      <c r="R291" s="26">
        <f>MYRANKS_H[[#This Row],[HR]]/10.4-VLOOKUP(MYRANKS_H[[#This Row],[POS]],ReplacementLevel_H[],COLUMN(ReplacementLevel_H[HR]),FALSE)</f>
        <v>-0.88692307692307704</v>
      </c>
      <c r="S291" s="26">
        <f>MYRANKS_H[[#This Row],[RBI]]/24.6-VLOOKUP(MYRANKS_H[[#This Row],[POS]],ReplacementLevel_H[],COLUMN(ReplacementLevel_H[RBI]),FALSE)</f>
        <v>-1.089837398373984</v>
      </c>
      <c r="T291" s="26">
        <f>MYRANKS_H[[#This Row],[SB]]/9.4-VLOOKUP(MYRANKS_H[[#This Row],[POS]],ReplacementLevel_H[],COLUMN(ReplacementLevel_H[SB]),FALSE)</f>
        <v>-0.34361702127659577</v>
      </c>
      <c r="U291" s="26">
        <f>((MYRANKS_H[[#This Row],[H]]+1768)/(MYRANKS_H[[#This Row],[AB]]+6617)-0.267)/0.0024-VLOOKUP(MYRANKS_H[[#This Row],[POS]],ReplacementLevel_H[],COLUMN(ReplacementLevel_H[AVG]),FALSE)</f>
        <v>0.3840222157263925</v>
      </c>
      <c r="V291" s="26">
        <f>MYRANKS_H[[#This Row],[RSGP]]+MYRANKS_H[[#This Row],[HRSGP]]+MYRANKS_H[[#This Row],[RBISGP]]+MYRANKS_H[[#This Row],[SBSGP]]+MYRANKS_H[[#This Row],[AVGSGP]]</f>
        <v>-3.0694447117415726</v>
      </c>
    </row>
    <row r="292" spans="1:22" ht="15" customHeight="1" x14ac:dyDescent="0.25">
      <c r="A292" s="7" t="s">
        <v>19266</v>
      </c>
      <c r="B292" s="8" t="str">
        <f>VLOOKUP(MYRANKS_H[[#This Row],[PLAYERID]],PLAYERIDMAP[],COLUMN(PLAYERIDMAP[LASTNAME]),FALSE)</f>
        <v>Mayberry</v>
      </c>
      <c r="C292" s="11" t="str">
        <f>VLOOKUP(MYRANKS_H[[#This Row],[PLAYERID]],PLAYERIDMAP[],COLUMN(PLAYERIDMAP[FIRSTNAME]),FALSE)</f>
        <v xml:space="preserve">John </v>
      </c>
      <c r="D292" s="11" t="str">
        <f>VLOOKUP(MYRANKS_H[[#This Row],[PLAYERID]],PLAYERIDMAP[],COLUMN(PLAYERIDMAP[TEAM]),FALSE)</f>
        <v>PHI</v>
      </c>
      <c r="E292" s="11" t="str">
        <f>VLOOKUP(MYRANKS_H[[#This Row],[PLAYERID]],PLAYERIDMAP[],COLUMN(PLAYERIDMAP[POS]),FALSE)</f>
        <v>OF</v>
      </c>
      <c r="F292" s="11">
        <f>VLOOKUP(MYRANKS_H[[#This Row],[PLAYERID]],PLAYERIDMAP[],COLUMN(PLAYERIDMAP[IDFANGRAPHS]),FALSE)</f>
        <v>3390</v>
      </c>
      <c r="G292" s="12">
        <f>VLOOKUP(MYRANKS_H[[#This Row],[IDFRANGRAPHS]],STEAMER_H[],COLUMN(STEAMER_H[PA]),FALSE)</f>
        <v>310</v>
      </c>
      <c r="H292" s="12">
        <f>VLOOKUP(MYRANKS_H[[#This Row],[IDFRANGRAPHS]],STEAMER_H[],COLUMN(STEAMER_H[AB]),FALSE)</f>
        <v>282</v>
      </c>
      <c r="I292" s="12">
        <f>VLOOKUP(MYRANKS_H[[#This Row],[IDFRANGRAPHS]],STEAMER_H[],COLUMN(STEAMER_H[H]),FALSE)</f>
        <v>71</v>
      </c>
      <c r="J292" s="12">
        <f>VLOOKUP(MYRANKS_H[[#This Row],[IDFRANGRAPHS]],STEAMER_H[],COLUMN(STEAMER_H[HR]),FALSE)</f>
        <v>11</v>
      </c>
      <c r="K292" s="12">
        <f>VLOOKUP(MYRANKS_H[[#This Row],[IDFRANGRAPHS]],STEAMER_H[],COLUMN(STEAMER_H[R]),FALSE)</f>
        <v>33</v>
      </c>
      <c r="L292" s="12">
        <f>VLOOKUP(MYRANKS_H[[#This Row],[IDFRANGRAPHS]],STEAMER_H[],COLUMN(STEAMER_H[RBI]),FALSE)</f>
        <v>38</v>
      </c>
      <c r="M292" s="12">
        <f>VLOOKUP(MYRANKS_H[[#This Row],[IDFRANGRAPHS]],STEAMER_H[],COLUMN(STEAMER_H[BB]),FALSE)</f>
        <v>22</v>
      </c>
      <c r="N292" s="12">
        <f>VLOOKUP(MYRANKS_H[[#This Row],[IDFRANGRAPHS]],STEAMER_H[],COLUMN(STEAMER_H[SO]),FALSE)</f>
        <v>67</v>
      </c>
      <c r="O292" s="12">
        <f>VLOOKUP(MYRANKS_H[[#This Row],[IDFRANGRAPHS]],STEAMER_H[],COLUMN(STEAMER_H[SB]),FALSE)</f>
        <v>3</v>
      </c>
      <c r="P292" s="14">
        <f>MYRANKS_H[[#This Row],[H]]/MYRANKS_H[[#This Row],[AB]]</f>
        <v>0.25177304964539005</v>
      </c>
      <c r="Q292" s="26">
        <f>MYRANKS_H[[#This Row],[R]]/24.6-VLOOKUP(MYRANKS_H[[#This Row],[POS]],ReplacementLevel_H[],COLUMN(ReplacementLevel_H[R]),FALSE)</f>
        <v>-1.0285365853658539</v>
      </c>
      <c r="R292" s="26">
        <f>MYRANKS_H[[#This Row],[HR]]/10.4-VLOOKUP(MYRANKS_H[[#This Row],[POS]],ReplacementLevel_H[],COLUMN(ReplacementLevel_H[HR]),FALSE)</f>
        <v>-4.2307692307692379E-2</v>
      </c>
      <c r="S292" s="26">
        <f>MYRANKS_H[[#This Row],[RBI]]/24.6-VLOOKUP(MYRANKS_H[[#This Row],[POS]],ReplacementLevel_H[],COLUMN(ReplacementLevel_H[RBI]),FALSE)</f>
        <v>-0.49528455284552853</v>
      </c>
      <c r="T292" s="26">
        <f>MYRANKS_H[[#This Row],[SB]]/9.4-VLOOKUP(MYRANKS_H[[#This Row],[POS]],ReplacementLevel_H[],COLUMN(ReplacementLevel_H[SB]),FALSE)</f>
        <v>-1.0208510638297874</v>
      </c>
      <c r="U292" s="26">
        <f>((MYRANKS_H[[#This Row],[H]]+1768)/(MYRANKS_H[[#This Row],[AB]]+6617)-0.267)/0.0024-VLOOKUP(MYRANKS_H[[#This Row],[POS]],ReplacementLevel_H[],COLUMN(ReplacementLevel_H[AVG]),FALSE)</f>
        <v>-0.10317872155386441</v>
      </c>
      <c r="V292" s="26">
        <f>MYRANKS_H[[#This Row],[RSGP]]+MYRANKS_H[[#This Row],[HRSGP]]+MYRANKS_H[[#This Row],[RBISGP]]+MYRANKS_H[[#This Row],[SBSGP]]+MYRANKS_H[[#This Row],[AVGSGP]]</f>
        <v>-2.6901586159027264</v>
      </c>
    </row>
    <row r="293" spans="1:22" ht="15" customHeight="1" x14ac:dyDescent="0.25">
      <c r="A293" s="8" t="s">
        <v>19963</v>
      </c>
      <c r="B293" s="15" t="str">
        <f>VLOOKUP(MYRANKS_H[[#This Row],[PLAYERID]],PLAYERIDMAP[],COLUMN(PLAYERIDMAP[LASTNAME]),FALSE)</f>
        <v>Recker</v>
      </c>
      <c r="C293" s="12" t="str">
        <f>VLOOKUP(MYRANKS_H[[#This Row],[PLAYERID]],PLAYERIDMAP[],COLUMN(PLAYERIDMAP[FIRSTNAME]),FALSE)</f>
        <v xml:space="preserve">Anthony </v>
      </c>
      <c r="D293" s="12" t="str">
        <f>VLOOKUP(MYRANKS_H[[#This Row],[PLAYERID]],PLAYERIDMAP[],COLUMN(PLAYERIDMAP[TEAM]),FALSE)</f>
        <v>NYM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4063</v>
      </c>
      <c r="G293" s="12">
        <f>VLOOKUP(MYRANKS_H[[#This Row],[IDFRANGRAPHS]],STEAMER_H[],COLUMN(STEAMER_H[PA]),FALSE)</f>
        <v>100</v>
      </c>
      <c r="H293" s="12">
        <f>VLOOKUP(MYRANKS_H[[#This Row],[IDFRANGRAPHS]],STEAMER_H[],COLUMN(STEAMER_H[AB]),FALSE)</f>
        <v>89</v>
      </c>
      <c r="I293" s="12">
        <f>VLOOKUP(MYRANKS_H[[#This Row],[IDFRANGRAPHS]],STEAMER_H[],COLUMN(STEAMER_H[H]),FALSE)</f>
        <v>21</v>
      </c>
      <c r="J293" s="12">
        <f>VLOOKUP(MYRANKS_H[[#This Row],[IDFRANGRAPHS]],STEAMER_H[],COLUMN(STEAMER_H[HR]),FALSE)</f>
        <v>3</v>
      </c>
      <c r="K293" s="12">
        <f>VLOOKUP(MYRANKS_H[[#This Row],[IDFRANGRAPHS]],STEAMER_H[],COLUMN(STEAMER_H[R]),FALSE)</f>
        <v>10</v>
      </c>
      <c r="L293" s="12">
        <f>VLOOKUP(MYRANKS_H[[#This Row],[IDFRANGRAPHS]],STEAMER_H[],COLUMN(STEAMER_H[RBI]),FALSE)</f>
        <v>11</v>
      </c>
      <c r="M293" s="12">
        <f>VLOOKUP(MYRANKS_H[[#This Row],[IDFRANGRAPHS]],STEAMER_H[],COLUMN(STEAMER_H[BB]),FALSE)</f>
        <v>9</v>
      </c>
      <c r="N293" s="12">
        <f>VLOOKUP(MYRANKS_H[[#This Row],[IDFRANGRAPHS]],STEAMER_H[],COLUMN(STEAMER_H[SO]),FALSE)</f>
        <v>24</v>
      </c>
      <c r="O293" s="12">
        <f>VLOOKUP(MYRANKS_H[[#This Row],[IDFRANGRAPHS]],STEAMER_H[],COLUMN(STEAMER_H[SB]),FALSE)</f>
        <v>1</v>
      </c>
      <c r="P293" s="14">
        <f>MYRANKS_H[[#This Row],[H]]/MYRANKS_H[[#This Row],[AB]]</f>
        <v>0.23595505617977527</v>
      </c>
      <c r="Q293" s="26">
        <f>MYRANKS_H[[#This Row],[R]]/24.6-VLOOKUP(MYRANKS_H[[#This Row],[POS]],ReplacementLevel_H[],COLUMN(ReplacementLevel_H[R]),FALSE)</f>
        <v>-0.9834959349593495</v>
      </c>
      <c r="R293" s="26">
        <f>MYRANKS_H[[#This Row],[HR]]/10.4-VLOOKUP(MYRANKS_H[[#This Row],[POS]],ReplacementLevel_H[],COLUMN(ReplacementLevel_H[HR]),FALSE)</f>
        <v>-0.58153846153846156</v>
      </c>
      <c r="S293" s="26">
        <f>MYRANKS_H[[#This Row],[RBI]]/24.6-VLOOKUP(MYRANKS_H[[#This Row],[POS]],ReplacementLevel_H[],COLUMN(ReplacementLevel_H[RBI]),FALSE)</f>
        <v>-0.96284552845528448</v>
      </c>
      <c r="T293" s="26">
        <f>MYRANKS_H[[#This Row],[SB]]/9.4-VLOOKUP(MYRANKS_H[[#This Row],[POS]],ReplacementLevel_H[],COLUMN(ReplacementLevel_H[SB]),FALSE)</f>
        <v>-2.3617021276595748E-2</v>
      </c>
      <c r="U293" s="26">
        <f>((MYRANKS_H[[#This Row],[H]]+1768)/(MYRANKS_H[[#This Row],[AB]]+6617)-0.267)/0.0024-VLOOKUP(MYRANKS_H[[#This Row],[POS]],ReplacementLevel_H[],COLUMN(ReplacementLevel_H[AVG]),FALSE)</f>
        <v>0.25667561387810978</v>
      </c>
      <c r="V293" s="26">
        <f>MYRANKS_H[[#This Row],[RSGP]]+MYRANKS_H[[#This Row],[HRSGP]]+MYRANKS_H[[#This Row],[RBISGP]]+MYRANKS_H[[#This Row],[SBSGP]]+MYRANKS_H[[#This Row],[AVGSGP]]</f>
        <v>-2.2948213323515816</v>
      </c>
    </row>
    <row r="294" spans="1:22" ht="15" customHeight="1" x14ac:dyDescent="0.25">
      <c r="A294" s="7" t="s">
        <v>17246</v>
      </c>
      <c r="B294" s="8" t="str">
        <f>VLOOKUP(MYRANKS_H[[#This Row],[PLAYERID]],PLAYERIDMAP[],COLUMN(PLAYERIDMAP[LASTNAME]),FALSE)</f>
        <v>Betemit</v>
      </c>
      <c r="C294" s="11" t="str">
        <f>VLOOKUP(MYRANKS_H[[#This Row],[PLAYERID]],PLAYERIDMAP[],COLUMN(PLAYERIDMAP[FIRSTNAME]),FALSE)</f>
        <v xml:space="preserve">Wilson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3B</v>
      </c>
      <c r="F294" s="11">
        <f>VLOOKUP(MYRANKS_H[[#This Row],[PLAYERID]],PLAYERIDMAP[],COLUMN(PLAYERIDMAP[IDFANGRAPHS]),FALSE)</f>
        <v>1861</v>
      </c>
      <c r="G294" s="12">
        <f>VLOOKUP(MYRANKS_H[[#This Row],[IDFRANGRAPHS]],STEAMER_H[],COLUMN(STEAMER_H[PA]),FALSE)</f>
        <v>276</v>
      </c>
      <c r="H294" s="12">
        <f>VLOOKUP(MYRANKS_H[[#This Row],[IDFRANGRAPHS]],STEAMER_H[],COLUMN(STEAMER_H[AB]),FALSE)</f>
        <v>246</v>
      </c>
      <c r="I294" s="12">
        <f>VLOOKUP(MYRANKS_H[[#This Row],[IDFRANGRAPHS]],STEAMER_H[],COLUMN(STEAMER_H[H]),FALSE)</f>
        <v>61</v>
      </c>
      <c r="J294" s="12">
        <f>VLOOKUP(MYRANKS_H[[#This Row],[IDFRANGRAPHS]],STEAMER_H[],COLUMN(STEAMER_H[HR]),FALSE)</f>
        <v>9</v>
      </c>
      <c r="K294" s="12">
        <f>VLOOKUP(MYRANKS_H[[#This Row],[IDFRANGRAPHS]],STEAMER_H[],COLUMN(STEAMER_H[R]),FALSE)</f>
        <v>30</v>
      </c>
      <c r="L294" s="12">
        <f>VLOOKUP(MYRANKS_H[[#This Row],[IDFRANGRAPHS]],STEAMER_H[],COLUMN(STEAMER_H[RBI]),FALSE)</f>
        <v>32</v>
      </c>
      <c r="M294" s="12">
        <f>VLOOKUP(MYRANKS_H[[#This Row],[IDFRANGRAPHS]],STEAMER_H[],COLUMN(STEAMER_H[BB]),FALSE)</f>
        <v>26</v>
      </c>
      <c r="N294" s="12">
        <f>VLOOKUP(MYRANKS_H[[#This Row],[IDFRANGRAPHS]],STEAMER_H[],COLUMN(STEAMER_H[SO]),FALSE)</f>
        <v>73</v>
      </c>
      <c r="O294" s="12">
        <f>VLOOKUP(MYRANKS_H[[#This Row],[IDFRANGRAPHS]],STEAMER_H[],COLUMN(STEAMER_H[SB]),FALSE)</f>
        <v>1</v>
      </c>
      <c r="P294" s="14">
        <f>MYRANKS_H[[#This Row],[H]]/MYRANKS_H[[#This Row],[AB]]</f>
        <v>0.24796747967479674</v>
      </c>
      <c r="Q294" s="26">
        <f>MYRANKS_H[[#This Row],[R]]/24.6-VLOOKUP(MYRANKS_H[[#This Row],[POS]],ReplacementLevel_H[],COLUMN(ReplacementLevel_H[R]),FALSE)</f>
        <v>-0.97048780487804875</v>
      </c>
      <c r="R294" s="26">
        <f>MYRANKS_H[[#This Row],[HR]]/10.4-VLOOKUP(MYRANKS_H[[#This Row],[POS]],ReplacementLevel_H[],COLUMN(ReplacementLevel_H[HR]),FALSE)</f>
        <v>-0.69461538461538475</v>
      </c>
      <c r="S294" s="26">
        <f>MYRANKS_H[[#This Row],[RBI]]/24.6-VLOOKUP(MYRANKS_H[[#This Row],[POS]],ReplacementLevel_H[],COLUMN(ReplacementLevel_H[RBI]),FALSE)</f>
        <v>-1.0491869918699188</v>
      </c>
      <c r="T294" s="26">
        <f>MYRANKS_H[[#This Row],[SB]]/9.4-VLOOKUP(MYRANKS_H[[#This Row],[POS]],ReplacementLevel_H[],COLUMN(ReplacementLevel_H[SB]),FALSE)</f>
        <v>-0.34361702127659577</v>
      </c>
      <c r="U294" s="26">
        <f>((MYRANKS_H[[#This Row],[H]]+1768)/(MYRANKS_H[[#This Row],[AB]]+6617)-0.267)/0.0024-VLOOKUP(MYRANKS_H[[#This Row],[POS]],ReplacementLevel_H[],COLUMN(ReplacementLevel_H[AVG]),FALSE)</f>
        <v>-1.7695857011025468E-2</v>
      </c>
      <c r="V294" s="26">
        <f>MYRANKS_H[[#This Row],[RSGP]]+MYRANKS_H[[#This Row],[HRSGP]]+MYRANKS_H[[#This Row],[RBISGP]]+MYRANKS_H[[#This Row],[SBSGP]]+MYRANKS_H[[#This Row],[AVGSGP]]</f>
        <v>-3.0756030596509736</v>
      </c>
    </row>
    <row r="295" spans="1:22" ht="15" customHeight="1" x14ac:dyDescent="0.25">
      <c r="A295" s="7" t="s">
        <v>19419</v>
      </c>
      <c r="B295" s="8" t="str">
        <f>VLOOKUP(MYRANKS_H[[#This Row],[PLAYERID]],PLAYERIDMAP[],COLUMN(PLAYERIDMAP[LASTNAME]),FALSE)</f>
        <v>Moore</v>
      </c>
      <c r="C295" s="11" t="str">
        <f>VLOOKUP(MYRANKS_H[[#This Row],[PLAYERID]],PLAYERIDMAP[],COLUMN(PLAYERIDMAP[FIRSTNAME]),FALSE)</f>
        <v xml:space="preserve">Adam </v>
      </c>
      <c r="D295" s="11" t="str">
        <f>VLOOKUP(MYRANKS_H[[#This Row],[PLAYERID]],PLAYERIDMAP[],COLUMN(PLAYERIDMAP[TEAM]),FALSE)</f>
        <v>KC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9362</v>
      </c>
      <c r="G295" s="12">
        <f>VLOOKUP(MYRANKS_H[[#This Row],[IDFRANGRAPHS]],STEAMER_H[],COLUMN(STEAMER_H[PA]),FALSE)</f>
        <v>100</v>
      </c>
      <c r="H295" s="12">
        <f>VLOOKUP(MYRANKS_H[[#This Row],[IDFRANGRAPHS]],STEAMER_H[],COLUMN(STEAMER_H[AB]),FALSE)</f>
        <v>91</v>
      </c>
      <c r="I295" s="12">
        <f>VLOOKUP(MYRANKS_H[[#This Row],[IDFRANGRAPHS]],STEAMER_H[],COLUMN(STEAMER_H[H]),FALSE)</f>
        <v>22</v>
      </c>
      <c r="J295" s="12">
        <f>VLOOKUP(MYRANKS_H[[#This Row],[IDFRANGRAPHS]],STEAMER_H[],COLUMN(STEAMER_H[HR]),FALSE)</f>
        <v>2</v>
      </c>
      <c r="K295" s="12">
        <f>VLOOKUP(MYRANKS_H[[#This Row],[IDFRANGRAPHS]],STEAMER_H[],COLUMN(STEAMER_H[R]),FALSE)</f>
        <v>10</v>
      </c>
      <c r="L295" s="12">
        <f>VLOOKUP(MYRANKS_H[[#This Row],[IDFRANGRAPHS]],STEAMER_H[],COLUMN(STEAMER_H[RBI]),FALSE)</f>
        <v>10</v>
      </c>
      <c r="M295" s="12">
        <f>VLOOKUP(MYRANKS_H[[#This Row],[IDFRANGRAPHS]],STEAMER_H[],COLUMN(STEAMER_H[BB]),FALSE)</f>
        <v>7</v>
      </c>
      <c r="N295" s="12">
        <f>VLOOKUP(MYRANKS_H[[#This Row],[IDFRANGRAPHS]],STEAMER_H[],COLUMN(STEAMER_H[SO]),FALSE)</f>
        <v>19</v>
      </c>
      <c r="O295" s="12">
        <f>VLOOKUP(MYRANKS_H[[#This Row],[IDFRANGRAPHS]],STEAMER_H[],COLUMN(STEAMER_H[SB]),FALSE)</f>
        <v>2</v>
      </c>
      <c r="P295" s="14">
        <f>MYRANKS_H[[#This Row],[H]]/MYRANKS_H[[#This Row],[AB]]</f>
        <v>0.24175824175824176</v>
      </c>
      <c r="Q295" s="26">
        <f>MYRANKS_H[[#This Row],[R]]/24.6-VLOOKUP(MYRANKS_H[[#This Row],[POS]],ReplacementLevel_H[],COLUMN(ReplacementLevel_H[R]),FALSE)</f>
        <v>-0.9834959349593495</v>
      </c>
      <c r="R295" s="26">
        <f>MYRANKS_H[[#This Row],[HR]]/10.4-VLOOKUP(MYRANKS_H[[#This Row],[POS]],ReplacementLevel_H[],COLUMN(ReplacementLevel_H[HR]),FALSE)</f>
        <v>-0.6776923076923077</v>
      </c>
      <c r="S295" s="26">
        <f>MYRANKS_H[[#This Row],[RBI]]/24.6-VLOOKUP(MYRANKS_H[[#This Row],[POS]],ReplacementLevel_H[],COLUMN(ReplacementLevel_H[RBI]),FALSE)</f>
        <v>-1.0034959349593495</v>
      </c>
      <c r="T295" s="26">
        <f>MYRANKS_H[[#This Row],[SB]]/9.4-VLOOKUP(MYRANKS_H[[#This Row],[POS]],ReplacementLevel_H[],COLUMN(ReplacementLevel_H[SB]),FALSE)</f>
        <v>8.2765957446808508E-2</v>
      </c>
      <c r="U295" s="26">
        <f>((MYRANKS_H[[#This Row],[H]]+1768)/(MYRANKS_H[[#This Row],[AB]]+6617)-0.267)/0.0024-VLOOKUP(MYRANKS_H[[#This Row],[POS]],ReplacementLevel_H[],COLUMN(ReplacementLevel_H[AVG]),FALSE)</f>
        <v>0.28564897634664799</v>
      </c>
      <c r="V295" s="26">
        <f>MYRANKS_H[[#This Row],[RSGP]]+MYRANKS_H[[#This Row],[HRSGP]]+MYRANKS_H[[#This Row],[RBISGP]]+MYRANKS_H[[#This Row],[SBSGP]]+MYRANKS_H[[#This Row],[AVGSGP]]</f>
        <v>-2.2962692438175498</v>
      </c>
    </row>
    <row r="296" spans="1:22" ht="15" customHeight="1" x14ac:dyDescent="0.25">
      <c r="A296" s="7" t="s">
        <v>19190</v>
      </c>
      <c r="B296" s="8" t="str">
        <f>VLOOKUP(MYRANKS_H[[#This Row],[PLAYERID]],PLAYERIDMAP[],COLUMN(PLAYERIDMAP[LASTNAME]),FALSE)</f>
        <v>Marson</v>
      </c>
      <c r="C296" s="11" t="str">
        <f>VLOOKUP(MYRANKS_H[[#This Row],[PLAYERID]],PLAYERIDMAP[],COLUMN(PLAYERIDMAP[FIRSTNAME]),FALSE)</f>
        <v xml:space="preserve">Lou </v>
      </c>
      <c r="D296" s="11" t="str">
        <f>VLOOKUP(MYRANKS_H[[#This Row],[PLAYERID]],PLAYERIDMAP[],COLUMN(PLAYERIDMAP[TEAM]),FALSE)</f>
        <v>CLE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7610</v>
      </c>
      <c r="G296" s="12">
        <f>VLOOKUP(MYRANKS_H[[#This Row],[IDFRANGRAPHS]],STEAMER_H[],COLUMN(STEAMER_H[PA]),FALSE)</f>
        <v>129</v>
      </c>
      <c r="H296" s="12">
        <f>VLOOKUP(MYRANKS_H[[#This Row],[IDFRANGRAPHS]],STEAMER_H[],COLUMN(STEAMER_H[AB]),FALSE)</f>
        <v>111</v>
      </c>
      <c r="I296" s="12">
        <f>VLOOKUP(MYRANKS_H[[#This Row],[IDFRANGRAPHS]],STEAMER_H[],COLUMN(STEAMER_H[H]),FALSE)</f>
        <v>25</v>
      </c>
      <c r="J296" s="12">
        <f>VLOOKUP(MYRANKS_H[[#This Row],[IDFRANGRAPHS]],STEAMER_H[],COLUMN(STEAMER_H[HR]),FALSE)</f>
        <v>1</v>
      </c>
      <c r="K296" s="12">
        <f>VLOOKUP(MYRANKS_H[[#This Row],[IDFRANGRAPHS]],STEAMER_H[],COLUMN(STEAMER_H[R]),FALSE)</f>
        <v>13</v>
      </c>
      <c r="L296" s="12">
        <f>VLOOKUP(MYRANKS_H[[#This Row],[IDFRANGRAPHS]],STEAMER_H[],COLUMN(STEAMER_H[RBI]),FALSE)</f>
        <v>10</v>
      </c>
      <c r="M296" s="12">
        <f>VLOOKUP(MYRANKS_H[[#This Row],[IDFRANGRAPHS]],STEAMER_H[],COLUMN(STEAMER_H[BB]),FALSE)</f>
        <v>15</v>
      </c>
      <c r="N296" s="12">
        <f>VLOOKUP(MYRANKS_H[[#This Row],[IDFRANGRAPHS]],STEAMER_H[],COLUMN(STEAMER_H[SO]),FALSE)</f>
        <v>25</v>
      </c>
      <c r="O296" s="12">
        <f>VLOOKUP(MYRANKS_H[[#This Row],[IDFRANGRAPHS]],STEAMER_H[],COLUMN(STEAMER_H[SB]),FALSE)</f>
        <v>3</v>
      </c>
      <c r="P296" s="14">
        <f>MYRANKS_H[[#This Row],[H]]/MYRANKS_H[[#This Row],[AB]]</f>
        <v>0.22522522522522523</v>
      </c>
      <c r="Q296" s="26">
        <f>MYRANKS_H[[#This Row],[R]]/24.6-VLOOKUP(MYRANKS_H[[#This Row],[POS]],ReplacementLevel_H[],COLUMN(ReplacementLevel_H[R]),FALSE)</f>
        <v>-0.86154471544715439</v>
      </c>
      <c r="R296" s="26">
        <f>MYRANKS_H[[#This Row],[HR]]/10.4-VLOOKUP(MYRANKS_H[[#This Row],[POS]],ReplacementLevel_H[],COLUMN(ReplacementLevel_H[HR]),FALSE)</f>
        <v>-0.77384615384615385</v>
      </c>
      <c r="S296" s="26">
        <f>MYRANKS_H[[#This Row],[RBI]]/24.6-VLOOKUP(MYRANKS_H[[#This Row],[POS]],ReplacementLevel_H[],COLUMN(ReplacementLevel_H[RBI]),FALSE)</f>
        <v>-1.0034959349593495</v>
      </c>
      <c r="T296" s="26">
        <f>MYRANKS_H[[#This Row],[SB]]/9.4-VLOOKUP(MYRANKS_H[[#This Row],[POS]],ReplacementLevel_H[],COLUMN(ReplacementLevel_H[SB]),FALSE)</f>
        <v>0.18914893617021272</v>
      </c>
      <c r="U296" s="26">
        <f>((MYRANKS_H[[#This Row],[H]]+1768)/(MYRANKS_H[[#This Row],[AB]]+6617)-0.267)/0.0024-VLOOKUP(MYRANKS_H[[#This Row],[POS]],ReplacementLevel_H[],COLUMN(ReplacementLevel_H[AVG]),FALSE)</f>
        <v>0.14092350376535615</v>
      </c>
      <c r="V296" s="26">
        <f>MYRANKS_H[[#This Row],[RSGP]]+MYRANKS_H[[#This Row],[HRSGP]]+MYRANKS_H[[#This Row],[RBISGP]]+MYRANKS_H[[#This Row],[SBSGP]]+MYRANKS_H[[#This Row],[AVGSGP]]</f>
        <v>-2.3088143643170889</v>
      </c>
    </row>
    <row r="297" spans="1:22" x14ac:dyDescent="0.25">
      <c r="A297" s="8" t="s">
        <v>19738</v>
      </c>
      <c r="B297" s="15" t="str">
        <f>VLOOKUP(MYRANKS_H[[#This Row],[PLAYERID]],PLAYERIDMAP[],COLUMN(PLAYERIDMAP[LASTNAME]),FALSE)</f>
        <v>Pena</v>
      </c>
      <c r="C297" s="12" t="str">
        <f>VLOOKUP(MYRANKS_H[[#This Row],[PLAYERID]],PLAYERIDMAP[],COLUMN(PLAYERIDMAP[FIRSTNAME]),FALSE)</f>
        <v xml:space="preserve">Brayan </v>
      </c>
      <c r="D297" s="12" t="str">
        <f>VLOOKUP(MYRANKS_H[[#This Row],[PLAYERID]],PLAYERIDMAP[],COLUMN(PLAYERIDMAP[TEAM]),FALSE)</f>
        <v>DET</v>
      </c>
      <c r="E297" s="12" t="str">
        <f>VLOOKUP(MYRANKS_H[[#This Row],[PLAYERID]],PLAYERIDMAP[],COLUMN(PLAYERIDMAP[POS]),FALSE)</f>
        <v>C</v>
      </c>
      <c r="F297" s="12">
        <f>VLOOKUP(MYRANKS_H[[#This Row],[PLAYERID]],PLAYERIDMAP[],COLUMN(PLAYERIDMAP[IDFANGRAPHS]),FALSE)</f>
        <v>3231</v>
      </c>
      <c r="G297" s="12">
        <f>VLOOKUP(MYRANKS_H[[#This Row],[IDFRANGRAPHS]],STEAMER_H[],COLUMN(STEAMER_H[PA]),FALSE)</f>
        <v>100</v>
      </c>
      <c r="H297" s="12">
        <f>VLOOKUP(MYRANKS_H[[#This Row],[IDFRANGRAPHS]],STEAMER_H[],COLUMN(STEAMER_H[AB]),FALSE)</f>
        <v>92</v>
      </c>
      <c r="I297" s="12">
        <f>VLOOKUP(MYRANKS_H[[#This Row],[IDFRANGRAPHS]],STEAMER_H[],COLUMN(STEAMER_H[H]),FALSE)</f>
        <v>23</v>
      </c>
      <c r="J297" s="12">
        <f>VLOOKUP(MYRANKS_H[[#This Row],[IDFRANGRAPHS]],STEAMER_H[],COLUMN(STEAMER_H[HR]),FALSE)</f>
        <v>2</v>
      </c>
      <c r="K297" s="12">
        <f>VLOOKUP(MYRANKS_H[[#This Row],[IDFRANGRAPHS]],STEAMER_H[],COLUMN(STEAMER_H[R]),FALSE)</f>
        <v>11</v>
      </c>
      <c r="L297" s="12">
        <f>VLOOKUP(MYRANKS_H[[#This Row],[IDFRANGRAPHS]],STEAMER_H[],COLUMN(STEAMER_H[RBI]),FALSE)</f>
        <v>10</v>
      </c>
      <c r="M297" s="12">
        <f>VLOOKUP(MYRANKS_H[[#This Row],[IDFRANGRAPHS]],STEAMER_H[],COLUMN(STEAMER_H[BB]),FALSE)</f>
        <v>6</v>
      </c>
      <c r="N297" s="12">
        <f>VLOOKUP(MYRANKS_H[[#This Row],[IDFRANGRAPHS]],STEAMER_H[],COLUMN(STEAMER_H[SO]),FALSE)</f>
        <v>12</v>
      </c>
      <c r="O297" s="12">
        <f>VLOOKUP(MYRANKS_H[[#This Row],[IDFRANGRAPHS]],STEAMER_H[],COLUMN(STEAMER_H[SB]),FALSE)</f>
        <v>1</v>
      </c>
      <c r="P297" s="14">
        <f>MYRANKS_H[[#This Row],[H]]/MYRANKS_H[[#This Row],[AB]]</f>
        <v>0.25</v>
      </c>
      <c r="Q297" s="26">
        <f>MYRANKS_H[[#This Row],[R]]/24.6-VLOOKUP(MYRANKS_H[[#This Row],[POS]],ReplacementLevel_H[],COLUMN(ReplacementLevel_H[R]),FALSE)</f>
        <v>-0.94284552845528447</v>
      </c>
      <c r="R297" s="26">
        <f>MYRANKS_H[[#This Row],[HR]]/10.4-VLOOKUP(MYRANKS_H[[#This Row],[POS]],ReplacementLevel_H[],COLUMN(ReplacementLevel_H[HR]),FALSE)</f>
        <v>-0.6776923076923077</v>
      </c>
      <c r="S297" s="26">
        <f>MYRANKS_H[[#This Row],[RBI]]/24.6-VLOOKUP(MYRANKS_H[[#This Row],[POS]],ReplacementLevel_H[],COLUMN(ReplacementLevel_H[RBI]),FALSE)</f>
        <v>-1.0034959349593495</v>
      </c>
      <c r="T297" s="26">
        <f>MYRANKS_H[[#This Row],[SB]]/9.4-VLOOKUP(MYRANKS_H[[#This Row],[POS]],ReplacementLevel_H[],COLUMN(ReplacementLevel_H[SB]),FALSE)</f>
        <v>-2.3617021276595748E-2</v>
      </c>
      <c r="U297" s="26">
        <f>((MYRANKS_H[[#This Row],[H]]+1768)/(MYRANKS_H[[#This Row],[AB]]+6617)-0.267)/0.0024-VLOOKUP(MYRANKS_H[[#This Row],[POS]],ReplacementLevel_H[],COLUMN(ReplacementLevel_H[AVG]),FALSE)</f>
        <v>0.33118199433595291</v>
      </c>
      <c r="V297" s="26">
        <f>MYRANKS_H[[#This Row],[RSGP]]+MYRANKS_H[[#This Row],[HRSGP]]+MYRANKS_H[[#This Row],[RBISGP]]+MYRANKS_H[[#This Row],[SBSGP]]+MYRANKS_H[[#This Row],[AVGSGP]]</f>
        <v>-2.3164687980475844</v>
      </c>
    </row>
    <row r="298" spans="1:22" x14ac:dyDescent="0.25">
      <c r="A298" s="8" t="s">
        <v>20325</v>
      </c>
      <c r="B298" s="15" t="str">
        <f>VLOOKUP(MYRANKS_H[[#This Row],[PLAYERID]],PLAYERIDMAP[],COLUMN(PLAYERIDMAP[LASTNAME]),FALSE)</f>
        <v>Smoak</v>
      </c>
      <c r="C298" s="12" t="str">
        <f>VLOOKUP(MYRANKS_H[[#This Row],[PLAYERID]],PLAYERIDMAP[],COLUMN(PLAYERIDMAP[FIRSTNAME]),FALSE)</f>
        <v xml:space="preserve">Justin </v>
      </c>
      <c r="D298" s="12" t="str">
        <f>VLOOKUP(MYRANKS_H[[#This Row],[PLAYERID]],PLAYERIDMAP[],COLUMN(PLAYERIDMAP[TEAM]),FALSE)</f>
        <v>SEA</v>
      </c>
      <c r="E298" s="12" t="str">
        <f>VLOOKUP(MYRANKS_H[[#This Row],[PLAYERID]],PLAYERIDMAP[],COLUMN(PLAYERIDMAP[POS]),FALSE)</f>
        <v>1B</v>
      </c>
      <c r="F298" s="12">
        <f>VLOOKUP(MYRANKS_H[[#This Row],[PLAYERID]],PLAYERIDMAP[],COLUMN(PLAYERIDMAP[IDFANGRAPHS]),FALSE)</f>
        <v>9054</v>
      </c>
      <c r="G298" s="12">
        <f>VLOOKUP(MYRANKS_H[[#This Row],[IDFRANGRAPHS]],STEAMER_H[],COLUMN(STEAMER_H[PA]),FALSE)</f>
        <v>335</v>
      </c>
      <c r="H298" s="12">
        <f>VLOOKUP(MYRANKS_H[[#This Row],[IDFRANGRAPHS]],STEAMER_H[],COLUMN(STEAMER_H[AB]),FALSE)</f>
        <v>290</v>
      </c>
      <c r="I298" s="12">
        <f>VLOOKUP(MYRANKS_H[[#This Row],[IDFRANGRAPHS]],STEAMER_H[],COLUMN(STEAMER_H[H]),FALSE)</f>
        <v>67</v>
      </c>
      <c r="J298" s="12">
        <f>VLOOKUP(MYRANKS_H[[#This Row],[IDFRANGRAPHS]],STEAMER_H[],COLUMN(STEAMER_H[HR]),FALSE)</f>
        <v>11</v>
      </c>
      <c r="K298" s="12">
        <f>VLOOKUP(MYRANKS_H[[#This Row],[IDFRANGRAPHS]],STEAMER_H[],COLUMN(STEAMER_H[R]),FALSE)</f>
        <v>36</v>
      </c>
      <c r="L298" s="12">
        <f>VLOOKUP(MYRANKS_H[[#This Row],[IDFRANGRAPHS]],STEAMER_H[],COLUMN(STEAMER_H[RBI]),FALSE)</f>
        <v>36</v>
      </c>
      <c r="M298" s="12">
        <f>VLOOKUP(MYRANKS_H[[#This Row],[IDFRANGRAPHS]],STEAMER_H[],COLUMN(STEAMER_H[BB]),FALSE)</f>
        <v>39</v>
      </c>
      <c r="N298" s="12">
        <f>VLOOKUP(MYRANKS_H[[#This Row],[IDFRANGRAPHS]],STEAMER_H[],COLUMN(STEAMER_H[SO]),FALSE)</f>
        <v>67</v>
      </c>
      <c r="O298" s="12">
        <f>VLOOKUP(MYRANKS_H[[#This Row],[IDFRANGRAPHS]],STEAMER_H[],COLUMN(STEAMER_H[SB]),FALSE)</f>
        <v>1</v>
      </c>
      <c r="P298" s="14">
        <f>MYRANKS_H[[#This Row],[H]]/MYRANKS_H[[#This Row],[AB]]</f>
        <v>0.23103448275862068</v>
      </c>
      <c r="Q298" s="26">
        <f>MYRANKS_H[[#This Row],[R]]/24.6-VLOOKUP(MYRANKS_H[[#This Row],[POS]],ReplacementLevel_H[],COLUMN(ReplacementLevel_H[R]),FALSE)</f>
        <v>-0.90658536585365868</v>
      </c>
      <c r="R298" s="26">
        <f>MYRANKS_H[[#This Row],[HR]]/10.4-VLOOKUP(MYRANKS_H[[#This Row],[POS]],ReplacementLevel_H[],COLUMN(ReplacementLevel_H[HR]),FALSE)</f>
        <v>-0.48230769230769233</v>
      </c>
      <c r="S298" s="26">
        <f>MYRANKS_H[[#This Row],[RBI]]/24.6-VLOOKUP(MYRANKS_H[[#This Row],[POS]],ReplacementLevel_H[],COLUMN(ReplacementLevel_H[RBI]),FALSE)</f>
        <v>-0.99658536585365853</v>
      </c>
      <c r="T298" s="26">
        <f>MYRANKS_H[[#This Row],[SB]]/9.4-VLOOKUP(MYRANKS_H[[#This Row],[POS]],ReplacementLevel_H[],COLUMN(ReplacementLevel_H[SB]),FALSE)</f>
        <v>-0.15361702127659577</v>
      </c>
      <c r="U298" s="26">
        <f>((MYRANKS_H[[#This Row],[H]]+1768)/(MYRANKS_H[[#This Row],[AB]]+6617)-0.267)/0.0024-VLOOKUP(MYRANKS_H[[#This Row],[POS]],ReplacementLevel_H[],COLUMN(ReplacementLevel_H[AVG]),FALSE)</f>
        <v>-0.31312243617586244</v>
      </c>
      <c r="V298" s="26">
        <f>MYRANKS_H[[#This Row],[RSGP]]+MYRANKS_H[[#This Row],[HRSGP]]+MYRANKS_H[[#This Row],[RBISGP]]+MYRANKS_H[[#This Row],[SBSGP]]+MYRANKS_H[[#This Row],[AVGSGP]]</f>
        <v>-2.8522178814674679</v>
      </c>
    </row>
    <row r="299" spans="1:22" ht="15" customHeight="1" x14ac:dyDescent="0.25">
      <c r="A299" s="7" t="s">
        <v>17759</v>
      </c>
      <c r="B299" s="8" t="str">
        <f>VLOOKUP(MYRANKS_H[[#This Row],[PLAYERID]],PLAYERIDMAP[],COLUMN(PLAYERIDMAP[LASTNAME]),FALSE)</f>
        <v>Cruz</v>
      </c>
      <c r="C299" s="11" t="str">
        <f>VLOOKUP(MYRANKS_H[[#This Row],[PLAYERID]],PLAYERIDMAP[],COLUMN(PLAYERIDMAP[FIRSTNAME]),FALSE)</f>
        <v xml:space="preserve">Luis </v>
      </c>
      <c r="D299" s="11" t="str">
        <f>VLOOKUP(MYRANKS_H[[#This Row],[PLAYERID]],PLAYERIDMAP[],COLUMN(PLAYERIDMAP[TEAM]),FALSE)</f>
        <v>LAD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3188</v>
      </c>
      <c r="G299" s="12">
        <f>VLOOKUP(MYRANKS_H[[#This Row],[IDFRANGRAPHS]],STEAMER_H[],COLUMN(STEAMER_H[PA]),FALSE)</f>
        <v>346</v>
      </c>
      <c r="H299" s="12">
        <f>VLOOKUP(MYRANKS_H[[#This Row],[IDFRANGRAPHS]],STEAMER_H[],COLUMN(STEAMER_H[AB]),FALSE)</f>
        <v>325</v>
      </c>
      <c r="I299" s="12">
        <f>VLOOKUP(MYRANKS_H[[#This Row],[IDFRANGRAPHS]],STEAMER_H[],COLUMN(STEAMER_H[H]),FALSE)</f>
        <v>84</v>
      </c>
      <c r="J299" s="12">
        <f>VLOOKUP(MYRANKS_H[[#This Row],[IDFRANGRAPHS]],STEAMER_H[],COLUMN(STEAMER_H[HR]),FALSE)</f>
        <v>6</v>
      </c>
      <c r="K299" s="12">
        <f>VLOOKUP(MYRANKS_H[[#This Row],[IDFRANGRAPHS]],STEAMER_H[],COLUMN(STEAMER_H[R]),FALSE)</f>
        <v>31</v>
      </c>
      <c r="L299" s="12">
        <f>VLOOKUP(MYRANKS_H[[#This Row],[IDFRANGRAPHS]],STEAMER_H[],COLUMN(STEAMER_H[RBI]),FALSE)</f>
        <v>37</v>
      </c>
      <c r="M299" s="12">
        <f>VLOOKUP(MYRANKS_H[[#This Row],[IDFRANGRAPHS]],STEAMER_H[],COLUMN(STEAMER_H[BB]),FALSE)</f>
        <v>14</v>
      </c>
      <c r="N299" s="12">
        <f>VLOOKUP(MYRANKS_H[[#This Row],[IDFRANGRAPHS]],STEAMER_H[],COLUMN(STEAMER_H[SO]),FALSE)</f>
        <v>44</v>
      </c>
      <c r="O299" s="12">
        <f>VLOOKUP(MYRANKS_H[[#This Row],[IDFRANGRAPHS]],STEAMER_H[],COLUMN(STEAMER_H[SB]),FALSE)</f>
        <v>2</v>
      </c>
      <c r="P299" s="14">
        <f>MYRANKS_H[[#This Row],[H]]/MYRANKS_H[[#This Row],[AB]]</f>
        <v>0.25846153846153846</v>
      </c>
      <c r="Q299" s="26">
        <f>MYRANKS_H[[#This Row],[R]]/24.6-VLOOKUP(MYRANKS_H[[#This Row],[POS]],ReplacementLevel_H[],COLUMN(ReplacementLevel_H[R]),FALSE)</f>
        <v>-0.81983739837398395</v>
      </c>
      <c r="R299" s="26">
        <f>MYRANKS_H[[#This Row],[HR]]/10.4-VLOOKUP(MYRANKS_H[[#This Row],[POS]],ReplacementLevel_H[],COLUMN(ReplacementLevel_H[HR]),FALSE)</f>
        <v>-0.32307692307692315</v>
      </c>
      <c r="S299" s="26">
        <f>MYRANKS_H[[#This Row],[RBI]]/24.6-VLOOKUP(MYRANKS_H[[#This Row],[POS]],ReplacementLevel_H[],COLUMN(ReplacementLevel_H[RBI]),FALSE)</f>
        <v>-0.43593495934959359</v>
      </c>
      <c r="T299" s="26">
        <f>MYRANKS_H[[#This Row],[SB]]/9.4-VLOOKUP(MYRANKS_H[[#This Row],[POS]],ReplacementLevel_H[],COLUMN(ReplacementLevel_H[SB]),FALSE)</f>
        <v>-1.2572340425531914</v>
      </c>
      <c r="U299" s="26">
        <f>((MYRANKS_H[[#This Row],[H]]+1768)/(MYRANKS_H[[#This Row],[AB]]+6617)-0.267)/0.0024-VLOOKUP(MYRANKS_H[[#This Row],[POS]],ReplacementLevel_H[],COLUMN(ReplacementLevel_H[AVG]),FALSE)</f>
        <v>3.9128013060588537E-2</v>
      </c>
      <c r="V299" s="26">
        <f>MYRANKS_H[[#This Row],[RSGP]]+MYRANKS_H[[#This Row],[HRSGP]]+MYRANKS_H[[#This Row],[RBISGP]]+MYRANKS_H[[#This Row],[SBSGP]]+MYRANKS_H[[#This Row],[AVGSGP]]</f>
        <v>-2.7969553102931033</v>
      </c>
    </row>
    <row r="300" spans="1:22" ht="15" customHeight="1" x14ac:dyDescent="0.25">
      <c r="A300" s="8" t="s">
        <v>20843</v>
      </c>
      <c r="B300" s="15" t="str">
        <f>VLOOKUP(MYRANKS_H[[#This Row],[PLAYERID]],PLAYERIDMAP[],COLUMN(PLAYERIDMAP[LASTNAME]),FALSE)</f>
        <v>Young</v>
      </c>
      <c r="C300" s="12" t="str">
        <f>VLOOKUP(MYRANKS_H[[#This Row],[PLAYERID]],PLAYERIDMAP[],COLUMN(PLAYERIDMAP[FIRSTNAME]),FALSE)</f>
        <v xml:space="preserve">Eric </v>
      </c>
      <c r="D300" s="12" t="str">
        <f>VLOOKUP(MYRANKS_H[[#This Row],[PLAYERID]],PLAYERIDMAP[],COLUMN(PLAYERIDMAP[TEAM]),FALSE)</f>
        <v>COL</v>
      </c>
      <c r="E300" s="12" t="str">
        <f>VLOOKUP(MYRANKS_H[[#This Row],[PLAYERID]],PLAYERIDMAP[],COLUMN(PLAYERIDMAP[POS]),FALSE)</f>
        <v>OF</v>
      </c>
      <c r="F300" s="12">
        <f>VLOOKUP(MYRANKS_H[[#This Row],[PLAYERID]],PLAYERIDMAP[],COLUMN(PLAYERIDMAP[IDFANGRAPHS]),FALSE)</f>
        <v>7158</v>
      </c>
      <c r="G300" s="12">
        <f>VLOOKUP(MYRANKS_H[[#This Row],[IDFRANGRAPHS]],STEAMER_H[],COLUMN(STEAMER_H[PA]),FALSE)</f>
        <v>252</v>
      </c>
      <c r="H300" s="12">
        <f>VLOOKUP(MYRANKS_H[[#This Row],[IDFRANGRAPHS]],STEAMER_H[],COLUMN(STEAMER_H[AB]),FALSE)</f>
        <v>223</v>
      </c>
      <c r="I300" s="12">
        <f>VLOOKUP(MYRANKS_H[[#This Row],[IDFRANGRAPHS]],STEAMER_H[],COLUMN(STEAMER_H[H]),FALSE)</f>
        <v>60</v>
      </c>
      <c r="J300" s="12">
        <f>VLOOKUP(MYRANKS_H[[#This Row],[IDFRANGRAPHS]],STEAMER_H[],COLUMN(STEAMER_H[HR]),FALSE)</f>
        <v>3</v>
      </c>
      <c r="K300" s="12">
        <f>VLOOKUP(MYRANKS_H[[#This Row],[IDFRANGRAPHS]],STEAMER_H[],COLUMN(STEAMER_H[R]),FALSE)</f>
        <v>30</v>
      </c>
      <c r="L300" s="12">
        <f>VLOOKUP(MYRANKS_H[[#This Row],[IDFRANGRAPHS]],STEAMER_H[],COLUMN(STEAMER_H[RBI]),FALSE)</f>
        <v>23</v>
      </c>
      <c r="M300" s="12">
        <f>VLOOKUP(MYRANKS_H[[#This Row],[IDFRANGRAPHS]],STEAMER_H[],COLUMN(STEAMER_H[BB]),FALSE)</f>
        <v>23</v>
      </c>
      <c r="N300" s="12">
        <f>VLOOKUP(MYRANKS_H[[#This Row],[IDFRANGRAPHS]],STEAMER_H[],COLUMN(STEAMER_H[SO]),FALSE)</f>
        <v>40</v>
      </c>
      <c r="O300" s="12">
        <f>VLOOKUP(MYRANKS_H[[#This Row],[IDFRANGRAPHS]],STEAMER_H[],COLUMN(STEAMER_H[SB]),FALSE)</f>
        <v>14</v>
      </c>
      <c r="P300" s="14">
        <f>MYRANKS_H[[#This Row],[H]]/MYRANKS_H[[#This Row],[AB]]</f>
        <v>0.26905829596412556</v>
      </c>
      <c r="Q300" s="26">
        <f>MYRANKS_H[[#This Row],[R]]/24.6-VLOOKUP(MYRANKS_H[[#This Row],[POS]],ReplacementLevel_H[],COLUMN(ReplacementLevel_H[R]),FALSE)</f>
        <v>-1.1504878048780489</v>
      </c>
      <c r="R300" s="26">
        <f>MYRANKS_H[[#This Row],[HR]]/10.4-VLOOKUP(MYRANKS_H[[#This Row],[POS]],ReplacementLevel_H[],COLUMN(ReplacementLevel_H[HR]),FALSE)</f>
        <v>-0.81153846153846165</v>
      </c>
      <c r="S300" s="26">
        <f>MYRANKS_H[[#This Row],[RBI]]/24.6-VLOOKUP(MYRANKS_H[[#This Row],[POS]],ReplacementLevel_H[],COLUMN(ReplacementLevel_H[RBI]),FALSE)</f>
        <v>-1.105040650406504</v>
      </c>
      <c r="T300" s="26">
        <f>MYRANKS_H[[#This Row],[SB]]/9.4-VLOOKUP(MYRANKS_H[[#This Row],[POS]],ReplacementLevel_H[],COLUMN(ReplacementLevel_H[SB]),FALSE)</f>
        <v>0.14936170212765942</v>
      </c>
      <c r="U300" s="26">
        <f>((MYRANKS_H[[#This Row],[H]]+1768)/(MYRANKS_H[[#This Row],[AB]]+6617)-0.267)/0.0024-VLOOKUP(MYRANKS_H[[#This Row],[POS]],ReplacementLevel_H[],COLUMN(ReplacementLevel_H[AVG]),FALSE)</f>
        <v>0.18477582846002422</v>
      </c>
      <c r="V300" s="26">
        <f>MYRANKS_H[[#This Row],[RSGP]]+MYRANKS_H[[#This Row],[HRSGP]]+MYRANKS_H[[#This Row],[RBISGP]]+MYRANKS_H[[#This Row],[SBSGP]]+MYRANKS_H[[#This Row],[AVGSGP]]</f>
        <v>-2.7329293862353308</v>
      </c>
    </row>
    <row r="301" spans="1:22" ht="15" customHeight="1" x14ac:dyDescent="0.25">
      <c r="A301" s="7" t="s">
        <v>19329</v>
      </c>
      <c r="B301" s="8" t="str">
        <f>VLOOKUP(MYRANKS_H[[#This Row],[PLAYERID]],PLAYERIDMAP[],COLUMN(PLAYERIDMAP[LASTNAME]),FALSE)</f>
        <v>McKenry</v>
      </c>
      <c r="C301" s="11" t="str">
        <f>VLOOKUP(MYRANKS_H[[#This Row],[PLAYERID]],PLAYERIDMAP[],COLUMN(PLAYERIDMAP[FIRSTNAME]),FALSE)</f>
        <v xml:space="preserve">Michael </v>
      </c>
      <c r="D301" s="11" t="str">
        <f>VLOOKUP(MYRANKS_H[[#This Row],[PLAYERID]],PLAYERIDMAP[],COLUMN(PLAYERIDMAP[TEAM]),FALSE)</f>
        <v>PIT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9628</v>
      </c>
      <c r="G301" s="12">
        <f>VLOOKUP(MYRANKS_H[[#This Row],[IDFRANGRAPHS]],STEAMER_H[],COLUMN(STEAMER_H[PA]),FALSE)</f>
        <v>128</v>
      </c>
      <c r="H301" s="12">
        <f>VLOOKUP(MYRANKS_H[[#This Row],[IDFRANGRAPHS]],STEAMER_H[],COLUMN(STEAMER_H[AB]),FALSE)</f>
        <v>114</v>
      </c>
      <c r="I301" s="12">
        <f>VLOOKUP(MYRANKS_H[[#This Row],[IDFRANGRAPHS]],STEAMER_H[],COLUMN(STEAMER_H[H]),FALSE)</f>
        <v>26</v>
      </c>
      <c r="J301" s="12">
        <f>VLOOKUP(MYRANKS_H[[#This Row],[IDFRANGRAPHS]],STEAMER_H[],COLUMN(STEAMER_H[HR]),FALSE)</f>
        <v>3</v>
      </c>
      <c r="K301" s="12">
        <f>VLOOKUP(MYRANKS_H[[#This Row],[IDFRANGRAPHS]],STEAMER_H[],COLUMN(STEAMER_H[R]),FALSE)</f>
        <v>12</v>
      </c>
      <c r="L301" s="12">
        <f>VLOOKUP(MYRANKS_H[[#This Row],[IDFRANGRAPHS]],STEAMER_H[],COLUMN(STEAMER_H[RBI]),FALSE)</f>
        <v>13</v>
      </c>
      <c r="M301" s="12">
        <f>VLOOKUP(MYRANKS_H[[#This Row],[IDFRANGRAPHS]],STEAMER_H[],COLUMN(STEAMER_H[BB]),FALSE)</f>
        <v>12</v>
      </c>
      <c r="N301" s="12">
        <f>VLOOKUP(MYRANKS_H[[#This Row],[IDFRANGRAPHS]],STEAMER_H[],COLUMN(STEAMER_H[SO]),FALSE)</f>
        <v>31</v>
      </c>
      <c r="O301" s="12">
        <f>VLOOKUP(MYRANKS_H[[#This Row],[IDFRANGRAPHS]],STEAMER_H[],COLUMN(STEAMER_H[SB]),FALSE)</f>
        <v>0</v>
      </c>
      <c r="P301" s="14">
        <f>MYRANKS_H[[#This Row],[H]]/MYRANKS_H[[#This Row],[AB]]</f>
        <v>0.22807017543859648</v>
      </c>
      <c r="Q301" s="26">
        <f>MYRANKS_H[[#This Row],[R]]/24.6-VLOOKUP(MYRANKS_H[[#This Row],[POS]],ReplacementLevel_H[],COLUMN(ReplacementLevel_H[R]),FALSE)</f>
        <v>-0.90219512195121943</v>
      </c>
      <c r="R301" s="26">
        <f>MYRANKS_H[[#This Row],[HR]]/10.4-VLOOKUP(MYRANKS_H[[#This Row],[POS]],ReplacementLevel_H[],COLUMN(ReplacementLevel_H[HR]),FALSE)</f>
        <v>-0.58153846153846156</v>
      </c>
      <c r="S301" s="26">
        <f>MYRANKS_H[[#This Row],[RBI]]/24.6-VLOOKUP(MYRANKS_H[[#This Row],[POS]],ReplacementLevel_H[],COLUMN(ReplacementLevel_H[RBI]),FALSE)</f>
        <v>-0.8815447154471544</v>
      </c>
      <c r="T301" s="26">
        <f>MYRANKS_H[[#This Row],[SB]]/9.4-VLOOKUP(MYRANKS_H[[#This Row],[POS]],ReplacementLevel_H[],COLUMN(ReplacementLevel_H[SB]),FALSE)</f>
        <v>-0.13</v>
      </c>
      <c r="U301" s="26">
        <f>((MYRANKS_H[[#This Row],[H]]+1768)/(MYRANKS_H[[#This Row],[AB]]+6617)-0.267)/0.0024-VLOOKUP(MYRANKS_H[[#This Row],[POS]],ReplacementLevel_H[],COLUMN(ReplacementLevel_H[AVG]),FALSE)</f>
        <v>0.15333531421778274</v>
      </c>
      <c r="V301" s="26">
        <f>MYRANKS_H[[#This Row],[RSGP]]+MYRANKS_H[[#This Row],[HRSGP]]+MYRANKS_H[[#This Row],[RBISGP]]+MYRANKS_H[[#This Row],[SBSGP]]+MYRANKS_H[[#This Row],[AVGSGP]]</f>
        <v>-2.3419429847190525</v>
      </c>
    </row>
    <row r="302" spans="1:22" ht="15" customHeight="1" x14ac:dyDescent="0.25">
      <c r="A302" s="7" t="s">
        <v>18760</v>
      </c>
      <c r="B302" s="8" t="str">
        <f>VLOOKUP(MYRANKS_H[[#This Row],[PLAYERID]],PLAYERIDMAP[],COLUMN(PLAYERIDMAP[LASTNAME]),FALSE)</f>
        <v>Jimenez</v>
      </c>
      <c r="C302" s="11" t="str">
        <f>VLOOKUP(MYRANKS_H[[#This Row],[PLAYERID]],PLAYERIDMAP[],COLUMN(PLAYERIDMAP[FIRSTNAME]),FALSE)</f>
        <v xml:space="preserve">A.J. </v>
      </c>
      <c r="D302" s="11" t="str">
        <f>VLOOKUP(MYRANKS_H[[#This Row],[PLAYERID]],PLAYERIDMAP[],COLUMN(PLAYERIDMAP[TEAM]),FALSE)</f>
        <v>TOR</v>
      </c>
      <c r="E302" s="11" t="str">
        <f>VLOOKUP(MYRANKS_H[[#This Row],[PLAYERID]],PLAYERIDMAP[],COLUMN(PLAYERIDMAP[POS]),FALSE)</f>
        <v>C</v>
      </c>
      <c r="F302" s="11" t="str">
        <f>VLOOKUP(MYRANKS_H[[#This Row],[PLAYERID]],PLAYERIDMAP[],COLUMN(PLAYERIDMAP[IDFANGRAPHS]),FALSE)</f>
        <v>sa454887</v>
      </c>
      <c r="G302" s="12">
        <f>VLOOKUP(MYRANKS_H[[#This Row],[IDFRANGRAPHS]],STEAMER_H[],COLUMN(STEAMER_H[PA]),FALSE)</f>
        <v>100</v>
      </c>
      <c r="H302" s="12">
        <f>VLOOKUP(MYRANKS_H[[#This Row],[IDFRANGRAPHS]],STEAMER_H[],COLUMN(STEAMER_H[AB]),FALSE)</f>
        <v>92</v>
      </c>
      <c r="I302" s="12">
        <f>VLOOKUP(MYRANKS_H[[#This Row],[IDFRANGRAPHS]],STEAMER_H[],COLUMN(STEAMER_H[H]),FALSE)</f>
        <v>23</v>
      </c>
      <c r="J302" s="12">
        <f>VLOOKUP(MYRANKS_H[[#This Row],[IDFRANGRAPHS]],STEAMER_H[],COLUMN(STEAMER_H[HR]),FALSE)</f>
        <v>1</v>
      </c>
      <c r="K302" s="12">
        <f>VLOOKUP(MYRANKS_H[[#This Row],[IDFRANGRAPHS]],STEAMER_H[],COLUMN(STEAMER_H[R]),FALSE)</f>
        <v>10</v>
      </c>
      <c r="L302" s="12">
        <f>VLOOKUP(MYRANKS_H[[#This Row],[IDFRANGRAPHS]],STEAMER_H[],COLUMN(STEAMER_H[RBI]),FALSE)</f>
        <v>10</v>
      </c>
      <c r="M302" s="12">
        <f>VLOOKUP(MYRANKS_H[[#This Row],[IDFRANGRAPHS]],STEAMER_H[],COLUMN(STEAMER_H[BB]),FALSE)</f>
        <v>5</v>
      </c>
      <c r="N302" s="12">
        <f>VLOOKUP(MYRANKS_H[[#This Row],[IDFRANGRAPHS]],STEAMER_H[],COLUMN(STEAMER_H[SO]),FALSE)</f>
        <v>16</v>
      </c>
      <c r="O302" s="12">
        <f>VLOOKUP(MYRANKS_H[[#This Row],[IDFRANGRAPHS]],STEAMER_H[],COLUMN(STEAMER_H[SB]),FALSE)</f>
        <v>2</v>
      </c>
      <c r="P302" s="14">
        <f>MYRANKS_H[[#This Row],[H]]/MYRANKS_H[[#This Row],[AB]]</f>
        <v>0.25</v>
      </c>
      <c r="Q302" s="26">
        <f>MYRANKS_H[[#This Row],[R]]/24.6-VLOOKUP(MYRANKS_H[[#This Row],[POS]],ReplacementLevel_H[],COLUMN(ReplacementLevel_H[R]),FALSE)</f>
        <v>-0.9834959349593495</v>
      </c>
      <c r="R302" s="26">
        <f>MYRANKS_H[[#This Row],[HR]]/10.4-VLOOKUP(MYRANKS_H[[#This Row],[POS]],ReplacementLevel_H[],COLUMN(ReplacementLevel_H[HR]),FALSE)</f>
        <v>-0.77384615384615385</v>
      </c>
      <c r="S302" s="26">
        <f>MYRANKS_H[[#This Row],[RBI]]/24.6-VLOOKUP(MYRANKS_H[[#This Row],[POS]],ReplacementLevel_H[],COLUMN(ReplacementLevel_H[RBI]),FALSE)</f>
        <v>-1.0034959349593495</v>
      </c>
      <c r="T302" s="26">
        <f>MYRANKS_H[[#This Row],[SB]]/9.4-VLOOKUP(MYRANKS_H[[#This Row],[POS]],ReplacementLevel_H[],COLUMN(ReplacementLevel_H[SB]),FALSE)</f>
        <v>8.2765957446808508E-2</v>
      </c>
      <c r="U302" s="26">
        <f>((MYRANKS_H[[#This Row],[H]]+1768)/(MYRANKS_H[[#This Row],[AB]]+6617)-0.267)/0.0024-VLOOKUP(MYRANKS_H[[#This Row],[POS]],ReplacementLevel_H[],COLUMN(ReplacementLevel_H[AVG]),FALSE)</f>
        <v>0.33118199433595291</v>
      </c>
      <c r="V302" s="26">
        <f>MYRANKS_H[[#This Row],[RSGP]]+MYRANKS_H[[#This Row],[HRSGP]]+MYRANKS_H[[#This Row],[RBISGP]]+MYRANKS_H[[#This Row],[SBSGP]]+MYRANKS_H[[#This Row],[AVGSGP]]</f>
        <v>-2.3468900719820911</v>
      </c>
    </row>
    <row r="303" spans="1:22" ht="15" customHeight="1" x14ac:dyDescent="0.25">
      <c r="A303" s="8" t="s">
        <v>20202</v>
      </c>
      <c r="B303" s="15" t="str">
        <f>VLOOKUP(MYRANKS_H[[#This Row],[PLAYERID]],PLAYERIDMAP[],COLUMN(PLAYERIDMAP[LASTNAME]),FALSE)</f>
        <v>Sanchez</v>
      </c>
      <c r="C303" s="12" t="str">
        <f>VLOOKUP(MYRANKS_H[[#This Row],[PLAYERID]],PLAYERIDMAP[],COLUMN(PLAYERIDMAP[FIRSTNAME]),FALSE)</f>
        <v xml:space="preserve">Hector </v>
      </c>
      <c r="D303" s="12" t="str">
        <f>VLOOKUP(MYRANKS_H[[#This Row],[PLAYERID]],PLAYERIDMAP[],COLUMN(PLAYERIDMAP[TEAM]),FALSE)</f>
        <v>SF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10289</v>
      </c>
      <c r="G303" s="12">
        <f>VLOOKUP(MYRANKS_H[[#This Row],[IDFRANGRAPHS]],STEAMER_H[],COLUMN(STEAMER_H[PA]),FALSE)</f>
        <v>113</v>
      </c>
      <c r="H303" s="12">
        <f>VLOOKUP(MYRANKS_H[[#This Row],[IDFRANGRAPHS]],STEAMER_H[],COLUMN(STEAMER_H[AB]),FALSE)</f>
        <v>105</v>
      </c>
      <c r="I303" s="12">
        <f>VLOOKUP(MYRANKS_H[[#This Row],[IDFRANGRAPHS]],STEAMER_H[],COLUMN(STEAMER_H[H]),FALSE)</f>
        <v>27</v>
      </c>
      <c r="J303" s="12">
        <f>VLOOKUP(MYRANKS_H[[#This Row],[IDFRANGRAPHS]],STEAMER_H[],COLUMN(STEAMER_H[HR]),FALSE)</f>
        <v>2</v>
      </c>
      <c r="K303" s="12">
        <f>VLOOKUP(MYRANKS_H[[#This Row],[IDFRANGRAPHS]],STEAMER_H[],COLUMN(STEAMER_H[R]),FALSE)</f>
        <v>10</v>
      </c>
      <c r="L303" s="12">
        <f>VLOOKUP(MYRANKS_H[[#This Row],[IDFRANGRAPHS]],STEAMER_H[],COLUMN(STEAMER_H[RBI]),FALSE)</f>
        <v>12</v>
      </c>
      <c r="M303" s="12">
        <f>VLOOKUP(MYRANKS_H[[#This Row],[IDFRANGRAPHS]],STEAMER_H[],COLUMN(STEAMER_H[BB]),FALSE)</f>
        <v>6</v>
      </c>
      <c r="N303" s="12">
        <f>VLOOKUP(MYRANKS_H[[#This Row],[IDFRANGRAPHS]],STEAMER_H[],COLUMN(STEAMER_H[SO]),FALSE)</f>
        <v>20</v>
      </c>
      <c r="O303" s="12">
        <f>VLOOKUP(MYRANKS_H[[#This Row],[IDFRANGRAPHS]],STEAMER_H[],COLUMN(STEAMER_H[SB]),FALSE)</f>
        <v>0</v>
      </c>
      <c r="P303" s="14">
        <f>MYRANKS_H[[#This Row],[H]]/MYRANKS_H[[#This Row],[AB]]</f>
        <v>0.25714285714285712</v>
      </c>
      <c r="Q303" s="26">
        <f>MYRANKS_H[[#This Row],[R]]/24.6-VLOOKUP(MYRANKS_H[[#This Row],[POS]],ReplacementLevel_H[],COLUMN(ReplacementLevel_H[R]),FALSE)</f>
        <v>-0.9834959349593495</v>
      </c>
      <c r="R303" s="26">
        <f>MYRANKS_H[[#This Row],[HR]]/10.4-VLOOKUP(MYRANKS_H[[#This Row],[POS]],ReplacementLevel_H[],COLUMN(ReplacementLevel_H[HR]),FALSE)</f>
        <v>-0.6776923076923077</v>
      </c>
      <c r="S303" s="26">
        <f>MYRANKS_H[[#This Row],[RBI]]/24.6-VLOOKUP(MYRANKS_H[[#This Row],[POS]],ReplacementLevel_H[],COLUMN(ReplacementLevel_H[RBI]),FALSE)</f>
        <v>-0.92219512195121944</v>
      </c>
      <c r="T303" s="26">
        <f>MYRANKS_H[[#This Row],[SB]]/9.4-VLOOKUP(MYRANKS_H[[#This Row],[POS]],ReplacementLevel_H[],COLUMN(ReplacementLevel_H[SB]),FALSE)</f>
        <v>-0.13</v>
      </c>
      <c r="U303" s="26">
        <f>((MYRANKS_H[[#This Row],[H]]+1768)/(MYRANKS_H[[#This Row],[AB]]+6617)-0.267)/0.0024-VLOOKUP(MYRANKS_H[[#This Row],[POS]],ReplacementLevel_H[],COLUMN(ReplacementLevel_H[AVG]),FALSE)</f>
        <v>0.36400872756122937</v>
      </c>
      <c r="V303" s="26">
        <f>MYRANKS_H[[#This Row],[RSGP]]+MYRANKS_H[[#This Row],[HRSGP]]+MYRANKS_H[[#This Row],[RBISGP]]+MYRANKS_H[[#This Row],[SBSGP]]+MYRANKS_H[[#This Row],[AVGSGP]]</f>
        <v>-2.3493746370416471</v>
      </c>
    </row>
    <row r="304" spans="1:22" x14ac:dyDescent="0.25">
      <c r="A304" s="8" t="s">
        <v>20531</v>
      </c>
      <c r="B304" s="15" t="str">
        <f>VLOOKUP(MYRANKS_H[[#This Row],[PLAYERID]],PLAYERIDMAP[],COLUMN(PLAYERIDMAP[LASTNAME]),FALSE)</f>
        <v>Torrealba</v>
      </c>
      <c r="C304" s="12" t="str">
        <f>VLOOKUP(MYRANKS_H[[#This Row],[PLAYERID]],PLAYERIDMAP[],COLUMN(PLAYERIDMAP[FIRSTNAME]),FALSE)</f>
        <v xml:space="preserve">Yorvit </v>
      </c>
      <c r="D304" s="12" t="str">
        <f>VLOOKUP(MYRANKS_H[[#This Row],[PLAYERID]],PLAYERIDMAP[],COLUMN(PLAYERIDMAP[TEAM]),FALSE)</f>
        <v>MIL</v>
      </c>
      <c r="E304" s="12" t="str">
        <f>VLOOKUP(MYRANKS_H[[#This Row],[PLAYERID]],PLAYERIDMAP[],COLUMN(PLAYERIDMAP[POS]),FALSE)</f>
        <v>C</v>
      </c>
      <c r="F304" s="12">
        <f>VLOOKUP(MYRANKS_H[[#This Row],[PLAYERID]],PLAYERIDMAP[],COLUMN(PLAYERIDMAP[IDFANGRAPHS]),FALSE)</f>
        <v>1135</v>
      </c>
      <c r="G304" s="12">
        <f>VLOOKUP(MYRANKS_H[[#This Row],[IDFRANGRAPHS]],STEAMER_H[],COLUMN(STEAMER_H[PA]),FALSE)</f>
        <v>100</v>
      </c>
      <c r="H304" s="12">
        <f>VLOOKUP(MYRANKS_H[[#This Row],[IDFRANGRAPHS]],STEAMER_H[],COLUMN(STEAMER_H[AB]),FALSE)</f>
        <v>90</v>
      </c>
      <c r="I304" s="12">
        <f>VLOOKUP(MYRANKS_H[[#This Row],[IDFRANGRAPHS]],STEAMER_H[],COLUMN(STEAMER_H[H]),FALSE)</f>
        <v>23</v>
      </c>
      <c r="J304" s="12">
        <f>VLOOKUP(MYRANKS_H[[#This Row],[IDFRANGRAPHS]],STEAMER_H[],COLUMN(STEAMER_H[HR]),FALSE)</f>
        <v>2</v>
      </c>
      <c r="K304" s="12">
        <f>VLOOKUP(MYRANKS_H[[#This Row],[IDFRANGRAPHS]],STEAMER_H[],COLUMN(STEAMER_H[R]),FALSE)</f>
        <v>9</v>
      </c>
      <c r="L304" s="12">
        <f>VLOOKUP(MYRANKS_H[[#This Row],[IDFRANGRAPHS]],STEAMER_H[],COLUMN(STEAMER_H[RBI]),FALSE)</f>
        <v>10</v>
      </c>
      <c r="M304" s="12">
        <f>VLOOKUP(MYRANKS_H[[#This Row],[IDFRANGRAPHS]],STEAMER_H[],COLUMN(STEAMER_H[BB]),FALSE)</f>
        <v>7</v>
      </c>
      <c r="N304" s="12">
        <f>VLOOKUP(MYRANKS_H[[#This Row],[IDFRANGRAPHS]],STEAMER_H[],COLUMN(STEAMER_H[SO]),FALSE)</f>
        <v>18</v>
      </c>
      <c r="O304" s="12">
        <f>VLOOKUP(MYRANKS_H[[#This Row],[IDFRANGRAPHS]],STEAMER_H[],COLUMN(STEAMER_H[SB]),FALSE)</f>
        <v>1</v>
      </c>
      <c r="P304" s="14">
        <f>MYRANKS_H[[#This Row],[H]]/MYRANKS_H[[#This Row],[AB]]</f>
        <v>0.25555555555555554</v>
      </c>
      <c r="Q304" s="26">
        <f>MYRANKS_H[[#This Row],[R]]/24.6-VLOOKUP(MYRANKS_H[[#This Row],[POS]],ReplacementLevel_H[],COLUMN(ReplacementLevel_H[R]),FALSE)</f>
        <v>-1.0241463414634144</v>
      </c>
      <c r="R304" s="26">
        <f>MYRANKS_H[[#This Row],[HR]]/10.4-VLOOKUP(MYRANKS_H[[#This Row],[POS]],ReplacementLevel_H[],COLUMN(ReplacementLevel_H[HR]),FALSE)</f>
        <v>-0.6776923076923077</v>
      </c>
      <c r="S304" s="26">
        <f>MYRANKS_H[[#This Row],[RBI]]/24.6-VLOOKUP(MYRANKS_H[[#This Row],[POS]],ReplacementLevel_H[],COLUMN(ReplacementLevel_H[RBI]),FALSE)</f>
        <v>-1.0034959349593495</v>
      </c>
      <c r="T304" s="26">
        <f>MYRANKS_H[[#This Row],[SB]]/9.4-VLOOKUP(MYRANKS_H[[#This Row],[POS]],ReplacementLevel_H[],COLUMN(ReplacementLevel_H[SB]),FALSE)</f>
        <v>-2.3617021276595748E-2</v>
      </c>
      <c r="U304" s="26">
        <f>((MYRANKS_H[[#This Row],[H]]+1768)/(MYRANKS_H[[#This Row],[AB]]+6617)-0.267)/0.0024-VLOOKUP(MYRANKS_H[[#This Row],[POS]],ReplacementLevel_H[],COLUMN(ReplacementLevel_H[AVG]),FALSE)</f>
        <v>0.36435067839570628</v>
      </c>
      <c r="V304" s="26">
        <f>MYRANKS_H[[#This Row],[RSGP]]+MYRANKS_H[[#This Row],[HRSGP]]+MYRANKS_H[[#This Row],[RBISGP]]+MYRANKS_H[[#This Row],[SBSGP]]+MYRANKS_H[[#This Row],[AVGSGP]]</f>
        <v>-2.3646009269959611</v>
      </c>
    </row>
    <row r="305" spans="1:22" ht="15" customHeight="1" x14ac:dyDescent="0.25">
      <c r="A305" s="8" t="s">
        <v>20470</v>
      </c>
      <c r="B305" s="15" t="str">
        <f>VLOOKUP(MYRANKS_H[[#This Row],[PLAYERID]],PLAYERIDMAP[],COLUMN(PLAYERIDMAP[LASTNAME]),FALSE)</f>
        <v>Teagarden</v>
      </c>
      <c r="C305" s="12" t="str">
        <f>VLOOKUP(MYRANKS_H[[#This Row],[PLAYERID]],PLAYERIDMAP[],COLUMN(PLAYERIDMAP[FIRSTNAME]),FALSE)</f>
        <v xml:space="preserve">Taylor </v>
      </c>
      <c r="D305" s="12" t="str">
        <f>VLOOKUP(MYRANKS_H[[#This Row],[PLAYERID]],PLAYERIDMAP[],COLUMN(PLAYERIDMAP[TEAM]),FALSE)</f>
        <v>BAL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5199</v>
      </c>
      <c r="G305" s="12">
        <f>VLOOKUP(MYRANKS_H[[#This Row],[IDFRANGRAPHS]],STEAMER_H[],COLUMN(STEAMER_H[PA]),FALSE)</f>
        <v>100</v>
      </c>
      <c r="H305" s="12">
        <f>VLOOKUP(MYRANKS_H[[#This Row],[IDFRANGRAPHS]],STEAMER_H[],COLUMN(STEAMER_H[AB]),FALSE)</f>
        <v>89</v>
      </c>
      <c r="I305" s="12">
        <f>VLOOKUP(MYRANKS_H[[#This Row],[IDFRANGRAPHS]],STEAMER_H[],COLUMN(STEAMER_H[H]),FALSE)</f>
        <v>19</v>
      </c>
      <c r="J305" s="12">
        <f>VLOOKUP(MYRANKS_H[[#This Row],[IDFRANGRAPHS]],STEAMER_H[],COLUMN(STEAMER_H[HR]),FALSE)</f>
        <v>3</v>
      </c>
      <c r="K305" s="12">
        <f>VLOOKUP(MYRANKS_H[[#This Row],[IDFRANGRAPHS]],STEAMER_H[],COLUMN(STEAMER_H[R]),FALSE)</f>
        <v>11</v>
      </c>
      <c r="L305" s="12">
        <f>VLOOKUP(MYRANKS_H[[#This Row],[IDFRANGRAPHS]],STEAMER_H[],COLUMN(STEAMER_H[RBI]),FALSE)</f>
        <v>11</v>
      </c>
      <c r="M305" s="12">
        <f>VLOOKUP(MYRANKS_H[[#This Row],[IDFRANGRAPHS]],STEAMER_H[],COLUMN(STEAMER_H[BB]),FALSE)</f>
        <v>9</v>
      </c>
      <c r="N305" s="12">
        <f>VLOOKUP(MYRANKS_H[[#This Row],[IDFRANGRAPHS]],STEAMER_H[],COLUMN(STEAMER_H[SO]),FALSE)</f>
        <v>32</v>
      </c>
      <c r="O305" s="12">
        <f>VLOOKUP(MYRANKS_H[[#This Row],[IDFRANGRAPHS]],STEAMER_H[],COLUMN(STEAMER_H[SB]),FALSE)</f>
        <v>1</v>
      </c>
      <c r="P305" s="14">
        <f>MYRANKS_H[[#This Row],[H]]/MYRANKS_H[[#This Row],[AB]]</f>
        <v>0.21348314606741572</v>
      </c>
      <c r="Q305" s="26">
        <f>MYRANKS_H[[#This Row],[R]]/24.6-VLOOKUP(MYRANKS_H[[#This Row],[POS]],ReplacementLevel_H[],COLUMN(ReplacementLevel_H[R]),FALSE)</f>
        <v>-0.94284552845528447</v>
      </c>
      <c r="R305" s="26">
        <f>MYRANKS_H[[#This Row],[HR]]/10.4-VLOOKUP(MYRANKS_H[[#This Row],[POS]],ReplacementLevel_H[],COLUMN(ReplacementLevel_H[HR]),FALSE)</f>
        <v>-0.58153846153846156</v>
      </c>
      <c r="S305" s="26">
        <f>MYRANKS_H[[#This Row],[RBI]]/24.6-VLOOKUP(MYRANKS_H[[#This Row],[POS]],ReplacementLevel_H[],COLUMN(ReplacementLevel_H[RBI]),FALSE)</f>
        <v>-0.96284552845528448</v>
      </c>
      <c r="T305" s="26">
        <f>MYRANKS_H[[#This Row],[SB]]/9.4-VLOOKUP(MYRANKS_H[[#This Row],[POS]],ReplacementLevel_H[],COLUMN(ReplacementLevel_H[SB]),FALSE)</f>
        <v>-2.3617021276595748E-2</v>
      </c>
      <c r="U305" s="26">
        <f>((MYRANKS_H[[#This Row],[H]]+1768)/(MYRANKS_H[[#This Row],[AB]]+6617)-0.267)/0.0024-VLOOKUP(MYRANKS_H[[#This Row],[POS]],ReplacementLevel_H[],COLUMN(ReplacementLevel_H[AVG]),FALSE)</f>
        <v>0.13240878814990384</v>
      </c>
      <c r="V305" s="26">
        <f>MYRANKS_H[[#This Row],[RSGP]]+MYRANKS_H[[#This Row],[HRSGP]]+MYRANKS_H[[#This Row],[RBISGP]]+MYRANKS_H[[#This Row],[SBSGP]]+MYRANKS_H[[#This Row],[AVGSGP]]</f>
        <v>-2.3784377515757225</v>
      </c>
    </row>
    <row r="306" spans="1:22" x14ac:dyDescent="0.25">
      <c r="A306" s="8" t="s">
        <v>20527</v>
      </c>
      <c r="B306" s="15" t="str">
        <f>VLOOKUP(MYRANKS_H[[#This Row],[PLAYERID]],PLAYERIDMAP[],COLUMN(PLAYERIDMAP[LASTNAME]),FALSE)</f>
        <v>Torres</v>
      </c>
      <c r="C306" s="12" t="str">
        <f>VLOOKUP(MYRANKS_H[[#This Row],[PLAYERID]],PLAYERIDMAP[],COLUMN(PLAYERIDMAP[FIRSTNAME]),FALSE)</f>
        <v xml:space="preserve">Andres </v>
      </c>
      <c r="D306" s="12" t="str">
        <f>VLOOKUP(MYRANKS_H[[#This Row],[PLAYERID]],PLAYERIDMAP[],COLUMN(PLAYERIDMAP[TEAM]),FALSE)</f>
        <v>SF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1488</v>
      </c>
      <c r="G306" s="12">
        <f>VLOOKUP(MYRANKS_H[[#This Row],[IDFRANGRAPHS]],STEAMER_H[],COLUMN(STEAMER_H[PA]),FALSE)</f>
        <v>353</v>
      </c>
      <c r="H306" s="12">
        <f>VLOOKUP(MYRANKS_H[[#This Row],[IDFRANGRAPHS]],STEAMER_H[],COLUMN(STEAMER_H[AB]),FALSE)</f>
        <v>309</v>
      </c>
      <c r="I306" s="12">
        <f>VLOOKUP(MYRANKS_H[[#This Row],[IDFRANGRAPHS]],STEAMER_H[],COLUMN(STEAMER_H[H]),FALSE)</f>
        <v>75</v>
      </c>
      <c r="J306" s="12">
        <f>VLOOKUP(MYRANKS_H[[#This Row],[IDFRANGRAPHS]],STEAMER_H[],COLUMN(STEAMER_H[HR]),FALSE)</f>
        <v>5</v>
      </c>
      <c r="K306" s="12">
        <f>VLOOKUP(MYRANKS_H[[#This Row],[IDFRANGRAPHS]],STEAMER_H[],COLUMN(STEAMER_H[R]),FALSE)</f>
        <v>38</v>
      </c>
      <c r="L306" s="12">
        <f>VLOOKUP(MYRANKS_H[[#This Row],[IDFRANGRAPHS]],STEAMER_H[],COLUMN(STEAMER_H[RBI]),FALSE)</f>
        <v>34</v>
      </c>
      <c r="M306" s="12">
        <f>VLOOKUP(MYRANKS_H[[#This Row],[IDFRANGRAPHS]],STEAMER_H[],COLUMN(STEAMER_H[BB]),FALSE)</f>
        <v>37</v>
      </c>
      <c r="N306" s="12">
        <f>VLOOKUP(MYRANKS_H[[#This Row],[IDFRANGRAPHS]],STEAMER_H[],COLUMN(STEAMER_H[SO]),FALSE)</f>
        <v>77</v>
      </c>
      <c r="O306" s="12">
        <f>VLOOKUP(MYRANKS_H[[#This Row],[IDFRANGRAPHS]],STEAMER_H[],COLUMN(STEAMER_H[SB]),FALSE)</f>
        <v>9</v>
      </c>
      <c r="P306" s="14">
        <f>MYRANKS_H[[#This Row],[H]]/MYRANKS_H[[#This Row],[AB]]</f>
        <v>0.24271844660194175</v>
      </c>
      <c r="Q306" s="26">
        <f>MYRANKS_H[[#This Row],[R]]/24.6-VLOOKUP(MYRANKS_H[[#This Row],[POS]],ReplacementLevel_H[],COLUMN(ReplacementLevel_H[R]),FALSE)</f>
        <v>-0.8252845528455286</v>
      </c>
      <c r="R306" s="26">
        <f>MYRANKS_H[[#This Row],[HR]]/10.4-VLOOKUP(MYRANKS_H[[#This Row],[POS]],ReplacementLevel_H[],COLUMN(ReplacementLevel_H[HR]),FALSE)</f>
        <v>-0.61923076923076936</v>
      </c>
      <c r="S306" s="26">
        <f>MYRANKS_H[[#This Row],[RBI]]/24.6-VLOOKUP(MYRANKS_H[[#This Row],[POS]],ReplacementLevel_H[],COLUMN(ReplacementLevel_H[RBI]),FALSE)</f>
        <v>-0.65788617886178868</v>
      </c>
      <c r="T306" s="26">
        <f>MYRANKS_H[[#This Row],[SB]]/9.4-VLOOKUP(MYRANKS_H[[#This Row],[POS]],ReplacementLevel_H[],COLUMN(ReplacementLevel_H[SB]),FALSE)</f>
        <v>-0.38255319148936184</v>
      </c>
      <c r="U306" s="26">
        <f>((MYRANKS_H[[#This Row],[H]]+1768)/(MYRANKS_H[[#This Row],[AB]]+6617)-0.267)/0.0024-VLOOKUP(MYRANKS_H[[#This Row],[POS]],ReplacementLevel_H[],COLUMN(ReplacementLevel_H[AVG]),FALSE)</f>
        <v>-0.29551737414572943</v>
      </c>
      <c r="V306" s="26">
        <f>MYRANKS_H[[#This Row],[RSGP]]+MYRANKS_H[[#This Row],[HRSGP]]+MYRANKS_H[[#This Row],[RBISGP]]+MYRANKS_H[[#This Row],[SBSGP]]+MYRANKS_H[[#This Row],[AVGSGP]]</f>
        <v>-2.7804720665731781</v>
      </c>
    </row>
    <row r="307" spans="1:22" x14ac:dyDescent="0.25">
      <c r="A307" s="7" t="s">
        <v>18702</v>
      </c>
      <c r="B307" s="8" t="str">
        <f>VLOOKUP(MYRANKS_H[[#This Row],[PLAYERID]],PLAYERIDMAP[],COLUMN(PLAYERIDMAP[LASTNAME]),FALSE)</f>
        <v>Izturis</v>
      </c>
      <c r="C307" s="11" t="str">
        <f>VLOOKUP(MYRANKS_H[[#This Row],[PLAYERID]],PLAYERIDMAP[],COLUMN(PLAYERIDMAP[FIRSTNAME]),FALSE)</f>
        <v xml:space="preserve">Maicer </v>
      </c>
      <c r="D307" s="11" t="str">
        <f>VLOOKUP(MYRANKS_H[[#This Row],[PLAYERID]],PLAYERIDMAP[],COLUMN(PLAYERIDMAP[TEAM]),FALSE)</f>
        <v>TOR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2437</v>
      </c>
      <c r="G307" s="12">
        <f>VLOOKUP(MYRANKS_H[[#This Row],[IDFRANGRAPHS]],STEAMER_H[],COLUMN(STEAMER_H[PA]),FALSE)</f>
        <v>261</v>
      </c>
      <c r="H307" s="12">
        <f>VLOOKUP(MYRANKS_H[[#This Row],[IDFRANGRAPHS]],STEAMER_H[],COLUMN(STEAMER_H[AB]),FALSE)</f>
        <v>234</v>
      </c>
      <c r="I307" s="12">
        <f>VLOOKUP(MYRANKS_H[[#This Row],[IDFRANGRAPHS]],STEAMER_H[],COLUMN(STEAMER_H[H]),FALSE)</f>
        <v>62</v>
      </c>
      <c r="J307" s="12">
        <f>VLOOKUP(MYRANKS_H[[#This Row],[IDFRANGRAPHS]],STEAMER_H[],COLUMN(STEAMER_H[HR]),FALSE)</f>
        <v>3</v>
      </c>
      <c r="K307" s="12">
        <f>VLOOKUP(MYRANKS_H[[#This Row],[IDFRANGRAPHS]],STEAMER_H[],COLUMN(STEAMER_H[R]),FALSE)</f>
        <v>28</v>
      </c>
      <c r="L307" s="12">
        <f>VLOOKUP(MYRANKS_H[[#This Row],[IDFRANGRAPHS]],STEAMER_H[],COLUMN(STEAMER_H[RBI]),FALSE)</f>
        <v>24</v>
      </c>
      <c r="M307" s="12">
        <f>VLOOKUP(MYRANKS_H[[#This Row],[IDFRANGRAPHS]],STEAMER_H[],COLUMN(STEAMER_H[BB]),FALSE)</f>
        <v>20</v>
      </c>
      <c r="N307" s="12">
        <f>VLOOKUP(MYRANKS_H[[#This Row],[IDFRANGRAPHS]],STEAMER_H[],COLUMN(STEAMER_H[SO]),FALSE)</f>
        <v>33</v>
      </c>
      <c r="O307" s="12">
        <f>VLOOKUP(MYRANKS_H[[#This Row],[IDFRANGRAPHS]],STEAMER_H[],COLUMN(STEAMER_H[SB]),FALSE)</f>
        <v>7</v>
      </c>
      <c r="P307" s="14">
        <f>MYRANKS_H[[#This Row],[H]]/MYRANKS_H[[#This Row],[AB]]</f>
        <v>0.26495726495726496</v>
      </c>
      <c r="Q307" s="26">
        <f>MYRANKS_H[[#This Row],[R]]/24.6-VLOOKUP(MYRANKS_H[[#This Row],[POS]],ReplacementLevel_H[],COLUMN(ReplacementLevel_H[R]),FALSE)</f>
        <v>-1.0517886178861788</v>
      </c>
      <c r="R307" s="26">
        <f>MYRANKS_H[[#This Row],[HR]]/10.4-VLOOKUP(MYRANKS_H[[#This Row],[POS]],ReplacementLevel_H[],COLUMN(ReplacementLevel_H[HR]),FALSE)</f>
        <v>-1.2715384615384617</v>
      </c>
      <c r="S307" s="26">
        <f>MYRANKS_H[[#This Row],[RBI]]/24.6-VLOOKUP(MYRANKS_H[[#This Row],[POS]],ReplacementLevel_H[],COLUMN(ReplacementLevel_H[RBI]),FALSE)</f>
        <v>-1.3743902439024391</v>
      </c>
      <c r="T307" s="26">
        <f>MYRANKS_H[[#This Row],[SB]]/9.4-VLOOKUP(MYRANKS_H[[#This Row],[POS]],ReplacementLevel_H[],COLUMN(ReplacementLevel_H[SB]),FALSE)</f>
        <v>0.29468085106382974</v>
      </c>
      <c r="U307" s="26">
        <f>((MYRANKS_H[[#This Row],[H]]+1768)/(MYRANKS_H[[#This Row],[AB]]+6617)-0.267)/0.0024-VLOOKUP(MYRANKS_H[[#This Row],[POS]],ReplacementLevel_H[],COLUMN(ReplacementLevel_H[AVG]),FALSE)</f>
        <v>0.2376207852868199</v>
      </c>
      <c r="V307" s="26">
        <f>MYRANKS_H[[#This Row],[RSGP]]+MYRANKS_H[[#This Row],[HRSGP]]+MYRANKS_H[[#This Row],[RBISGP]]+MYRANKS_H[[#This Row],[SBSGP]]+MYRANKS_H[[#This Row],[AVGSGP]]</f>
        <v>-3.1654156869764303</v>
      </c>
    </row>
    <row r="308" spans="1:22" x14ac:dyDescent="0.25">
      <c r="A308" s="7" t="s">
        <v>17513</v>
      </c>
      <c r="B308" s="8" t="str">
        <f>VLOOKUP(MYRANKS_H[[#This Row],[PLAYERID]],PLAYERIDMAP[],COLUMN(PLAYERIDMAP[LASTNAME]),FALSE)</f>
        <v>Carpenter</v>
      </c>
      <c r="C308" s="11" t="str">
        <f>VLOOKUP(MYRANKS_H[[#This Row],[PLAYERID]],PLAYERIDMAP[],COLUMN(PLAYERIDMAP[FIRSTNAME]),FALSE)</f>
        <v xml:space="preserve">Matt </v>
      </c>
      <c r="D308" s="11" t="str">
        <f>VLOOKUP(MYRANKS_H[[#This Row],[PLAYERID]],PLAYERIDMAP[],COLUMN(PLAYERIDMAP[TEAM]),FALSE)</f>
        <v>STL</v>
      </c>
      <c r="E308" s="11" t="str">
        <f>VLOOKUP(MYRANKS_H[[#This Row],[PLAYERID]],PLAYERIDMAP[],COLUMN(PLAYERIDMAP[POS]),FALSE)</f>
        <v>1B</v>
      </c>
      <c r="F308" s="11">
        <f>VLOOKUP(MYRANKS_H[[#This Row],[PLAYERID]],PLAYERIDMAP[],COLUMN(PLAYERIDMAP[IDFANGRAPHS]),FALSE)</f>
        <v>8090</v>
      </c>
      <c r="G308" s="12">
        <f>VLOOKUP(MYRANKS_H[[#This Row],[IDFRANGRAPHS]],STEAMER_H[],COLUMN(STEAMER_H[PA]),FALSE)</f>
        <v>317</v>
      </c>
      <c r="H308" s="12">
        <f>VLOOKUP(MYRANKS_H[[#This Row],[IDFRANGRAPHS]],STEAMER_H[],COLUMN(STEAMER_H[AB]),FALSE)</f>
        <v>276</v>
      </c>
      <c r="I308" s="12">
        <f>VLOOKUP(MYRANKS_H[[#This Row],[IDFRANGRAPHS]],STEAMER_H[],COLUMN(STEAMER_H[H]),FALSE)</f>
        <v>74</v>
      </c>
      <c r="J308" s="12">
        <f>VLOOKUP(MYRANKS_H[[#This Row],[IDFRANGRAPHS]],STEAMER_H[],COLUMN(STEAMER_H[HR]),FALSE)</f>
        <v>5</v>
      </c>
      <c r="K308" s="12">
        <f>VLOOKUP(MYRANKS_H[[#This Row],[IDFRANGRAPHS]],STEAMER_H[],COLUMN(STEAMER_H[R]),FALSE)</f>
        <v>33</v>
      </c>
      <c r="L308" s="12">
        <f>VLOOKUP(MYRANKS_H[[#This Row],[IDFRANGRAPHS]],STEAMER_H[],COLUMN(STEAMER_H[RBI]),FALSE)</f>
        <v>33</v>
      </c>
      <c r="M308" s="12">
        <f>VLOOKUP(MYRANKS_H[[#This Row],[IDFRANGRAPHS]],STEAMER_H[],COLUMN(STEAMER_H[BB]),FALSE)</f>
        <v>34</v>
      </c>
      <c r="N308" s="12">
        <f>VLOOKUP(MYRANKS_H[[#This Row],[IDFRANGRAPHS]],STEAMER_H[],COLUMN(STEAMER_H[SO]),FALSE)</f>
        <v>51</v>
      </c>
      <c r="O308" s="12">
        <f>VLOOKUP(MYRANKS_H[[#This Row],[IDFRANGRAPHS]],STEAMER_H[],COLUMN(STEAMER_H[SB]),FALSE)</f>
        <v>2</v>
      </c>
      <c r="P308" s="14">
        <f>MYRANKS_H[[#This Row],[H]]/MYRANKS_H[[#This Row],[AB]]</f>
        <v>0.26811594202898553</v>
      </c>
      <c r="Q308" s="26">
        <f>MYRANKS_H[[#This Row],[R]]/24.6-VLOOKUP(MYRANKS_H[[#This Row],[POS]],ReplacementLevel_H[],COLUMN(ReplacementLevel_H[R]),FALSE)</f>
        <v>-1.0285365853658539</v>
      </c>
      <c r="R308" s="26">
        <f>MYRANKS_H[[#This Row],[HR]]/10.4-VLOOKUP(MYRANKS_H[[#This Row],[POS]],ReplacementLevel_H[],COLUMN(ReplacementLevel_H[HR]),FALSE)</f>
        <v>-1.0592307692307692</v>
      </c>
      <c r="S308" s="26">
        <f>MYRANKS_H[[#This Row],[RBI]]/24.6-VLOOKUP(MYRANKS_H[[#This Row],[POS]],ReplacementLevel_H[],COLUMN(ReplacementLevel_H[RBI]),FALSE)</f>
        <v>-1.1185365853658538</v>
      </c>
      <c r="T308" s="26">
        <f>MYRANKS_H[[#This Row],[SB]]/9.4-VLOOKUP(MYRANKS_H[[#This Row],[POS]],ReplacementLevel_H[],COLUMN(ReplacementLevel_H[SB]),FALSE)</f>
        <v>-4.7234042553191496E-2</v>
      </c>
      <c r="U308" s="26">
        <f>((MYRANKS_H[[#This Row],[H]]+1768)/(MYRANKS_H[[#This Row],[AB]]+6617)-0.267)/0.0024-VLOOKUP(MYRANKS_H[[#This Row],[POS]],ReplacementLevel_H[],COLUMN(ReplacementLevel_H[AVG]),FALSE)</f>
        <v>0.33484259393587046</v>
      </c>
      <c r="V308" s="26">
        <f>MYRANKS_H[[#This Row],[RSGP]]+MYRANKS_H[[#This Row],[HRSGP]]+MYRANKS_H[[#This Row],[RBISGP]]+MYRANKS_H[[#This Row],[SBSGP]]+MYRANKS_H[[#This Row],[AVGSGP]]</f>
        <v>-2.9186953885797982</v>
      </c>
    </row>
    <row r="309" spans="1:22" ht="15" customHeight="1" x14ac:dyDescent="0.25">
      <c r="A309" s="8" t="s">
        <v>19833</v>
      </c>
      <c r="B309" s="15" t="str">
        <f>VLOOKUP(MYRANKS_H[[#This Row],[PLAYERID]],PLAYERIDMAP[],COLUMN(PLAYERIDMAP[LASTNAME]),FALSE)</f>
        <v>Pina</v>
      </c>
      <c r="C309" s="12" t="str">
        <f>VLOOKUP(MYRANKS_H[[#This Row],[PLAYERID]],PLAYERIDMAP[],COLUMN(PLAYERIDMAP[FIRSTNAME]),FALSE)</f>
        <v xml:space="preserve">Manny </v>
      </c>
      <c r="D309" s="12" t="str">
        <f>VLOOKUP(MYRANKS_H[[#This Row],[PLAYERID]],PLAYERIDMAP[],COLUMN(PLAYERIDMAP[TEAM]),FALSE)</f>
        <v>KC</v>
      </c>
      <c r="E309" s="12" t="str">
        <f>VLOOKUP(MYRANKS_H[[#This Row],[PLAYERID]],PLAYERIDMAP[],COLUMN(PLAYERIDMAP[POS]),FALSE)</f>
        <v>C</v>
      </c>
      <c r="F309" s="12">
        <f>VLOOKUP(MYRANKS_H[[#This Row],[PLAYERID]],PLAYERIDMAP[],COLUMN(PLAYERIDMAP[IDFANGRAPHS]),FALSE)</f>
        <v>2829</v>
      </c>
      <c r="G309" s="12">
        <f>VLOOKUP(MYRANKS_H[[#This Row],[IDFRANGRAPHS]],STEAMER_H[],COLUMN(STEAMER_H[PA]),FALSE)</f>
        <v>100</v>
      </c>
      <c r="H309" s="12">
        <f>VLOOKUP(MYRANKS_H[[#This Row],[IDFRANGRAPHS]],STEAMER_H[],COLUMN(STEAMER_H[AB]),FALSE)</f>
        <v>89</v>
      </c>
      <c r="I309" s="12">
        <f>VLOOKUP(MYRANKS_H[[#This Row],[IDFRANGRAPHS]],STEAMER_H[],COLUMN(STEAMER_H[H]),FALSE)</f>
        <v>21</v>
      </c>
      <c r="J309" s="12">
        <f>VLOOKUP(MYRANKS_H[[#This Row],[IDFRANGRAPHS]],STEAMER_H[],COLUMN(STEAMER_H[HR]),FALSE)</f>
        <v>2</v>
      </c>
      <c r="K309" s="12">
        <f>VLOOKUP(MYRANKS_H[[#This Row],[IDFRANGRAPHS]],STEAMER_H[],COLUMN(STEAMER_H[R]),FALSE)</f>
        <v>11</v>
      </c>
      <c r="L309" s="12">
        <f>VLOOKUP(MYRANKS_H[[#This Row],[IDFRANGRAPHS]],STEAMER_H[],COLUMN(STEAMER_H[RBI]),FALSE)</f>
        <v>10</v>
      </c>
      <c r="M309" s="12">
        <f>VLOOKUP(MYRANKS_H[[#This Row],[IDFRANGRAPHS]],STEAMER_H[],COLUMN(STEAMER_H[BB]),FALSE)</f>
        <v>9</v>
      </c>
      <c r="N309" s="12">
        <f>VLOOKUP(MYRANKS_H[[#This Row],[IDFRANGRAPHS]],STEAMER_H[],COLUMN(STEAMER_H[SO]),FALSE)</f>
        <v>15</v>
      </c>
      <c r="O309" s="12">
        <f>VLOOKUP(MYRANKS_H[[#This Row],[IDFRANGRAPHS]],STEAMER_H[],COLUMN(STEAMER_H[SB]),FALSE)</f>
        <v>1</v>
      </c>
      <c r="P309" s="14">
        <f>MYRANKS_H[[#This Row],[H]]/MYRANKS_H[[#This Row],[AB]]</f>
        <v>0.23595505617977527</v>
      </c>
      <c r="Q309" s="26">
        <f>MYRANKS_H[[#This Row],[R]]/24.6-VLOOKUP(MYRANKS_H[[#This Row],[POS]],ReplacementLevel_H[],COLUMN(ReplacementLevel_H[R]),FALSE)</f>
        <v>-0.94284552845528447</v>
      </c>
      <c r="R309" s="26">
        <f>MYRANKS_H[[#This Row],[HR]]/10.4-VLOOKUP(MYRANKS_H[[#This Row],[POS]],ReplacementLevel_H[],COLUMN(ReplacementLevel_H[HR]),FALSE)</f>
        <v>-0.6776923076923077</v>
      </c>
      <c r="S309" s="26">
        <f>MYRANKS_H[[#This Row],[RBI]]/24.6-VLOOKUP(MYRANKS_H[[#This Row],[POS]],ReplacementLevel_H[],COLUMN(ReplacementLevel_H[RBI]),FALSE)</f>
        <v>-1.0034959349593495</v>
      </c>
      <c r="T309" s="26">
        <f>MYRANKS_H[[#This Row],[SB]]/9.4-VLOOKUP(MYRANKS_H[[#This Row],[POS]],ReplacementLevel_H[],COLUMN(ReplacementLevel_H[SB]),FALSE)</f>
        <v>-2.3617021276595748E-2</v>
      </c>
      <c r="U309" s="26">
        <f>((MYRANKS_H[[#This Row],[H]]+1768)/(MYRANKS_H[[#This Row],[AB]]+6617)-0.267)/0.0024-VLOOKUP(MYRANKS_H[[#This Row],[POS]],ReplacementLevel_H[],COLUMN(ReplacementLevel_H[AVG]),FALSE)</f>
        <v>0.25667561387810978</v>
      </c>
      <c r="V309" s="26">
        <f>MYRANKS_H[[#This Row],[RSGP]]+MYRANKS_H[[#This Row],[HRSGP]]+MYRANKS_H[[#This Row],[RBISGP]]+MYRANKS_H[[#This Row],[SBSGP]]+MYRANKS_H[[#This Row],[AVGSGP]]</f>
        <v>-2.3909751785054278</v>
      </c>
    </row>
    <row r="310" spans="1:22" x14ac:dyDescent="0.25">
      <c r="A310" s="8" t="s">
        <v>20198</v>
      </c>
      <c r="B310" s="15" t="str">
        <f>VLOOKUP(MYRANKS_H[[#This Row],[PLAYERID]],PLAYERIDMAP[],COLUMN(PLAYERIDMAP[LASTNAME]),FALSE)</f>
        <v>Sanchez</v>
      </c>
      <c r="C310" s="12" t="str">
        <f>VLOOKUP(MYRANKS_H[[#This Row],[PLAYERID]],PLAYERIDMAP[],COLUMN(PLAYERIDMAP[FIRSTNAME]),FALSE)</f>
        <v xml:space="preserve">Gaby </v>
      </c>
      <c r="D310" s="12" t="str">
        <f>VLOOKUP(MYRANKS_H[[#This Row],[PLAYERID]],PLAYERIDMAP[],COLUMN(PLAYERIDMAP[TEAM]),FALSE)</f>
        <v>MIA</v>
      </c>
      <c r="E310" s="12" t="str">
        <f>VLOOKUP(MYRANKS_H[[#This Row],[PLAYERID]],PLAYERIDMAP[],COLUMN(PLAYERIDMAP[POS]),FALSE)</f>
        <v>1B</v>
      </c>
      <c r="F310" s="12">
        <f>VLOOKUP(MYRANKS_H[[#This Row],[PLAYERID]],PLAYERIDMAP[],COLUMN(PLAYERIDMAP[IDFANGRAPHS]),FALSE)</f>
        <v>3361</v>
      </c>
      <c r="G310" s="12">
        <f>VLOOKUP(MYRANKS_H[[#This Row],[IDFRANGRAPHS]],STEAMER_H[],COLUMN(STEAMER_H[PA]),FALSE)</f>
        <v>285</v>
      </c>
      <c r="H310" s="12">
        <f>VLOOKUP(MYRANKS_H[[#This Row],[IDFRANGRAPHS]],STEAMER_H[],COLUMN(STEAMER_H[AB]),FALSE)</f>
        <v>251</v>
      </c>
      <c r="I310" s="12">
        <f>VLOOKUP(MYRANKS_H[[#This Row],[IDFRANGRAPHS]],STEAMER_H[],COLUMN(STEAMER_H[H]),FALSE)</f>
        <v>65</v>
      </c>
      <c r="J310" s="12">
        <f>VLOOKUP(MYRANKS_H[[#This Row],[IDFRANGRAPHS]],STEAMER_H[],COLUMN(STEAMER_H[HR]),FALSE)</f>
        <v>8</v>
      </c>
      <c r="K310" s="12">
        <f>VLOOKUP(MYRANKS_H[[#This Row],[IDFRANGRAPHS]],STEAMER_H[],COLUMN(STEAMER_H[R]),FALSE)</f>
        <v>30</v>
      </c>
      <c r="L310" s="12">
        <f>VLOOKUP(MYRANKS_H[[#This Row],[IDFRANGRAPHS]],STEAMER_H[],COLUMN(STEAMER_H[RBI]),FALSE)</f>
        <v>32</v>
      </c>
      <c r="M310" s="12">
        <f>VLOOKUP(MYRANKS_H[[#This Row],[IDFRANGRAPHS]],STEAMER_H[],COLUMN(STEAMER_H[BB]),FALSE)</f>
        <v>28</v>
      </c>
      <c r="N310" s="12">
        <f>VLOOKUP(MYRANKS_H[[#This Row],[IDFRANGRAPHS]],STEAMER_H[],COLUMN(STEAMER_H[SO]),FALSE)</f>
        <v>44</v>
      </c>
      <c r="O310" s="12">
        <f>VLOOKUP(MYRANKS_H[[#This Row],[IDFRANGRAPHS]],STEAMER_H[],COLUMN(STEAMER_H[SB]),FALSE)</f>
        <v>2</v>
      </c>
      <c r="P310" s="14">
        <f>MYRANKS_H[[#This Row],[H]]/MYRANKS_H[[#This Row],[AB]]</f>
        <v>0.25896414342629481</v>
      </c>
      <c r="Q310" s="26">
        <f>MYRANKS_H[[#This Row],[R]]/24.6-VLOOKUP(MYRANKS_H[[#This Row],[POS]],ReplacementLevel_H[],COLUMN(ReplacementLevel_H[R]),FALSE)</f>
        <v>-1.1504878048780489</v>
      </c>
      <c r="R310" s="26">
        <f>MYRANKS_H[[#This Row],[HR]]/10.4-VLOOKUP(MYRANKS_H[[#This Row],[POS]],ReplacementLevel_H[],COLUMN(ReplacementLevel_H[HR]),FALSE)</f>
        <v>-0.77076923076923087</v>
      </c>
      <c r="S310" s="26">
        <f>MYRANKS_H[[#This Row],[RBI]]/24.6-VLOOKUP(MYRANKS_H[[#This Row],[POS]],ReplacementLevel_H[],COLUMN(ReplacementLevel_H[RBI]),FALSE)</f>
        <v>-1.1591869918699187</v>
      </c>
      <c r="T310" s="26">
        <f>MYRANKS_H[[#This Row],[SB]]/9.4-VLOOKUP(MYRANKS_H[[#This Row],[POS]],ReplacementLevel_H[],COLUMN(ReplacementLevel_H[SB]),FALSE)</f>
        <v>-4.7234042553191496E-2</v>
      </c>
      <c r="U310" s="26">
        <f>((MYRANKS_H[[#This Row],[H]]+1768)/(MYRANKS_H[[#This Row],[AB]]+6617)-0.267)/0.0024-VLOOKUP(MYRANKS_H[[#This Row],[POS]],ReplacementLevel_H[],COLUMN(ReplacementLevel_H[AVG]),FALSE)</f>
        <v>0.19413511939428008</v>
      </c>
      <c r="V310" s="26">
        <f>MYRANKS_H[[#This Row],[RSGP]]+MYRANKS_H[[#This Row],[HRSGP]]+MYRANKS_H[[#This Row],[RBISGP]]+MYRANKS_H[[#This Row],[SBSGP]]+MYRANKS_H[[#This Row],[AVGSGP]]</f>
        <v>-2.9335429506761099</v>
      </c>
    </row>
    <row r="311" spans="1:22" x14ac:dyDescent="0.25">
      <c r="A311" s="8" t="s">
        <v>20535</v>
      </c>
      <c r="B311" s="15" t="str">
        <f>VLOOKUP(MYRANKS_H[[#This Row],[PLAYERID]],PLAYERIDMAP[],COLUMN(PLAYERIDMAP[LASTNAME]),FALSE)</f>
        <v>Tovar</v>
      </c>
      <c r="C311" s="12" t="str">
        <f>VLOOKUP(MYRANKS_H[[#This Row],[PLAYERID]],PLAYERIDMAP[],COLUMN(PLAYERIDMAP[FIRSTNAME]),FALSE)</f>
        <v xml:space="preserve">Wilfredo </v>
      </c>
      <c r="D311" s="12" t="str">
        <f>VLOOKUP(MYRANKS_H[[#This Row],[PLAYERID]],PLAYERIDMAP[],COLUMN(PLAYERIDMAP[TEAM]),FALSE)</f>
        <v>NYM</v>
      </c>
      <c r="E311" s="12" t="str">
        <f>VLOOKUP(MYRANKS_H[[#This Row],[PLAYERID]],PLAYERIDMAP[],COLUMN(PLAYERIDMAP[POS]),FALSE)</f>
        <v>SS</v>
      </c>
      <c r="F311" s="12" t="str">
        <f>VLOOKUP(MYRANKS_H[[#This Row],[PLAYERID]],PLAYERIDMAP[],COLUMN(PLAYERIDMAP[IDFANGRAPHS]),FALSE)</f>
        <v>sa503679</v>
      </c>
      <c r="G311" s="12">
        <f>VLOOKUP(MYRANKS_H[[#This Row],[IDFRANGRAPHS]],STEAMER_H[],COLUMN(STEAMER_H[PA]),FALSE)</f>
        <v>412</v>
      </c>
      <c r="H311" s="12">
        <f>VLOOKUP(MYRANKS_H[[#This Row],[IDFRANGRAPHS]],STEAMER_H[],COLUMN(STEAMER_H[AB]),FALSE)</f>
        <v>378</v>
      </c>
      <c r="I311" s="12">
        <f>VLOOKUP(MYRANKS_H[[#This Row],[IDFRANGRAPHS]],STEAMER_H[],COLUMN(STEAMER_H[H]),FALSE)</f>
        <v>91</v>
      </c>
      <c r="J311" s="12">
        <f>VLOOKUP(MYRANKS_H[[#This Row],[IDFRANGRAPHS]],STEAMER_H[],COLUMN(STEAMER_H[HR]),FALSE)</f>
        <v>2</v>
      </c>
      <c r="K311" s="12">
        <f>VLOOKUP(MYRANKS_H[[#This Row],[IDFRANGRAPHS]],STEAMER_H[],COLUMN(STEAMER_H[R]),FALSE)</f>
        <v>32</v>
      </c>
      <c r="L311" s="12">
        <f>VLOOKUP(MYRANKS_H[[#This Row],[IDFRANGRAPHS]],STEAMER_H[],COLUMN(STEAMER_H[RBI]),FALSE)</f>
        <v>33</v>
      </c>
      <c r="M311" s="12">
        <f>VLOOKUP(MYRANKS_H[[#This Row],[IDFRANGRAPHS]],STEAMER_H[],COLUMN(STEAMER_H[BB]),FALSE)</f>
        <v>22</v>
      </c>
      <c r="N311" s="12">
        <f>VLOOKUP(MYRANKS_H[[#This Row],[IDFRANGRAPHS]],STEAMER_H[],COLUMN(STEAMER_H[SO]),FALSE)</f>
        <v>43</v>
      </c>
      <c r="O311" s="12">
        <f>VLOOKUP(MYRANKS_H[[#This Row],[IDFRANGRAPHS]],STEAMER_H[],COLUMN(STEAMER_H[SB]),FALSE)</f>
        <v>10</v>
      </c>
      <c r="P311" s="14">
        <f>MYRANKS_H[[#This Row],[H]]/MYRANKS_H[[#This Row],[AB]]</f>
        <v>0.24074074074074073</v>
      </c>
      <c r="Q311" s="26">
        <f>MYRANKS_H[[#This Row],[R]]/24.6-VLOOKUP(MYRANKS_H[[#This Row],[POS]],ReplacementLevel_H[],COLUMN(ReplacementLevel_H[R]),FALSE)</f>
        <v>-0.7791869918699188</v>
      </c>
      <c r="R311" s="26">
        <f>MYRANKS_H[[#This Row],[HR]]/10.4-VLOOKUP(MYRANKS_H[[#This Row],[POS]],ReplacementLevel_H[],COLUMN(ReplacementLevel_H[HR]),FALSE)</f>
        <v>-0.70769230769230773</v>
      </c>
      <c r="S311" s="26">
        <f>MYRANKS_H[[#This Row],[RBI]]/24.6-VLOOKUP(MYRANKS_H[[#This Row],[POS]],ReplacementLevel_H[],COLUMN(ReplacementLevel_H[RBI]),FALSE)</f>
        <v>-0.59853658536585375</v>
      </c>
      <c r="T311" s="26">
        <f>MYRANKS_H[[#This Row],[SB]]/9.4-VLOOKUP(MYRANKS_H[[#This Row],[POS]],ReplacementLevel_H[],COLUMN(ReplacementLevel_H[SB]),FALSE)</f>
        <v>-0.40617021276595744</v>
      </c>
      <c r="U311" s="26">
        <f>((MYRANKS_H[[#This Row],[H]]+1768)/(MYRANKS_H[[#This Row],[AB]]+6617)-0.267)/0.0024-VLOOKUP(MYRANKS_H[[#This Row],[POS]],ReplacementLevel_H[],COLUMN(ReplacementLevel_H[AVG]),FALSE)</f>
        <v>-0.38614248272576868</v>
      </c>
      <c r="V311" s="26">
        <f>MYRANKS_H[[#This Row],[RSGP]]+MYRANKS_H[[#This Row],[HRSGP]]+MYRANKS_H[[#This Row],[RBISGP]]+MYRANKS_H[[#This Row],[SBSGP]]+MYRANKS_H[[#This Row],[AVGSGP]]</f>
        <v>-2.8777285804198063</v>
      </c>
    </row>
    <row r="312" spans="1:22" ht="15" customHeight="1" x14ac:dyDescent="0.25">
      <c r="A312" s="7" t="s">
        <v>19163</v>
      </c>
      <c r="B312" s="8" t="str">
        <f>VLOOKUP(MYRANKS_H[[#This Row],[PLAYERID]],PLAYERIDMAP[],COLUMN(PLAYERIDMAP[LASTNAME]),FALSE)</f>
        <v>Maldonado</v>
      </c>
      <c r="C312" s="11" t="str">
        <f>VLOOKUP(MYRANKS_H[[#This Row],[PLAYERID]],PLAYERIDMAP[],COLUMN(PLAYERIDMAP[FIRSTNAME]),FALSE)</f>
        <v xml:space="preserve">Martin </v>
      </c>
      <c r="D312" s="11" t="str">
        <f>VLOOKUP(MYRANKS_H[[#This Row],[PLAYERID]],PLAYERIDMAP[],COLUMN(PLAYERIDMAP[TEAM]),FALSE)</f>
        <v>MIL</v>
      </c>
      <c r="E312" s="11" t="str">
        <f>VLOOKUP(MYRANKS_H[[#This Row],[PLAYERID]],PLAYERIDMAP[],COLUMN(PLAYERIDMAP[POS]),FALSE)</f>
        <v>C</v>
      </c>
      <c r="F312" s="11">
        <f>VLOOKUP(MYRANKS_H[[#This Row],[PLAYERID]],PLAYERIDMAP[],COLUMN(PLAYERIDMAP[IDFANGRAPHS]),FALSE)</f>
        <v>6887</v>
      </c>
      <c r="G312" s="12">
        <f>VLOOKUP(MYRANKS_H[[#This Row],[IDFRANGRAPHS]],STEAMER_H[],COLUMN(STEAMER_H[PA]),FALSE)</f>
        <v>107</v>
      </c>
      <c r="H312" s="12">
        <f>VLOOKUP(MYRANKS_H[[#This Row],[IDFRANGRAPHS]],STEAMER_H[],COLUMN(STEAMER_H[AB]),FALSE)</f>
        <v>97</v>
      </c>
      <c r="I312" s="12">
        <f>VLOOKUP(MYRANKS_H[[#This Row],[IDFRANGRAPHS]],STEAMER_H[],COLUMN(STEAMER_H[H]),FALSE)</f>
        <v>23</v>
      </c>
      <c r="J312" s="12">
        <f>VLOOKUP(MYRANKS_H[[#This Row],[IDFRANGRAPHS]],STEAMER_H[],COLUMN(STEAMER_H[HR]),FALSE)</f>
        <v>3</v>
      </c>
      <c r="K312" s="12">
        <f>VLOOKUP(MYRANKS_H[[#This Row],[IDFRANGRAPHS]],STEAMER_H[],COLUMN(STEAMER_H[R]),FALSE)</f>
        <v>10</v>
      </c>
      <c r="L312" s="12">
        <f>VLOOKUP(MYRANKS_H[[#This Row],[IDFRANGRAPHS]],STEAMER_H[],COLUMN(STEAMER_H[RBI]),FALSE)</f>
        <v>11</v>
      </c>
      <c r="M312" s="12">
        <f>VLOOKUP(MYRANKS_H[[#This Row],[IDFRANGRAPHS]],STEAMER_H[],COLUMN(STEAMER_H[BB]),FALSE)</f>
        <v>7</v>
      </c>
      <c r="N312" s="12">
        <f>VLOOKUP(MYRANKS_H[[#This Row],[IDFRANGRAPHS]],STEAMER_H[],COLUMN(STEAMER_H[SO]),FALSE)</f>
        <v>24</v>
      </c>
      <c r="O312" s="12">
        <f>VLOOKUP(MYRANKS_H[[#This Row],[IDFRANGRAPHS]],STEAMER_H[],COLUMN(STEAMER_H[SB]),FALSE)</f>
        <v>0</v>
      </c>
      <c r="P312" s="14">
        <f>MYRANKS_H[[#This Row],[H]]/MYRANKS_H[[#This Row],[AB]]</f>
        <v>0.23711340206185566</v>
      </c>
      <c r="Q312" s="26">
        <f>MYRANKS_H[[#This Row],[R]]/24.6-VLOOKUP(MYRANKS_H[[#This Row],[POS]],ReplacementLevel_H[],COLUMN(ReplacementLevel_H[R]),FALSE)</f>
        <v>-0.9834959349593495</v>
      </c>
      <c r="R312" s="26">
        <f>MYRANKS_H[[#This Row],[HR]]/10.4-VLOOKUP(MYRANKS_H[[#This Row],[POS]],ReplacementLevel_H[],COLUMN(ReplacementLevel_H[HR]),FALSE)</f>
        <v>-0.58153846153846156</v>
      </c>
      <c r="S312" s="26">
        <f>MYRANKS_H[[#This Row],[RBI]]/24.6-VLOOKUP(MYRANKS_H[[#This Row],[POS]],ReplacementLevel_H[],COLUMN(ReplacementLevel_H[RBI]),FALSE)</f>
        <v>-0.96284552845528448</v>
      </c>
      <c r="T312" s="26">
        <f>MYRANKS_H[[#This Row],[SB]]/9.4-VLOOKUP(MYRANKS_H[[#This Row],[POS]],ReplacementLevel_H[],COLUMN(ReplacementLevel_H[SB]),FALSE)</f>
        <v>-0.13</v>
      </c>
      <c r="U312" s="26">
        <f>((MYRANKS_H[[#This Row],[H]]+1768)/(MYRANKS_H[[#This Row],[AB]]+6617)-0.267)/0.0024-VLOOKUP(MYRANKS_H[[#This Row],[POS]],ReplacementLevel_H[],COLUMN(ReplacementLevel_H[AVG]),FALSE)</f>
        <v>0.24834673815906894</v>
      </c>
      <c r="V312" s="26">
        <f>MYRANKS_H[[#This Row],[RSGP]]+MYRANKS_H[[#This Row],[HRSGP]]+MYRANKS_H[[#This Row],[RBISGP]]+MYRANKS_H[[#This Row],[SBSGP]]+MYRANKS_H[[#This Row],[AVGSGP]]</f>
        <v>-2.4095331867940262</v>
      </c>
    </row>
    <row r="313" spans="1:22" x14ac:dyDescent="0.25">
      <c r="A313" s="8" t="s">
        <v>20033</v>
      </c>
      <c r="B313" s="15" t="str">
        <f>VLOOKUP(MYRANKS_H[[#This Row],[PLAYERID]],PLAYERIDMAP[],COLUMN(PLAYERIDMAP[LASTNAME]),FALSE)</f>
        <v>Roberts</v>
      </c>
      <c r="C313" s="12" t="str">
        <f>VLOOKUP(MYRANKS_H[[#This Row],[PLAYERID]],PLAYERIDMAP[],COLUMN(PLAYERIDMAP[FIRSTNAME]),FALSE)</f>
        <v xml:space="preserve">Ryan </v>
      </c>
      <c r="D313" s="12" t="str">
        <f>VLOOKUP(MYRANKS_H[[#This Row],[PLAYERID]],PLAYERIDMAP[],COLUMN(PLAYERIDMAP[TEAM]),FALSE)</f>
        <v>TB</v>
      </c>
      <c r="E313" s="12" t="str">
        <f>VLOOKUP(MYRANKS_H[[#This Row],[PLAYERID]],PLAYERIDMAP[],COLUMN(PLAYERIDMAP[POS]),FALSE)</f>
        <v>3B</v>
      </c>
      <c r="F313" s="12">
        <f>VLOOKUP(MYRANKS_H[[#This Row],[PLAYERID]],PLAYERIDMAP[],COLUMN(PLAYERIDMAP[IDFANGRAPHS]),FALSE)</f>
        <v>5653</v>
      </c>
      <c r="G313" s="12">
        <f>VLOOKUP(MYRANKS_H[[#This Row],[IDFRANGRAPHS]],STEAMER_H[],COLUMN(STEAMER_H[PA]),FALSE)</f>
        <v>286</v>
      </c>
      <c r="H313" s="12">
        <f>VLOOKUP(MYRANKS_H[[#This Row],[IDFRANGRAPHS]],STEAMER_H[],COLUMN(STEAMER_H[AB]),FALSE)</f>
        <v>254</v>
      </c>
      <c r="I313" s="12">
        <f>VLOOKUP(MYRANKS_H[[#This Row],[IDFRANGRAPHS]],STEAMER_H[],COLUMN(STEAMER_H[H]),FALSE)</f>
        <v>60</v>
      </c>
      <c r="J313" s="12">
        <f>VLOOKUP(MYRANKS_H[[#This Row],[IDFRANGRAPHS]],STEAMER_H[],COLUMN(STEAMER_H[HR]),FALSE)</f>
        <v>7</v>
      </c>
      <c r="K313" s="12">
        <f>VLOOKUP(MYRANKS_H[[#This Row],[IDFRANGRAPHS]],STEAMER_H[],COLUMN(STEAMER_H[R]),FALSE)</f>
        <v>29</v>
      </c>
      <c r="L313" s="12">
        <f>VLOOKUP(MYRANKS_H[[#This Row],[IDFRANGRAPHS]],STEAMER_H[],COLUMN(STEAMER_H[RBI]),FALSE)</f>
        <v>29</v>
      </c>
      <c r="M313" s="12">
        <f>VLOOKUP(MYRANKS_H[[#This Row],[IDFRANGRAPHS]],STEAMER_H[],COLUMN(STEAMER_H[BB]),FALSE)</f>
        <v>27</v>
      </c>
      <c r="N313" s="12">
        <f>VLOOKUP(MYRANKS_H[[#This Row],[IDFRANGRAPHS]],STEAMER_H[],COLUMN(STEAMER_H[SO]),FALSE)</f>
        <v>54</v>
      </c>
      <c r="O313" s="12">
        <f>VLOOKUP(MYRANKS_H[[#This Row],[IDFRANGRAPHS]],STEAMER_H[],COLUMN(STEAMER_H[SB]),FALSE)</f>
        <v>5</v>
      </c>
      <c r="P313" s="14">
        <f>MYRANKS_H[[#This Row],[H]]/MYRANKS_H[[#This Row],[AB]]</f>
        <v>0.23622047244094488</v>
      </c>
      <c r="Q313" s="26">
        <f>MYRANKS_H[[#This Row],[R]]/24.6-VLOOKUP(MYRANKS_H[[#This Row],[POS]],ReplacementLevel_H[],COLUMN(ReplacementLevel_H[R]),FALSE)</f>
        <v>-1.0111382113821139</v>
      </c>
      <c r="R313" s="26">
        <f>MYRANKS_H[[#This Row],[HR]]/10.4-VLOOKUP(MYRANKS_H[[#This Row],[POS]],ReplacementLevel_H[],COLUMN(ReplacementLevel_H[HR]),FALSE)</f>
        <v>-0.88692307692307704</v>
      </c>
      <c r="S313" s="26">
        <f>MYRANKS_H[[#This Row],[RBI]]/24.6-VLOOKUP(MYRANKS_H[[#This Row],[POS]],ReplacementLevel_H[],COLUMN(ReplacementLevel_H[RBI]),FALSE)</f>
        <v>-1.171138211382114</v>
      </c>
      <c r="T313" s="26">
        <f>MYRANKS_H[[#This Row],[SB]]/9.4-VLOOKUP(MYRANKS_H[[#This Row],[POS]],ReplacementLevel_H[],COLUMN(ReplacementLevel_H[SB]),FALSE)</f>
        <v>8.1914893617021256E-2</v>
      </c>
      <c r="U313" s="26">
        <f>((MYRANKS_H[[#This Row],[H]]+1768)/(MYRANKS_H[[#This Row],[AB]]+6617)-0.267)/0.0024-VLOOKUP(MYRANKS_H[[#This Row],[POS]],ReplacementLevel_H[],COLUMN(ReplacementLevel_H[AVG]),FALSE)</f>
        <v>-0.20762528501431177</v>
      </c>
      <c r="V313" s="26">
        <f>MYRANKS_H[[#This Row],[RSGP]]+MYRANKS_H[[#This Row],[HRSGP]]+MYRANKS_H[[#This Row],[RBISGP]]+MYRANKS_H[[#This Row],[SBSGP]]+MYRANKS_H[[#This Row],[AVGSGP]]</f>
        <v>-3.1949098910845959</v>
      </c>
    </row>
    <row r="314" spans="1:22" ht="15" customHeight="1" x14ac:dyDescent="0.25">
      <c r="A314" s="8" t="s">
        <v>20339</v>
      </c>
      <c r="B314" s="15" t="str">
        <f>VLOOKUP(MYRANKS_H[[#This Row],[PLAYERID]],PLAYERIDMAP[],COLUMN(PLAYERIDMAP[LASTNAME]),FALSE)</f>
        <v>Snyder</v>
      </c>
      <c r="C314" s="12" t="str">
        <f>VLOOKUP(MYRANKS_H[[#This Row],[PLAYERID]],PLAYERIDMAP[],COLUMN(PLAYERIDMAP[FIRSTNAME]),FALSE)</f>
        <v xml:space="preserve">Chris </v>
      </c>
      <c r="D314" s="12" t="str">
        <f>VLOOKUP(MYRANKS_H[[#This Row],[PLAYERID]],PLAYERIDMAP[],COLUMN(PLAYERIDMAP[TEAM]),FALSE)</f>
        <v>HOU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4606</v>
      </c>
      <c r="G314" s="12">
        <f>VLOOKUP(MYRANKS_H[[#This Row],[IDFRANGRAPHS]],STEAMER_H[],COLUMN(STEAMER_H[PA]),FALSE)</f>
        <v>100</v>
      </c>
      <c r="H314" s="12">
        <f>VLOOKUP(MYRANKS_H[[#This Row],[IDFRANGRAPHS]],STEAMER_H[],COLUMN(STEAMER_H[AB]),FALSE)</f>
        <v>85</v>
      </c>
      <c r="I314" s="12">
        <f>VLOOKUP(MYRANKS_H[[#This Row],[IDFRANGRAPHS]],STEAMER_H[],COLUMN(STEAMER_H[H]),FALSE)</f>
        <v>18</v>
      </c>
      <c r="J314" s="12">
        <f>VLOOKUP(MYRANKS_H[[#This Row],[IDFRANGRAPHS]],STEAMER_H[],COLUMN(STEAMER_H[HR]),FALSE)</f>
        <v>3</v>
      </c>
      <c r="K314" s="12">
        <f>VLOOKUP(MYRANKS_H[[#This Row],[IDFRANGRAPHS]],STEAMER_H[],COLUMN(STEAMER_H[R]),FALSE)</f>
        <v>11</v>
      </c>
      <c r="L314" s="12">
        <f>VLOOKUP(MYRANKS_H[[#This Row],[IDFRANGRAPHS]],STEAMER_H[],COLUMN(STEAMER_H[RBI]),FALSE)</f>
        <v>10</v>
      </c>
      <c r="M314" s="12">
        <f>VLOOKUP(MYRANKS_H[[#This Row],[IDFRANGRAPHS]],STEAMER_H[],COLUMN(STEAMER_H[BB]),FALSE)</f>
        <v>13</v>
      </c>
      <c r="N314" s="12">
        <f>VLOOKUP(MYRANKS_H[[#This Row],[IDFRANGRAPHS]],STEAMER_H[],COLUMN(STEAMER_H[SO]),FALSE)</f>
        <v>24</v>
      </c>
      <c r="O314" s="12">
        <f>VLOOKUP(MYRANKS_H[[#This Row],[IDFRANGRAPHS]],STEAMER_H[],COLUMN(STEAMER_H[SB]),FALSE)</f>
        <v>1</v>
      </c>
      <c r="P314" s="14">
        <f>MYRANKS_H[[#This Row],[H]]/MYRANKS_H[[#This Row],[AB]]</f>
        <v>0.21176470588235294</v>
      </c>
      <c r="Q314" s="26">
        <f>MYRANKS_H[[#This Row],[R]]/24.6-VLOOKUP(MYRANKS_H[[#This Row],[POS]],ReplacementLevel_H[],COLUMN(ReplacementLevel_H[R]),FALSE)</f>
        <v>-0.94284552845528447</v>
      </c>
      <c r="R314" s="26">
        <f>MYRANKS_H[[#This Row],[HR]]/10.4-VLOOKUP(MYRANKS_H[[#This Row],[POS]],ReplacementLevel_H[],COLUMN(ReplacementLevel_H[HR]),FALSE)</f>
        <v>-0.58153846153846156</v>
      </c>
      <c r="S314" s="26">
        <f>MYRANKS_H[[#This Row],[RBI]]/24.6-VLOOKUP(MYRANKS_H[[#This Row],[POS]],ReplacementLevel_H[],COLUMN(ReplacementLevel_H[RBI]),FALSE)</f>
        <v>-1.0034959349593495</v>
      </c>
      <c r="T314" s="26">
        <f>MYRANKS_H[[#This Row],[SB]]/9.4-VLOOKUP(MYRANKS_H[[#This Row],[POS]],ReplacementLevel_H[],COLUMN(ReplacementLevel_H[SB]),FALSE)</f>
        <v>-2.3617021276595748E-2</v>
      </c>
      <c r="U314" s="26">
        <f>((MYRANKS_H[[#This Row],[H]]+1768)/(MYRANKS_H[[#This Row],[AB]]+6617)-0.267)/0.0024-VLOOKUP(MYRANKS_H[[#This Row],[POS]],ReplacementLevel_H[],COLUMN(ReplacementLevel_H[AVG]),FALSE)</f>
        <v>0.1365065154680162</v>
      </c>
      <c r="V314" s="26">
        <f>MYRANKS_H[[#This Row],[RSGP]]+MYRANKS_H[[#This Row],[HRSGP]]+MYRANKS_H[[#This Row],[RBISGP]]+MYRANKS_H[[#This Row],[SBSGP]]+MYRANKS_H[[#This Row],[AVGSGP]]</f>
        <v>-2.4149904307616752</v>
      </c>
    </row>
    <row r="315" spans="1:22" x14ac:dyDescent="0.25">
      <c r="A315" s="7" t="s">
        <v>18408</v>
      </c>
      <c r="B315" s="8" t="str">
        <f>VLOOKUP(MYRANKS_H[[#This Row],[PLAYERID]],PLAYERIDMAP[],COLUMN(PLAYERIDMAP[LASTNAME]),FALSE)</f>
        <v>Hafner</v>
      </c>
      <c r="C315" s="11" t="str">
        <f>VLOOKUP(MYRANKS_H[[#This Row],[PLAYERID]],PLAYERIDMAP[],COLUMN(PLAYERIDMAP[FIRSTNAME]),FALSE)</f>
        <v xml:space="preserve">Travis </v>
      </c>
      <c r="D315" s="11" t="str">
        <f>VLOOKUP(MYRANKS_H[[#This Row],[PLAYERID]],PLAYERIDMAP[],COLUMN(PLAYERIDMAP[TEAM]),FALSE)</f>
        <v>NYY</v>
      </c>
      <c r="E315" s="11" t="str">
        <f>VLOOKUP(MYRANKS_H[[#This Row],[PLAYERID]],PLAYERIDMAP[],COLUMN(PLAYERIDMAP[POS]),FALSE)</f>
        <v>DH</v>
      </c>
      <c r="F315" s="11">
        <f>VLOOKUP(MYRANKS_H[[#This Row],[PLAYERID]],PLAYERIDMAP[],COLUMN(PLAYERIDMAP[IDFANGRAPHS]),FALSE)</f>
        <v>1573</v>
      </c>
      <c r="G315" s="12">
        <f>VLOOKUP(MYRANKS_H[[#This Row],[IDFRANGRAPHS]],STEAMER_H[],COLUMN(STEAMER_H[PA]),FALSE)</f>
        <v>278</v>
      </c>
      <c r="H315" s="12">
        <f>VLOOKUP(MYRANKS_H[[#This Row],[IDFRANGRAPHS]],STEAMER_H[],COLUMN(STEAMER_H[AB]),FALSE)</f>
        <v>240</v>
      </c>
      <c r="I315" s="12">
        <f>VLOOKUP(MYRANKS_H[[#This Row],[IDFRANGRAPHS]],STEAMER_H[],COLUMN(STEAMER_H[H]),FALSE)</f>
        <v>60</v>
      </c>
      <c r="J315" s="12">
        <f>VLOOKUP(MYRANKS_H[[#This Row],[IDFRANGRAPHS]],STEAMER_H[],COLUMN(STEAMER_H[HR]),FALSE)</f>
        <v>9</v>
      </c>
      <c r="K315" s="12">
        <f>VLOOKUP(MYRANKS_H[[#This Row],[IDFRANGRAPHS]],STEAMER_H[],COLUMN(STEAMER_H[R]),FALSE)</f>
        <v>32</v>
      </c>
      <c r="L315" s="12">
        <f>VLOOKUP(MYRANKS_H[[#This Row],[IDFRANGRAPHS]],STEAMER_H[],COLUMN(STEAMER_H[RBI]),FALSE)</f>
        <v>33</v>
      </c>
      <c r="M315" s="12">
        <f>VLOOKUP(MYRANKS_H[[#This Row],[IDFRANGRAPHS]],STEAMER_H[],COLUMN(STEAMER_H[BB]),FALSE)</f>
        <v>29</v>
      </c>
      <c r="N315" s="12">
        <f>VLOOKUP(MYRANKS_H[[#This Row],[IDFRANGRAPHS]],STEAMER_H[],COLUMN(STEAMER_H[SO]),FALSE)</f>
        <v>55</v>
      </c>
      <c r="O315" s="12">
        <f>VLOOKUP(MYRANKS_H[[#This Row],[IDFRANGRAPHS]],STEAMER_H[],COLUMN(STEAMER_H[SB]),FALSE)</f>
        <v>1</v>
      </c>
      <c r="P315" s="14">
        <f>MYRANKS_H[[#This Row],[H]]/MYRANKS_H[[#This Row],[AB]]</f>
        <v>0.25</v>
      </c>
      <c r="Q315" s="26">
        <f>MYRANKS_H[[#This Row],[R]]/24.6-VLOOKUP(MYRANKS_H[[#This Row],[POS]],ReplacementLevel_H[],COLUMN(ReplacementLevel_H[R]),FALSE)</f>
        <v>-1.0691869918699188</v>
      </c>
      <c r="R315" s="26">
        <f>MYRANKS_H[[#This Row],[HR]]/10.4-VLOOKUP(MYRANKS_H[[#This Row],[POS]],ReplacementLevel_H[],COLUMN(ReplacementLevel_H[HR]),FALSE)</f>
        <v>-0.67461538461538473</v>
      </c>
      <c r="S315" s="26">
        <f>MYRANKS_H[[#This Row],[RBI]]/24.6-VLOOKUP(MYRANKS_H[[#This Row],[POS]],ReplacementLevel_H[],COLUMN(ReplacementLevel_H[RBI]),FALSE)</f>
        <v>-1.1185365853658538</v>
      </c>
      <c r="T315" s="26">
        <f>MYRANKS_H[[#This Row],[SB]]/9.4-VLOOKUP(MYRANKS_H[[#This Row],[POS]],ReplacementLevel_H[],COLUMN(ReplacementLevel_H[SB]),FALSE)</f>
        <v>-0.15361702127659577</v>
      </c>
      <c r="U315" s="26">
        <f>((MYRANKS_H[[#This Row],[H]]+1768)/(MYRANKS_H[[#This Row],[AB]]+6617)-0.267)/0.0024-VLOOKUP(MYRANKS_H[[#This Row],[POS]],ReplacementLevel_H[],COLUMN(ReplacementLevel_H[AVG]),FALSE)</f>
        <v>6.8703028535321425E-2</v>
      </c>
      <c r="V315" s="26">
        <f>MYRANKS_H[[#This Row],[RSGP]]+MYRANKS_H[[#This Row],[HRSGP]]+MYRANKS_H[[#This Row],[RBISGP]]+MYRANKS_H[[#This Row],[SBSGP]]+MYRANKS_H[[#This Row],[AVGSGP]]</f>
        <v>-2.9472529545924315</v>
      </c>
    </row>
    <row r="316" spans="1:22" ht="15" customHeight="1" x14ac:dyDescent="0.25">
      <c r="A316" s="8" t="s">
        <v>20797</v>
      </c>
      <c r="B316" s="15" t="str">
        <f>VLOOKUP(MYRANKS_H[[#This Row],[PLAYERID]],PLAYERIDMAP[],COLUMN(PLAYERIDMAP[LASTNAME]),FALSE)</f>
        <v>Wise</v>
      </c>
      <c r="C316" s="12" t="str">
        <f>VLOOKUP(MYRANKS_H[[#This Row],[PLAYERID]],PLAYERIDMAP[],COLUMN(PLAYERIDMAP[FIRSTNAME]),FALSE)</f>
        <v xml:space="preserve">DeWayne </v>
      </c>
      <c r="D316" s="12" t="str">
        <f>VLOOKUP(MYRANKS_H[[#This Row],[PLAYERID]],PLAYERIDMAP[],COLUMN(PLAYERIDMAP[TEAM]),FALSE)</f>
        <v>CWS</v>
      </c>
      <c r="E316" s="12" t="str">
        <f>VLOOKUP(MYRANKS_H[[#This Row],[PLAYERID]],PLAYERIDMAP[],COLUMN(PLAYERIDMAP[POS]),FALSE)</f>
        <v>OF</v>
      </c>
      <c r="F316" s="12">
        <f>VLOOKUP(MYRANKS_H[[#This Row],[PLAYERID]],PLAYERIDMAP[],COLUMN(PLAYERIDMAP[IDFANGRAPHS]),FALSE)</f>
        <v>1554</v>
      </c>
      <c r="G316" s="12">
        <f>VLOOKUP(MYRANKS_H[[#This Row],[IDFRANGRAPHS]],STEAMER_H[],COLUMN(STEAMER_H[PA]),FALSE)</f>
        <v>254</v>
      </c>
      <c r="H316" s="12">
        <f>VLOOKUP(MYRANKS_H[[#This Row],[IDFRANGRAPHS]],STEAMER_H[],COLUMN(STEAMER_H[AB]),FALSE)</f>
        <v>235</v>
      </c>
      <c r="I316" s="12">
        <f>VLOOKUP(MYRANKS_H[[#This Row],[IDFRANGRAPHS]],STEAMER_H[],COLUMN(STEAMER_H[H]),FALSE)</f>
        <v>58</v>
      </c>
      <c r="J316" s="12">
        <f>VLOOKUP(MYRANKS_H[[#This Row],[IDFRANGRAPHS]],STEAMER_H[],COLUMN(STEAMER_H[HR]),FALSE)</f>
        <v>7</v>
      </c>
      <c r="K316" s="12">
        <f>VLOOKUP(MYRANKS_H[[#This Row],[IDFRANGRAPHS]],STEAMER_H[],COLUMN(STEAMER_H[R]),FALSE)</f>
        <v>29</v>
      </c>
      <c r="L316" s="12">
        <f>VLOOKUP(MYRANKS_H[[#This Row],[IDFRANGRAPHS]],STEAMER_H[],COLUMN(STEAMER_H[RBI]),FALSE)</f>
        <v>28</v>
      </c>
      <c r="M316" s="12">
        <f>VLOOKUP(MYRANKS_H[[#This Row],[IDFRANGRAPHS]],STEAMER_H[],COLUMN(STEAMER_H[BB]),FALSE)</f>
        <v>13</v>
      </c>
      <c r="N316" s="12">
        <f>VLOOKUP(MYRANKS_H[[#This Row],[IDFRANGRAPHS]],STEAMER_H[],COLUMN(STEAMER_H[SO]),FALSE)</f>
        <v>56</v>
      </c>
      <c r="O316" s="12">
        <f>VLOOKUP(MYRANKS_H[[#This Row],[IDFRANGRAPHS]],STEAMER_H[],COLUMN(STEAMER_H[SB]),FALSE)</f>
        <v>11</v>
      </c>
      <c r="P316" s="14">
        <f>MYRANKS_H[[#This Row],[H]]/MYRANKS_H[[#This Row],[AB]]</f>
        <v>0.24680851063829787</v>
      </c>
      <c r="Q316" s="26">
        <f>MYRANKS_H[[#This Row],[R]]/24.6-VLOOKUP(MYRANKS_H[[#This Row],[POS]],ReplacementLevel_H[],COLUMN(ReplacementLevel_H[R]),FALSE)</f>
        <v>-1.1911382113821141</v>
      </c>
      <c r="R316" s="26">
        <f>MYRANKS_H[[#This Row],[HR]]/10.4-VLOOKUP(MYRANKS_H[[#This Row],[POS]],ReplacementLevel_H[],COLUMN(ReplacementLevel_H[HR]),FALSE)</f>
        <v>-0.42692307692307707</v>
      </c>
      <c r="S316" s="26">
        <f>MYRANKS_H[[#This Row],[RBI]]/24.6-VLOOKUP(MYRANKS_H[[#This Row],[POS]],ReplacementLevel_H[],COLUMN(ReplacementLevel_H[RBI]),FALSE)</f>
        <v>-0.90178861788617892</v>
      </c>
      <c r="T316" s="26">
        <f>MYRANKS_H[[#This Row],[SB]]/9.4-VLOOKUP(MYRANKS_H[[#This Row],[POS]],ReplacementLevel_H[],COLUMN(ReplacementLevel_H[SB]),FALSE)</f>
        <v>-0.16978723404255325</v>
      </c>
      <c r="U316" s="26">
        <f>((MYRANKS_H[[#This Row],[H]]+1768)/(MYRANKS_H[[#This Row],[AB]]+6617)-0.267)/0.0024-VLOOKUP(MYRANKS_H[[#This Row],[POS]],ReplacementLevel_H[],COLUMN(ReplacementLevel_H[AVG]),FALSE)</f>
        <v>-0.13186028410197237</v>
      </c>
      <c r="V316" s="26">
        <f>MYRANKS_H[[#This Row],[RSGP]]+MYRANKS_H[[#This Row],[HRSGP]]+MYRANKS_H[[#This Row],[RBISGP]]+MYRANKS_H[[#This Row],[SBSGP]]+MYRANKS_H[[#This Row],[AVGSGP]]</f>
        <v>-2.8214974243358957</v>
      </c>
    </row>
    <row r="317" spans="1:22" x14ac:dyDescent="0.25">
      <c r="A317" s="7" t="s">
        <v>16993</v>
      </c>
      <c r="B317" s="8" t="str">
        <f>VLOOKUP(MYRANKS_H[[#This Row],[PLAYERID]],PLAYERIDMAP[],COLUMN(PLAYERIDMAP[LASTNAME]),FALSE)</f>
        <v>Anderson</v>
      </c>
      <c r="C317" s="11" t="str">
        <f>VLOOKUP(MYRANKS_H[[#This Row],[PLAYERID]],PLAYERIDMAP[],COLUMN(PLAYERIDMAP[FIRSTNAME]),FALSE)</f>
        <v xml:space="preserve">Bryan </v>
      </c>
      <c r="D317" s="11" t="str">
        <f>VLOOKUP(MYRANKS_H[[#This Row],[PLAYERID]],PLAYERIDMAP[],COLUMN(PLAYERIDMAP[TEAM]),FALSE)</f>
        <v>STL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9871</v>
      </c>
      <c r="G317" s="12">
        <f>VLOOKUP(MYRANKS_H[[#This Row],[IDFRANGRAPHS]],STEAMER_H[],COLUMN(STEAMER_H[PA]),FALSE)</f>
        <v>100</v>
      </c>
      <c r="H317" s="12">
        <f>VLOOKUP(MYRANKS_H[[#This Row],[IDFRANGRAPHS]],STEAMER_H[],COLUMN(STEAMER_H[AB]),FALSE)</f>
        <v>90</v>
      </c>
      <c r="I317" s="12">
        <f>VLOOKUP(MYRANKS_H[[#This Row],[IDFRANGRAPHS]],STEAMER_H[],COLUMN(STEAMER_H[H]),FALSE)</f>
        <v>22</v>
      </c>
      <c r="J317" s="12">
        <f>VLOOKUP(MYRANKS_H[[#This Row],[IDFRANGRAPHS]],STEAMER_H[],COLUMN(STEAMER_H[HR]),FALSE)</f>
        <v>2</v>
      </c>
      <c r="K317" s="12">
        <f>VLOOKUP(MYRANKS_H[[#This Row],[IDFRANGRAPHS]],STEAMER_H[],COLUMN(STEAMER_H[R]),FALSE)</f>
        <v>9</v>
      </c>
      <c r="L317" s="12">
        <f>VLOOKUP(MYRANKS_H[[#This Row],[IDFRANGRAPHS]],STEAMER_H[],COLUMN(STEAMER_H[RBI]),FALSE)</f>
        <v>10</v>
      </c>
      <c r="M317" s="12">
        <f>VLOOKUP(MYRANKS_H[[#This Row],[IDFRANGRAPHS]],STEAMER_H[],COLUMN(STEAMER_H[BB]),FALSE)</f>
        <v>7</v>
      </c>
      <c r="N317" s="12">
        <f>VLOOKUP(MYRANKS_H[[#This Row],[IDFRANGRAPHS]],STEAMER_H[],COLUMN(STEAMER_H[SO]),FALSE)</f>
        <v>21</v>
      </c>
      <c r="O317" s="12">
        <f>VLOOKUP(MYRANKS_H[[#This Row],[IDFRANGRAPHS]],STEAMER_H[],COLUMN(STEAMER_H[SB]),FALSE)</f>
        <v>1</v>
      </c>
      <c r="P317" s="14">
        <f>MYRANKS_H[[#This Row],[H]]/MYRANKS_H[[#This Row],[AB]]</f>
        <v>0.24444444444444444</v>
      </c>
      <c r="Q317" s="26">
        <f>MYRANKS_H[[#This Row],[R]]/24.6-VLOOKUP(MYRANKS_H[[#This Row],[POS]],ReplacementLevel_H[],COLUMN(ReplacementLevel_H[R]),FALSE)</f>
        <v>-1.0241463414634144</v>
      </c>
      <c r="R317" s="26">
        <f>MYRANKS_H[[#This Row],[HR]]/10.4-VLOOKUP(MYRANKS_H[[#This Row],[POS]],ReplacementLevel_H[],COLUMN(ReplacementLevel_H[HR]),FALSE)</f>
        <v>-0.6776923076923077</v>
      </c>
      <c r="S317" s="26">
        <f>MYRANKS_H[[#This Row],[RBI]]/24.6-VLOOKUP(MYRANKS_H[[#This Row],[POS]],ReplacementLevel_H[],COLUMN(ReplacementLevel_H[RBI]),FALSE)</f>
        <v>-1.0034959349593495</v>
      </c>
      <c r="T317" s="26">
        <f>MYRANKS_H[[#This Row],[SB]]/9.4-VLOOKUP(MYRANKS_H[[#This Row],[POS]],ReplacementLevel_H[],COLUMN(ReplacementLevel_H[SB]),FALSE)</f>
        <v>-2.3617021276595748E-2</v>
      </c>
      <c r="U317" s="26">
        <f>((MYRANKS_H[[#This Row],[H]]+1768)/(MYRANKS_H[[#This Row],[AB]]+6617)-0.267)/0.0024-VLOOKUP(MYRANKS_H[[#This Row],[POS]],ReplacementLevel_H[],COLUMN(ReplacementLevel_H[AVG]),FALSE)</f>
        <v>0.30222652949653411</v>
      </c>
      <c r="V317" s="26">
        <f>MYRANKS_H[[#This Row],[RSGP]]+MYRANKS_H[[#This Row],[HRSGP]]+MYRANKS_H[[#This Row],[RBISGP]]+MYRANKS_H[[#This Row],[SBSGP]]+MYRANKS_H[[#This Row],[AVGSGP]]</f>
        <v>-2.4267250758951331</v>
      </c>
    </row>
    <row r="318" spans="1:22" ht="15" customHeight="1" x14ac:dyDescent="0.25">
      <c r="A318" s="8" t="s">
        <v>20784</v>
      </c>
      <c r="B318" s="15" t="str">
        <f>VLOOKUP(MYRANKS_H[[#This Row],[PLAYERID]],PLAYERIDMAP[],COLUMN(PLAYERIDMAP[LASTNAME]),FALSE)</f>
        <v>Wilson</v>
      </c>
      <c r="C318" s="12" t="str">
        <f>VLOOKUP(MYRANKS_H[[#This Row],[PLAYERID]],PLAYERIDMAP[],COLUMN(PLAYERIDMAP[FIRSTNAME]),FALSE)</f>
        <v xml:space="preserve">Bobby </v>
      </c>
      <c r="D318" s="12" t="str">
        <f>VLOOKUP(MYRANKS_H[[#This Row],[PLAYERID]],PLAYERIDMAP[],COLUMN(PLAYERIDMAP[TEAM]),FALSE)</f>
        <v>TOR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6564</v>
      </c>
      <c r="G318" s="12">
        <f>VLOOKUP(MYRANKS_H[[#This Row],[IDFRANGRAPHS]],STEAMER_H[],COLUMN(STEAMER_H[PA]),FALSE)</f>
        <v>106</v>
      </c>
      <c r="H318" s="12">
        <f>VLOOKUP(MYRANKS_H[[#This Row],[IDFRANGRAPHS]],STEAMER_H[],COLUMN(STEAMER_H[AB]),FALSE)</f>
        <v>96</v>
      </c>
      <c r="I318" s="12">
        <f>VLOOKUP(MYRANKS_H[[#This Row],[IDFRANGRAPHS]],STEAMER_H[],COLUMN(STEAMER_H[H]),FALSE)</f>
        <v>22</v>
      </c>
      <c r="J318" s="12">
        <f>VLOOKUP(MYRANKS_H[[#This Row],[IDFRANGRAPHS]],STEAMER_H[],COLUMN(STEAMER_H[HR]),FALSE)</f>
        <v>2</v>
      </c>
      <c r="K318" s="12">
        <f>VLOOKUP(MYRANKS_H[[#This Row],[IDFRANGRAPHS]],STEAMER_H[],COLUMN(STEAMER_H[R]),FALSE)</f>
        <v>11</v>
      </c>
      <c r="L318" s="12">
        <f>VLOOKUP(MYRANKS_H[[#This Row],[IDFRANGRAPHS]],STEAMER_H[],COLUMN(STEAMER_H[RBI]),FALSE)</f>
        <v>10</v>
      </c>
      <c r="M318" s="12">
        <f>VLOOKUP(MYRANKS_H[[#This Row],[IDFRANGRAPHS]],STEAMER_H[],COLUMN(STEAMER_H[BB]),FALSE)</f>
        <v>8</v>
      </c>
      <c r="N318" s="12">
        <f>VLOOKUP(MYRANKS_H[[#This Row],[IDFRANGRAPHS]],STEAMER_H[],COLUMN(STEAMER_H[SO]),FALSE)</f>
        <v>18</v>
      </c>
      <c r="O318" s="12">
        <f>VLOOKUP(MYRANKS_H[[#This Row],[IDFRANGRAPHS]],STEAMER_H[],COLUMN(STEAMER_H[SB]),FALSE)</f>
        <v>1</v>
      </c>
      <c r="P318" s="14">
        <f>MYRANKS_H[[#This Row],[H]]/MYRANKS_H[[#This Row],[AB]]</f>
        <v>0.22916666666666666</v>
      </c>
      <c r="Q318" s="26">
        <f>MYRANKS_H[[#This Row],[R]]/24.6-VLOOKUP(MYRANKS_H[[#This Row],[POS]],ReplacementLevel_H[],COLUMN(ReplacementLevel_H[R]),FALSE)</f>
        <v>-0.94284552845528447</v>
      </c>
      <c r="R318" s="26">
        <f>MYRANKS_H[[#This Row],[HR]]/10.4-VLOOKUP(MYRANKS_H[[#This Row],[POS]],ReplacementLevel_H[],COLUMN(ReplacementLevel_H[HR]),FALSE)</f>
        <v>-0.6776923076923077</v>
      </c>
      <c r="S318" s="26">
        <f>MYRANKS_H[[#This Row],[RBI]]/24.6-VLOOKUP(MYRANKS_H[[#This Row],[POS]],ReplacementLevel_H[],COLUMN(ReplacementLevel_H[RBI]),FALSE)</f>
        <v>-1.0034959349593495</v>
      </c>
      <c r="T318" s="26">
        <f>MYRANKS_H[[#This Row],[SB]]/9.4-VLOOKUP(MYRANKS_H[[#This Row],[POS]],ReplacementLevel_H[],COLUMN(ReplacementLevel_H[SB]),FALSE)</f>
        <v>-2.3617021276595748E-2</v>
      </c>
      <c r="U318" s="26">
        <f>((MYRANKS_H[[#This Row],[H]]+1768)/(MYRANKS_H[[#This Row],[AB]]+6617)-0.267)/0.0024-VLOOKUP(MYRANKS_H[[#This Row],[POS]],ReplacementLevel_H[],COLUMN(ReplacementLevel_H[AVG]),FALSE)</f>
        <v>0.20283529470180919</v>
      </c>
      <c r="V318" s="26">
        <f>MYRANKS_H[[#This Row],[RSGP]]+MYRANKS_H[[#This Row],[HRSGP]]+MYRANKS_H[[#This Row],[RBISGP]]+MYRANKS_H[[#This Row],[SBSGP]]+MYRANKS_H[[#This Row],[AVGSGP]]</f>
        <v>-2.4448154976817285</v>
      </c>
    </row>
    <row r="319" spans="1:22" x14ac:dyDescent="0.25">
      <c r="A319" s="7" t="s">
        <v>18562</v>
      </c>
      <c r="B319" s="8" t="str">
        <f>VLOOKUP(MYRANKS_H[[#This Row],[PLAYERID]],PLAYERIDMAP[],COLUMN(PLAYERIDMAP[LASTNAME]),FALSE)</f>
        <v>Hester</v>
      </c>
      <c r="C319" s="11" t="str">
        <f>VLOOKUP(MYRANKS_H[[#This Row],[PLAYERID]],PLAYERIDMAP[],COLUMN(PLAYERIDMAP[FIRSTNAME]),FALSE)</f>
        <v xml:space="preserve">John </v>
      </c>
      <c r="D319" s="11" t="str">
        <f>VLOOKUP(MYRANKS_H[[#This Row],[PLAYERID]],PLAYERIDMAP[],COLUMN(PLAYERIDMAP[TEAM]),FALSE)</f>
        <v>LAA</v>
      </c>
      <c r="E319" s="11" t="str">
        <f>VLOOKUP(MYRANKS_H[[#This Row],[PLAYERID]],PLAYERIDMAP[],COLUMN(PLAYERIDMAP[POS]),FALSE)</f>
        <v>C</v>
      </c>
      <c r="F319" s="11">
        <f>VLOOKUP(MYRANKS_H[[#This Row],[PLAYERID]],PLAYERIDMAP[],COLUMN(PLAYERIDMAP[IDFANGRAPHS]),FALSE)</f>
        <v>877</v>
      </c>
      <c r="G319" s="12">
        <f>VLOOKUP(MYRANKS_H[[#This Row],[IDFRANGRAPHS]],STEAMER_H[],COLUMN(STEAMER_H[PA]),FALSE)</f>
        <v>100</v>
      </c>
      <c r="H319" s="12">
        <f>VLOOKUP(MYRANKS_H[[#This Row],[IDFRANGRAPHS]],STEAMER_H[],COLUMN(STEAMER_H[AB]),FALSE)</f>
        <v>90</v>
      </c>
      <c r="I319" s="12">
        <f>VLOOKUP(MYRANKS_H[[#This Row],[IDFRANGRAPHS]],STEAMER_H[],COLUMN(STEAMER_H[H]),FALSE)</f>
        <v>21</v>
      </c>
      <c r="J319" s="12">
        <f>VLOOKUP(MYRANKS_H[[#This Row],[IDFRANGRAPHS]],STEAMER_H[],COLUMN(STEAMER_H[HR]),FALSE)</f>
        <v>2</v>
      </c>
      <c r="K319" s="12">
        <f>VLOOKUP(MYRANKS_H[[#This Row],[IDFRANGRAPHS]],STEAMER_H[],COLUMN(STEAMER_H[R]),FALSE)</f>
        <v>10</v>
      </c>
      <c r="L319" s="12">
        <f>VLOOKUP(MYRANKS_H[[#This Row],[IDFRANGRAPHS]],STEAMER_H[],COLUMN(STEAMER_H[RBI]),FALSE)</f>
        <v>10</v>
      </c>
      <c r="M319" s="12">
        <f>VLOOKUP(MYRANKS_H[[#This Row],[IDFRANGRAPHS]],STEAMER_H[],COLUMN(STEAMER_H[BB]),FALSE)</f>
        <v>8</v>
      </c>
      <c r="N319" s="12">
        <f>VLOOKUP(MYRANKS_H[[#This Row],[IDFRANGRAPHS]],STEAMER_H[],COLUMN(STEAMER_H[SO]),FALSE)</f>
        <v>25</v>
      </c>
      <c r="O319" s="12">
        <f>VLOOKUP(MYRANKS_H[[#This Row],[IDFRANGRAPHS]],STEAMER_H[],COLUMN(STEAMER_H[SB]),FALSE)</f>
        <v>1</v>
      </c>
      <c r="P319" s="14">
        <f>MYRANKS_H[[#This Row],[H]]/MYRANKS_H[[#This Row],[AB]]</f>
        <v>0.23333333333333334</v>
      </c>
      <c r="Q319" s="26">
        <f>MYRANKS_H[[#This Row],[R]]/24.6-VLOOKUP(MYRANKS_H[[#This Row],[POS]],ReplacementLevel_H[],COLUMN(ReplacementLevel_H[R]),FALSE)</f>
        <v>-0.9834959349593495</v>
      </c>
      <c r="R319" s="26">
        <f>MYRANKS_H[[#This Row],[HR]]/10.4-VLOOKUP(MYRANKS_H[[#This Row],[POS]],ReplacementLevel_H[],COLUMN(ReplacementLevel_H[HR]),FALSE)</f>
        <v>-0.6776923076923077</v>
      </c>
      <c r="S319" s="26">
        <f>MYRANKS_H[[#This Row],[RBI]]/24.6-VLOOKUP(MYRANKS_H[[#This Row],[POS]],ReplacementLevel_H[],COLUMN(ReplacementLevel_H[RBI]),FALSE)</f>
        <v>-1.0034959349593495</v>
      </c>
      <c r="T319" s="26">
        <f>MYRANKS_H[[#This Row],[SB]]/9.4-VLOOKUP(MYRANKS_H[[#This Row],[POS]],ReplacementLevel_H[],COLUMN(ReplacementLevel_H[SB]),FALSE)</f>
        <v>-2.3617021276595748E-2</v>
      </c>
      <c r="U319" s="26">
        <f>((MYRANKS_H[[#This Row],[H]]+1768)/(MYRANKS_H[[#This Row],[AB]]+6617)-0.267)/0.0024-VLOOKUP(MYRANKS_H[[#This Row],[POS]],ReplacementLevel_H[],COLUMN(ReplacementLevel_H[AVG]),FALSE)</f>
        <v>0.24010238059738512</v>
      </c>
      <c r="V319" s="26">
        <f>MYRANKS_H[[#This Row],[RSGP]]+MYRANKS_H[[#This Row],[HRSGP]]+MYRANKS_H[[#This Row],[RBISGP]]+MYRANKS_H[[#This Row],[SBSGP]]+MYRANKS_H[[#This Row],[AVGSGP]]</f>
        <v>-2.4481988182902175</v>
      </c>
    </row>
    <row r="320" spans="1:22" ht="15" customHeight="1" x14ac:dyDescent="0.25">
      <c r="A320" s="7" t="s">
        <v>17720</v>
      </c>
      <c r="B320" s="8" t="str">
        <f>VLOOKUP(MYRANKS_H[[#This Row],[PLAYERID]],PLAYERIDMAP[],COLUMN(PLAYERIDMAP[LASTNAME]),FALSE)</f>
        <v>Costanzo</v>
      </c>
      <c r="C320" s="11" t="str">
        <f>VLOOKUP(MYRANKS_H[[#This Row],[PLAYERID]],PLAYERIDMAP[],COLUMN(PLAYERIDMAP[FIRSTNAME]),FALSE)</f>
        <v xml:space="preserve">Mike </v>
      </c>
      <c r="D320" s="11" t="str">
        <f>VLOOKUP(MYRANKS_H[[#This Row],[PLAYERID]],PLAYERIDMAP[],COLUMN(PLAYERIDMAP[TEAM]),FALSE)</f>
        <v>CIN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3533</v>
      </c>
      <c r="G320" s="12">
        <f>VLOOKUP(MYRANKS_H[[#This Row],[IDFRANGRAPHS]],STEAMER_H[],COLUMN(STEAMER_H[PA]),FALSE)</f>
        <v>412</v>
      </c>
      <c r="H320" s="12">
        <f>VLOOKUP(MYRANKS_H[[#This Row],[IDFRANGRAPHS]],STEAMER_H[],COLUMN(STEAMER_H[AB]),FALSE)</f>
        <v>367</v>
      </c>
      <c r="I320" s="12">
        <f>VLOOKUP(MYRANKS_H[[#This Row],[IDFRANGRAPHS]],STEAMER_H[],COLUMN(STEAMER_H[H]),FALSE)</f>
        <v>80</v>
      </c>
      <c r="J320" s="12">
        <f>VLOOKUP(MYRANKS_H[[#This Row],[IDFRANGRAPHS]],STEAMER_H[],COLUMN(STEAMER_H[HR]),FALSE)</f>
        <v>9</v>
      </c>
      <c r="K320" s="12">
        <f>VLOOKUP(MYRANKS_H[[#This Row],[IDFRANGRAPHS]],STEAMER_H[],COLUMN(STEAMER_H[R]),FALSE)</f>
        <v>36</v>
      </c>
      <c r="L320" s="12">
        <f>VLOOKUP(MYRANKS_H[[#This Row],[IDFRANGRAPHS]],STEAMER_H[],COLUMN(STEAMER_H[RBI]),FALSE)</f>
        <v>39</v>
      </c>
      <c r="M320" s="12">
        <f>VLOOKUP(MYRANKS_H[[#This Row],[IDFRANGRAPHS]],STEAMER_H[],COLUMN(STEAMER_H[BB]),FALSE)</f>
        <v>35</v>
      </c>
      <c r="N320" s="12">
        <f>VLOOKUP(MYRANKS_H[[#This Row],[IDFRANGRAPHS]],STEAMER_H[],COLUMN(STEAMER_H[SO]),FALSE)</f>
        <v>107</v>
      </c>
      <c r="O320" s="12">
        <f>VLOOKUP(MYRANKS_H[[#This Row],[IDFRANGRAPHS]],STEAMER_H[],COLUMN(STEAMER_H[SB]),FALSE)</f>
        <v>2</v>
      </c>
      <c r="P320" s="14">
        <f>MYRANKS_H[[#This Row],[H]]/MYRANKS_H[[#This Row],[AB]]</f>
        <v>0.21798365122615804</v>
      </c>
      <c r="Q320" s="26">
        <f>MYRANKS_H[[#This Row],[R]]/24.6-VLOOKUP(MYRANKS_H[[#This Row],[POS]],ReplacementLevel_H[],COLUMN(ReplacementLevel_H[R]),FALSE)</f>
        <v>-0.72658536585365852</v>
      </c>
      <c r="R320" s="26">
        <f>MYRANKS_H[[#This Row],[HR]]/10.4-VLOOKUP(MYRANKS_H[[#This Row],[POS]],ReplacementLevel_H[],COLUMN(ReplacementLevel_H[HR]),FALSE)</f>
        <v>-0.69461538461538475</v>
      </c>
      <c r="S320" s="26">
        <f>MYRANKS_H[[#This Row],[RBI]]/24.6-VLOOKUP(MYRANKS_H[[#This Row],[POS]],ReplacementLevel_H[],COLUMN(ReplacementLevel_H[RBI]),FALSE)</f>
        <v>-0.76463414634146365</v>
      </c>
      <c r="T320" s="26">
        <f>MYRANKS_H[[#This Row],[SB]]/9.4-VLOOKUP(MYRANKS_H[[#This Row],[POS]],ReplacementLevel_H[],COLUMN(ReplacementLevel_H[SB]),FALSE)</f>
        <v>-0.2372340425531915</v>
      </c>
      <c r="U320" s="26">
        <f>((MYRANKS_H[[#This Row],[H]]+1768)/(MYRANKS_H[[#This Row],[AB]]+6617)-0.267)/0.0024-VLOOKUP(MYRANKS_H[[#This Row],[POS]],ReplacementLevel_H[],COLUMN(ReplacementLevel_H[AVG]),FALSE)</f>
        <v>-0.80799541809851583</v>
      </c>
      <c r="V320" s="26">
        <f>MYRANKS_H[[#This Row],[RSGP]]+MYRANKS_H[[#This Row],[HRSGP]]+MYRANKS_H[[#This Row],[RBISGP]]+MYRANKS_H[[#This Row],[SBSGP]]+MYRANKS_H[[#This Row],[AVGSGP]]</f>
        <v>-3.231064357462214</v>
      </c>
    </row>
    <row r="321" spans="1:22" ht="15" customHeight="1" x14ac:dyDescent="0.25">
      <c r="A321" s="7" t="s">
        <v>18055</v>
      </c>
      <c r="B321" s="8" t="str">
        <f>VLOOKUP(MYRANKS_H[[#This Row],[PLAYERID]],PLAYERIDMAP[],COLUMN(PLAYERIDMAP[LASTNAME]),FALSE)</f>
        <v>Exposito</v>
      </c>
      <c r="C321" s="11" t="str">
        <f>VLOOKUP(MYRANKS_H[[#This Row],[PLAYERID]],PLAYERIDMAP[],COLUMN(PLAYERIDMAP[FIRSTNAME]),FALSE)</f>
        <v xml:space="preserve">Luis </v>
      </c>
      <c r="D321" s="11" t="str">
        <f>VLOOKUP(MYRANKS_H[[#This Row],[PLAYERID]],PLAYERIDMAP[],COLUMN(PLAYERIDMAP[TEAM]),FALSE)</f>
        <v>BAL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4398</v>
      </c>
      <c r="G321" s="12">
        <f>VLOOKUP(MYRANKS_H[[#This Row],[IDFRANGRAPHS]],STEAMER_H[],COLUMN(STEAMER_H[PA]),FALSE)</f>
        <v>100</v>
      </c>
      <c r="H321" s="12">
        <f>VLOOKUP(MYRANKS_H[[#This Row],[IDFRANGRAPHS]],STEAMER_H[],COLUMN(STEAMER_H[AB]),FALSE)</f>
        <v>91</v>
      </c>
      <c r="I321" s="12">
        <f>VLOOKUP(MYRANKS_H[[#This Row],[IDFRANGRAPHS]],STEAMER_H[],COLUMN(STEAMER_H[H]),FALSE)</f>
        <v>21</v>
      </c>
      <c r="J321" s="12">
        <f>VLOOKUP(MYRANKS_H[[#This Row],[IDFRANGRAPHS]],STEAMER_H[],COLUMN(STEAMER_H[HR]),FALSE)</f>
        <v>2</v>
      </c>
      <c r="K321" s="12">
        <f>VLOOKUP(MYRANKS_H[[#This Row],[IDFRANGRAPHS]],STEAMER_H[],COLUMN(STEAMER_H[R]),FALSE)</f>
        <v>10</v>
      </c>
      <c r="L321" s="12">
        <f>VLOOKUP(MYRANKS_H[[#This Row],[IDFRANGRAPHS]],STEAMER_H[],COLUMN(STEAMER_H[RBI]),FALSE)</f>
        <v>10</v>
      </c>
      <c r="M321" s="12">
        <f>VLOOKUP(MYRANKS_H[[#This Row],[IDFRANGRAPHS]],STEAMER_H[],COLUMN(STEAMER_H[BB]),FALSE)</f>
        <v>7</v>
      </c>
      <c r="N321" s="12">
        <f>VLOOKUP(MYRANKS_H[[#This Row],[IDFRANGRAPHS]],STEAMER_H[],COLUMN(STEAMER_H[SO]),FALSE)</f>
        <v>18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0.23076923076923078</v>
      </c>
      <c r="Q321" s="26">
        <f>MYRANKS_H[[#This Row],[R]]/24.6-VLOOKUP(MYRANKS_H[[#This Row],[POS]],ReplacementLevel_H[],COLUMN(ReplacementLevel_H[R]),FALSE)</f>
        <v>-0.9834959349593495</v>
      </c>
      <c r="R321" s="26">
        <f>MYRANKS_H[[#This Row],[HR]]/10.4-VLOOKUP(MYRANKS_H[[#This Row],[POS]],ReplacementLevel_H[],COLUMN(ReplacementLevel_H[HR]),FALSE)</f>
        <v>-0.6776923076923077</v>
      </c>
      <c r="S321" s="26">
        <f>MYRANKS_H[[#This Row],[RBI]]/24.6-VLOOKUP(MYRANKS_H[[#This Row],[POS]],ReplacementLevel_H[],COLUMN(ReplacementLevel_H[RBI]),FALSE)</f>
        <v>-1.0034959349593495</v>
      </c>
      <c r="T321" s="26">
        <f>MYRANKS_H[[#This Row],[SB]]/9.4-VLOOKUP(MYRANKS_H[[#This Row],[POS]],ReplacementLevel_H[],COLUMN(ReplacementLevel_H[SB]),FALSE)</f>
        <v>-2.3617021276595748E-2</v>
      </c>
      <c r="U321" s="26">
        <f>((MYRANKS_H[[#This Row],[H]]+1768)/(MYRANKS_H[[#This Row],[AB]]+6617)-0.267)/0.0024-VLOOKUP(MYRANKS_H[[#This Row],[POS]],ReplacementLevel_H[],COLUMN(ReplacementLevel_H[AVG]),FALSE)</f>
        <v>0.22353408865036842</v>
      </c>
      <c r="V321" s="26">
        <f>MYRANKS_H[[#This Row],[RSGP]]+MYRANKS_H[[#This Row],[HRSGP]]+MYRANKS_H[[#This Row],[RBISGP]]+MYRANKS_H[[#This Row],[SBSGP]]+MYRANKS_H[[#This Row],[AVGSGP]]</f>
        <v>-2.4647671102372342</v>
      </c>
    </row>
    <row r="322" spans="1:22" ht="15" customHeight="1" x14ac:dyDescent="0.25">
      <c r="A322" s="7" t="s">
        <v>18957</v>
      </c>
      <c r="B322" s="8" t="str">
        <f>VLOOKUP(MYRANKS_H[[#This Row],[PLAYERID]],PLAYERIDMAP[],COLUMN(PLAYERIDMAP[LASTNAME]),FALSE)</f>
        <v>Lalli</v>
      </c>
      <c r="C322" s="11" t="str">
        <f>VLOOKUP(MYRANKS_H[[#This Row],[PLAYERID]],PLAYERIDMAP[],COLUMN(PLAYERIDMAP[FIRSTNAME]),FALSE)</f>
        <v xml:space="preserve">Blake </v>
      </c>
      <c r="D322" s="11" t="str">
        <f>VLOOKUP(MYRANKS_H[[#This Row],[PLAYERID]],PLAYERIDMAP[],COLUMN(PLAYERIDMAP[TEAM]),FALSE)</f>
        <v>CHC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9246</v>
      </c>
      <c r="G322" s="12">
        <f>VLOOKUP(MYRANKS_H[[#This Row],[IDFRANGRAPHS]],STEAMER_H[],COLUMN(STEAMER_H[PA]),FALSE)</f>
        <v>100</v>
      </c>
      <c r="H322" s="12">
        <f>VLOOKUP(MYRANKS_H[[#This Row],[IDFRANGRAPHS]],STEAMER_H[],COLUMN(STEAMER_H[AB]),FALSE)</f>
        <v>91</v>
      </c>
      <c r="I322" s="12">
        <f>VLOOKUP(MYRANKS_H[[#This Row],[IDFRANGRAPHS]],STEAMER_H[],COLUMN(STEAMER_H[H]),FALSE)</f>
        <v>23</v>
      </c>
      <c r="J322" s="12">
        <f>VLOOKUP(MYRANKS_H[[#This Row],[IDFRANGRAPHS]],STEAMER_H[],COLUMN(STEAMER_H[HR]),FALSE)</f>
        <v>2</v>
      </c>
      <c r="K322" s="12">
        <f>VLOOKUP(MYRANKS_H[[#This Row],[IDFRANGRAPHS]],STEAMER_H[],COLUMN(STEAMER_H[R]),FALSE)</f>
        <v>9</v>
      </c>
      <c r="L322" s="12">
        <f>VLOOKUP(MYRANKS_H[[#This Row],[IDFRANGRAPHS]],STEAMER_H[],COLUMN(STEAMER_H[RBI]),FALSE)</f>
        <v>10</v>
      </c>
      <c r="M322" s="12">
        <f>VLOOKUP(MYRANKS_H[[#This Row],[IDFRANGRAPHS]],STEAMER_H[],COLUMN(STEAMER_H[BB]),FALSE)</f>
        <v>7</v>
      </c>
      <c r="N322" s="12">
        <f>VLOOKUP(MYRANKS_H[[#This Row],[IDFRANGRAPHS]],STEAMER_H[],COLUMN(STEAMER_H[SO]),FALSE)</f>
        <v>16</v>
      </c>
      <c r="O322" s="12">
        <f>VLOOKUP(MYRANKS_H[[#This Row],[IDFRANGRAPHS]],STEAMER_H[],COLUMN(STEAMER_H[SB]),FALSE)</f>
        <v>0</v>
      </c>
      <c r="P322" s="14">
        <f>MYRANKS_H[[#This Row],[H]]/MYRANKS_H[[#This Row],[AB]]</f>
        <v>0.25274725274725274</v>
      </c>
      <c r="Q322" s="26">
        <f>MYRANKS_H[[#This Row],[R]]/24.6-VLOOKUP(MYRANKS_H[[#This Row],[POS]],ReplacementLevel_H[],COLUMN(ReplacementLevel_H[R]),FALSE)</f>
        <v>-1.0241463414634144</v>
      </c>
      <c r="R322" s="26">
        <f>MYRANKS_H[[#This Row],[HR]]/10.4-VLOOKUP(MYRANKS_H[[#This Row],[POS]],ReplacementLevel_H[],COLUMN(ReplacementLevel_H[HR]),FALSE)</f>
        <v>-0.6776923076923077</v>
      </c>
      <c r="S322" s="26">
        <f>MYRANKS_H[[#This Row],[RBI]]/24.6-VLOOKUP(MYRANKS_H[[#This Row],[POS]],ReplacementLevel_H[],COLUMN(ReplacementLevel_H[RBI]),FALSE)</f>
        <v>-1.0034959349593495</v>
      </c>
      <c r="T322" s="26">
        <f>MYRANKS_H[[#This Row],[SB]]/9.4-VLOOKUP(MYRANKS_H[[#This Row],[POS]],ReplacementLevel_H[],COLUMN(ReplacementLevel_H[SB]),FALSE)</f>
        <v>-0.13</v>
      </c>
      <c r="U322" s="26">
        <f>((MYRANKS_H[[#This Row],[H]]+1768)/(MYRANKS_H[[#This Row],[AB]]+6617)-0.267)/0.0024-VLOOKUP(MYRANKS_H[[#This Row],[POS]],ReplacementLevel_H[],COLUMN(ReplacementLevel_H[AVG]),FALSE)</f>
        <v>0.34776386404292764</v>
      </c>
      <c r="V322" s="26">
        <f>MYRANKS_H[[#This Row],[RSGP]]+MYRANKS_H[[#This Row],[HRSGP]]+MYRANKS_H[[#This Row],[RBISGP]]+MYRANKS_H[[#This Row],[SBSGP]]+MYRANKS_H[[#This Row],[AVGSGP]]</f>
        <v>-2.487570720072144</v>
      </c>
    </row>
    <row r="323" spans="1:22" ht="15" customHeight="1" x14ac:dyDescent="0.25">
      <c r="A323" s="7" t="s">
        <v>18710</v>
      </c>
      <c r="B323" s="8" t="str">
        <f>VLOOKUP(MYRANKS_H[[#This Row],[PLAYERID]],PLAYERIDMAP[],COLUMN(PLAYERIDMAP[LASTNAME]),FALSE)</f>
        <v>Jackson</v>
      </c>
      <c r="C323" s="11" t="str">
        <f>VLOOKUP(MYRANKS_H[[#This Row],[PLAYERID]],PLAYERIDMAP[],COLUMN(PLAYERIDMAP[FIRSTNAME]),FALSE)</f>
        <v xml:space="preserve">Brett </v>
      </c>
      <c r="D323" s="11" t="str">
        <f>VLOOKUP(MYRANKS_H[[#This Row],[PLAYERID]],PLAYERIDMAP[],COLUMN(PLAYERIDMAP[TEAM]),FALSE)</f>
        <v>CHC</v>
      </c>
      <c r="E323" s="11" t="str">
        <f>VLOOKUP(MYRANKS_H[[#This Row],[PLAYERID]],PLAYERIDMAP[],COLUMN(PLAYERIDMAP[POS]),FALSE)</f>
        <v>OF</v>
      </c>
      <c r="F323" s="11">
        <f>VLOOKUP(MYRANKS_H[[#This Row],[PLAYERID]],PLAYERIDMAP[],COLUMN(PLAYERIDMAP[IDFANGRAPHS]),FALSE)</f>
        <v>9632</v>
      </c>
      <c r="G323" s="12">
        <f>VLOOKUP(MYRANKS_H[[#This Row],[IDFRANGRAPHS]],STEAMER_H[],COLUMN(STEAMER_H[PA]),FALSE)</f>
        <v>276</v>
      </c>
      <c r="H323" s="12">
        <f>VLOOKUP(MYRANKS_H[[#This Row],[IDFRANGRAPHS]],STEAMER_H[],COLUMN(STEAMER_H[AB]),FALSE)</f>
        <v>241</v>
      </c>
      <c r="I323" s="12">
        <f>VLOOKUP(MYRANKS_H[[#This Row],[IDFRANGRAPHS]],STEAMER_H[],COLUMN(STEAMER_H[H]),FALSE)</f>
        <v>56</v>
      </c>
      <c r="J323" s="12">
        <f>VLOOKUP(MYRANKS_H[[#This Row],[IDFRANGRAPHS]],STEAMER_H[],COLUMN(STEAMER_H[HR]),FALSE)</f>
        <v>8</v>
      </c>
      <c r="K323" s="12">
        <f>VLOOKUP(MYRANKS_H[[#This Row],[IDFRANGRAPHS]],STEAMER_H[],COLUMN(STEAMER_H[R]),FALSE)</f>
        <v>31</v>
      </c>
      <c r="L323" s="12">
        <f>VLOOKUP(MYRANKS_H[[#This Row],[IDFRANGRAPHS]],STEAMER_H[],COLUMN(STEAMER_H[RBI]),FALSE)</f>
        <v>30</v>
      </c>
      <c r="M323" s="12">
        <f>VLOOKUP(MYRANKS_H[[#This Row],[IDFRANGRAPHS]],STEAMER_H[],COLUMN(STEAMER_H[BB]),FALSE)</f>
        <v>29</v>
      </c>
      <c r="N323" s="12">
        <f>VLOOKUP(MYRANKS_H[[#This Row],[IDFRANGRAPHS]],STEAMER_H[],COLUMN(STEAMER_H[SO]),FALSE)</f>
        <v>82</v>
      </c>
      <c r="O323" s="12">
        <f>VLOOKUP(MYRANKS_H[[#This Row],[IDFRANGRAPHS]],STEAMER_H[],COLUMN(STEAMER_H[SB]),FALSE)</f>
        <v>10</v>
      </c>
      <c r="P323" s="14">
        <f>MYRANKS_H[[#This Row],[H]]/MYRANKS_H[[#This Row],[AB]]</f>
        <v>0.23236514522821577</v>
      </c>
      <c r="Q323" s="26">
        <f>MYRANKS_H[[#This Row],[R]]/24.6-VLOOKUP(MYRANKS_H[[#This Row],[POS]],ReplacementLevel_H[],COLUMN(ReplacementLevel_H[R]),FALSE)</f>
        <v>-1.109837398373984</v>
      </c>
      <c r="R323" s="26">
        <f>MYRANKS_H[[#This Row],[HR]]/10.4-VLOOKUP(MYRANKS_H[[#This Row],[POS]],ReplacementLevel_H[],COLUMN(ReplacementLevel_H[HR]),FALSE)</f>
        <v>-0.33076923076923093</v>
      </c>
      <c r="S323" s="26">
        <f>MYRANKS_H[[#This Row],[RBI]]/24.6-VLOOKUP(MYRANKS_H[[#This Row],[POS]],ReplacementLevel_H[],COLUMN(ReplacementLevel_H[RBI]),FALSE)</f>
        <v>-0.82048780487804884</v>
      </c>
      <c r="T323" s="26">
        <f>MYRANKS_H[[#This Row],[SB]]/9.4-VLOOKUP(MYRANKS_H[[#This Row],[POS]],ReplacementLevel_H[],COLUMN(ReplacementLevel_H[SB]),FALSE)</f>
        <v>-0.27617021276595755</v>
      </c>
      <c r="U323" s="26">
        <f>((MYRANKS_H[[#This Row],[H]]+1768)/(MYRANKS_H[[#This Row],[AB]]+6617)-0.267)/0.0024-VLOOKUP(MYRANKS_H[[#This Row],[POS]],ReplacementLevel_H[],COLUMN(ReplacementLevel_H[AVG]),FALSE)</f>
        <v>-0.35051910177895984</v>
      </c>
      <c r="V323" s="26">
        <f>MYRANKS_H[[#This Row],[RSGP]]+MYRANKS_H[[#This Row],[HRSGP]]+MYRANKS_H[[#This Row],[RBISGP]]+MYRANKS_H[[#This Row],[SBSGP]]+MYRANKS_H[[#This Row],[AVGSGP]]</f>
        <v>-2.8877837485661813</v>
      </c>
    </row>
    <row r="324" spans="1:22" ht="15" customHeight="1" x14ac:dyDescent="0.25">
      <c r="A324" s="7" t="s">
        <v>18593</v>
      </c>
      <c r="B324" s="8" t="str">
        <f>VLOOKUP(MYRANKS_H[[#This Row],[PLAYERID]],PLAYERIDMAP[],COLUMN(PLAYERIDMAP[LASTNAME]),FALSE)</f>
        <v>Holaday</v>
      </c>
      <c r="C324" s="11" t="str">
        <f>VLOOKUP(MYRANKS_H[[#This Row],[PLAYERID]],PLAYERIDMAP[],COLUMN(PLAYERIDMAP[FIRSTNAME]),FALSE)</f>
        <v xml:space="preserve">Bryan </v>
      </c>
      <c r="D324" s="11" t="str">
        <f>VLOOKUP(MYRANKS_H[[#This Row],[PLAYERID]],PLAYERIDMAP[],COLUMN(PLAYERIDMAP[TEAM]),FALSE)</f>
        <v>DET</v>
      </c>
      <c r="E324" s="11" t="str">
        <f>VLOOKUP(MYRANKS_H[[#This Row],[PLAYERID]],PLAYERIDMAP[],COLUMN(PLAYERIDMAP[POS]),FALSE)</f>
        <v>C</v>
      </c>
      <c r="F324" s="11">
        <f>VLOOKUP(MYRANKS_H[[#This Row],[PLAYERID]],PLAYERIDMAP[],COLUMN(PLAYERIDMAP[IDFANGRAPHS]),FALSE)</f>
        <v>11287</v>
      </c>
      <c r="G324" s="12">
        <f>VLOOKUP(MYRANKS_H[[#This Row],[IDFRANGRAPHS]],STEAMER_H[],COLUMN(STEAMER_H[PA]),FALSE)</f>
        <v>100</v>
      </c>
      <c r="H324" s="12">
        <f>VLOOKUP(MYRANKS_H[[#This Row],[IDFRANGRAPHS]],STEAMER_H[],COLUMN(STEAMER_H[AB]),FALSE)</f>
        <v>91</v>
      </c>
      <c r="I324" s="12">
        <f>VLOOKUP(MYRANKS_H[[#This Row],[IDFRANGRAPHS]],STEAMER_H[],COLUMN(STEAMER_H[H]),FALSE)</f>
        <v>21</v>
      </c>
      <c r="J324" s="12">
        <f>VLOOKUP(MYRANKS_H[[#This Row],[IDFRANGRAPHS]],STEAMER_H[],COLUMN(STEAMER_H[HR]),FALSE)</f>
        <v>1</v>
      </c>
      <c r="K324" s="12">
        <f>VLOOKUP(MYRANKS_H[[#This Row],[IDFRANGRAPHS]],STEAMER_H[],COLUMN(STEAMER_H[R]),FALSE)</f>
        <v>10</v>
      </c>
      <c r="L324" s="12">
        <f>VLOOKUP(MYRANKS_H[[#This Row],[IDFRANGRAPHS]],STEAMER_H[],COLUMN(STEAMER_H[RBI]),FALSE)</f>
        <v>9</v>
      </c>
      <c r="M324" s="12">
        <f>VLOOKUP(MYRANKS_H[[#This Row],[IDFRANGRAPHS]],STEAMER_H[],COLUMN(STEAMER_H[BB]),FALSE)</f>
        <v>6</v>
      </c>
      <c r="N324" s="12">
        <f>VLOOKUP(MYRANKS_H[[#This Row],[IDFRANGRAPHS]],STEAMER_H[],COLUMN(STEAMER_H[SO]),FALSE)</f>
        <v>18</v>
      </c>
      <c r="O324" s="12">
        <f>VLOOKUP(MYRANKS_H[[#This Row],[IDFRANGRAPHS]],STEAMER_H[],COLUMN(STEAMER_H[SB]),FALSE)</f>
        <v>2</v>
      </c>
      <c r="P324" s="14">
        <f>MYRANKS_H[[#This Row],[H]]/MYRANKS_H[[#This Row],[AB]]</f>
        <v>0.23076923076923078</v>
      </c>
      <c r="Q324" s="26">
        <f>MYRANKS_H[[#This Row],[R]]/24.6-VLOOKUP(MYRANKS_H[[#This Row],[POS]],ReplacementLevel_H[],COLUMN(ReplacementLevel_H[R]),FALSE)</f>
        <v>-0.9834959349593495</v>
      </c>
      <c r="R324" s="26">
        <f>MYRANKS_H[[#This Row],[HR]]/10.4-VLOOKUP(MYRANKS_H[[#This Row],[POS]],ReplacementLevel_H[],COLUMN(ReplacementLevel_H[HR]),FALSE)</f>
        <v>-0.77384615384615385</v>
      </c>
      <c r="S324" s="26">
        <f>MYRANKS_H[[#This Row],[RBI]]/24.6-VLOOKUP(MYRANKS_H[[#This Row],[POS]],ReplacementLevel_H[],COLUMN(ReplacementLevel_H[RBI]),FALSE)</f>
        <v>-1.0441463414634145</v>
      </c>
      <c r="T324" s="26">
        <f>MYRANKS_H[[#This Row],[SB]]/9.4-VLOOKUP(MYRANKS_H[[#This Row],[POS]],ReplacementLevel_H[],COLUMN(ReplacementLevel_H[SB]),FALSE)</f>
        <v>8.2765957446808508E-2</v>
      </c>
      <c r="U324" s="26">
        <f>((MYRANKS_H[[#This Row],[H]]+1768)/(MYRANKS_H[[#This Row],[AB]]+6617)-0.267)/0.0024-VLOOKUP(MYRANKS_H[[#This Row],[POS]],ReplacementLevel_H[],COLUMN(ReplacementLevel_H[AVG]),FALSE)</f>
        <v>0.22353408865036842</v>
      </c>
      <c r="V324" s="26">
        <f>MYRANKS_H[[#This Row],[RSGP]]+MYRANKS_H[[#This Row],[HRSGP]]+MYRANKS_H[[#This Row],[RBISGP]]+MYRANKS_H[[#This Row],[SBSGP]]+MYRANKS_H[[#This Row],[AVGSGP]]</f>
        <v>-2.4951883841717408</v>
      </c>
    </row>
    <row r="325" spans="1:22" ht="15" customHeight="1" x14ac:dyDescent="0.25">
      <c r="A325" s="7" t="s">
        <v>19242</v>
      </c>
      <c r="B325" s="8" t="str">
        <f>VLOOKUP(MYRANKS_H[[#This Row],[PLAYERID]],PLAYERIDMAP[],COLUMN(PLAYERIDMAP[LASTNAME]),FALSE)</f>
        <v>Mathis</v>
      </c>
      <c r="C325" s="11" t="str">
        <f>VLOOKUP(MYRANKS_H[[#This Row],[PLAYERID]],PLAYERIDMAP[],COLUMN(PLAYERIDMAP[FIRSTNAME]),FALSE)</f>
        <v xml:space="preserve">Jeff </v>
      </c>
      <c r="D325" s="11" t="str">
        <f>VLOOKUP(MYRANKS_H[[#This Row],[PLAYERID]],PLAYERIDMAP[],COLUMN(PLAYERIDMAP[TEAM]),FALSE)</f>
        <v>MIA</v>
      </c>
      <c r="E325" s="11" t="str">
        <f>VLOOKUP(MYRANKS_H[[#This Row],[PLAYERID]],PLAYERIDMAP[],COLUMN(PLAYERIDMAP[POS]),FALSE)</f>
        <v>C</v>
      </c>
      <c r="F325" s="11">
        <f>VLOOKUP(MYRANKS_H[[#This Row],[PLAYERID]],PLAYERIDMAP[],COLUMN(PLAYERIDMAP[IDFANGRAPHS]),FALSE)</f>
        <v>3448</v>
      </c>
      <c r="G325" s="12">
        <f>VLOOKUP(MYRANKS_H[[#This Row],[IDFRANGRAPHS]],STEAMER_H[],COLUMN(STEAMER_H[PA]),FALSE)</f>
        <v>156</v>
      </c>
      <c r="H325" s="12">
        <f>VLOOKUP(MYRANKS_H[[#This Row],[IDFRANGRAPHS]],STEAMER_H[],COLUMN(STEAMER_H[AB]),FALSE)</f>
        <v>144</v>
      </c>
      <c r="I325" s="12">
        <f>VLOOKUP(MYRANKS_H[[#This Row],[IDFRANGRAPHS]],STEAMER_H[],COLUMN(STEAMER_H[H]),FALSE)</f>
        <v>29</v>
      </c>
      <c r="J325" s="12">
        <f>VLOOKUP(MYRANKS_H[[#This Row],[IDFRANGRAPHS]],STEAMER_H[],COLUMN(STEAMER_H[HR]),FALSE)</f>
        <v>3</v>
      </c>
      <c r="K325" s="12">
        <f>VLOOKUP(MYRANKS_H[[#This Row],[IDFRANGRAPHS]],STEAMER_H[],COLUMN(STEAMER_H[R]),FALSE)</f>
        <v>12</v>
      </c>
      <c r="L325" s="12">
        <f>VLOOKUP(MYRANKS_H[[#This Row],[IDFRANGRAPHS]],STEAMER_H[],COLUMN(STEAMER_H[RBI]),FALSE)</f>
        <v>14</v>
      </c>
      <c r="M325" s="12">
        <f>VLOOKUP(MYRANKS_H[[#This Row],[IDFRANGRAPHS]],STEAMER_H[],COLUMN(STEAMER_H[BB]),FALSE)</f>
        <v>9</v>
      </c>
      <c r="N325" s="12">
        <f>VLOOKUP(MYRANKS_H[[#This Row],[IDFRANGRAPHS]],STEAMER_H[],COLUMN(STEAMER_H[SO]),FALSE)</f>
        <v>42</v>
      </c>
      <c r="O325" s="12">
        <f>VLOOKUP(MYRANKS_H[[#This Row],[IDFRANGRAPHS]],STEAMER_H[],COLUMN(STEAMER_H[SB]),FALSE)</f>
        <v>1</v>
      </c>
      <c r="P325" s="14">
        <f>MYRANKS_H[[#This Row],[H]]/MYRANKS_H[[#This Row],[AB]]</f>
        <v>0.2013888888888889</v>
      </c>
      <c r="Q325" s="26">
        <f>MYRANKS_H[[#This Row],[R]]/24.6-VLOOKUP(MYRANKS_H[[#This Row],[POS]],ReplacementLevel_H[],COLUMN(ReplacementLevel_H[R]),FALSE)</f>
        <v>-0.90219512195121943</v>
      </c>
      <c r="R325" s="26">
        <f>MYRANKS_H[[#This Row],[HR]]/10.4-VLOOKUP(MYRANKS_H[[#This Row],[POS]],ReplacementLevel_H[],COLUMN(ReplacementLevel_H[HR]),FALSE)</f>
        <v>-0.58153846153846156</v>
      </c>
      <c r="S325" s="26">
        <f>MYRANKS_H[[#This Row],[RBI]]/24.6-VLOOKUP(MYRANKS_H[[#This Row],[POS]],ReplacementLevel_H[],COLUMN(ReplacementLevel_H[RBI]),FALSE)</f>
        <v>-0.84089430894308936</v>
      </c>
      <c r="T325" s="26">
        <f>MYRANKS_H[[#This Row],[SB]]/9.4-VLOOKUP(MYRANKS_H[[#This Row],[POS]],ReplacementLevel_H[],COLUMN(ReplacementLevel_H[SB]),FALSE)</f>
        <v>-2.3617021276595748E-2</v>
      </c>
      <c r="U325" s="26">
        <f>((MYRANKS_H[[#This Row],[H]]+1768)/(MYRANKS_H[[#This Row],[AB]]+6617)-0.267)/0.0024-VLOOKUP(MYRANKS_H[[#This Row],[POS]],ReplacementLevel_H[],COLUMN(ReplacementLevel_H[AVG]),FALSE)</f>
        <v>-0.15454814376571513</v>
      </c>
      <c r="V325" s="26">
        <f>MYRANKS_H[[#This Row],[RSGP]]+MYRANKS_H[[#This Row],[HRSGP]]+MYRANKS_H[[#This Row],[RBISGP]]+MYRANKS_H[[#This Row],[SBSGP]]+MYRANKS_H[[#This Row],[AVGSGP]]</f>
        <v>-2.5027930574750812</v>
      </c>
    </row>
    <row r="326" spans="1:22" ht="15" customHeight="1" x14ac:dyDescent="0.25">
      <c r="A326" s="7" t="s">
        <v>17107</v>
      </c>
      <c r="B326" s="8" t="str">
        <f>VLOOKUP(MYRANKS_H[[#This Row],[PLAYERID]],PLAYERIDMAP[],COLUMN(PLAYERIDMAP[LASTNAME]),FALSE)</f>
        <v>Barajas</v>
      </c>
      <c r="C326" s="11" t="str">
        <f>VLOOKUP(MYRANKS_H[[#This Row],[PLAYERID]],PLAYERIDMAP[],COLUMN(PLAYERIDMAP[FIRSTNAME]),FALSE)</f>
        <v xml:space="preserve">Rod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45</v>
      </c>
      <c r="G326" s="12">
        <f>VLOOKUP(MYRANKS_H[[#This Row],[IDFRANGRAPHS]],STEAMER_H[],COLUMN(STEAMER_H[PA]),FALSE)</f>
        <v>100</v>
      </c>
      <c r="H326" s="12">
        <f>VLOOKUP(MYRANKS_H[[#This Row],[IDFRANGRAPHS]],STEAMER_H[],COLUMN(STEAMER_H[AB]),FALSE)</f>
        <v>90</v>
      </c>
      <c r="I326" s="12">
        <f>VLOOKUP(MYRANKS_H[[#This Row],[IDFRANGRAPHS]],STEAMER_H[],COLUMN(STEAMER_H[H]),FALSE)</f>
        <v>20</v>
      </c>
      <c r="J326" s="12">
        <f>VLOOKUP(MYRANKS_H[[#This Row],[IDFRANGRAPHS]],STEAMER_H[],COLUMN(STEAMER_H[HR]),FALSE)</f>
        <v>3</v>
      </c>
      <c r="K326" s="12">
        <f>VLOOKUP(MYRANKS_H[[#This Row],[IDFRANGRAPHS]],STEAMER_H[],COLUMN(STEAMER_H[R]),FALSE)</f>
        <v>9</v>
      </c>
      <c r="L326" s="12">
        <f>VLOOKUP(MYRANKS_H[[#This Row],[IDFRANGRAPHS]],STEAMER_H[],COLUMN(STEAMER_H[RBI]),FALSE)</f>
        <v>11</v>
      </c>
      <c r="M326" s="12">
        <f>VLOOKUP(MYRANKS_H[[#This Row],[IDFRANGRAPHS]],STEAMER_H[],COLUMN(STEAMER_H[BB]),FALSE)</f>
        <v>7</v>
      </c>
      <c r="N326" s="12">
        <f>VLOOKUP(MYRANKS_H[[#This Row],[IDFRANGRAPHS]],STEAMER_H[],COLUMN(STEAMER_H[SO]),FALSE)</f>
        <v>20</v>
      </c>
      <c r="O326" s="12">
        <f>VLOOKUP(MYRANKS_H[[#This Row],[IDFRANGRAPHS]],STEAMER_H[],COLUMN(STEAMER_H[SB]),FALSE)</f>
        <v>0</v>
      </c>
      <c r="P326" s="14">
        <f>MYRANKS_H[[#This Row],[H]]/MYRANKS_H[[#This Row],[AB]]</f>
        <v>0.22222222222222221</v>
      </c>
      <c r="Q326" s="26">
        <f>MYRANKS_H[[#This Row],[R]]/24.6-VLOOKUP(MYRANKS_H[[#This Row],[POS]],ReplacementLevel_H[],COLUMN(ReplacementLevel_H[R]),FALSE)</f>
        <v>-1.0241463414634144</v>
      </c>
      <c r="R326" s="26">
        <f>MYRANKS_H[[#This Row],[HR]]/10.4-VLOOKUP(MYRANKS_H[[#This Row],[POS]],ReplacementLevel_H[],COLUMN(ReplacementLevel_H[HR]),FALSE)</f>
        <v>-0.58153846153846156</v>
      </c>
      <c r="S326" s="26">
        <f>MYRANKS_H[[#This Row],[RBI]]/24.6-VLOOKUP(MYRANKS_H[[#This Row],[POS]],ReplacementLevel_H[],COLUMN(ReplacementLevel_H[RBI]),FALSE)</f>
        <v>-0.96284552845528448</v>
      </c>
      <c r="T326" s="26">
        <f>MYRANKS_H[[#This Row],[SB]]/9.4-VLOOKUP(MYRANKS_H[[#This Row],[POS]],ReplacementLevel_H[],COLUMN(ReplacementLevel_H[SB]),FALSE)</f>
        <v>-0.13</v>
      </c>
      <c r="U326" s="26">
        <f>((MYRANKS_H[[#This Row],[H]]+1768)/(MYRANKS_H[[#This Row],[AB]]+6617)-0.267)/0.0024-VLOOKUP(MYRANKS_H[[#This Row],[POS]],ReplacementLevel_H[],COLUMN(ReplacementLevel_H[AVG]),FALSE)</f>
        <v>0.17797823169821297</v>
      </c>
      <c r="V326" s="26">
        <f>MYRANKS_H[[#This Row],[RSGP]]+MYRANKS_H[[#This Row],[HRSGP]]+MYRANKS_H[[#This Row],[RBISGP]]+MYRANKS_H[[#This Row],[SBSGP]]+MYRANKS_H[[#This Row],[AVGSGP]]</f>
        <v>-2.5205520997589472</v>
      </c>
    </row>
    <row r="327" spans="1:22" x14ac:dyDescent="0.25">
      <c r="A327" s="7" t="s">
        <v>17115</v>
      </c>
      <c r="B327" s="8" t="str">
        <f>VLOOKUP(MYRANKS_H[[#This Row],[PLAYERID]],PLAYERIDMAP[],COLUMN(PLAYERIDMAP[LASTNAME]),FALSE)</f>
        <v>Barmes</v>
      </c>
      <c r="C327" s="11" t="str">
        <f>VLOOKUP(MYRANKS_H[[#This Row],[PLAYERID]],PLAYERIDMAP[],COLUMN(PLAYERIDMAP[FIRSTNAME]),FALSE)</f>
        <v xml:space="preserve">Clint </v>
      </c>
      <c r="D327" s="11" t="str">
        <f>VLOOKUP(MYRANKS_H[[#This Row],[PLAYERID]],PLAYERIDMAP[],COLUMN(PLAYERIDMAP[TEAM]),FALSE)</f>
        <v>PIT</v>
      </c>
      <c r="E327" s="11" t="str">
        <f>VLOOKUP(MYRANKS_H[[#This Row],[PLAYERID]],PLAYERIDMAP[],COLUMN(PLAYERIDMAP[POS]),FALSE)</f>
        <v>SS</v>
      </c>
      <c r="F327" s="11">
        <f>VLOOKUP(MYRANKS_H[[#This Row],[PLAYERID]],PLAYERIDMAP[],COLUMN(PLAYERIDMAP[IDFANGRAPHS]),FALSE)</f>
        <v>1830</v>
      </c>
      <c r="G327" s="12">
        <f>VLOOKUP(MYRANKS_H[[#This Row],[IDFRANGRAPHS]],STEAMER_H[],COLUMN(STEAMER_H[PA]),FALSE)</f>
        <v>409</v>
      </c>
      <c r="H327" s="12">
        <f>VLOOKUP(MYRANKS_H[[#This Row],[IDFRANGRAPHS]],STEAMER_H[],COLUMN(STEAMER_H[AB]),FALSE)</f>
        <v>372</v>
      </c>
      <c r="I327" s="12">
        <f>VLOOKUP(MYRANKS_H[[#This Row],[IDFRANGRAPHS]],STEAMER_H[],COLUMN(STEAMER_H[H]),FALSE)</f>
        <v>88</v>
      </c>
      <c r="J327" s="12">
        <f>VLOOKUP(MYRANKS_H[[#This Row],[IDFRANGRAPHS]],STEAMER_H[],COLUMN(STEAMER_H[HR]),FALSE)</f>
        <v>8</v>
      </c>
      <c r="K327" s="12">
        <f>VLOOKUP(MYRANKS_H[[#This Row],[IDFRANGRAPHS]],STEAMER_H[],COLUMN(STEAMER_H[R]),FALSE)</f>
        <v>35</v>
      </c>
      <c r="L327" s="12">
        <f>VLOOKUP(MYRANKS_H[[#This Row],[IDFRANGRAPHS]],STEAMER_H[],COLUMN(STEAMER_H[RBI]),FALSE)</f>
        <v>38</v>
      </c>
      <c r="M327" s="12">
        <f>VLOOKUP(MYRANKS_H[[#This Row],[IDFRANGRAPHS]],STEAMER_H[],COLUMN(STEAMER_H[BB]),FALSE)</f>
        <v>25</v>
      </c>
      <c r="N327" s="12">
        <f>VLOOKUP(MYRANKS_H[[#This Row],[IDFRANGRAPHS]],STEAMER_H[],COLUMN(STEAMER_H[SO]),FALSE)</f>
        <v>79</v>
      </c>
      <c r="O327" s="12">
        <f>VLOOKUP(MYRANKS_H[[#This Row],[IDFRANGRAPHS]],STEAMER_H[],COLUMN(STEAMER_H[SB]),FALSE)</f>
        <v>1</v>
      </c>
      <c r="P327" s="14">
        <f>MYRANKS_H[[#This Row],[H]]/MYRANKS_H[[#This Row],[AB]]</f>
        <v>0.23655913978494625</v>
      </c>
      <c r="Q327" s="26">
        <f>MYRANKS_H[[#This Row],[R]]/24.6-VLOOKUP(MYRANKS_H[[#This Row],[POS]],ReplacementLevel_H[],COLUMN(ReplacementLevel_H[R]),FALSE)</f>
        <v>-0.65723577235772379</v>
      </c>
      <c r="R327" s="26">
        <f>MYRANKS_H[[#This Row],[HR]]/10.4-VLOOKUP(MYRANKS_H[[#This Row],[POS]],ReplacementLevel_H[],COLUMN(ReplacementLevel_H[HR]),FALSE)</f>
        <v>-0.13076923076923086</v>
      </c>
      <c r="S327" s="26">
        <f>MYRANKS_H[[#This Row],[RBI]]/24.6-VLOOKUP(MYRANKS_H[[#This Row],[POS]],ReplacementLevel_H[],COLUMN(ReplacementLevel_H[RBI]),FALSE)</f>
        <v>-0.39528455284552844</v>
      </c>
      <c r="T327" s="26">
        <f>MYRANKS_H[[#This Row],[SB]]/9.4-VLOOKUP(MYRANKS_H[[#This Row],[POS]],ReplacementLevel_H[],COLUMN(ReplacementLevel_H[SB]),FALSE)</f>
        <v>-1.3636170212765957</v>
      </c>
      <c r="U327" s="26">
        <f>((MYRANKS_H[[#This Row],[H]]+1768)/(MYRANKS_H[[#This Row],[AB]]+6617)-0.267)/0.0024-VLOOKUP(MYRANKS_H[[#This Row],[POS]],ReplacementLevel_H[],COLUMN(ReplacementLevel_H[AVG]),FALSE)</f>
        <v>-0.46993084370678351</v>
      </c>
      <c r="V327" s="26">
        <f>MYRANKS_H[[#This Row],[RSGP]]+MYRANKS_H[[#This Row],[HRSGP]]+MYRANKS_H[[#This Row],[RBISGP]]+MYRANKS_H[[#This Row],[SBSGP]]+MYRANKS_H[[#This Row],[AVGSGP]]</f>
        <v>-3.0168374209558619</v>
      </c>
    </row>
    <row r="328" spans="1:22" x14ac:dyDescent="0.25">
      <c r="A328" s="7" t="s">
        <v>17770</v>
      </c>
      <c r="B328" s="8" t="str">
        <f>VLOOKUP(MYRANKS_H[[#This Row],[PLAYERID]],PLAYERIDMAP[],COLUMN(PLAYERIDMAP[LASTNAME]),FALSE)</f>
        <v>Cruz</v>
      </c>
      <c r="C328" s="11" t="str">
        <f>VLOOKUP(MYRANKS_H[[#This Row],[PLAYERID]],PLAYERIDMAP[],COLUMN(PLAYERIDMAP[FIRSTNAME]),FALSE)</f>
        <v xml:space="preserve">Tony </v>
      </c>
      <c r="D328" s="11" t="str">
        <f>VLOOKUP(MYRANKS_H[[#This Row],[PLAYERID]],PLAYERIDMAP[],COLUMN(PLAYERIDMAP[TEAM]),FALSE)</f>
        <v>STL</v>
      </c>
      <c r="E328" s="11" t="str">
        <f>VLOOKUP(MYRANKS_H[[#This Row],[PLAYERID]],PLAYERIDMAP[],COLUMN(PLAYERIDMAP[POS]),FALSE)</f>
        <v>C</v>
      </c>
      <c r="F328" s="11">
        <f>VLOOKUP(MYRANKS_H[[#This Row],[PLAYERID]],PLAYERIDMAP[],COLUMN(PLAYERIDMAP[IDFANGRAPHS]),FALSE)</f>
        <v>2802</v>
      </c>
      <c r="G328" s="12">
        <f>VLOOKUP(MYRANKS_H[[#This Row],[IDFRANGRAPHS]],STEAMER_H[],COLUMN(STEAMER_H[PA]),FALSE)</f>
        <v>100</v>
      </c>
      <c r="H328" s="12">
        <f>VLOOKUP(MYRANKS_H[[#This Row],[IDFRANGRAPHS]],STEAMER_H[],COLUMN(STEAMER_H[AB]),FALSE)</f>
        <v>91</v>
      </c>
      <c r="I328" s="12">
        <f>VLOOKUP(MYRANKS_H[[#This Row],[IDFRANGRAPHS]],STEAMER_H[],COLUMN(STEAMER_H[H]),FALSE)</f>
        <v>22</v>
      </c>
      <c r="J328" s="12">
        <f>VLOOKUP(MYRANKS_H[[#This Row],[IDFRANGRAPHS]],STEAMER_H[],COLUMN(STEAMER_H[HR]),FALSE)</f>
        <v>2</v>
      </c>
      <c r="K328" s="12">
        <f>VLOOKUP(MYRANKS_H[[#This Row],[IDFRANGRAPHS]],STEAMER_H[],COLUMN(STEAMER_H[R]),FALSE)</f>
        <v>9</v>
      </c>
      <c r="L328" s="12">
        <f>VLOOKUP(MYRANKS_H[[#This Row],[IDFRANGRAPHS]],STEAMER_H[],COLUMN(STEAMER_H[RBI]),FALSE)</f>
        <v>10</v>
      </c>
      <c r="M328" s="12">
        <f>VLOOKUP(MYRANKS_H[[#This Row],[IDFRANGRAPHS]],STEAMER_H[],COLUMN(STEAMER_H[BB]),FALSE)</f>
        <v>6</v>
      </c>
      <c r="N328" s="12">
        <f>VLOOKUP(MYRANKS_H[[#This Row],[IDFRANGRAPHS]],STEAMER_H[],COLUMN(STEAMER_H[SO]),FALSE)</f>
        <v>16</v>
      </c>
      <c r="O328" s="12">
        <f>VLOOKUP(MYRANKS_H[[#This Row],[IDFRANGRAPHS]],STEAMER_H[],COLUMN(STEAMER_H[SB]),FALSE)</f>
        <v>0</v>
      </c>
      <c r="P328" s="14">
        <f>MYRANKS_H[[#This Row],[H]]/MYRANKS_H[[#This Row],[AB]]</f>
        <v>0.24175824175824176</v>
      </c>
      <c r="Q328" s="26">
        <f>MYRANKS_H[[#This Row],[R]]/24.6-VLOOKUP(MYRANKS_H[[#This Row],[POS]],ReplacementLevel_H[],COLUMN(ReplacementLevel_H[R]),FALSE)</f>
        <v>-1.0241463414634144</v>
      </c>
      <c r="R328" s="26">
        <f>MYRANKS_H[[#This Row],[HR]]/10.4-VLOOKUP(MYRANKS_H[[#This Row],[POS]],ReplacementLevel_H[],COLUMN(ReplacementLevel_H[HR]),FALSE)</f>
        <v>-0.6776923076923077</v>
      </c>
      <c r="S328" s="26">
        <f>MYRANKS_H[[#This Row],[RBI]]/24.6-VLOOKUP(MYRANKS_H[[#This Row],[POS]],ReplacementLevel_H[],COLUMN(ReplacementLevel_H[RBI]),FALSE)</f>
        <v>-1.0034959349593495</v>
      </c>
      <c r="T328" s="26">
        <f>MYRANKS_H[[#This Row],[SB]]/9.4-VLOOKUP(MYRANKS_H[[#This Row],[POS]],ReplacementLevel_H[],COLUMN(ReplacementLevel_H[SB]),FALSE)</f>
        <v>-0.13</v>
      </c>
      <c r="U328" s="26">
        <f>((MYRANKS_H[[#This Row],[H]]+1768)/(MYRANKS_H[[#This Row],[AB]]+6617)-0.267)/0.0024-VLOOKUP(MYRANKS_H[[#This Row],[POS]],ReplacementLevel_H[],COLUMN(ReplacementLevel_H[AVG]),FALSE)</f>
        <v>0.28564897634664799</v>
      </c>
      <c r="V328" s="26">
        <f>MYRANKS_H[[#This Row],[RSGP]]+MYRANKS_H[[#This Row],[HRSGP]]+MYRANKS_H[[#This Row],[RBISGP]]+MYRANKS_H[[#This Row],[SBSGP]]+MYRANKS_H[[#This Row],[AVGSGP]]</f>
        <v>-2.5496856077684233</v>
      </c>
    </row>
    <row r="329" spans="1:22" ht="15" customHeight="1" x14ac:dyDescent="0.25">
      <c r="A329" s="7" t="s">
        <v>18516</v>
      </c>
      <c r="B329" s="8" t="str">
        <f>VLOOKUP(MYRANKS_H[[#This Row],[PLAYERID]],PLAYERIDMAP[],COLUMN(PLAYERIDMAP[LASTNAME]),FALSE)</f>
        <v>Heisey</v>
      </c>
      <c r="C329" s="11" t="str">
        <f>VLOOKUP(MYRANKS_H[[#This Row],[PLAYERID]],PLAYERIDMAP[],COLUMN(PLAYERIDMAP[FIRSTNAME]),FALSE)</f>
        <v xml:space="preserve">Chris </v>
      </c>
      <c r="D329" s="11" t="str">
        <f>VLOOKUP(MYRANKS_H[[#This Row],[PLAYERID]],PLAYERIDMAP[],COLUMN(PLAYERIDMAP[TEAM]),FALSE)</f>
        <v>CIN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3978</v>
      </c>
      <c r="G329" s="12">
        <f>VLOOKUP(MYRANKS_H[[#This Row],[IDFRANGRAPHS]],STEAMER_H[],COLUMN(STEAMER_H[PA]),FALSE)</f>
        <v>284</v>
      </c>
      <c r="H329" s="12">
        <f>VLOOKUP(MYRANKS_H[[#This Row],[IDFRANGRAPHS]],STEAMER_H[],COLUMN(STEAMER_H[AB]),FALSE)</f>
        <v>258</v>
      </c>
      <c r="I329" s="12">
        <f>VLOOKUP(MYRANKS_H[[#This Row],[IDFRANGRAPHS]],STEAMER_H[],COLUMN(STEAMER_H[H]),FALSE)</f>
        <v>65</v>
      </c>
      <c r="J329" s="12">
        <f>VLOOKUP(MYRANKS_H[[#This Row],[IDFRANGRAPHS]],STEAMER_H[],COLUMN(STEAMER_H[HR]),FALSE)</f>
        <v>10</v>
      </c>
      <c r="K329" s="12">
        <f>VLOOKUP(MYRANKS_H[[#This Row],[IDFRANGRAPHS]],STEAMER_H[],COLUMN(STEAMER_H[R]),FALSE)</f>
        <v>32</v>
      </c>
      <c r="L329" s="12">
        <f>VLOOKUP(MYRANKS_H[[#This Row],[IDFRANGRAPHS]],STEAMER_H[],COLUMN(STEAMER_H[RBI]),FALSE)</f>
        <v>34</v>
      </c>
      <c r="M329" s="12">
        <f>VLOOKUP(MYRANKS_H[[#This Row],[IDFRANGRAPHS]],STEAMER_H[],COLUMN(STEAMER_H[BB]),FALSE)</f>
        <v>18</v>
      </c>
      <c r="N329" s="12">
        <f>VLOOKUP(MYRANKS_H[[#This Row],[IDFRANGRAPHS]],STEAMER_H[],COLUMN(STEAMER_H[SO]),FALSE)</f>
        <v>64</v>
      </c>
      <c r="O329" s="12">
        <f>VLOOKUP(MYRANKS_H[[#This Row],[IDFRANGRAPHS]],STEAMER_H[],COLUMN(STEAMER_H[SB]),FALSE)</f>
        <v>3</v>
      </c>
      <c r="P329" s="14">
        <f>MYRANKS_H[[#This Row],[H]]/MYRANKS_H[[#This Row],[AB]]</f>
        <v>0.25193798449612403</v>
      </c>
      <c r="Q329" s="26">
        <f>MYRANKS_H[[#This Row],[R]]/24.6-VLOOKUP(MYRANKS_H[[#This Row],[POS]],ReplacementLevel_H[],COLUMN(ReplacementLevel_H[R]),FALSE)</f>
        <v>-1.0691869918699188</v>
      </c>
      <c r="R329" s="26">
        <f>MYRANKS_H[[#This Row],[HR]]/10.4-VLOOKUP(MYRANKS_H[[#This Row],[POS]],ReplacementLevel_H[],COLUMN(ReplacementLevel_H[HR]),FALSE)</f>
        <v>-0.13846153846153864</v>
      </c>
      <c r="S329" s="26">
        <f>MYRANKS_H[[#This Row],[RBI]]/24.6-VLOOKUP(MYRANKS_H[[#This Row],[POS]],ReplacementLevel_H[],COLUMN(ReplacementLevel_H[RBI]),FALSE)</f>
        <v>-0.65788617886178868</v>
      </c>
      <c r="T329" s="26">
        <f>MYRANKS_H[[#This Row],[SB]]/9.4-VLOOKUP(MYRANKS_H[[#This Row],[POS]],ReplacementLevel_H[],COLUMN(ReplacementLevel_H[SB]),FALSE)</f>
        <v>-1.0208510638297874</v>
      </c>
      <c r="U329" s="26">
        <f>((MYRANKS_H[[#This Row],[H]]+1768)/(MYRANKS_H[[#This Row],[AB]]+6617)-0.267)/0.0024-VLOOKUP(MYRANKS_H[[#This Row],[POS]],ReplacementLevel_H[],COLUMN(ReplacementLevel_H[AVG]),FALSE)</f>
        <v>-7.9090909090918912E-2</v>
      </c>
      <c r="V329" s="26">
        <f>MYRANKS_H[[#This Row],[RSGP]]+MYRANKS_H[[#This Row],[HRSGP]]+MYRANKS_H[[#This Row],[RBISGP]]+MYRANKS_H[[#This Row],[SBSGP]]+MYRANKS_H[[#This Row],[AVGSGP]]</f>
        <v>-2.9654766821139527</v>
      </c>
    </row>
    <row r="330" spans="1:22" x14ac:dyDescent="0.25">
      <c r="A330" s="8" t="s">
        <v>19591</v>
      </c>
      <c r="B330" s="15" t="str">
        <f>VLOOKUP(MYRANKS_H[[#This Row],[PLAYERID]],PLAYERIDMAP[],COLUMN(PLAYERIDMAP[LASTNAME]),FALSE)</f>
        <v>Nunez</v>
      </c>
      <c r="C330" s="12" t="str">
        <f>VLOOKUP(MYRANKS_H[[#This Row],[PLAYERID]],PLAYERIDMAP[],COLUMN(PLAYERIDMAP[FIRSTNAME]),FALSE)</f>
        <v xml:space="preserve">Eduardo </v>
      </c>
      <c r="D330" s="12" t="str">
        <f>VLOOKUP(MYRANKS_H[[#This Row],[PLAYERID]],PLAYERIDMAP[],COLUMN(PLAYERIDMAP[TEAM]),FALSE)</f>
        <v>NYY</v>
      </c>
      <c r="E330" s="12" t="str">
        <f>VLOOKUP(MYRANKS_H[[#This Row],[PLAYERID]],PLAYERIDMAP[],COLUMN(PLAYERIDMAP[POS]),FALSE)</f>
        <v>3B</v>
      </c>
      <c r="F330" s="12">
        <f>VLOOKUP(MYRANKS_H[[#This Row],[PLAYERID]],PLAYERIDMAP[],COLUMN(PLAYERIDMAP[IDFANGRAPHS]),FALSE)</f>
        <v>6848</v>
      </c>
      <c r="G330" s="12">
        <f>VLOOKUP(MYRANKS_H[[#This Row],[IDFRANGRAPHS]],STEAMER_H[],COLUMN(STEAMER_H[PA]),FALSE)</f>
        <v>181</v>
      </c>
      <c r="H330" s="12">
        <f>VLOOKUP(MYRANKS_H[[#This Row],[IDFRANGRAPHS]],STEAMER_H[],COLUMN(STEAMER_H[AB]),FALSE)</f>
        <v>167</v>
      </c>
      <c r="I330" s="12">
        <f>VLOOKUP(MYRANKS_H[[#This Row],[IDFRANGRAPHS]],STEAMER_H[],COLUMN(STEAMER_H[H]),FALSE)</f>
        <v>45</v>
      </c>
      <c r="J330" s="12">
        <f>VLOOKUP(MYRANKS_H[[#This Row],[IDFRANGRAPHS]],STEAMER_H[],COLUMN(STEAMER_H[HR]),FALSE)</f>
        <v>2</v>
      </c>
      <c r="K330" s="12">
        <f>VLOOKUP(MYRANKS_H[[#This Row],[IDFRANGRAPHS]],STEAMER_H[],COLUMN(STEAMER_H[R]),FALSE)</f>
        <v>20</v>
      </c>
      <c r="L330" s="12">
        <f>VLOOKUP(MYRANKS_H[[#This Row],[IDFRANGRAPHS]],STEAMER_H[],COLUMN(STEAMER_H[RBI]),FALSE)</f>
        <v>18</v>
      </c>
      <c r="M330" s="12">
        <f>VLOOKUP(MYRANKS_H[[#This Row],[IDFRANGRAPHS]],STEAMER_H[],COLUMN(STEAMER_H[BB]),FALSE)</f>
        <v>10</v>
      </c>
      <c r="N330" s="12">
        <f>VLOOKUP(MYRANKS_H[[#This Row],[IDFRANGRAPHS]],STEAMER_H[],COLUMN(STEAMER_H[SO]),FALSE)</f>
        <v>23</v>
      </c>
      <c r="O330" s="12">
        <f>VLOOKUP(MYRANKS_H[[#This Row],[IDFRANGRAPHS]],STEAMER_H[],COLUMN(STEAMER_H[SB]),FALSE)</f>
        <v>11</v>
      </c>
      <c r="P330" s="14">
        <f>MYRANKS_H[[#This Row],[H]]/MYRANKS_H[[#This Row],[AB]]</f>
        <v>0.26946107784431139</v>
      </c>
      <c r="Q330" s="26">
        <f>MYRANKS_H[[#This Row],[R]]/24.6-VLOOKUP(MYRANKS_H[[#This Row],[POS]],ReplacementLevel_H[],COLUMN(ReplacementLevel_H[R]),FALSE)</f>
        <v>-1.3769918699186992</v>
      </c>
      <c r="R330" s="26">
        <f>MYRANKS_H[[#This Row],[HR]]/10.4-VLOOKUP(MYRANKS_H[[#This Row],[POS]],ReplacementLevel_H[],COLUMN(ReplacementLevel_H[HR]),FALSE)</f>
        <v>-1.3676923076923078</v>
      </c>
      <c r="S330" s="26">
        <f>MYRANKS_H[[#This Row],[RBI]]/24.6-VLOOKUP(MYRANKS_H[[#This Row],[POS]],ReplacementLevel_H[],COLUMN(ReplacementLevel_H[RBI]),FALSE)</f>
        <v>-1.6182926829268294</v>
      </c>
      <c r="T330" s="26">
        <f>MYRANKS_H[[#This Row],[SB]]/9.4-VLOOKUP(MYRANKS_H[[#This Row],[POS]],ReplacementLevel_H[],COLUMN(ReplacementLevel_H[SB]),FALSE)</f>
        <v>0.72021276595744688</v>
      </c>
      <c r="U330" s="26">
        <f>((MYRANKS_H[[#This Row],[H]]+1768)/(MYRANKS_H[[#This Row],[AB]]+6617)-0.267)/0.0024-VLOOKUP(MYRANKS_H[[#This Row],[POS]],ReplacementLevel_H[],COLUMN(ReplacementLevel_H[AVG]),FALSE)</f>
        <v>0.29269261006288594</v>
      </c>
      <c r="V330" s="26">
        <f>MYRANKS_H[[#This Row],[RSGP]]+MYRANKS_H[[#This Row],[HRSGP]]+MYRANKS_H[[#This Row],[RBISGP]]+MYRANKS_H[[#This Row],[SBSGP]]+MYRANKS_H[[#This Row],[AVGSGP]]</f>
        <v>-3.3500714845175033</v>
      </c>
    </row>
    <row r="331" spans="1:22" ht="15" customHeight="1" x14ac:dyDescent="0.25">
      <c r="A331" s="7" t="s">
        <v>18284</v>
      </c>
      <c r="B331" s="8" t="str">
        <f>VLOOKUP(MYRANKS_H[[#This Row],[PLAYERID]],PLAYERIDMAP[],COLUMN(PLAYERIDMAP[LASTNAME]),FALSE)</f>
        <v>Gomes</v>
      </c>
      <c r="C331" s="11" t="str">
        <f>VLOOKUP(MYRANKS_H[[#This Row],[PLAYERID]],PLAYERIDMAP[],COLUMN(PLAYERIDMAP[FIRSTNAME]),FALSE)</f>
        <v xml:space="preserve">Jonny </v>
      </c>
      <c r="D331" s="11" t="str">
        <f>VLOOKUP(MYRANKS_H[[#This Row],[PLAYERID]],PLAYERIDMAP[],COLUMN(PLAYERIDMAP[TEAM]),FALSE)</f>
        <v>BOS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1845</v>
      </c>
      <c r="G331" s="12">
        <f>VLOOKUP(MYRANKS_H[[#This Row],[IDFRANGRAPHS]],STEAMER_H[],COLUMN(STEAMER_H[PA]),FALSE)</f>
        <v>287</v>
      </c>
      <c r="H331" s="12">
        <f>VLOOKUP(MYRANKS_H[[#This Row],[IDFRANGRAPHS]],STEAMER_H[],COLUMN(STEAMER_H[AB]),FALSE)</f>
        <v>247</v>
      </c>
      <c r="I331" s="12">
        <f>VLOOKUP(MYRANKS_H[[#This Row],[IDFRANGRAPHS]],STEAMER_H[],COLUMN(STEAMER_H[H]),FALSE)</f>
        <v>60</v>
      </c>
      <c r="J331" s="12">
        <f>VLOOKUP(MYRANKS_H[[#This Row],[IDFRANGRAPHS]],STEAMER_H[],COLUMN(STEAMER_H[HR]),FALSE)</f>
        <v>11</v>
      </c>
      <c r="K331" s="12">
        <f>VLOOKUP(MYRANKS_H[[#This Row],[IDFRANGRAPHS]],STEAMER_H[],COLUMN(STEAMER_H[R]),FALSE)</f>
        <v>34</v>
      </c>
      <c r="L331" s="12">
        <f>VLOOKUP(MYRANKS_H[[#This Row],[IDFRANGRAPHS]],STEAMER_H[],COLUMN(STEAMER_H[RBI]),FALSE)</f>
        <v>35</v>
      </c>
      <c r="M331" s="12">
        <f>VLOOKUP(MYRANKS_H[[#This Row],[IDFRANGRAPHS]],STEAMER_H[],COLUMN(STEAMER_H[BB]),FALSE)</f>
        <v>32</v>
      </c>
      <c r="N331" s="12">
        <f>VLOOKUP(MYRANKS_H[[#This Row],[IDFRANGRAPHS]],STEAMER_H[],COLUMN(STEAMER_H[SO]),FALSE)</f>
        <v>79</v>
      </c>
      <c r="O331" s="12">
        <f>VLOOKUP(MYRANKS_H[[#This Row],[IDFRANGRAPHS]],STEAMER_H[],COLUMN(STEAMER_H[SB]),FALSE)</f>
        <v>2</v>
      </c>
      <c r="P331" s="14">
        <f>MYRANKS_H[[#This Row],[H]]/MYRANKS_H[[#This Row],[AB]]</f>
        <v>0.24291497975708501</v>
      </c>
      <c r="Q331" s="26">
        <f>MYRANKS_H[[#This Row],[R]]/24.6-VLOOKUP(MYRANKS_H[[#This Row],[POS]],ReplacementLevel_H[],COLUMN(ReplacementLevel_H[R]),FALSE)</f>
        <v>-0.98788617886178876</v>
      </c>
      <c r="R331" s="26">
        <f>MYRANKS_H[[#This Row],[HR]]/10.4-VLOOKUP(MYRANKS_H[[#This Row],[POS]],ReplacementLevel_H[],COLUMN(ReplacementLevel_H[HR]),FALSE)</f>
        <v>-4.2307692307692379E-2</v>
      </c>
      <c r="S331" s="26">
        <f>MYRANKS_H[[#This Row],[RBI]]/24.6-VLOOKUP(MYRANKS_H[[#This Row],[POS]],ReplacementLevel_H[],COLUMN(ReplacementLevel_H[RBI]),FALSE)</f>
        <v>-0.61723577235772376</v>
      </c>
      <c r="T331" s="26">
        <f>MYRANKS_H[[#This Row],[SB]]/9.4-VLOOKUP(MYRANKS_H[[#This Row],[POS]],ReplacementLevel_H[],COLUMN(ReplacementLevel_H[SB]),FALSE)</f>
        <v>-1.1272340425531915</v>
      </c>
      <c r="U331" s="26">
        <f>((MYRANKS_H[[#This Row],[H]]+1768)/(MYRANKS_H[[#This Row],[AB]]+6617)-0.267)/0.0024-VLOOKUP(MYRANKS_H[[#This Row],[POS]],ReplacementLevel_H[],COLUMN(ReplacementLevel_H[AVG]),FALSE)</f>
        <v>-0.20457653457653979</v>
      </c>
      <c r="V331" s="26">
        <f>MYRANKS_H[[#This Row],[RSGP]]+MYRANKS_H[[#This Row],[HRSGP]]+MYRANKS_H[[#This Row],[RBISGP]]+MYRANKS_H[[#This Row],[SBSGP]]+MYRANKS_H[[#This Row],[AVGSGP]]</f>
        <v>-2.9792402206569362</v>
      </c>
    </row>
    <row r="332" spans="1:22" x14ac:dyDescent="0.25">
      <c r="A332" s="7" t="s">
        <v>18953</v>
      </c>
      <c r="B332" s="8" t="str">
        <f>VLOOKUP(MYRANKS_H[[#This Row],[PLAYERID]],PLAYERIDMAP[],COLUMN(PLAYERIDMAP[LASTNAME]),FALSE)</f>
        <v>Laird</v>
      </c>
      <c r="C332" s="11" t="str">
        <f>VLOOKUP(MYRANKS_H[[#This Row],[PLAYERID]],PLAYERIDMAP[],COLUMN(PLAYERIDMAP[FIRSTNAME]),FALSE)</f>
        <v xml:space="preserve">Gerald </v>
      </c>
      <c r="D332" s="11" t="str">
        <f>VLOOKUP(MYRANKS_H[[#This Row],[PLAYERID]],PLAYERIDMAP[],COLUMN(PLAYERIDMAP[TEAM]),FALSE)</f>
        <v>ATL</v>
      </c>
      <c r="E332" s="11" t="str">
        <f>VLOOKUP(MYRANKS_H[[#This Row],[PLAYERID]],PLAYERIDMAP[],COLUMN(PLAYERIDMAP[POS]),FALSE)</f>
        <v>C</v>
      </c>
      <c r="F332" s="11">
        <f>VLOOKUP(MYRANKS_H[[#This Row],[PLAYERID]],PLAYERIDMAP[],COLUMN(PLAYERIDMAP[IDFANGRAPHS]),FALSE)</f>
        <v>1698</v>
      </c>
      <c r="G332" s="12">
        <f>VLOOKUP(MYRANKS_H[[#This Row],[IDFRANGRAPHS]],STEAMER_H[],COLUMN(STEAMER_H[PA]),FALSE)</f>
        <v>101</v>
      </c>
      <c r="H332" s="12">
        <f>VLOOKUP(MYRANKS_H[[#This Row],[IDFRANGRAPHS]],STEAMER_H[],COLUMN(STEAMER_H[AB]),FALSE)</f>
        <v>91</v>
      </c>
      <c r="I332" s="12">
        <f>VLOOKUP(MYRANKS_H[[#This Row],[IDFRANGRAPHS]],STEAMER_H[],COLUMN(STEAMER_H[H]),FALSE)</f>
        <v>22</v>
      </c>
      <c r="J332" s="12">
        <f>VLOOKUP(MYRANKS_H[[#This Row],[IDFRANGRAPHS]],STEAMER_H[],COLUMN(STEAMER_H[HR]),FALSE)</f>
        <v>1</v>
      </c>
      <c r="K332" s="12">
        <f>VLOOKUP(MYRANKS_H[[#This Row],[IDFRANGRAPHS]],STEAMER_H[],COLUMN(STEAMER_H[R]),FALSE)</f>
        <v>9</v>
      </c>
      <c r="L332" s="12">
        <f>VLOOKUP(MYRANKS_H[[#This Row],[IDFRANGRAPHS]],STEAMER_H[],COLUMN(STEAMER_H[RBI]),FALSE)</f>
        <v>9</v>
      </c>
      <c r="M332" s="12">
        <f>VLOOKUP(MYRANKS_H[[#This Row],[IDFRANGRAPHS]],STEAMER_H[],COLUMN(STEAMER_H[BB]),FALSE)</f>
        <v>8</v>
      </c>
      <c r="N332" s="12">
        <f>VLOOKUP(MYRANKS_H[[#This Row],[IDFRANGRAPHS]],STEAMER_H[],COLUMN(STEAMER_H[SO]),FALSE)</f>
        <v>15</v>
      </c>
      <c r="O332" s="12">
        <f>VLOOKUP(MYRANKS_H[[#This Row],[IDFRANGRAPHS]],STEAMER_H[],COLUMN(STEAMER_H[SB]),FALSE)</f>
        <v>1</v>
      </c>
      <c r="P332" s="14">
        <f>MYRANKS_H[[#This Row],[H]]/MYRANKS_H[[#This Row],[AB]]</f>
        <v>0.24175824175824176</v>
      </c>
      <c r="Q332" s="26">
        <f>MYRANKS_H[[#This Row],[R]]/24.6-VLOOKUP(MYRANKS_H[[#This Row],[POS]],ReplacementLevel_H[],COLUMN(ReplacementLevel_H[R]),FALSE)</f>
        <v>-1.0241463414634144</v>
      </c>
      <c r="R332" s="26">
        <f>MYRANKS_H[[#This Row],[HR]]/10.4-VLOOKUP(MYRANKS_H[[#This Row],[POS]],ReplacementLevel_H[],COLUMN(ReplacementLevel_H[HR]),FALSE)</f>
        <v>-0.77384615384615385</v>
      </c>
      <c r="S332" s="26">
        <f>MYRANKS_H[[#This Row],[RBI]]/24.6-VLOOKUP(MYRANKS_H[[#This Row],[POS]],ReplacementLevel_H[],COLUMN(ReplacementLevel_H[RBI]),FALSE)</f>
        <v>-1.0441463414634145</v>
      </c>
      <c r="T332" s="26">
        <f>MYRANKS_H[[#This Row],[SB]]/9.4-VLOOKUP(MYRANKS_H[[#This Row],[POS]],ReplacementLevel_H[],COLUMN(ReplacementLevel_H[SB]),FALSE)</f>
        <v>-2.3617021276595748E-2</v>
      </c>
      <c r="U332" s="26">
        <f>((MYRANKS_H[[#This Row],[H]]+1768)/(MYRANKS_H[[#This Row],[AB]]+6617)-0.267)/0.0024-VLOOKUP(MYRANKS_H[[#This Row],[POS]],ReplacementLevel_H[],COLUMN(ReplacementLevel_H[AVG]),FALSE)</f>
        <v>0.28564897634664799</v>
      </c>
      <c r="V332" s="26">
        <f>MYRANKS_H[[#This Row],[RSGP]]+MYRANKS_H[[#This Row],[HRSGP]]+MYRANKS_H[[#This Row],[RBISGP]]+MYRANKS_H[[#This Row],[SBSGP]]+MYRANKS_H[[#This Row],[AVGSGP]]</f>
        <v>-2.5801068817029305</v>
      </c>
    </row>
    <row r="333" spans="1:22" ht="15" customHeight="1" x14ac:dyDescent="0.25">
      <c r="A333" s="8" t="s">
        <v>20448</v>
      </c>
      <c r="B333" s="15" t="str">
        <f>VLOOKUP(MYRANKS_H[[#This Row],[PLAYERID]],PLAYERIDMAP[],COLUMN(PLAYERIDMAP[LASTNAME]),FALSE)</f>
        <v>Tabata</v>
      </c>
      <c r="C333" s="12" t="str">
        <f>VLOOKUP(MYRANKS_H[[#This Row],[PLAYERID]],PLAYERIDMAP[],COLUMN(PLAYERIDMAP[FIRSTNAME]),FALSE)</f>
        <v xml:space="preserve">Jose </v>
      </c>
      <c r="D333" s="12" t="str">
        <f>VLOOKUP(MYRANKS_H[[#This Row],[PLAYERID]],PLAYERIDMAP[],COLUMN(PLAYERIDMAP[TEAM]),FALSE)</f>
        <v>PIT</v>
      </c>
      <c r="E333" s="12" t="str">
        <f>VLOOKUP(MYRANKS_H[[#This Row],[PLAYERID]],PLAYERIDMAP[],COLUMN(PLAYERIDMAP[POS]),FALSE)</f>
        <v>OF</v>
      </c>
      <c r="F333" s="12">
        <f>VLOOKUP(MYRANKS_H[[#This Row],[PLAYERID]],PLAYERIDMAP[],COLUMN(PLAYERIDMAP[IDFANGRAPHS]),FALSE)</f>
        <v>2411</v>
      </c>
      <c r="G333" s="12">
        <f>VLOOKUP(MYRANKS_H[[#This Row],[IDFRANGRAPHS]],STEAMER_H[],COLUMN(STEAMER_H[PA]),FALSE)</f>
        <v>313</v>
      </c>
      <c r="H333" s="12">
        <f>VLOOKUP(MYRANKS_H[[#This Row],[IDFRANGRAPHS]],STEAMER_H[],COLUMN(STEAMER_H[AB]),FALSE)</f>
        <v>279</v>
      </c>
      <c r="I333" s="12">
        <f>VLOOKUP(MYRANKS_H[[#This Row],[IDFRANGRAPHS]],STEAMER_H[],COLUMN(STEAMER_H[H]),FALSE)</f>
        <v>76</v>
      </c>
      <c r="J333" s="12">
        <f>VLOOKUP(MYRANKS_H[[#This Row],[IDFRANGRAPHS]],STEAMER_H[],COLUMN(STEAMER_H[HR]),FALSE)</f>
        <v>4</v>
      </c>
      <c r="K333" s="12">
        <f>VLOOKUP(MYRANKS_H[[#This Row],[IDFRANGRAPHS]],STEAMER_H[],COLUMN(STEAMER_H[R]),FALSE)</f>
        <v>35</v>
      </c>
      <c r="L333" s="12">
        <f>VLOOKUP(MYRANKS_H[[#This Row],[IDFRANGRAPHS]],STEAMER_H[],COLUMN(STEAMER_H[RBI]),FALSE)</f>
        <v>26</v>
      </c>
      <c r="M333" s="12">
        <f>VLOOKUP(MYRANKS_H[[#This Row],[IDFRANGRAPHS]],STEAMER_H[],COLUMN(STEAMER_H[BB]),FALSE)</f>
        <v>27</v>
      </c>
      <c r="N333" s="12">
        <f>VLOOKUP(MYRANKS_H[[#This Row],[IDFRANGRAPHS]],STEAMER_H[],COLUMN(STEAMER_H[SO]),FALSE)</f>
        <v>42</v>
      </c>
      <c r="O333" s="12">
        <f>VLOOKUP(MYRANKS_H[[#This Row],[IDFRANGRAPHS]],STEAMER_H[],COLUMN(STEAMER_H[SB]),FALSE)</f>
        <v>7</v>
      </c>
      <c r="P333" s="14">
        <f>MYRANKS_H[[#This Row],[H]]/MYRANKS_H[[#This Row],[AB]]</f>
        <v>0.27240143369175629</v>
      </c>
      <c r="Q333" s="26">
        <f>MYRANKS_H[[#This Row],[R]]/24.6-VLOOKUP(MYRANKS_H[[#This Row],[POS]],ReplacementLevel_H[],COLUMN(ReplacementLevel_H[R]),FALSE)</f>
        <v>-0.94723577235772383</v>
      </c>
      <c r="R333" s="26">
        <f>MYRANKS_H[[#This Row],[HR]]/10.4-VLOOKUP(MYRANKS_H[[#This Row],[POS]],ReplacementLevel_H[],COLUMN(ReplacementLevel_H[HR]),FALSE)</f>
        <v>-0.71538461538461551</v>
      </c>
      <c r="S333" s="26">
        <f>MYRANKS_H[[#This Row],[RBI]]/24.6-VLOOKUP(MYRANKS_H[[#This Row],[POS]],ReplacementLevel_H[],COLUMN(ReplacementLevel_H[RBI]),FALSE)</f>
        <v>-0.983089430894309</v>
      </c>
      <c r="T333" s="26">
        <f>MYRANKS_H[[#This Row],[SB]]/9.4-VLOOKUP(MYRANKS_H[[#This Row],[POS]],ReplacementLevel_H[],COLUMN(ReplacementLevel_H[SB]),FALSE)</f>
        <v>-0.59531914893617033</v>
      </c>
      <c r="U333" s="26">
        <f>((MYRANKS_H[[#This Row],[H]]+1768)/(MYRANKS_H[[#This Row],[AB]]+6617)-0.267)/0.0024-VLOOKUP(MYRANKS_H[[#This Row],[POS]],ReplacementLevel_H[],COLUMN(ReplacementLevel_H[AVG]),FALSE)</f>
        <v>0.24724671307038104</v>
      </c>
      <c r="V333" s="26">
        <f>MYRANKS_H[[#This Row],[RSGP]]+MYRANKS_H[[#This Row],[HRSGP]]+MYRANKS_H[[#This Row],[RBISGP]]+MYRANKS_H[[#This Row],[SBSGP]]+MYRANKS_H[[#This Row],[AVGSGP]]</f>
        <v>-2.9937822545024377</v>
      </c>
    </row>
    <row r="334" spans="1:22" ht="15" customHeight="1" x14ac:dyDescent="0.25">
      <c r="A334" s="7" t="s">
        <v>17154</v>
      </c>
      <c r="B334" s="8" t="str">
        <f>VLOOKUP(MYRANKS_H[[#This Row],[PLAYERID]],PLAYERIDMAP[],COLUMN(PLAYERIDMAP[LASTNAME]),FALSE)</f>
        <v>Baxter</v>
      </c>
      <c r="C334" s="11" t="str">
        <f>VLOOKUP(MYRANKS_H[[#This Row],[PLAYERID]],PLAYERIDMAP[],COLUMN(PLAYERIDMAP[FIRSTNAME]),FALSE)</f>
        <v xml:space="preserve">Mike </v>
      </c>
      <c r="D334" s="11" t="str">
        <f>VLOOKUP(MYRANKS_H[[#This Row],[PLAYERID]],PLAYERIDMAP[],COLUMN(PLAYERIDMAP[TEAM]),FALSE)</f>
        <v>NYM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4464</v>
      </c>
      <c r="G334" s="12">
        <f>VLOOKUP(MYRANKS_H[[#This Row],[IDFRANGRAPHS]],STEAMER_H[],COLUMN(STEAMER_H[PA]),FALSE)</f>
        <v>339</v>
      </c>
      <c r="H334" s="12">
        <f>VLOOKUP(MYRANKS_H[[#This Row],[IDFRANGRAPHS]],STEAMER_H[],COLUMN(STEAMER_H[AB]),FALSE)</f>
        <v>298</v>
      </c>
      <c r="I334" s="12">
        <f>VLOOKUP(MYRANKS_H[[#This Row],[IDFRANGRAPHS]],STEAMER_H[],COLUMN(STEAMER_H[H]),FALSE)</f>
        <v>75</v>
      </c>
      <c r="J334" s="12">
        <f>VLOOKUP(MYRANKS_H[[#This Row],[IDFRANGRAPHS]],STEAMER_H[],COLUMN(STEAMER_H[HR]),FALSE)</f>
        <v>7</v>
      </c>
      <c r="K334" s="12">
        <f>VLOOKUP(MYRANKS_H[[#This Row],[IDFRANGRAPHS]],STEAMER_H[],COLUMN(STEAMER_H[R]),FALSE)</f>
        <v>34</v>
      </c>
      <c r="L334" s="12">
        <f>VLOOKUP(MYRANKS_H[[#This Row],[IDFRANGRAPHS]],STEAMER_H[],COLUMN(STEAMER_H[RBI]),FALSE)</f>
        <v>34</v>
      </c>
      <c r="M334" s="12">
        <f>VLOOKUP(MYRANKS_H[[#This Row],[IDFRANGRAPHS]],STEAMER_H[],COLUMN(STEAMER_H[BB]),FALSE)</f>
        <v>32</v>
      </c>
      <c r="N334" s="12">
        <f>VLOOKUP(MYRANKS_H[[#This Row],[IDFRANGRAPHS]],STEAMER_H[],COLUMN(STEAMER_H[SO]),FALSE)</f>
        <v>69</v>
      </c>
      <c r="O334" s="12">
        <f>VLOOKUP(MYRANKS_H[[#This Row],[IDFRANGRAPHS]],STEAMER_H[],COLUMN(STEAMER_H[SB]),FALSE)</f>
        <v>5</v>
      </c>
      <c r="P334" s="14">
        <f>MYRANKS_H[[#This Row],[H]]/MYRANKS_H[[#This Row],[AB]]</f>
        <v>0.25167785234899331</v>
      </c>
      <c r="Q334" s="26">
        <f>MYRANKS_H[[#This Row],[R]]/24.6-VLOOKUP(MYRANKS_H[[#This Row],[POS]],ReplacementLevel_H[],COLUMN(ReplacementLevel_H[R]),FALSE)</f>
        <v>-0.98788617886178876</v>
      </c>
      <c r="R334" s="26">
        <f>MYRANKS_H[[#This Row],[HR]]/10.4-VLOOKUP(MYRANKS_H[[#This Row],[POS]],ReplacementLevel_H[],COLUMN(ReplacementLevel_H[HR]),FALSE)</f>
        <v>-0.42692307692307707</v>
      </c>
      <c r="S334" s="26">
        <f>MYRANKS_H[[#This Row],[RBI]]/24.6-VLOOKUP(MYRANKS_H[[#This Row],[POS]],ReplacementLevel_H[],COLUMN(ReplacementLevel_H[RBI]),FALSE)</f>
        <v>-0.65788617886178868</v>
      </c>
      <c r="T334" s="26">
        <f>MYRANKS_H[[#This Row],[SB]]/9.4-VLOOKUP(MYRANKS_H[[#This Row],[POS]],ReplacementLevel_H[],COLUMN(ReplacementLevel_H[SB]),FALSE)</f>
        <v>-0.80808510638297881</v>
      </c>
      <c r="U334" s="26">
        <f>((MYRANKS_H[[#This Row],[H]]+1768)/(MYRANKS_H[[#This Row],[AB]]+6617)-0.267)/0.0024-VLOOKUP(MYRANKS_H[[#This Row],[POS]],ReplacementLevel_H[],COLUMN(ReplacementLevel_H[AVG]),FALSE)</f>
        <v>-0.11914437213786515</v>
      </c>
      <c r="V334" s="26">
        <f>MYRANKS_H[[#This Row],[RSGP]]+MYRANKS_H[[#This Row],[HRSGP]]+MYRANKS_H[[#This Row],[RBISGP]]+MYRANKS_H[[#This Row],[SBSGP]]+MYRANKS_H[[#This Row],[AVGSGP]]</f>
        <v>-2.9999249131674985</v>
      </c>
    </row>
    <row r="335" spans="1:22" x14ac:dyDescent="0.25">
      <c r="A335" s="7" t="s">
        <v>17090</v>
      </c>
      <c r="B335" s="8" t="str">
        <f>VLOOKUP(MYRANKS_H[[#This Row],[PLAYERID]],PLAYERIDMAP[],COLUMN(PLAYERIDMAP[LASTNAME]),FALSE)</f>
        <v>Baker</v>
      </c>
      <c r="C335" s="11" t="str">
        <f>VLOOKUP(MYRANKS_H[[#This Row],[PLAYERID]],PLAYERIDMAP[],COLUMN(PLAYERIDMAP[FIRSTNAME]),FALSE)</f>
        <v xml:space="preserve">John </v>
      </c>
      <c r="D335" s="11" t="str">
        <f>VLOOKUP(MYRANKS_H[[#This Row],[PLAYERID]],PLAYERIDMAP[],COLUMN(PLAYERIDMAP[TEAM]),FALSE)</f>
        <v>SD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4756</v>
      </c>
      <c r="G335" s="12">
        <f>VLOOKUP(MYRANKS_H[[#This Row],[IDFRANGRAPHS]],STEAMER_H[],COLUMN(STEAMER_H[PA]),FALSE)</f>
        <v>109</v>
      </c>
      <c r="H335" s="12">
        <f>VLOOKUP(MYRANKS_H[[#This Row],[IDFRANGRAPHS]],STEAMER_H[],COLUMN(STEAMER_H[AB]),FALSE)</f>
        <v>96</v>
      </c>
      <c r="I335" s="12">
        <f>VLOOKUP(MYRANKS_H[[#This Row],[IDFRANGRAPHS]],STEAMER_H[],COLUMN(STEAMER_H[H]),FALSE)</f>
        <v>23</v>
      </c>
      <c r="J335" s="12">
        <f>VLOOKUP(MYRANKS_H[[#This Row],[IDFRANGRAPHS]],STEAMER_H[],COLUMN(STEAMER_H[HR]),FALSE)</f>
        <v>1</v>
      </c>
      <c r="K335" s="12">
        <f>VLOOKUP(MYRANKS_H[[#This Row],[IDFRANGRAPHS]],STEAMER_H[],COLUMN(STEAMER_H[R]),FALSE)</f>
        <v>9</v>
      </c>
      <c r="L335" s="12">
        <f>VLOOKUP(MYRANKS_H[[#This Row],[IDFRANGRAPHS]],STEAMER_H[],COLUMN(STEAMER_H[RBI]),FALSE)</f>
        <v>9</v>
      </c>
      <c r="M335" s="12">
        <f>VLOOKUP(MYRANKS_H[[#This Row],[IDFRANGRAPHS]],STEAMER_H[],COLUMN(STEAMER_H[BB]),FALSE)</f>
        <v>10</v>
      </c>
      <c r="N335" s="12">
        <f>VLOOKUP(MYRANKS_H[[#This Row],[IDFRANGRAPHS]],STEAMER_H[],COLUMN(STEAMER_H[SO]),FALSE)</f>
        <v>21</v>
      </c>
      <c r="O335" s="12">
        <f>VLOOKUP(MYRANKS_H[[#This Row],[IDFRANGRAPHS]],STEAMER_H[],COLUMN(STEAMER_H[SB]),FALSE)</f>
        <v>1</v>
      </c>
      <c r="P335" s="14">
        <f>MYRANKS_H[[#This Row],[H]]/MYRANKS_H[[#This Row],[AB]]</f>
        <v>0.23958333333333334</v>
      </c>
      <c r="Q335" s="26">
        <f>MYRANKS_H[[#This Row],[R]]/24.6-VLOOKUP(MYRANKS_H[[#This Row],[POS]],ReplacementLevel_H[],COLUMN(ReplacementLevel_H[R]),FALSE)</f>
        <v>-1.0241463414634144</v>
      </c>
      <c r="R335" s="26">
        <f>MYRANKS_H[[#This Row],[HR]]/10.4-VLOOKUP(MYRANKS_H[[#This Row],[POS]],ReplacementLevel_H[],COLUMN(ReplacementLevel_H[HR]),FALSE)</f>
        <v>-0.77384615384615385</v>
      </c>
      <c r="S335" s="26">
        <f>MYRANKS_H[[#This Row],[RBI]]/24.6-VLOOKUP(MYRANKS_H[[#This Row],[POS]],ReplacementLevel_H[],COLUMN(ReplacementLevel_H[RBI]),FALSE)</f>
        <v>-1.0441463414634145</v>
      </c>
      <c r="T335" s="26">
        <f>MYRANKS_H[[#This Row],[SB]]/9.4-VLOOKUP(MYRANKS_H[[#This Row],[POS]],ReplacementLevel_H[],COLUMN(ReplacementLevel_H[SB]),FALSE)</f>
        <v>-2.3617021276595748E-2</v>
      </c>
      <c r="U335" s="26">
        <f>((MYRANKS_H[[#This Row],[H]]+1768)/(MYRANKS_H[[#This Row],[AB]]+6617)-0.267)/0.0024-VLOOKUP(MYRANKS_H[[#This Row],[POS]],ReplacementLevel_H[],COLUMN(ReplacementLevel_H[AVG]),FALSE)</f>
        <v>0.26490391777149147</v>
      </c>
      <c r="V335" s="26">
        <f>MYRANKS_H[[#This Row],[RSGP]]+MYRANKS_H[[#This Row],[HRSGP]]+MYRANKS_H[[#This Row],[RBISGP]]+MYRANKS_H[[#This Row],[SBSGP]]+MYRANKS_H[[#This Row],[AVGSGP]]</f>
        <v>-2.600851940278087</v>
      </c>
    </row>
    <row r="336" spans="1:22" ht="15" customHeight="1" x14ac:dyDescent="0.25">
      <c r="A336" s="7" t="s">
        <v>17643</v>
      </c>
      <c r="B336" s="8" t="str">
        <f>VLOOKUP(MYRANKS_H[[#This Row],[PLAYERID]],PLAYERIDMAP[],COLUMN(PLAYERIDMAP[LASTNAME]),FALSE)</f>
        <v>Clevenger</v>
      </c>
      <c r="C336" s="11" t="str">
        <f>VLOOKUP(MYRANKS_H[[#This Row],[PLAYERID]],PLAYERIDMAP[],COLUMN(PLAYERIDMAP[FIRSTNAME]),FALSE)</f>
        <v xml:space="preserve">Steve </v>
      </c>
      <c r="D336" s="11" t="str">
        <f>VLOOKUP(MYRANKS_H[[#This Row],[PLAYERID]],PLAYERIDMAP[],COLUMN(PLAYERIDMAP[TEAM]),FALSE)</f>
        <v>CHC</v>
      </c>
      <c r="E336" s="11" t="str">
        <f>VLOOKUP(MYRANKS_H[[#This Row],[PLAYERID]],PLAYERIDMAP[],COLUMN(PLAYERIDMAP[POS]),FALSE)</f>
        <v>C</v>
      </c>
      <c r="F336" s="11">
        <f>VLOOKUP(MYRANKS_H[[#This Row],[PLAYERID]],PLAYERIDMAP[],COLUMN(PLAYERIDMAP[IDFANGRAPHS]),FALSE)</f>
        <v>9542</v>
      </c>
      <c r="G336" s="12">
        <f>VLOOKUP(MYRANKS_H[[#This Row],[IDFRANGRAPHS]],STEAMER_H[],COLUMN(STEAMER_H[PA]),FALSE)</f>
        <v>106</v>
      </c>
      <c r="H336" s="12">
        <f>VLOOKUP(MYRANKS_H[[#This Row],[IDFRANGRAPHS]],STEAMER_H[],COLUMN(STEAMER_H[AB]),FALSE)</f>
        <v>96</v>
      </c>
      <c r="I336" s="12">
        <f>VLOOKUP(MYRANKS_H[[#This Row],[IDFRANGRAPHS]],STEAMER_H[],COLUMN(STEAMER_H[H]),FALSE)</f>
        <v>24</v>
      </c>
      <c r="J336" s="12">
        <f>VLOOKUP(MYRANKS_H[[#This Row],[IDFRANGRAPHS]],STEAMER_H[],COLUMN(STEAMER_H[HR]),FALSE)</f>
        <v>1</v>
      </c>
      <c r="K336" s="12">
        <f>VLOOKUP(MYRANKS_H[[#This Row],[IDFRANGRAPHS]],STEAMER_H[],COLUMN(STEAMER_H[R]),FALSE)</f>
        <v>9</v>
      </c>
      <c r="L336" s="12">
        <f>VLOOKUP(MYRANKS_H[[#This Row],[IDFRANGRAPHS]],STEAMER_H[],COLUMN(STEAMER_H[RBI]),FALSE)</f>
        <v>10</v>
      </c>
      <c r="M336" s="12">
        <f>VLOOKUP(MYRANKS_H[[#This Row],[IDFRANGRAPHS]],STEAMER_H[],COLUMN(STEAMER_H[BB]),FALSE)</f>
        <v>8</v>
      </c>
      <c r="N336" s="12">
        <f>VLOOKUP(MYRANKS_H[[#This Row],[IDFRANGRAPHS]],STEAMER_H[],COLUMN(STEAMER_H[SO]),FALSE)</f>
        <v>15</v>
      </c>
      <c r="O336" s="12">
        <f>VLOOKUP(MYRANKS_H[[#This Row],[IDFRANGRAPHS]],STEAMER_H[],COLUMN(STEAMER_H[SB]),FALSE)</f>
        <v>0</v>
      </c>
      <c r="P336" s="14">
        <f>MYRANKS_H[[#This Row],[H]]/MYRANKS_H[[#This Row],[AB]]</f>
        <v>0.25</v>
      </c>
      <c r="Q336" s="26">
        <f>MYRANKS_H[[#This Row],[R]]/24.6-VLOOKUP(MYRANKS_H[[#This Row],[POS]],ReplacementLevel_H[],COLUMN(ReplacementLevel_H[R]),FALSE)</f>
        <v>-1.0241463414634144</v>
      </c>
      <c r="R336" s="26">
        <f>MYRANKS_H[[#This Row],[HR]]/10.4-VLOOKUP(MYRANKS_H[[#This Row],[POS]],ReplacementLevel_H[],COLUMN(ReplacementLevel_H[HR]),FALSE)</f>
        <v>-0.77384615384615385</v>
      </c>
      <c r="S336" s="26">
        <f>MYRANKS_H[[#This Row],[RBI]]/24.6-VLOOKUP(MYRANKS_H[[#This Row],[POS]],ReplacementLevel_H[],COLUMN(ReplacementLevel_H[RBI]),FALSE)</f>
        <v>-1.0034959349593495</v>
      </c>
      <c r="T336" s="26">
        <f>MYRANKS_H[[#This Row],[SB]]/9.4-VLOOKUP(MYRANKS_H[[#This Row],[POS]],ReplacementLevel_H[],COLUMN(ReplacementLevel_H[SB]),FALSE)</f>
        <v>-0.13</v>
      </c>
      <c r="U336" s="26">
        <f>((MYRANKS_H[[#This Row],[H]]+1768)/(MYRANKS_H[[#This Row],[AB]]+6617)-0.267)/0.0024-VLOOKUP(MYRANKS_H[[#This Row],[POS]],ReplacementLevel_H[],COLUMN(ReplacementLevel_H[AVG]),FALSE)</f>
        <v>0.32697254084115063</v>
      </c>
      <c r="V336" s="26">
        <f>MYRANKS_H[[#This Row],[RSGP]]+MYRANKS_H[[#This Row],[HRSGP]]+MYRANKS_H[[#This Row],[RBISGP]]+MYRANKS_H[[#This Row],[SBSGP]]+MYRANKS_H[[#This Row],[AVGSGP]]</f>
        <v>-2.6045158894277671</v>
      </c>
    </row>
    <row r="337" spans="1:22" ht="15" customHeight="1" x14ac:dyDescent="0.25">
      <c r="A337" s="7" t="s">
        <v>19217</v>
      </c>
      <c r="B337" s="8" t="str">
        <f>VLOOKUP(MYRANKS_H[[#This Row],[PLAYERID]],PLAYERIDMAP[],COLUMN(PLAYERIDMAP[LASTNAME]),FALSE)</f>
        <v>Martinez</v>
      </c>
      <c r="C337" s="11" t="str">
        <f>VLOOKUP(MYRANKS_H[[#This Row],[PLAYERID]],PLAYERIDMAP[],COLUMN(PLAYERIDMAP[FIRSTNAME]),FALSE)</f>
        <v xml:space="preserve">Luis </v>
      </c>
      <c r="D337" s="11" t="str">
        <f>VLOOKUP(MYRANKS_H[[#This Row],[PLAYERID]],PLAYERIDMAP[],COLUMN(PLAYERIDMAP[TEAM]),FALSE)</f>
        <v>BAL</v>
      </c>
      <c r="E337" s="11" t="str">
        <f>VLOOKUP(MYRANKS_H[[#This Row],[PLAYERID]],PLAYERIDMAP[],COLUMN(PLAYERIDMAP[POS]),FALSE)</f>
        <v>C</v>
      </c>
      <c r="F337" s="11">
        <f>VLOOKUP(MYRANKS_H[[#This Row],[PLAYERID]],PLAYERIDMAP[],COLUMN(PLAYERIDMAP[IDFANGRAPHS]),FALSE)</f>
        <v>2481</v>
      </c>
      <c r="G337" s="12">
        <f>VLOOKUP(MYRANKS_H[[#This Row],[IDFRANGRAPHS]],STEAMER_H[],COLUMN(STEAMER_H[PA]),FALSE)</f>
        <v>100</v>
      </c>
      <c r="H337" s="12">
        <f>VLOOKUP(MYRANKS_H[[#This Row],[IDFRANGRAPHS]],STEAMER_H[],COLUMN(STEAMER_H[AB]),FALSE)</f>
        <v>89</v>
      </c>
      <c r="I337" s="12">
        <f>VLOOKUP(MYRANKS_H[[#This Row],[IDFRANGRAPHS]],STEAMER_H[],COLUMN(STEAMER_H[H]),FALSE)</f>
        <v>22</v>
      </c>
      <c r="J337" s="12">
        <f>VLOOKUP(MYRANKS_H[[#This Row],[IDFRANGRAPHS]],STEAMER_H[],COLUMN(STEAMER_H[HR]),FALSE)</f>
        <v>1</v>
      </c>
      <c r="K337" s="12">
        <f>VLOOKUP(MYRANKS_H[[#This Row],[IDFRANGRAPHS]],STEAMER_H[],COLUMN(STEAMER_H[R]),FALSE)</f>
        <v>10</v>
      </c>
      <c r="L337" s="12">
        <f>VLOOKUP(MYRANKS_H[[#This Row],[IDFRANGRAPHS]],STEAMER_H[],COLUMN(STEAMER_H[RBI]),FALSE)</f>
        <v>9</v>
      </c>
      <c r="M337" s="12">
        <f>VLOOKUP(MYRANKS_H[[#This Row],[IDFRANGRAPHS]],STEAMER_H[],COLUMN(STEAMER_H[BB]),FALSE)</f>
        <v>8</v>
      </c>
      <c r="N337" s="12">
        <f>VLOOKUP(MYRANKS_H[[#This Row],[IDFRANGRAPHS]],STEAMER_H[],COLUMN(STEAMER_H[SO]),FALSE)</f>
        <v>19</v>
      </c>
      <c r="O337" s="12">
        <f>VLOOKUP(MYRANKS_H[[#This Row],[IDFRANGRAPHS]],STEAMER_H[],COLUMN(STEAMER_H[SB]),FALSE)</f>
        <v>0</v>
      </c>
      <c r="P337" s="14">
        <f>MYRANKS_H[[#This Row],[H]]/MYRANKS_H[[#This Row],[AB]]</f>
        <v>0.24719101123595505</v>
      </c>
      <c r="Q337" s="26">
        <f>MYRANKS_H[[#This Row],[R]]/24.6-VLOOKUP(MYRANKS_H[[#This Row],[POS]],ReplacementLevel_H[],COLUMN(ReplacementLevel_H[R]),FALSE)</f>
        <v>-0.9834959349593495</v>
      </c>
      <c r="R337" s="26">
        <f>MYRANKS_H[[#This Row],[HR]]/10.4-VLOOKUP(MYRANKS_H[[#This Row],[POS]],ReplacementLevel_H[],COLUMN(ReplacementLevel_H[HR]),FALSE)</f>
        <v>-0.77384615384615385</v>
      </c>
      <c r="S337" s="26">
        <f>MYRANKS_H[[#This Row],[RBI]]/24.6-VLOOKUP(MYRANKS_H[[#This Row],[POS]],ReplacementLevel_H[],COLUMN(ReplacementLevel_H[RBI]),FALSE)</f>
        <v>-1.0441463414634145</v>
      </c>
      <c r="T337" s="26">
        <f>MYRANKS_H[[#This Row],[SB]]/9.4-VLOOKUP(MYRANKS_H[[#This Row],[POS]],ReplacementLevel_H[],COLUMN(ReplacementLevel_H[SB]),FALSE)</f>
        <v>-0.13</v>
      </c>
      <c r="U337" s="26">
        <f>((MYRANKS_H[[#This Row],[H]]+1768)/(MYRANKS_H[[#This Row],[AB]]+6617)-0.267)/0.0024-VLOOKUP(MYRANKS_H[[#This Row],[POS]],ReplacementLevel_H[],COLUMN(ReplacementLevel_H[AVG]),FALSE)</f>
        <v>0.31880902674222428</v>
      </c>
      <c r="V337" s="26">
        <f>MYRANKS_H[[#This Row],[RSGP]]+MYRANKS_H[[#This Row],[HRSGP]]+MYRANKS_H[[#This Row],[RBISGP]]+MYRANKS_H[[#This Row],[SBSGP]]+MYRANKS_H[[#This Row],[AVGSGP]]</f>
        <v>-2.6126794035266934</v>
      </c>
    </row>
    <row r="338" spans="1:22" ht="15" customHeight="1" x14ac:dyDescent="0.25">
      <c r="A338" s="7" t="s">
        <v>18068</v>
      </c>
      <c r="B338" s="8" t="str">
        <f>VLOOKUP(MYRANKS_H[[#This Row],[PLAYERID]],PLAYERIDMAP[],COLUMN(PLAYERIDMAP[LASTNAME]),FALSE)</f>
        <v>Federowicz</v>
      </c>
      <c r="C338" s="11" t="str">
        <f>VLOOKUP(MYRANKS_H[[#This Row],[PLAYERID]],PLAYERIDMAP[],COLUMN(PLAYERIDMAP[FIRSTNAME]),FALSE)</f>
        <v xml:space="preserve">Tim </v>
      </c>
      <c r="D338" s="11" t="str">
        <f>VLOOKUP(MYRANKS_H[[#This Row],[PLAYERID]],PLAYERIDMAP[],COLUMN(PLAYERIDMAP[TEAM]),FALSE)</f>
        <v>LAD</v>
      </c>
      <c r="E338" s="11" t="str">
        <f>VLOOKUP(MYRANKS_H[[#This Row],[PLAYERID]],PLAYERIDMAP[],COLUMN(PLAYERIDMAP[POS]),FALSE)</f>
        <v>C</v>
      </c>
      <c r="F338" s="11">
        <f>VLOOKUP(MYRANKS_H[[#This Row],[PLAYERID]],PLAYERIDMAP[],COLUMN(PLAYERIDMAP[IDFANGRAPHS]),FALSE)</f>
        <v>8609</v>
      </c>
      <c r="G338" s="12">
        <f>VLOOKUP(MYRANKS_H[[#This Row],[IDFRANGRAPHS]],STEAMER_H[],COLUMN(STEAMER_H[PA]),FALSE)</f>
        <v>100</v>
      </c>
      <c r="H338" s="12">
        <f>VLOOKUP(MYRANKS_H[[#This Row],[IDFRANGRAPHS]],STEAMER_H[],COLUMN(STEAMER_H[AB]),FALSE)</f>
        <v>89</v>
      </c>
      <c r="I338" s="12">
        <f>VLOOKUP(MYRANKS_H[[#This Row],[IDFRANGRAPHS]],STEAMER_H[],COLUMN(STEAMER_H[H]),FALSE)</f>
        <v>21</v>
      </c>
      <c r="J338" s="12">
        <f>VLOOKUP(MYRANKS_H[[#This Row],[IDFRANGRAPHS]],STEAMER_H[],COLUMN(STEAMER_H[HR]),FALSE)</f>
        <v>2</v>
      </c>
      <c r="K338" s="12">
        <f>VLOOKUP(MYRANKS_H[[#This Row],[IDFRANGRAPHS]],STEAMER_H[],COLUMN(STEAMER_H[R]),FALSE)</f>
        <v>9</v>
      </c>
      <c r="L338" s="12">
        <f>VLOOKUP(MYRANKS_H[[#This Row],[IDFRANGRAPHS]],STEAMER_H[],COLUMN(STEAMER_H[RBI]),FALSE)</f>
        <v>9</v>
      </c>
      <c r="M338" s="12">
        <f>VLOOKUP(MYRANKS_H[[#This Row],[IDFRANGRAPHS]],STEAMER_H[],COLUMN(STEAMER_H[BB]),FALSE)</f>
        <v>8</v>
      </c>
      <c r="N338" s="12">
        <f>VLOOKUP(MYRANKS_H[[#This Row],[IDFRANGRAPHS]],STEAMER_H[],COLUMN(STEAMER_H[SO]),FALSE)</f>
        <v>20</v>
      </c>
      <c r="O338" s="12">
        <f>VLOOKUP(MYRANKS_H[[#This Row],[IDFRANGRAPHS]],STEAMER_H[],COLUMN(STEAMER_H[SB]),FALSE)</f>
        <v>0</v>
      </c>
      <c r="P338" s="14">
        <f>MYRANKS_H[[#This Row],[H]]/MYRANKS_H[[#This Row],[AB]]</f>
        <v>0.23595505617977527</v>
      </c>
      <c r="Q338" s="26">
        <f>MYRANKS_H[[#This Row],[R]]/24.6-VLOOKUP(MYRANKS_H[[#This Row],[POS]],ReplacementLevel_H[],COLUMN(ReplacementLevel_H[R]),FALSE)</f>
        <v>-1.0241463414634144</v>
      </c>
      <c r="R338" s="26">
        <f>MYRANKS_H[[#This Row],[HR]]/10.4-VLOOKUP(MYRANKS_H[[#This Row],[POS]],ReplacementLevel_H[],COLUMN(ReplacementLevel_H[HR]),FALSE)</f>
        <v>-0.6776923076923077</v>
      </c>
      <c r="S338" s="26">
        <f>MYRANKS_H[[#This Row],[RBI]]/24.6-VLOOKUP(MYRANKS_H[[#This Row],[POS]],ReplacementLevel_H[],COLUMN(ReplacementLevel_H[RBI]),FALSE)</f>
        <v>-1.0441463414634145</v>
      </c>
      <c r="T338" s="26">
        <f>MYRANKS_H[[#This Row],[SB]]/9.4-VLOOKUP(MYRANKS_H[[#This Row],[POS]],ReplacementLevel_H[],COLUMN(ReplacementLevel_H[SB]),FALSE)</f>
        <v>-0.13</v>
      </c>
      <c r="U338" s="26">
        <f>((MYRANKS_H[[#This Row],[H]]+1768)/(MYRANKS_H[[#This Row],[AB]]+6617)-0.267)/0.0024-VLOOKUP(MYRANKS_H[[#This Row],[POS]],ReplacementLevel_H[],COLUMN(ReplacementLevel_H[AVG]),FALSE)</f>
        <v>0.25667561387810978</v>
      </c>
      <c r="V338" s="26">
        <f>MYRANKS_H[[#This Row],[RSGP]]+MYRANKS_H[[#This Row],[HRSGP]]+MYRANKS_H[[#This Row],[RBISGP]]+MYRANKS_H[[#This Row],[SBSGP]]+MYRANKS_H[[#This Row],[AVGSGP]]</f>
        <v>-2.6193093767410267</v>
      </c>
    </row>
    <row r="339" spans="1:22" ht="15" customHeight="1" x14ac:dyDescent="0.25">
      <c r="A339" s="8" t="s">
        <v>19905</v>
      </c>
      <c r="B339" s="15" t="str">
        <f>VLOOKUP(MYRANKS_H[[#This Row],[PLAYERID]],PLAYERIDMAP[],COLUMN(PLAYERIDMAP[LASTNAME]),FALSE)</f>
        <v>Quintero</v>
      </c>
      <c r="C339" s="12" t="str">
        <f>VLOOKUP(MYRANKS_H[[#This Row],[PLAYERID]],PLAYERIDMAP[],COLUMN(PLAYERIDMAP[FIRSTNAME]),FALSE)</f>
        <v xml:space="preserve">Humberto </v>
      </c>
      <c r="D339" s="12" t="str">
        <f>VLOOKUP(MYRANKS_H[[#This Row],[PLAYERID]],PLAYERIDMAP[],COLUMN(PLAYERIDMAP[TEAM]),FALSE)</f>
        <v>KC</v>
      </c>
      <c r="E339" s="12" t="str">
        <f>VLOOKUP(MYRANKS_H[[#This Row],[PLAYERID]],PLAYERIDMAP[],COLUMN(PLAYERIDMAP[POS]),FALSE)</f>
        <v>C</v>
      </c>
      <c r="F339" s="12">
        <f>VLOOKUP(MYRANKS_H[[#This Row],[PLAYERID]],PLAYERIDMAP[],COLUMN(PLAYERIDMAP[IDFANGRAPHS]),FALSE)</f>
        <v>1824</v>
      </c>
      <c r="G339" s="12">
        <f>VLOOKUP(MYRANKS_H[[#This Row],[IDFRANGRAPHS]],STEAMER_H[],COLUMN(STEAMER_H[PA]),FALSE)</f>
        <v>100</v>
      </c>
      <c r="H339" s="12">
        <f>VLOOKUP(MYRANKS_H[[#This Row],[IDFRANGRAPHS]],STEAMER_H[],COLUMN(STEAMER_H[AB]),FALSE)</f>
        <v>94</v>
      </c>
      <c r="I339" s="12">
        <f>VLOOKUP(MYRANKS_H[[#This Row],[IDFRANGRAPHS]],STEAMER_H[],COLUMN(STEAMER_H[H]),FALSE)</f>
        <v>22</v>
      </c>
      <c r="J339" s="12">
        <f>VLOOKUP(MYRANKS_H[[#This Row],[IDFRANGRAPHS]],STEAMER_H[],COLUMN(STEAMER_H[HR]),FALSE)</f>
        <v>1</v>
      </c>
      <c r="K339" s="12">
        <f>VLOOKUP(MYRANKS_H[[#This Row],[IDFRANGRAPHS]],STEAMER_H[],COLUMN(STEAMER_H[R]),FALSE)</f>
        <v>9</v>
      </c>
      <c r="L339" s="12">
        <f>VLOOKUP(MYRANKS_H[[#This Row],[IDFRANGRAPHS]],STEAMER_H[],COLUMN(STEAMER_H[RBI]),FALSE)</f>
        <v>9</v>
      </c>
      <c r="M339" s="12">
        <f>VLOOKUP(MYRANKS_H[[#This Row],[IDFRANGRAPHS]],STEAMER_H[],COLUMN(STEAMER_H[BB]),FALSE)</f>
        <v>4</v>
      </c>
      <c r="N339" s="12">
        <f>VLOOKUP(MYRANKS_H[[#This Row],[IDFRANGRAPHS]],STEAMER_H[],COLUMN(STEAMER_H[SO]),FALSE)</f>
        <v>19</v>
      </c>
      <c r="O339" s="12">
        <f>VLOOKUP(MYRANKS_H[[#This Row],[IDFRANGRAPHS]],STEAMER_H[],COLUMN(STEAMER_H[SB]),FALSE)</f>
        <v>1</v>
      </c>
      <c r="P339" s="14">
        <f>MYRANKS_H[[#This Row],[H]]/MYRANKS_H[[#This Row],[AB]]</f>
        <v>0.23404255319148937</v>
      </c>
      <c r="Q339" s="26">
        <f>MYRANKS_H[[#This Row],[R]]/24.6-VLOOKUP(MYRANKS_H[[#This Row],[POS]],ReplacementLevel_H[],COLUMN(ReplacementLevel_H[R]),FALSE)</f>
        <v>-1.0241463414634144</v>
      </c>
      <c r="R339" s="26">
        <f>MYRANKS_H[[#This Row],[HR]]/10.4-VLOOKUP(MYRANKS_H[[#This Row],[POS]],ReplacementLevel_H[],COLUMN(ReplacementLevel_H[HR]),FALSE)</f>
        <v>-0.77384615384615385</v>
      </c>
      <c r="S339" s="26">
        <f>MYRANKS_H[[#This Row],[RBI]]/24.6-VLOOKUP(MYRANKS_H[[#This Row],[POS]],ReplacementLevel_H[],COLUMN(ReplacementLevel_H[RBI]),FALSE)</f>
        <v>-1.0441463414634145</v>
      </c>
      <c r="T339" s="26">
        <f>MYRANKS_H[[#This Row],[SB]]/9.4-VLOOKUP(MYRANKS_H[[#This Row],[POS]],ReplacementLevel_H[],COLUMN(ReplacementLevel_H[SB]),FALSE)</f>
        <v>-2.3617021276595748E-2</v>
      </c>
      <c r="U339" s="26">
        <f>((MYRANKS_H[[#This Row],[H]]+1768)/(MYRANKS_H[[#This Row],[AB]]+6617)-0.267)/0.0024-VLOOKUP(MYRANKS_H[[#This Row],[POS]],ReplacementLevel_H[],COLUMN(ReplacementLevel_H[AVG]),FALSE)</f>
        <v>0.23594595937018795</v>
      </c>
      <c r="V339" s="26">
        <f>MYRANKS_H[[#This Row],[RSGP]]+MYRANKS_H[[#This Row],[HRSGP]]+MYRANKS_H[[#This Row],[RBISGP]]+MYRANKS_H[[#This Row],[SBSGP]]+MYRANKS_H[[#This Row],[AVGSGP]]</f>
        <v>-2.6298098986793907</v>
      </c>
    </row>
    <row r="340" spans="1:22" ht="15" customHeight="1" x14ac:dyDescent="0.25">
      <c r="A340" s="7" t="s">
        <v>18327</v>
      </c>
      <c r="B340" s="8" t="str">
        <f>VLOOKUP(MYRANKS_H[[#This Row],[PLAYERID]],PLAYERIDMAP[],COLUMN(PLAYERIDMAP[LASTNAME]),FALSE)</f>
        <v>Gordon</v>
      </c>
      <c r="C340" s="11" t="str">
        <f>VLOOKUP(MYRANKS_H[[#This Row],[PLAYERID]],PLAYERIDMAP[],COLUMN(PLAYERIDMAP[FIRSTNAME]),FALSE)</f>
        <v xml:space="preserve">Dee </v>
      </c>
      <c r="D340" s="11" t="str">
        <f>VLOOKUP(MYRANKS_H[[#This Row],[PLAYERID]],PLAYERIDMAP[],COLUMN(PLAYERIDMAP[TEAM]),FALSE)</f>
        <v>LAD</v>
      </c>
      <c r="E340" s="11" t="str">
        <f>VLOOKUP(MYRANKS_H[[#This Row],[PLAYERID]],PLAYERIDMAP[],COLUMN(PLAYERIDMAP[POS]),FALSE)</f>
        <v>SS</v>
      </c>
      <c r="F340" s="11">
        <f>VLOOKUP(MYRANKS_H[[#This Row],[PLAYERID]],PLAYERIDMAP[],COLUMN(PLAYERIDMAP[IDFANGRAPHS]),FALSE)</f>
        <v>8203</v>
      </c>
      <c r="G340" s="12">
        <f>VLOOKUP(MYRANKS_H[[#This Row],[IDFRANGRAPHS]],STEAMER_H[],COLUMN(STEAMER_H[PA]),FALSE)</f>
        <v>216</v>
      </c>
      <c r="H340" s="12">
        <f>VLOOKUP(MYRANKS_H[[#This Row],[IDFRANGRAPHS]],STEAMER_H[],COLUMN(STEAMER_H[AB]),FALSE)</f>
        <v>199</v>
      </c>
      <c r="I340" s="12">
        <f>VLOOKUP(MYRANKS_H[[#This Row],[IDFRANGRAPHS]],STEAMER_H[],COLUMN(STEAMER_H[H]),FALSE)</f>
        <v>51</v>
      </c>
      <c r="J340" s="12">
        <f>VLOOKUP(MYRANKS_H[[#This Row],[IDFRANGRAPHS]],STEAMER_H[],COLUMN(STEAMER_H[HR]),FALSE)</f>
        <v>1</v>
      </c>
      <c r="K340" s="12">
        <f>VLOOKUP(MYRANKS_H[[#This Row],[IDFRANGRAPHS]],STEAMER_H[],COLUMN(STEAMER_H[R]),FALSE)</f>
        <v>20</v>
      </c>
      <c r="L340" s="12">
        <f>VLOOKUP(MYRANKS_H[[#This Row],[IDFRANGRAPHS]],STEAMER_H[],COLUMN(STEAMER_H[RBI]),FALSE)</f>
        <v>17</v>
      </c>
      <c r="M340" s="12">
        <f>VLOOKUP(MYRANKS_H[[#This Row],[IDFRANGRAPHS]],STEAMER_H[],COLUMN(STEAMER_H[BB]),FALSE)</f>
        <v>12</v>
      </c>
      <c r="N340" s="12">
        <f>VLOOKUP(MYRANKS_H[[#This Row],[IDFRANGRAPHS]],STEAMER_H[],COLUMN(STEAMER_H[SO]),FALSE)</f>
        <v>32</v>
      </c>
      <c r="O340" s="12">
        <f>VLOOKUP(MYRANKS_H[[#This Row],[IDFRANGRAPHS]],STEAMER_H[],COLUMN(STEAMER_H[SB]),FALSE)</f>
        <v>15</v>
      </c>
      <c r="P340" s="14">
        <f>MYRANKS_H[[#This Row],[H]]/MYRANKS_H[[#This Row],[AB]]</f>
        <v>0.25628140703517588</v>
      </c>
      <c r="Q340" s="26">
        <f>MYRANKS_H[[#This Row],[R]]/24.6-VLOOKUP(MYRANKS_H[[#This Row],[POS]],ReplacementLevel_H[],COLUMN(ReplacementLevel_H[R]),FALSE)</f>
        <v>-1.2669918699186993</v>
      </c>
      <c r="R340" s="26">
        <f>MYRANKS_H[[#This Row],[HR]]/10.4-VLOOKUP(MYRANKS_H[[#This Row],[POS]],ReplacementLevel_H[],COLUMN(ReplacementLevel_H[HR]),FALSE)</f>
        <v>-0.80384615384615388</v>
      </c>
      <c r="S340" s="26">
        <f>MYRANKS_H[[#This Row],[RBI]]/24.6-VLOOKUP(MYRANKS_H[[#This Row],[POS]],ReplacementLevel_H[],COLUMN(ReplacementLevel_H[RBI]),FALSE)</f>
        <v>-1.2489430894308944</v>
      </c>
      <c r="T340" s="26">
        <f>MYRANKS_H[[#This Row],[SB]]/9.4-VLOOKUP(MYRANKS_H[[#This Row],[POS]],ReplacementLevel_H[],COLUMN(ReplacementLevel_H[SB]),FALSE)</f>
        <v>0.12574468085106383</v>
      </c>
      <c r="U340" s="26">
        <f>((MYRANKS_H[[#This Row],[H]]+1768)/(MYRANKS_H[[#This Row],[AB]]+6617)-0.267)/0.0024-VLOOKUP(MYRANKS_H[[#This Row],[POS]],ReplacementLevel_H[],COLUMN(ReplacementLevel_H[AVG]),FALSE)</f>
        <v>7.669405320812013E-2</v>
      </c>
      <c r="V340" s="26">
        <f>MYRANKS_H[[#This Row],[RSGP]]+MYRANKS_H[[#This Row],[HRSGP]]+MYRANKS_H[[#This Row],[RBISGP]]+MYRANKS_H[[#This Row],[SBSGP]]+MYRANKS_H[[#This Row],[AVGSGP]]</f>
        <v>-3.1173423791365642</v>
      </c>
    </row>
    <row r="341" spans="1:22" x14ac:dyDescent="0.25">
      <c r="A341" s="7" t="s">
        <v>17295</v>
      </c>
      <c r="B341" s="8" t="str">
        <f>VLOOKUP(MYRANKS_H[[#This Row],[PLAYERID]],PLAYERIDMAP[],COLUMN(PLAYERIDMAP[LASTNAME]),FALSE)</f>
        <v>Boesch</v>
      </c>
      <c r="C341" s="11" t="str">
        <f>VLOOKUP(MYRANKS_H[[#This Row],[PLAYERID]],PLAYERIDMAP[],COLUMN(PLAYERIDMAP[FIRSTNAME]),FALSE)</f>
        <v xml:space="preserve">Brennan </v>
      </c>
      <c r="D341" s="11" t="str">
        <f>VLOOKUP(MYRANKS_H[[#This Row],[PLAYERID]],PLAYERIDMAP[],COLUMN(PLAYERIDMAP[TEAM]),FALSE)</f>
        <v>DET</v>
      </c>
      <c r="E341" s="11" t="str">
        <f>VLOOKUP(MYRANKS_H[[#This Row],[PLAYERID]],PLAYERIDMAP[],COLUMN(PLAYERIDMAP[POS]),FALSE)</f>
        <v>OF</v>
      </c>
      <c r="F341" s="11">
        <f>VLOOKUP(MYRANKS_H[[#This Row],[PLAYERID]],PLAYERIDMAP[],COLUMN(PLAYERIDMAP[IDFANGRAPHS]),FALSE)</f>
        <v>914</v>
      </c>
      <c r="G341" s="12">
        <f>VLOOKUP(MYRANKS_H[[#This Row],[IDFRANGRAPHS]],STEAMER_H[],COLUMN(STEAMER_H[PA]),FALSE)</f>
        <v>277</v>
      </c>
      <c r="H341" s="12">
        <f>VLOOKUP(MYRANKS_H[[#This Row],[IDFRANGRAPHS]],STEAMER_H[],COLUMN(STEAMER_H[AB]),FALSE)</f>
        <v>252</v>
      </c>
      <c r="I341" s="12">
        <f>VLOOKUP(MYRANKS_H[[#This Row],[IDFRANGRAPHS]],STEAMER_H[],COLUMN(STEAMER_H[H]),FALSE)</f>
        <v>65</v>
      </c>
      <c r="J341" s="12">
        <f>VLOOKUP(MYRANKS_H[[#This Row],[IDFRANGRAPHS]],STEAMER_H[],COLUMN(STEAMER_H[HR]),FALSE)</f>
        <v>8</v>
      </c>
      <c r="K341" s="12">
        <f>VLOOKUP(MYRANKS_H[[#This Row],[IDFRANGRAPHS]],STEAMER_H[],COLUMN(STEAMER_H[R]),FALSE)</f>
        <v>32</v>
      </c>
      <c r="L341" s="12">
        <f>VLOOKUP(MYRANKS_H[[#This Row],[IDFRANGRAPHS]],STEAMER_H[],COLUMN(STEAMER_H[RBI]),FALSE)</f>
        <v>34</v>
      </c>
      <c r="M341" s="12">
        <f>VLOOKUP(MYRANKS_H[[#This Row],[IDFRANGRAPHS]],STEAMER_H[],COLUMN(STEAMER_H[BB]),FALSE)</f>
        <v>19</v>
      </c>
      <c r="N341" s="12">
        <f>VLOOKUP(MYRANKS_H[[#This Row],[IDFRANGRAPHS]],STEAMER_H[],COLUMN(STEAMER_H[SO]),FALSE)</f>
        <v>54</v>
      </c>
      <c r="O341" s="12">
        <f>VLOOKUP(MYRANKS_H[[#This Row],[IDFRANGRAPHS]],STEAMER_H[],COLUMN(STEAMER_H[SB]),FALSE)</f>
        <v>3</v>
      </c>
      <c r="P341" s="14">
        <f>MYRANKS_H[[#This Row],[H]]/MYRANKS_H[[#This Row],[AB]]</f>
        <v>0.25793650793650796</v>
      </c>
      <c r="Q341" s="26">
        <f>MYRANKS_H[[#This Row],[R]]/24.6-VLOOKUP(MYRANKS_H[[#This Row],[POS]],ReplacementLevel_H[],COLUMN(ReplacementLevel_H[R]),FALSE)</f>
        <v>-1.0691869918699188</v>
      </c>
      <c r="R341" s="26">
        <f>MYRANKS_H[[#This Row],[HR]]/10.4-VLOOKUP(MYRANKS_H[[#This Row],[POS]],ReplacementLevel_H[],COLUMN(ReplacementLevel_H[HR]),FALSE)</f>
        <v>-0.33076923076923093</v>
      </c>
      <c r="S341" s="26">
        <f>MYRANKS_H[[#This Row],[RBI]]/24.6-VLOOKUP(MYRANKS_H[[#This Row],[POS]],ReplacementLevel_H[],COLUMN(ReplacementLevel_H[RBI]),FALSE)</f>
        <v>-0.65788617886178868</v>
      </c>
      <c r="T341" s="26">
        <f>MYRANKS_H[[#This Row],[SB]]/9.4-VLOOKUP(MYRANKS_H[[#This Row],[POS]],ReplacementLevel_H[],COLUMN(ReplacementLevel_H[SB]),FALSE)</f>
        <v>-1.0208510638297874</v>
      </c>
      <c r="U341" s="26">
        <f>((MYRANKS_H[[#This Row],[H]]+1768)/(MYRANKS_H[[#This Row],[AB]]+6617)-0.267)/0.0024-VLOOKUP(MYRANKS_H[[#This Row],[POS]],ReplacementLevel_H[],COLUMN(ReplacementLevel_H[AVG]),FALSE)</f>
        <v>1.7945843645365854E-2</v>
      </c>
      <c r="V341" s="26">
        <f>MYRANKS_H[[#This Row],[RSGP]]+MYRANKS_H[[#This Row],[HRSGP]]+MYRANKS_H[[#This Row],[RBISGP]]+MYRANKS_H[[#This Row],[SBSGP]]+MYRANKS_H[[#This Row],[AVGSGP]]</f>
        <v>-3.0607476216853597</v>
      </c>
    </row>
    <row r="342" spans="1:22" ht="15" customHeight="1" x14ac:dyDescent="0.25">
      <c r="A342" s="8" t="s">
        <v>20140</v>
      </c>
      <c r="B342" s="15" t="str">
        <f>VLOOKUP(MYRANKS_H[[#This Row],[PLAYERID]],PLAYERIDMAP[],COLUMN(PLAYERIDMAP[LASTNAME]),FALSE)</f>
        <v>Ruf</v>
      </c>
      <c r="C342" s="12" t="str">
        <f>VLOOKUP(MYRANKS_H[[#This Row],[PLAYERID]],PLAYERIDMAP[],COLUMN(PLAYERIDMAP[FIRSTNAME]),FALSE)</f>
        <v xml:space="preserve">Darin </v>
      </c>
      <c r="D342" s="12" t="str">
        <f>VLOOKUP(MYRANKS_H[[#This Row],[PLAYERID]],PLAYERIDMAP[],COLUMN(PLAYERIDMAP[TEAM]),FALSE)</f>
        <v>PHI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9929</v>
      </c>
      <c r="G342" s="12">
        <f>VLOOKUP(MYRANKS_H[[#This Row],[IDFRANGRAPHS]],STEAMER_H[],COLUMN(STEAMER_H[PA]),FALSE)</f>
        <v>236</v>
      </c>
      <c r="H342" s="12">
        <f>VLOOKUP(MYRANKS_H[[#This Row],[IDFRANGRAPHS]],STEAMER_H[],COLUMN(STEAMER_H[AB]),FALSE)</f>
        <v>213</v>
      </c>
      <c r="I342" s="12">
        <f>VLOOKUP(MYRANKS_H[[#This Row],[IDFRANGRAPHS]],STEAMER_H[],COLUMN(STEAMER_H[H]),FALSE)</f>
        <v>56</v>
      </c>
      <c r="J342" s="12">
        <f>VLOOKUP(MYRANKS_H[[#This Row],[IDFRANGRAPHS]],STEAMER_H[],COLUMN(STEAMER_H[HR]),FALSE)</f>
        <v>8</v>
      </c>
      <c r="K342" s="12">
        <f>VLOOKUP(MYRANKS_H[[#This Row],[IDFRANGRAPHS]],STEAMER_H[],COLUMN(STEAMER_H[R]),FALSE)</f>
        <v>26</v>
      </c>
      <c r="L342" s="12">
        <f>VLOOKUP(MYRANKS_H[[#This Row],[IDFRANGRAPHS]],STEAMER_H[],COLUMN(STEAMER_H[RBI]),FALSE)</f>
        <v>30</v>
      </c>
      <c r="M342" s="12">
        <f>VLOOKUP(MYRANKS_H[[#This Row],[IDFRANGRAPHS]],STEAMER_H[],COLUMN(STEAMER_H[BB]),FALSE)</f>
        <v>17</v>
      </c>
      <c r="N342" s="12">
        <f>VLOOKUP(MYRANKS_H[[#This Row],[IDFRANGRAPHS]],STEAMER_H[],COLUMN(STEAMER_H[SO]),FALSE)</f>
        <v>47</v>
      </c>
      <c r="O342" s="12">
        <f>VLOOKUP(MYRANKS_H[[#This Row],[IDFRANGRAPHS]],STEAMER_H[],COLUMN(STEAMER_H[SB]),FALSE)</f>
        <v>1</v>
      </c>
      <c r="P342" s="14">
        <f>MYRANKS_H[[#This Row],[H]]/MYRANKS_H[[#This Row],[AB]]</f>
        <v>0.26291079812206575</v>
      </c>
      <c r="Q342" s="26">
        <f>MYRANKS_H[[#This Row],[R]]/24.6-VLOOKUP(MYRANKS_H[[#This Row],[POS]],ReplacementLevel_H[],COLUMN(ReplacementLevel_H[R]),FALSE)</f>
        <v>-1.3130894308943091</v>
      </c>
      <c r="R342" s="26">
        <f>MYRANKS_H[[#This Row],[HR]]/10.4-VLOOKUP(MYRANKS_H[[#This Row],[POS]],ReplacementLevel_H[],COLUMN(ReplacementLevel_H[HR]),FALSE)</f>
        <v>-0.77076923076923087</v>
      </c>
      <c r="S342" s="26">
        <f>MYRANKS_H[[#This Row],[RBI]]/24.6-VLOOKUP(MYRANKS_H[[#This Row],[POS]],ReplacementLevel_H[],COLUMN(ReplacementLevel_H[RBI]),FALSE)</f>
        <v>-1.2404878048780488</v>
      </c>
      <c r="T342" s="26">
        <f>MYRANKS_H[[#This Row],[SB]]/9.4-VLOOKUP(MYRANKS_H[[#This Row],[POS]],ReplacementLevel_H[],COLUMN(ReplacementLevel_H[SB]),FALSE)</f>
        <v>-0.15361702127659577</v>
      </c>
      <c r="U342" s="26">
        <f>((MYRANKS_H[[#This Row],[H]]+1768)/(MYRANKS_H[[#This Row],[AB]]+6617)-0.267)/0.0024-VLOOKUP(MYRANKS_H[[#This Row],[POS]],ReplacementLevel_H[],COLUMN(ReplacementLevel_H[AVG]),FALSE)</f>
        <v>0.2637920937042289</v>
      </c>
      <c r="V342" s="26">
        <f>MYRANKS_H[[#This Row],[RSGP]]+MYRANKS_H[[#This Row],[HRSGP]]+MYRANKS_H[[#This Row],[RBISGP]]+MYRANKS_H[[#This Row],[SBSGP]]+MYRANKS_H[[#This Row],[AVGSGP]]</f>
        <v>-3.2141713941139556</v>
      </c>
    </row>
    <row r="343" spans="1:22" ht="15" customHeight="1" x14ac:dyDescent="0.25">
      <c r="A343" s="7" t="s">
        <v>17227</v>
      </c>
      <c r="B343" s="8" t="str">
        <f>VLOOKUP(MYRANKS_H[[#This Row],[PLAYERID]],PLAYERIDMAP[],COLUMN(PLAYERIDMAP[LASTNAME]),FALSE)</f>
        <v>Bernadina</v>
      </c>
      <c r="C343" s="11" t="str">
        <f>VLOOKUP(MYRANKS_H[[#This Row],[PLAYERID]],PLAYERIDMAP[],COLUMN(PLAYERIDMAP[FIRSTNAME]),FALSE)</f>
        <v xml:space="preserve">Roger </v>
      </c>
      <c r="D343" s="11" t="str">
        <f>VLOOKUP(MYRANKS_H[[#This Row],[PLAYERID]],PLAYERIDMAP[],COLUMN(PLAYERIDMAP[TEAM]),FALSE)</f>
        <v>WAS</v>
      </c>
      <c r="E343" s="11" t="str">
        <f>VLOOKUP(MYRANKS_H[[#This Row],[PLAYERID]],PLAYERIDMAP[],COLUMN(PLAYERIDMAP[POS]),FALSE)</f>
        <v>OF</v>
      </c>
      <c r="F343" s="11">
        <f>VLOOKUP(MYRANKS_H[[#This Row],[PLAYERID]],PLAYERIDMAP[],COLUMN(PLAYERIDMAP[IDFANGRAPHS]),FALSE)</f>
        <v>6421</v>
      </c>
      <c r="G343" s="12">
        <f>VLOOKUP(MYRANKS_H[[#This Row],[IDFRANGRAPHS]],STEAMER_H[],COLUMN(STEAMER_H[PA]),FALSE)</f>
        <v>283</v>
      </c>
      <c r="H343" s="12">
        <f>VLOOKUP(MYRANKS_H[[#This Row],[IDFRANGRAPHS]],STEAMER_H[],COLUMN(STEAMER_H[AB]),FALSE)</f>
        <v>251</v>
      </c>
      <c r="I343" s="12">
        <f>VLOOKUP(MYRANKS_H[[#This Row],[IDFRANGRAPHS]],STEAMER_H[],COLUMN(STEAMER_H[H]),FALSE)</f>
        <v>63</v>
      </c>
      <c r="J343" s="12">
        <f>VLOOKUP(MYRANKS_H[[#This Row],[IDFRANGRAPHS]],STEAMER_H[],COLUMN(STEAMER_H[HR]),FALSE)</f>
        <v>6</v>
      </c>
      <c r="K343" s="12">
        <f>VLOOKUP(MYRANKS_H[[#This Row],[IDFRANGRAPHS]],STEAMER_H[],COLUMN(STEAMER_H[R]),FALSE)</f>
        <v>29</v>
      </c>
      <c r="L343" s="12">
        <f>VLOOKUP(MYRANKS_H[[#This Row],[IDFRANGRAPHS]],STEAMER_H[],COLUMN(STEAMER_H[RBI]),FALSE)</f>
        <v>28</v>
      </c>
      <c r="M343" s="12">
        <f>VLOOKUP(MYRANKS_H[[#This Row],[IDFRANGRAPHS]],STEAMER_H[],COLUMN(STEAMER_H[BB]),FALSE)</f>
        <v>25</v>
      </c>
      <c r="N343" s="12">
        <f>VLOOKUP(MYRANKS_H[[#This Row],[IDFRANGRAPHS]],STEAMER_H[],COLUMN(STEAMER_H[SO]),FALSE)</f>
        <v>58</v>
      </c>
      <c r="O343" s="12">
        <f>VLOOKUP(MYRANKS_H[[#This Row],[IDFRANGRAPHS]],STEAMER_H[],COLUMN(STEAMER_H[SB]),FALSE)</f>
        <v>9</v>
      </c>
      <c r="P343" s="14">
        <f>MYRANKS_H[[#This Row],[H]]/MYRANKS_H[[#This Row],[AB]]</f>
        <v>0.25099601593625498</v>
      </c>
      <c r="Q343" s="26">
        <f>MYRANKS_H[[#This Row],[R]]/24.6-VLOOKUP(MYRANKS_H[[#This Row],[POS]],ReplacementLevel_H[],COLUMN(ReplacementLevel_H[R]),FALSE)</f>
        <v>-1.1911382113821141</v>
      </c>
      <c r="R343" s="26">
        <f>MYRANKS_H[[#This Row],[HR]]/10.4-VLOOKUP(MYRANKS_H[[#This Row],[POS]],ReplacementLevel_H[],COLUMN(ReplacementLevel_H[HR]),FALSE)</f>
        <v>-0.52307692307692322</v>
      </c>
      <c r="S343" s="26">
        <f>MYRANKS_H[[#This Row],[RBI]]/24.6-VLOOKUP(MYRANKS_H[[#This Row],[POS]],ReplacementLevel_H[],COLUMN(ReplacementLevel_H[RBI]),FALSE)</f>
        <v>-0.90178861788617892</v>
      </c>
      <c r="T343" s="26">
        <f>MYRANKS_H[[#This Row],[SB]]/9.4-VLOOKUP(MYRANKS_H[[#This Row],[POS]],ReplacementLevel_H[],COLUMN(ReplacementLevel_H[SB]),FALSE)</f>
        <v>-0.38255319148936184</v>
      </c>
      <c r="U343" s="26">
        <f>((MYRANKS_H[[#This Row],[H]]+1768)/(MYRANKS_H[[#This Row],[AB]]+6617)-0.267)/0.0024-VLOOKUP(MYRANKS_H[[#This Row],[POS]],ReplacementLevel_H[],COLUMN(ReplacementLevel_H[AVG]),FALSE)</f>
        <v>-8.7200543583767595E-2</v>
      </c>
      <c r="V343" s="26">
        <f>MYRANKS_H[[#This Row],[RSGP]]+MYRANKS_H[[#This Row],[HRSGP]]+MYRANKS_H[[#This Row],[RBISGP]]+MYRANKS_H[[#This Row],[SBSGP]]+MYRANKS_H[[#This Row],[AVGSGP]]</f>
        <v>-3.0857574874183458</v>
      </c>
    </row>
    <row r="344" spans="1:22" ht="15" customHeight="1" x14ac:dyDescent="0.25">
      <c r="A344" s="8" t="s">
        <v>19542</v>
      </c>
      <c r="B344" s="15" t="str">
        <f>VLOOKUP(MYRANKS_H[[#This Row],[PLAYERID]],PLAYERIDMAP[],COLUMN(PLAYERIDMAP[LASTNAME]),FALSE)</f>
        <v>Nickeas</v>
      </c>
      <c r="C344" s="12" t="str">
        <f>VLOOKUP(MYRANKS_H[[#This Row],[PLAYERID]],PLAYERIDMAP[],COLUMN(PLAYERIDMAP[FIRSTNAME]),FALSE)</f>
        <v xml:space="preserve">Mike </v>
      </c>
      <c r="D344" s="12" t="str">
        <f>VLOOKUP(MYRANKS_H[[#This Row],[PLAYERID]],PLAYERIDMAP[],COLUMN(PLAYERIDMAP[TEAM]),FALSE)</f>
        <v>NYM</v>
      </c>
      <c r="E344" s="12" t="str">
        <f>VLOOKUP(MYRANKS_H[[#This Row],[PLAYERID]],PLAYERIDMAP[],COLUMN(PLAYERIDMAP[POS]),FALSE)</f>
        <v>C</v>
      </c>
      <c r="F344" s="12">
        <f>VLOOKUP(MYRANKS_H[[#This Row],[PLAYERID]],PLAYERIDMAP[],COLUMN(PLAYERIDMAP[IDFANGRAPHS]),FALSE)</f>
        <v>7419</v>
      </c>
      <c r="G344" s="12">
        <f>VLOOKUP(MYRANKS_H[[#This Row],[IDFRANGRAPHS]],STEAMER_H[],COLUMN(STEAMER_H[PA]),FALSE)</f>
        <v>100</v>
      </c>
      <c r="H344" s="12">
        <f>VLOOKUP(MYRANKS_H[[#This Row],[IDFRANGRAPHS]],STEAMER_H[],COLUMN(STEAMER_H[AB]),FALSE)</f>
        <v>90</v>
      </c>
      <c r="I344" s="12">
        <f>VLOOKUP(MYRANKS_H[[#This Row],[IDFRANGRAPHS]],STEAMER_H[],COLUMN(STEAMER_H[H]),FALSE)</f>
        <v>20</v>
      </c>
      <c r="J344" s="12">
        <f>VLOOKUP(MYRANKS_H[[#This Row],[IDFRANGRAPHS]],STEAMER_H[],COLUMN(STEAMER_H[HR]),FALSE)</f>
        <v>1</v>
      </c>
      <c r="K344" s="12">
        <f>VLOOKUP(MYRANKS_H[[#This Row],[IDFRANGRAPHS]],STEAMER_H[],COLUMN(STEAMER_H[R]),FALSE)</f>
        <v>9</v>
      </c>
      <c r="L344" s="12">
        <f>VLOOKUP(MYRANKS_H[[#This Row],[IDFRANGRAPHS]],STEAMER_H[],COLUMN(STEAMER_H[RBI]),FALSE)</f>
        <v>9</v>
      </c>
      <c r="M344" s="12">
        <f>VLOOKUP(MYRANKS_H[[#This Row],[IDFRANGRAPHS]],STEAMER_H[],COLUMN(STEAMER_H[BB]),FALSE)</f>
        <v>8</v>
      </c>
      <c r="N344" s="12">
        <f>VLOOKUP(MYRANKS_H[[#This Row],[IDFRANGRAPHS]],STEAMER_H[],COLUMN(STEAMER_H[SO]),FALSE)</f>
        <v>18</v>
      </c>
      <c r="O344" s="12">
        <f>VLOOKUP(MYRANKS_H[[#This Row],[IDFRANGRAPHS]],STEAMER_H[],COLUMN(STEAMER_H[SB]),FALSE)</f>
        <v>1</v>
      </c>
      <c r="P344" s="14">
        <f>MYRANKS_H[[#This Row],[H]]/MYRANKS_H[[#This Row],[AB]]</f>
        <v>0.22222222222222221</v>
      </c>
      <c r="Q344" s="26">
        <f>MYRANKS_H[[#This Row],[R]]/24.6-VLOOKUP(MYRANKS_H[[#This Row],[POS]],ReplacementLevel_H[],COLUMN(ReplacementLevel_H[R]),FALSE)</f>
        <v>-1.0241463414634144</v>
      </c>
      <c r="R344" s="26">
        <f>MYRANKS_H[[#This Row],[HR]]/10.4-VLOOKUP(MYRANKS_H[[#This Row],[POS]],ReplacementLevel_H[],COLUMN(ReplacementLevel_H[HR]),FALSE)</f>
        <v>-0.77384615384615385</v>
      </c>
      <c r="S344" s="26">
        <f>MYRANKS_H[[#This Row],[RBI]]/24.6-VLOOKUP(MYRANKS_H[[#This Row],[POS]],ReplacementLevel_H[],COLUMN(ReplacementLevel_H[RBI]),FALSE)</f>
        <v>-1.0441463414634145</v>
      </c>
      <c r="T344" s="26">
        <f>MYRANKS_H[[#This Row],[SB]]/9.4-VLOOKUP(MYRANKS_H[[#This Row],[POS]],ReplacementLevel_H[],COLUMN(ReplacementLevel_H[SB]),FALSE)</f>
        <v>-2.3617021276595748E-2</v>
      </c>
      <c r="U344" s="26">
        <f>((MYRANKS_H[[#This Row],[H]]+1768)/(MYRANKS_H[[#This Row],[AB]]+6617)-0.267)/0.0024-VLOOKUP(MYRANKS_H[[#This Row],[POS]],ReplacementLevel_H[],COLUMN(ReplacementLevel_H[AVG]),FALSE)</f>
        <v>0.17797823169821297</v>
      </c>
      <c r="V344" s="26">
        <f>MYRANKS_H[[#This Row],[RSGP]]+MYRANKS_H[[#This Row],[HRSGP]]+MYRANKS_H[[#This Row],[RBISGP]]+MYRANKS_H[[#This Row],[SBSGP]]+MYRANKS_H[[#This Row],[AVGSGP]]</f>
        <v>-2.6877776263513655</v>
      </c>
    </row>
    <row r="345" spans="1:22" x14ac:dyDescent="0.25">
      <c r="A345" s="8" t="s">
        <v>19556</v>
      </c>
      <c r="B345" s="15" t="str">
        <f>VLOOKUP(MYRANKS_H[[#This Row],[PLAYERID]],PLAYERIDMAP[],COLUMN(PLAYERIDMAP[LASTNAME]),FALSE)</f>
        <v>Nieves</v>
      </c>
      <c r="C345" s="12" t="str">
        <f>VLOOKUP(MYRANKS_H[[#This Row],[PLAYERID]],PLAYERIDMAP[],COLUMN(PLAYERIDMAP[FIRSTNAME]),FALSE)</f>
        <v xml:space="preserve">Wil </v>
      </c>
      <c r="D345" s="12" t="str">
        <f>VLOOKUP(MYRANKS_H[[#This Row],[PLAYERID]],PLAYERIDMAP[],COLUMN(PLAYERIDMAP[TEAM]),FALSE)</f>
        <v>ARI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1556</v>
      </c>
      <c r="G345" s="12">
        <f>VLOOKUP(MYRANKS_H[[#This Row],[IDFRANGRAPHS]],STEAMER_H[],COLUMN(STEAMER_H[PA]),FALSE)</f>
        <v>100</v>
      </c>
      <c r="H345" s="12">
        <f>VLOOKUP(MYRANKS_H[[#This Row],[IDFRANGRAPHS]],STEAMER_H[],COLUMN(STEAMER_H[AB]),FALSE)</f>
        <v>92</v>
      </c>
      <c r="I345" s="12">
        <f>VLOOKUP(MYRANKS_H[[#This Row],[IDFRANGRAPHS]],STEAMER_H[],COLUMN(STEAMER_H[H]),FALSE)</f>
        <v>22</v>
      </c>
      <c r="J345" s="12">
        <f>VLOOKUP(MYRANKS_H[[#This Row],[IDFRANGRAPHS]],STEAMER_H[],COLUMN(STEAMER_H[HR]),FALSE)</f>
        <v>1</v>
      </c>
      <c r="K345" s="12">
        <f>VLOOKUP(MYRANKS_H[[#This Row],[IDFRANGRAPHS]],STEAMER_H[],COLUMN(STEAMER_H[R]),FALSE)</f>
        <v>8</v>
      </c>
      <c r="L345" s="12">
        <f>VLOOKUP(MYRANKS_H[[#This Row],[IDFRANGRAPHS]],STEAMER_H[],COLUMN(STEAMER_H[RBI]),FALSE)</f>
        <v>9</v>
      </c>
      <c r="M345" s="12">
        <f>VLOOKUP(MYRANKS_H[[#This Row],[IDFRANGRAPHS]],STEAMER_H[],COLUMN(STEAMER_H[BB]),FALSE)</f>
        <v>6</v>
      </c>
      <c r="N345" s="12">
        <f>VLOOKUP(MYRANKS_H[[#This Row],[IDFRANGRAPHS]],STEAMER_H[],COLUMN(STEAMER_H[SO]),FALSE)</f>
        <v>17</v>
      </c>
      <c r="O345" s="12">
        <f>VLOOKUP(MYRANKS_H[[#This Row],[IDFRANGRAPHS]],STEAMER_H[],COLUMN(STEAMER_H[SB]),FALSE)</f>
        <v>0</v>
      </c>
      <c r="P345" s="14">
        <f>MYRANKS_H[[#This Row],[H]]/MYRANKS_H[[#This Row],[AB]]</f>
        <v>0.2391304347826087</v>
      </c>
      <c r="Q345" s="26">
        <f>MYRANKS_H[[#This Row],[R]]/24.6-VLOOKUP(MYRANKS_H[[#This Row],[POS]],ReplacementLevel_H[],COLUMN(ReplacementLevel_H[R]),FALSE)</f>
        <v>-1.0647967479674796</v>
      </c>
      <c r="R345" s="26">
        <f>MYRANKS_H[[#This Row],[HR]]/10.4-VLOOKUP(MYRANKS_H[[#This Row],[POS]],ReplacementLevel_H[],COLUMN(ReplacementLevel_H[HR]),FALSE)</f>
        <v>-0.77384615384615385</v>
      </c>
      <c r="S345" s="26">
        <f>MYRANKS_H[[#This Row],[RBI]]/24.6-VLOOKUP(MYRANKS_H[[#This Row],[POS]],ReplacementLevel_H[],COLUMN(ReplacementLevel_H[RBI]),FALSE)</f>
        <v>-1.0441463414634145</v>
      </c>
      <c r="T345" s="26">
        <f>MYRANKS_H[[#This Row],[SB]]/9.4-VLOOKUP(MYRANKS_H[[#This Row],[POS]],ReplacementLevel_H[],COLUMN(ReplacementLevel_H[SB]),FALSE)</f>
        <v>-0.13</v>
      </c>
      <c r="U345" s="26">
        <f>((MYRANKS_H[[#This Row],[H]]+1768)/(MYRANKS_H[[#This Row],[AB]]+6617)-0.267)/0.0024-VLOOKUP(MYRANKS_H[[#This Row],[POS]],ReplacementLevel_H[],COLUMN(ReplacementLevel_H[AVG]),FALSE)</f>
        <v>0.26907636508171873</v>
      </c>
      <c r="V345" s="26">
        <f>MYRANKS_H[[#This Row],[RSGP]]+MYRANKS_H[[#This Row],[HRSGP]]+MYRANKS_H[[#This Row],[RBISGP]]+MYRANKS_H[[#This Row],[SBSGP]]+MYRANKS_H[[#This Row],[AVGSGP]]</f>
        <v>-2.7437128781953293</v>
      </c>
    </row>
    <row r="346" spans="1:22" x14ac:dyDescent="0.25">
      <c r="A346" s="7" t="s">
        <v>18792</v>
      </c>
      <c r="B346" s="8" t="str">
        <f>VLOOKUP(MYRANKS_H[[#This Row],[PLAYERID]],PLAYERIDMAP[],COLUMN(PLAYERIDMAP[LASTNAME]),FALSE)</f>
        <v>Johnson</v>
      </c>
      <c r="C346" s="11" t="str">
        <f>VLOOKUP(MYRANKS_H[[#This Row],[PLAYERID]],PLAYERIDMAP[],COLUMN(PLAYERIDMAP[FIRSTNAME]),FALSE)</f>
        <v xml:space="preserve">Rob </v>
      </c>
      <c r="D346" s="11" t="str">
        <f>VLOOKUP(MYRANKS_H[[#This Row],[PLAYERID]],PLAYERIDMAP[],COLUMN(PLAYERIDMAP[TEAM]),FALSE)</f>
        <v>NYM</v>
      </c>
      <c r="E346" s="11" t="str">
        <f>VLOOKUP(MYRANKS_H[[#This Row],[PLAYERID]],PLAYERIDMAP[],COLUMN(PLAYERIDMAP[POS]),FALSE)</f>
        <v>C</v>
      </c>
      <c r="F346" s="11">
        <f>VLOOKUP(MYRANKS_H[[#This Row],[PLAYERID]],PLAYERIDMAP[],COLUMN(PLAYERIDMAP[IDFANGRAPHS]),FALSE)</f>
        <v>8029</v>
      </c>
      <c r="G346" s="12">
        <f>VLOOKUP(MYRANKS_H[[#This Row],[IDFRANGRAPHS]],STEAMER_H[],COLUMN(STEAMER_H[PA]),FALSE)</f>
        <v>100</v>
      </c>
      <c r="H346" s="12">
        <f>VLOOKUP(MYRANKS_H[[#This Row],[IDFRANGRAPHS]],STEAMER_H[],COLUMN(STEAMER_H[AB]),FALSE)</f>
        <v>90</v>
      </c>
      <c r="I346" s="12">
        <f>VLOOKUP(MYRANKS_H[[#This Row],[IDFRANGRAPHS]],STEAMER_H[],COLUMN(STEAMER_H[H]),FALSE)</f>
        <v>19</v>
      </c>
      <c r="J346" s="12">
        <f>VLOOKUP(MYRANKS_H[[#This Row],[IDFRANGRAPHS]],STEAMER_H[],COLUMN(STEAMER_H[HR]),FALSE)</f>
        <v>1</v>
      </c>
      <c r="K346" s="12">
        <f>VLOOKUP(MYRANKS_H[[#This Row],[IDFRANGRAPHS]],STEAMER_H[],COLUMN(STEAMER_H[R]),FALSE)</f>
        <v>9</v>
      </c>
      <c r="L346" s="12">
        <f>VLOOKUP(MYRANKS_H[[#This Row],[IDFRANGRAPHS]],STEAMER_H[],COLUMN(STEAMER_H[RBI]),FALSE)</f>
        <v>9</v>
      </c>
      <c r="M346" s="12">
        <f>VLOOKUP(MYRANKS_H[[#This Row],[IDFRANGRAPHS]],STEAMER_H[],COLUMN(STEAMER_H[BB]),FALSE)</f>
        <v>8</v>
      </c>
      <c r="N346" s="12">
        <f>VLOOKUP(MYRANKS_H[[#This Row],[IDFRANGRAPHS]],STEAMER_H[],COLUMN(STEAMER_H[SO]),FALSE)</f>
        <v>20</v>
      </c>
      <c r="O346" s="12">
        <f>VLOOKUP(MYRANKS_H[[#This Row],[IDFRANGRAPHS]],STEAMER_H[],COLUMN(STEAMER_H[SB]),FALSE)</f>
        <v>1</v>
      </c>
      <c r="P346" s="14">
        <f>MYRANKS_H[[#This Row],[H]]/MYRANKS_H[[#This Row],[AB]]</f>
        <v>0.21111111111111111</v>
      </c>
      <c r="Q346" s="26">
        <f>MYRANKS_H[[#This Row],[R]]/24.6-VLOOKUP(MYRANKS_H[[#This Row],[POS]],ReplacementLevel_H[],COLUMN(ReplacementLevel_H[R]),FALSE)</f>
        <v>-1.0241463414634144</v>
      </c>
      <c r="R346" s="26">
        <f>MYRANKS_H[[#This Row],[HR]]/10.4-VLOOKUP(MYRANKS_H[[#This Row],[POS]],ReplacementLevel_H[],COLUMN(ReplacementLevel_H[HR]),FALSE)</f>
        <v>-0.77384615384615385</v>
      </c>
      <c r="S346" s="26">
        <f>MYRANKS_H[[#This Row],[RBI]]/24.6-VLOOKUP(MYRANKS_H[[#This Row],[POS]],ReplacementLevel_H[],COLUMN(ReplacementLevel_H[RBI]),FALSE)</f>
        <v>-1.0441463414634145</v>
      </c>
      <c r="T346" s="26">
        <f>MYRANKS_H[[#This Row],[SB]]/9.4-VLOOKUP(MYRANKS_H[[#This Row],[POS]],ReplacementLevel_H[],COLUMN(ReplacementLevel_H[SB]),FALSE)</f>
        <v>-2.3617021276595748E-2</v>
      </c>
      <c r="U346" s="26">
        <f>((MYRANKS_H[[#This Row],[H]]+1768)/(MYRANKS_H[[#This Row],[AB]]+6617)-0.267)/0.0024-VLOOKUP(MYRANKS_H[[#This Row],[POS]],ReplacementLevel_H[],COLUMN(ReplacementLevel_H[AVG]),FALSE)</f>
        <v>0.11585408279906398</v>
      </c>
      <c r="V346" s="26">
        <f>MYRANKS_H[[#This Row],[RSGP]]+MYRANKS_H[[#This Row],[HRSGP]]+MYRANKS_H[[#This Row],[RBISGP]]+MYRANKS_H[[#This Row],[SBSGP]]+MYRANKS_H[[#This Row],[AVGSGP]]</f>
        <v>-2.7499017752505144</v>
      </c>
    </row>
    <row r="347" spans="1:22" ht="15" customHeight="1" x14ac:dyDescent="0.25">
      <c r="A347" s="7" t="s">
        <v>17600</v>
      </c>
      <c r="B347" s="8" t="str">
        <f>VLOOKUP(MYRANKS_H[[#This Row],[PLAYERID]],PLAYERIDMAP[],COLUMN(PLAYERIDMAP[LASTNAME]),FALSE)</f>
        <v>Chavez</v>
      </c>
      <c r="C347" s="11" t="str">
        <f>VLOOKUP(MYRANKS_H[[#This Row],[PLAYERID]],PLAYERIDMAP[],COLUMN(PLAYERIDMAP[FIRSTNAME]),FALSE)</f>
        <v xml:space="preserve">Eric </v>
      </c>
      <c r="D347" s="11" t="str">
        <f>VLOOKUP(MYRANKS_H[[#This Row],[PLAYERID]],PLAYERIDMAP[],COLUMN(PLAYERIDMAP[TEAM]),FALSE)</f>
        <v>ARI</v>
      </c>
      <c r="E347" s="11" t="str">
        <f>VLOOKUP(MYRANKS_H[[#This Row],[PLAYERID]],PLAYERIDMAP[],COLUMN(PLAYERIDMAP[POS]),FALSE)</f>
        <v>3B</v>
      </c>
      <c r="F347" s="11">
        <f>VLOOKUP(MYRANKS_H[[#This Row],[PLAYERID]],PLAYERIDMAP[],COLUMN(PLAYERIDMAP[IDFANGRAPHS]),FALSE)</f>
        <v>906</v>
      </c>
      <c r="G347" s="12">
        <f>VLOOKUP(MYRANKS_H[[#This Row],[IDFRANGRAPHS]],STEAMER_H[],COLUMN(STEAMER_H[PA]),FALSE)</f>
        <v>205</v>
      </c>
      <c r="H347" s="12">
        <f>VLOOKUP(MYRANKS_H[[#This Row],[IDFRANGRAPHS]],STEAMER_H[],COLUMN(STEAMER_H[AB]),FALSE)</f>
        <v>183</v>
      </c>
      <c r="I347" s="12">
        <f>VLOOKUP(MYRANKS_H[[#This Row],[IDFRANGRAPHS]],STEAMER_H[],COLUMN(STEAMER_H[H]),FALSE)</f>
        <v>49</v>
      </c>
      <c r="J347" s="12">
        <f>VLOOKUP(MYRANKS_H[[#This Row],[IDFRANGRAPHS]],STEAMER_H[],COLUMN(STEAMER_H[HR]),FALSE)</f>
        <v>7</v>
      </c>
      <c r="K347" s="12">
        <f>VLOOKUP(MYRANKS_H[[#This Row],[IDFRANGRAPHS]],STEAMER_H[],COLUMN(STEAMER_H[R]),FALSE)</f>
        <v>22</v>
      </c>
      <c r="L347" s="12">
        <f>VLOOKUP(MYRANKS_H[[#This Row],[IDFRANGRAPHS]],STEAMER_H[],COLUMN(STEAMER_H[RBI]),FALSE)</f>
        <v>26</v>
      </c>
      <c r="M347" s="12">
        <f>VLOOKUP(MYRANKS_H[[#This Row],[IDFRANGRAPHS]],STEAMER_H[],COLUMN(STEAMER_H[BB]),FALSE)</f>
        <v>19</v>
      </c>
      <c r="N347" s="12">
        <f>VLOOKUP(MYRANKS_H[[#This Row],[IDFRANGRAPHS]],STEAMER_H[],COLUMN(STEAMER_H[SO]),FALSE)</f>
        <v>39</v>
      </c>
      <c r="O347" s="12">
        <f>VLOOKUP(MYRANKS_H[[#This Row],[IDFRANGRAPHS]],STEAMER_H[],COLUMN(STEAMER_H[SB]),FALSE)</f>
        <v>1</v>
      </c>
      <c r="P347" s="14">
        <f>MYRANKS_H[[#This Row],[H]]/MYRANKS_H[[#This Row],[AB]]</f>
        <v>0.26775956284153007</v>
      </c>
      <c r="Q347" s="26">
        <f>MYRANKS_H[[#This Row],[R]]/24.6-VLOOKUP(MYRANKS_H[[#This Row],[POS]],ReplacementLevel_H[],COLUMN(ReplacementLevel_H[R]),FALSE)</f>
        <v>-1.2956910569105691</v>
      </c>
      <c r="R347" s="26">
        <f>MYRANKS_H[[#This Row],[HR]]/10.4-VLOOKUP(MYRANKS_H[[#This Row],[POS]],ReplacementLevel_H[],COLUMN(ReplacementLevel_H[HR]),FALSE)</f>
        <v>-0.88692307692307704</v>
      </c>
      <c r="S347" s="26">
        <f>MYRANKS_H[[#This Row],[RBI]]/24.6-VLOOKUP(MYRANKS_H[[#This Row],[POS]],ReplacementLevel_H[],COLUMN(ReplacementLevel_H[RBI]),FALSE)</f>
        <v>-1.2930894308943091</v>
      </c>
      <c r="T347" s="26">
        <f>MYRANKS_H[[#This Row],[SB]]/9.4-VLOOKUP(MYRANKS_H[[#This Row],[POS]],ReplacementLevel_H[],COLUMN(ReplacementLevel_H[SB]),FALSE)</f>
        <v>-0.34361702127659577</v>
      </c>
      <c r="U347" s="26">
        <f>((MYRANKS_H[[#This Row],[H]]+1768)/(MYRANKS_H[[#This Row],[AB]]+6617)-0.267)/0.0024-VLOOKUP(MYRANKS_H[[#This Row],[POS]],ReplacementLevel_H[],COLUMN(ReplacementLevel_H[AVG]),FALSE)</f>
        <v>0.27578431372548617</v>
      </c>
      <c r="V347" s="26">
        <f>MYRANKS_H[[#This Row],[RSGP]]+MYRANKS_H[[#This Row],[HRSGP]]+MYRANKS_H[[#This Row],[RBISGP]]+MYRANKS_H[[#This Row],[SBSGP]]+MYRANKS_H[[#This Row],[AVGSGP]]</f>
        <v>-3.5435362722790646</v>
      </c>
    </row>
    <row r="348" spans="1:22" ht="15" customHeight="1" x14ac:dyDescent="0.25">
      <c r="A348" s="7" t="s">
        <v>19006</v>
      </c>
      <c r="B348" s="8" t="str">
        <f>VLOOKUP(MYRANKS_H[[#This Row],[PLAYERID]],PLAYERIDMAP[],COLUMN(PLAYERIDMAP[LASTNAME]),FALSE)</f>
        <v>Leon</v>
      </c>
      <c r="C348" s="11" t="str">
        <f>VLOOKUP(MYRANKS_H[[#This Row],[PLAYERID]],PLAYERIDMAP[],COLUMN(PLAYERIDMAP[FIRSTNAME]),FALSE)</f>
        <v xml:space="preserve">Sandy </v>
      </c>
      <c r="D348" s="11" t="str">
        <f>VLOOKUP(MYRANKS_H[[#This Row],[PLAYERID]],PLAYERIDMAP[],COLUMN(PLAYERIDMAP[TEAM]),FALSE)</f>
        <v>WAS</v>
      </c>
      <c r="E348" s="11" t="str">
        <f>VLOOKUP(MYRANKS_H[[#This Row],[PLAYERID]],PLAYERIDMAP[],COLUMN(PLAYERIDMAP[POS]),FALSE)</f>
        <v>C</v>
      </c>
      <c r="F348" s="11">
        <f>VLOOKUP(MYRANKS_H[[#This Row],[PLAYERID]],PLAYERIDMAP[],COLUMN(PLAYERIDMAP[IDFANGRAPHS]),FALSE)</f>
        <v>5273</v>
      </c>
      <c r="G348" s="12">
        <f>VLOOKUP(MYRANKS_H[[#This Row],[IDFRANGRAPHS]],STEAMER_H[],COLUMN(STEAMER_H[PA]),FALSE)</f>
        <v>100</v>
      </c>
      <c r="H348" s="12">
        <f>VLOOKUP(MYRANKS_H[[#This Row],[IDFRANGRAPHS]],STEAMER_H[],COLUMN(STEAMER_H[AB]),FALSE)</f>
        <v>90</v>
      </c>
      <c r="I348" s="12">
        <f>VLOOKUP(MYRANKS_H[[#This Row],[IDFRANGRAPHS]],STEAMER_H[],COLUMN(STEAMER_H[H]),FALSE)</f>
        <v>21</v>
      </c>
      <c r="J348" s="12">
        <f>VLOOKUP(MYRANKS_H[[#This Row],[IDFRANGRAPHS]],STEAMER_H[],COLUMN(STEAMER_H[HR]),FALSE)</f>
        <v>1</v>
      </c>
      <c r="K348" s="12">
        <f>VLOOKUP(MYRANKS_H[[#This Row],[IDFRANGRAPHS]],STEAMER_H[],COLUMN(STEAMER_H[R]),FALSE)</f>
        <v>8</v>
      </c>
      <c r="L348" s="12">
        <f>VLOOKUP(MYRANKS_H[[#This Row],[IDFRANGRAPHS]],STEAMER_H[],COLUMN(STEAMER_H[RBI]),FALSE)</f>
        <v>9</v>
      </c>
      <c r="M348" s="12">
        <f>VLOOKUP(MYRANKS_H[[#This Row],[IDFRANGRAPHS]],STEAMER_H[],COLUMN(STEAMER_H[BB]),FALSE)</f>
        <v>7</v>
      </c>
      <c r="N348" s="12">
        <f>VLOOKUP(MYRANKS_H[[#This Row],[IDFRANGRAPHS]],STEAMER_H[],COLUMN(STEAMER_H[SO]),FALSE)</f>
        <v>18</v>
      </c>
      <c r="O348" s="12">
        <f>VLOOKUP(MYRANKS_H[[#This Row],[IDFRANGRAPHS]],STEAMER_H[],COLUMN(STEAMER_H[SB]),FALSE)</f>
        <v>0</v>
      </c>
      <c r="P348" s="14">
        <f>MYRANKS_H[[#This Row],[H]]/MYRANKS_H[[#This Row],[AB]]</f>
        <v>0.23333333333333334</v>
      </c>
      <c r="Q348" s="26">
        <f>MYRANKS_H[[#This Row],[R]]/24.6-VLOOKUP(MYRANKS_H[[#This Row],[POS]],ReplacementLevel_H[],COLUMN(ReplacementLevel_H[R]),FALSE)</f>
        <v>-1.0647967479674796</v>
      </c>
      <c r="R348" s="26">
        <f>MYRANKS_H[[#This Row],[HR]]/10.4-VLOOKUP(MYRANKS_H[[#This Row],[POS]],ReplacementLevel_H[],COLUMN(ReplacementLevel_H[HR]),FALSE)</f>
        <v>-0.77384615384615385</v>
      </c>
      <c r="S348" s="26">
        <f>MYRANKS_H[[#This Row],[RBI]]/24.6-VLOOKUP(MYRANKS_H[[#This Row],[POS]],ReplacementLevel_H[],COLUMN(ReplacementLevel_H[RBI]),FALSE)</f>
        <v>-1.0441463414634145</v>
      </c>
      <c r="T348" s="26">
        <f>MYRANKS_H[[#This Row],[SB]]/9.4-VLOOKUP(MYRANKS_H[[#This Row],[POS]],ReplacementLevel_H[],COLUMN(ReplacementLevel_H[SB]),FALSE)</f>
        <v>-0.13</v>
      </c>
      <c r="U348" s="26">
        <f>((MYRANKS_H[[#This Row],[H]]+1768)/(MYRANKS_H[[#This Row],[AB]]+6617)-0.267)/0.0024-VLOOKUP(MYRANKS_H[[#This Row],[POS]],ReplacementLevel_H[],COLUMN(ReplacementLevel_H[AVG]),FALSE)</f>
        <v>0.24010238059738512</v>
      </c>
      <c r="V348" s="26">
        <f>MYRANKS_H[[#This Row],[RSGP]]+MYRANKS_H[[#This Row],[HRSGP]]+MYRANKS_H[[#This Row],[RBISGP]]+MYRANKS_H[[#This Row],[SBSGP]]+MYRANKS_H[[#This Row],[AVGSGP]]</f>
        <v>-2.772686862679663</v>
      </c>
    </row>
    <row r="349" spans="1:22" ht="15" customHeight="1" x14ac:dyDescent="0.25">
      <c r="A349" s="7" t="s">
        <v>17985</v>
      </c>
      <c r="B349" s="8" t="str">
        <f>VLOOKUP(MYRANKS_H[[#This Row],[PLAYERID]],PLAYERIDMAP[],COLUMN(PLAYERIDMAP[LASTNAME]),FALSE)</f>
        <v>Dyson</v>
      </c>
      <c r="C349" s="11" t="str">
        <f>VLOOKUP(MYRANKS_H[[#This Row],[PLAYERID]],PLAYERIDMAP[],COLUMN(PLAYERIDMAP[FIRSTNAME]),FALSE)</f>
        <v xml:space="preserve">Jarrod </v>
      </c>
      <c r="D349" s="11" t="str">
        <f>VLOOKUP(MYRANKS_H[[#This Row],[PLAYERID]],PLAYERIDMAP[],COLUMN(PLAYERIDMAP[TEAM]),FALSE)</f>
        <v>KC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4866</v>
      </c>
      <c r="G349" s="12">
        <f>VLOOKUP(MYRANKS_H[[#This Row],[IDFRANGRAPHS]],STEAMER_H[],COLUMN(STEAMER_H[PA]),FALSE)</f>
        <v>209</v>
      </c>
      <c r="H349" s="12">
        <f>VLOOKUP(MYRANKS_H[[#This Row],[IDFRANGRAPHS]],STEAMER_H[],COLUMN(STEAMER_H[AB]),FALSE)</f>
        <v>187</v>
      </c>
      <c r="I349" s="12">
        <f>VLOOKUP(MYRANKS_H[[#This Row],[IDFRANGRAPHS]],STEAMER_H[],COLUMN(STEAMER_H[H]),FALSE)</f>
        <v>49</v>
      </c>
      <c r="J349" s="12">
        <f>VLOOKUP(MYRANKS_H[[#This Row],[IDFRANGRAPHS]],STEAMER_H[],COLUMN(STEAMER_H[HR]),FALSE)</f>
        <v>1</v>
      </c>
      <c r="K349" s="12">
        <f>VLOOKUP(MYRANKS_H[[#This Row],[IDFRANGRAPHS]],STEAMER_H[],COLUMN(STEAMER_H[R]),FALSE)</f>
        <v>24</v>
      </c>
      <c r="L349" s="12">
        <f>VLOOKUP(MYRANKS_H[[#This Row],[IDFRANGRAPHS]],STEAMER_H[],COLUMN(STEAMER_H[RBI]),FALSE)</f>
        <v>17</v>
      </c>
      <c r="M349" s="12">
        <f>VLOOKUP(MYRANKS_H[[#This Row],[IDFRANGRAPHS]],STEAMER_H[],COLUMN(STEAMER_H[BB]),FALSE)</f>
        <v>17</v>
      </c>
      <c r="N349" s="12">
        <f>VLOOKUP(MYRANKS_H[[#This Row],[IDFRANGRAPHS]],STEAMER_H[],COLUMN(STEAMER_H[SO]),FALSE)</f>
        <v>33</v>
      </c>
      <c r="O349" s="12">
        <f>VLOOKUP(MYRANKS_H[[#This Row],[IDFRANGRAPHS]],STEAMER_H[],COLUMN(STEAMER_H[SB]),FALSE)</f>
        <v>17</v>
      </c>
      <c r="P349" s="14">
        <f>MYRANKS_H[[#This Row],[H]]/MYRANKS_H[[#This Row],[AB]]</f>
        <v>0.26203208556149732</v>
      </c>
      <c r="Q349" s="26">
        <f>MYRANKS_H[[#This Row],[R]]/24.6-VLOOKUP(MYRANKS_H[[#This Row],[POS]],ReplacementLevel_H[],COLUMN(ReplacementLevel_H[R]),FALSE)</f>
        <v>-1.3943902439024392</v>
      </c>
      <c r="R349" s="26">
        <f>MYRANKS_H[[#This Row],[HR]]/10.4-VLOOKUP(MYRANKS_H[[#This Row],[POS]],ReplacementLevel_H[],COLUMN(ReplacementLevel_H[HR]),FALSE)</f>
        <v>-1.0038461538461538</v>
      </c>
      <c r="S349" s="26">
        <f>MYRANKS_H[[#This Row],[RBI]]/24.6-VLOOKUP(MYRANKS_H[[#This Row],[POS]],ReplacementLevel_H[],COLUMN(ReplacementLevel_H[RBI]),FALSE)</f>
        <v>-1.3489430894308945</v>
      </c>
      <c r="T349" s="26">
        <f>MYRANKS_H[[#This Row],[SB]]/9.4-VLOOKUP(MYRANKS_H[[#This Row],[POS]],ReplacementLevel_H[],COLUMN(ReplacementLevel_H[SB]),FALSE)</f>
        <v>0.4685106382978721</v>
      </c>
      <c r="U349" s="26">
        <f>((MYRANKS_H[[#This Row],[H]]+1768)/(MYRANKS_H[[#This Row],[AB]]+6617)-0.267)/0.0024-VLOOKUP(MYRANKS_H[[#This Row],[POS]],ReplacementLevel_H[],COLUMN(ReplacementLevel_H[AVG]),FALSE)</f>
        <v>0.10033117773858617</v>
      </c>
      <c r="V349" s="26">
        <f>MYRANKS_H[[#This Row],[RSGP]]+MYRANKS_H[[#This Row],[HRSGP]]+MYRANKS_H[[#This Row],[RBISGP]]+MYRANKS_H[[#This Row],[SBSGP]]+MYRANKS_H[[#This Row],[AVGSGP]]</f>
        <v>-3.1783376711430291</v>
      </c>
    </row>
    <row r="350" spans="1:22" ht="15" customHeight="1" x14ac:dyDescent="0.25">
      <c r="A350" s="8" t="s">
        <v>19973</v>
      </c>
      <c r="B350" s="15" t="str">
        <f>VLOOKUP(MYRANKS_H[[#This Row],[PLAYERID]],PLAYERIDMAP[],COLUMN(PLAYERIDMAP[LASTNAME]),FALSE)</f>
        <v>Reimold</v>
      </c>
      <c r="C350" s="12" t="str">
        <f>VLOOKUP(MYRANKS_H[[#This Row],[PLAYERID]],PLAYERIDMAP[],COLUMN(PLAYERIDMAP[FIRSTNAME]),FALSE)</f>
        <v xml:space="preserve">Nolan </v>
      </c>
      <c r="D350" s="12" t="str">
        <f>VLOOKUP(MYRANKS_H[[#This Row],[PLAYERID]],PLAYERIDMAP[],COLUMN(PLAYERIDMAP[TEAM]),FALSE)</f>
        <v>BAL</v>
      </c>
      <c r="E350" s="12" t="str">
        <f>VLOOKUP(MYRANKS_H[[#This Row],[PLAYERID]],PLAYERIDMAP[],COLUMN(PLAYERIDMAP[POS]),FALSE)</f>
        <v>OF</v>
      </c>
      <c r="F350" s="12">
        <f>VLOOKUP(MYRANKS_H[[#This Row],[PLAYERID]],PLAYERIDMAP[],COLUMN(PLAYERIDMAP[IDFANGRAPHS]),FALSE)</f>
        <v>3441</v>
      </c>
      <c r="G350" s="12">
        <f>VLOOKUP(MYRANKS_H[[#This Row],[IDFRANGRAPHS]],STEAMER_H[],COLUMN(STEAMER_H[PA]),FALSE)</f>
        <v>247</v>
      </c>
      <c r="H350" s="12">
        <f>VLOOKUP(MYRANKS_H[[#This Row],[IDFRANGRAPHS]],STEAMER_H[],COLUMN(STEAMER_H[AB]),FALSE)</f>
        <v>217</v>
      </c>
      <c r="I350" s="12">
        <f>VLOOKUP(MYRANKS_H[[#This Row],[IDFRANGRAPHS]],STEAMER_H[],COLUMN(STEAMER_H[H]),FALSE)</f>
        <v>55</v>
      </c>
      <c r="J350" s="12">
        <f>VLOOKUP(MYRANKS_H[[#This Row],[IDFRANGRAPHS]],STEAMER_H[],COLUMN(STEAMER_H[HR]),FALSE)</f>
        <v>9</v>
      </c>
      <c r="K350" s="12">
        <f>VLOOKUP(MYRANKS_H[[#This Row],[IDFRANGRAPHS]],STEAMER_H[],COLUMN(STEAMER_H[R]),FALSE)</f>
        <v>30</v>
      </c>
      <c r="L350" s="12">
        <f>VLOOKUP(MYRANKS_H[[#This Row],[IDFRANGRAPHS]],STEAMER_H[],COLUMN(STEAMER_H[RBI]),FALSE)</f>
        <v>29</v>
      </c>
      <c r="M350" s="12">
        <f>VLOOKUP(MYRANKS_H[[#This Row],[IDFRANGRAPHS]],STEAMER_H[],COLUMN(STEAMER_H[BB]),FALSE)</f>
        <v>24</v>
      </c>
      <c r="N350" s="12">
        <f>VLOOKUP(MYRANKS_H[[#This Row],[IDFRANGRAPHS]],STEAMER_H[],COLUMN(STEAMER_H[SO]),FALSE)</f>
        <v>49</v>
      </c>
      <c r="O350" s="12">
        <f>VLOOKUP(MYRANKS_H[[#This Row],[IDFRANGRAPHS]],STEAMER_H[],COLUMN(STEAMER_H[SB]),FALSE)</f>
        <v>4</v>
      </c>
      <c r="P350" s="14">
        <f>MYRANKS_H[[#This Row],[H]]/MYRANKS_H[[#This Row],[AB]]</f>
        <v>0.25345622119815669</v>
      </c>
      <c r="Q350" s="26">
        <f>MYRANKS_H[[#This Row],[R]]/24.6-VLOOKUP(MYRANKS_H[[#This Row],[POS]],ReplacementLevel_H[],COLUMN(ReplacementLevel_H[R]),FALSE)</f>
        <v>-1.1504878048780489</v>
      </c>
      <c r="R350" s="26">
        <f>MYRANKS_H[[#This Row],[HR]]/10.4-VLOOKUP(MYRANKS_H[[#This Row],[POS]],ReplacementLevel_H[],COLUMN(ReplacementLevel_H[HR]),FALSE)</f>
        <v>-0.23461538461538478</v>
      </c>
      <c r="S350" s="26">
        <f>MYRANKS_H[[#This Row],[RBI]]/24.6-VLOOKUP(MYRANKS_H[[#This Row],[POS]],ReplacementLevel_H[],COLUMN(ReplacementLevel_H[RBI]),FALSE)</f>
        <v>-0.86113821138211399</v>
      </c>
      <c r="T350" s="26">
        <f>MYRANKS_H[[#This Row],[SB]]/9.4-VLOOKUP(MYRANKS_H[[#This Row],[POS]],ReplacementLevel_H[],COLUMN(ReplacementLevel_H[SB]),FALSE)</f>
        <v>-0.91446808510638311</v>
      </c>
      <c r="U350" s="26">
        <f>((MYRANKS_H[[#This Row],[H]]+1768)/(MYRANKS_H[[#This Row],[AB]]+6617)-0.267)/0.0024-VLOOKUP(MYRANKS_H[[#This Row],[POS]],ReplacementLevel_H[],COLUMN(ReplacementLevel_H[AVG]),FALSE)</f>
        <v>-2.2307091991021849E-2</v>
      </c>
      <c r="V350" s="26">
        <f>MYRANKS_H[[#This Row],[RSGP]]+MYRANKS_H[[#This Row],[HRSGP]]+MYRANKS_H[[#This Row],[RBISGP]]+MYRANKS_H[[#This Row],[SBSGP]]+MYRANKS_H[[#This Row],[AVGSGP]]</f>
        <v>-3.1830165779729529</v>
      </c>
    </row>
    <row r="351" spans="1:22" ht="15" customHeight="1" x14ac:dyDescent="0.25">
      <c r="A351" s="7" t="s">
        <v>17415</v>
      </c>
      <c r="B351" s="8" t="str">
        <f>VLOOKUP(MYRANKS_H[[#This Row],[PLAYERID]],PLAYERIDMAP[],COLUMN(PLAYERIDMAP[LASTNAME]),FALSE)</f>
        <v>Butera</v>
      </c>
      <c r="C351" s="11" t="str">
        <f>VLOOKUP(MYRANKS_H[[#This Row],[PLAYERID]],PLAYERIDMAP[],COLUMN(PLAYERIDMAP[FIRSTNAME]),FALSE)</f>
        <v xml:space="preserve">Drew </v>
      </c>
      <c r="D351" s="11" t="str">
        <f>VLOOKUP(MYRANKS_H[[#This Row],[PLAYERID]],PLAYERIDMAP[],COLUMN(PLAYERIDMAP[TEAM]),FALSE)</f>
        <v>MIN</v>
      </c>
      <c r="E351" s="11" t="str">
        <f>VLOOKUP(MYRANKS_H[[#This Row],[PLAYERID]],PLAYERIDMAP[],COLUMN(PLAYERIDMAP[POS]),FALSE)</f>
        <v>C</v>
      </c>
      <c r="F351" s="11">
        <f>VLOOKUP(MYRANKS_H[[#This Row],[PLAYERID]],PLAYERIDMAP[],COLUMN(PLAYERIDMAP[IDFANGRAPHS]),FALSE)</f>
        <v>3411</v>
      </c>
      <c r="G351" s="12">
        <f>VLOOKUP(MYRANKS_H[[#This Row],[IDFRANGRAPHS]],STEAMER_H[],COLUMN(STEAMER_H[PA]),FALSE)</f>
        <v>105</v>
      </c>
      <c r="H351" s="12">
        <f>VLOOKUP(MYRANKS_H[[#This Row],[IDFRANGRAPHS]],STEAMER_H[],COLUMN(STEAMER_H[AB]),FALSE)</f>
        <v>96</v>
      </c>
      <c r="I351" s="12">
        <f>VLOOKUP(MYRANKS_H[[#This Row],[IDFRANGRAPHS]],STEAMER_H[],COLUMN(STEAMER_H[H]),FALSE)</f>
        <v>20</v>
      </c>
      <c r="J351" s="12">
        <f>VLOOKUP(MYRANKS_H[[#This Row],[IDFRANGRAPHS]],STEAMER_H[],COLUMN(STEAMER_H[HR]),FALSE)</f>
        <v>1</v>
      </c>
      <c r="K351" s="12">
        <f>VLOOKUP(MYRANKS_H[[#This Row],[IDFRANGRAPHS]],STEAMER_H[],COLUMN(STEAMER_H[R]),FALSE)</f>
        <v>9</v>
      </c>
      <c r="L351" s="12">
        <f>VLOOKUP(MYRANKS_H[[#This Row],[IDFRANGRAPHS]],STEAMER_H[],COLUMN(STEAMER_H[RBI]),FALSE)</f>
        <v>9</v>
      </c>
      <c r="M351" s="12">
        <f>VLOOKUP(MYRANKS_H[[#This Row],[IDFRANGRAPHS]],STEAMER_H[],COLUMN(STEAMER_H[BB]),FALSE)</f>
        <v>6</v>
      </c>
      <c r="N351" s="12">
        <f>VLOOKUP(MYRANKS_H[[#This Row],[IDFRANGRAPHS]],STEAMER_H[],COLUMN(STEAMER_H[SO]),FALSE)</f>
        <v>20</v>
      </c>
      <c r="O351" s="12">
        <f>VLOOKUP(MYRANKS_H[[#This Row],[IDFRANGRAPHS]],STEAMER_H[],COLUMN(STEAMER_H[SB]),FALSE)</f>
        <v>1</v>
      </c>
      <c r="P351" s="14">
        <f>MYRANKS_H[[#This Row],[H]]/MYRANKS_H[[#This Row],[AB]]</f>
        <v>0.20833333333333334</v>
      </c>
      <c r="Q351" s="26">
        <f>MYRANKS_H[[#This Row],[R]]/24.6-VLOOKUP(MYRANKS_H[[#This Row],[POS]],ReplacementLevel_H[],COLUMN(ReplacementLevel_H[R]),FALSE)</f>
        <v>-1.0241463414634144</v>
      </c>
      <c r="R351" s="26">
        <f>MYRANKS_H[[#This Row],[HR]]/10.4-VLOOKUP(MYRANKS_H[[#This Row],[POS]],ReplacementLevel_H[],COLUMN(ReplacementLevel_H[HR]),FALSE)</f>
        <v>-0.77384615384615385</v>
      </c>
      <c r="S351" s="26">
        <f>MYRANKS_H[[#This Row],[RBI]]/24.6-VLOOKUP(MYRANKS_H[[#This Row],[POS]],ReplacementLevel_H[],COLUMN(ReplacementLevel_H[RBI]),FALSE)</f>
        <v>-1.0441463414634145</v>
      </c>
      <c r="T351" s="26">
        <f>MYRANKS_H[[#This Row],[SB]]/9.4-VLOOKUP(MYRANKS_H[[#This Row],[POS]],ReplacementLevel_H[],COLUMN(ReplacementLevel_H[SB]),FALSE)</f>
        <v>-2.3617021276595748E-2</v>
      </c>
      <c r="U351" s="26">
        <f>((MYRANKS_H[[#This Row],[H]]+1768)/(MYRANKS_H[[#This Row],[AB]]+6617)-0.267)/0.0024-VLOOKUP(MYRANKS_H[[#This Row],[POS]],ReplacementLevel_H[],COLUMN(ReplacementLevel_H[AVG]),FALSE)</f>
        <v>7.8698048562490908E-2</v>
      </c>
      <c r="V351" s="26">
        <f>MYRANKS_H[[#This Row],[RSGP]]+MYRANKS_H[[#This Row],[HRSGP]]+MYRANKS_H[[#This Row],[RBISGP]]+MYRANKS_H[[#This Row],[SBSGP]]+MYRANKS_H[[#This Row],[AVGSGP]]</f>
        <v>-2.7870578094870875</v>
      </c>
    </row>
    <row r="352" spans="1:22" ht="15" customHeight="1" x14ac:dyDescent="0.25">
      <c r="A352" s="8" t="s">
        <v>20051</v>
      </c>
      <c r="B352" s="15" t="str">
        <f>VLOOKUP(MYRANKS_H[[#This Row],[PLAYERID]],PLAYERIDMAP[],COLUMN(PLAYERIDMAP[LASTNAME]),FALSE)</f>
        <v>Rodriguez</v>
      </c>
      <c r="C352" s="12" t="str">
        <f>VLOOKUP(MYRANKS_H[[#This Row],[PLAYERID]],PLAYERIDMAP[],COLUMN(PLAYERIDMAP[FIRSTNAME]),FALSE)</f>
        <v xml:space="preserve">Alex </v>
      </c>
      <c r="D352" s="12" t="str">
        <f>VLOOKUP(MYRANKS_H[[#This Row],[PLAYERID]],PLAYERIDMAP[],COLUMN(PLAYERIDMAP[TEAM]),FALSE)</f>
        <v>NYY</v>
      </c>
      <c r="E352" s="12" t="str">
        <f>VLOOKUP(MYRANKS_H[[#This Row],[PLAYERID]],PLAYERIDMAP[],COLUMN(PLAYERIDMAP[POS]),FALSE)</f>
        <v>3B</v>
      </c>
      <c r="F352" s="12">
        <f>VLOOKUP(MYRANKS_H[[#This Row],[PLAYERID]],PLAYERIDMAP[],COLUMN(PLAYERIDMAP[IDFANGRAPHS]),FALSE)</f>
        <v>1274</v>
      </c>
      <c r="G352" s="12">
        <f>VLOOKUP(MYRANKS_H[[#This Row],[IDFRANGRAPHS]],STEAMER_H[],COLUMN(STEAMER_H[PA]),FALSE)</f>
        <v>188</v>
      </c>
      <c r="H352" s="12">
        <f>VLOOKUP(MYRANKS_H[[#This Row],[IDFRANGRAPHS]],STEAMER_H[],COLUMN(STEAMER_H[AB]),FALSE)</f>
        <v>164</v>
      </c>
      <c r="I352" s="12">
        <f>VLOOKUP(MYRANKS_H[[#This Row],[IDFRANGRAPHS]],STEAMER_H[],COLUMN(STEAMER_H[H]),FALSE)</f>
        <v>42</v>
      </c>
      <c r="J352" s="12">
        <f>VLOOKUP(MYRANKS_H[[#This Row],[IDFRANGRAPHS]],STEAMER_H[],COLUMN(STEAMER_H[HR]),FALSE)</f>
        <v>7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24</v>
      </c>
      <c r="M352" s="12">
        <f>VLOOKUP(MYRANKS_H[[#This Row],[IDFRANGRAPHS]],STEAMER_H[],COLUMN(STEAMER_H[BB]),FALSE)</f>
        <v>19</v>
      </c>
      <c r="N352" s="12">
        <f>VLOOKUP(MYRANKS_H[[#This Row],[IDFRANGRAPHS]],STEAMER_H[],COLUMN(STEAMER_H[SO]),FALSE)</f>
        <v>39</v>
      </c>
      <c r="O352" s="12">
        <f>VLOOKUP(MYRANKS_H[[#This Row],[IDFRANGRAPHS]],STEAMER_H[],COLUMN(STEAMER_H[SB]),FALSE)</f>
        <v>2</v>
      </c>
      <c r="P352" s="14">
        <f>MYRANKS_H[[#This Row],[H]]/MYRANKS_H[[#This Row],[AB]]</f>
        <v>0.25609756097560976</v>
      </c>
      <c r="Q352" s="26">
        <f>MYRANKS_H[[#This Row],[R]]/24.6-VLOOKUP(MYRANKS_H[[#This Row],[POS]],ReplacementLevel_H[],COLUMN(ReplacementLevel_H[R]),FALSE)</f>
        <v>-1.2550406504065039</v>
      </c>
      <c r="R352" s="26">
        <f>MYRANKS_H[[#This Row],[HR]]/10.4-VLOOKUP(MYRANKS_H[[#This Row],[POS]],ReplacementLevel_H[],COLUMN(ReplacementLevel_H[HR]),FALSE)</f>
        <v>-0.88692307692307704</v>
      </c>
      <c r="S352" s="26">
        <f>MYRANKS_H[[#This Row],[RBI]]/24.6-VLOOKUP(MYRANKS_H[[#This Row],[POS]],ReplacementLevel_H[],COLUMN(ReplacementLevel_H[RBI]),FALSE)</f>
        <v>-1.3743902439024391</v>
      </c>
      <c r="T352" s="26">
        <f>MYRANKS_H[[#This Row],[SB]]/9.4-VLOOKUP(MYRANKS_H[[#This Row],[POS]],ReplacementLevel_H[],COLUMN(ReplacementLevel_H[SB]),FALSE)</f>
        <v>-0.2372340425531915</v>
      </c>
      <c r="U352" s="26">
        <f>((MYRANKS_H[[#This Row],[H]]+1768)/(MYRANKS_H[[#This Row],[AB]]+6617)-0.267)/0.0024-VLOOKUP(MYRANKS_H[[#This Row],[POS]],ReplacementLevel_H[],COLUMN(ReplacementLevel_H[AVG]),FALSE)</f>
        <v>0.15761785380719004</v>
      </c>
      <c r="V352" s="26">
        <f>MYRANKS_H[[#This Row],[RSGP]]+MYRANKS_H[[#This Row],[HRSGP]]+MYRANKS_H[[#This Row],[RBISGP]]+MYRANKS_H[[#This Row],[SBSGP]]+MYRANKS_H[[#This Row],[AVGSGP]]</f>
        <v>-3.5959701599780218</v>
      </c>
    </row>
    <row r="353" spans="1:22" ht="15" customHeight="1" x14ac:dyDescent="0.25">
      <c r="A353" s="8" t="s">
        <v>20316</v>
      </c>
      <c r="B353" s="15" t="str">
        <f>VLOOKUP(MYRANKS_H[[#This Row],[PLAYERID]],PLAYERIDMAP[],COLUMN(PLAYERIDMAP[LASTNAME]),FALSE)</f>
        <v>Skipworth</v>
      </c>
      <c r="C353" s="12" t="str">
        <f>VLOOKUP(MYRANKS_H[[#This Row],[PLAYERID]],PLAYERIDMAP[],COLUMN(PLAYERIDMAP[FIRSTNAME]),FALSE)</f>
        <v xml:space="preserve">Kyle </v>
      </c>
      <c r="D353" s="12" t="str">
        <f>VLOOKUP(MYRANKS_H[[#This Row],[PLAYERID]],PLAYERIDMAP[],COLUMN(PLAYERIDMAP[TEAM]),FALSE)</f>
        <v>MIA</v>
      </c>
      <c r="E353" s="12" t="str">
        <f>VLOOKUP(MYRANKS_H[[#This Row],[PLAYERID]],PLAYERIDMAP[],COLUMN(PLAYERIDMAP[POS]),FALSE)</f>
        <v>C</v>
      </c>
      <c r="F353" s="12" t="str">
        <f>VLOOKUP(MYRANKS_H[[#This Row],[PLAYERID]],PLAYERIDMAP[],COLUMN(PLAYERIDMAP[IDFANGRAPHS]),FALSE)</f>
        <v>sa454355</v>
      </c>
      <c r="G353" s="12">
        <f>VLOOKUP(MYRANKS_H[[#This Row],[IDFRANGRAPHS]],STEAMER_H[],COLUMN(STEAMER_H[PA]),FALSE)</f>
        <v>100</v>
      </c>
      <c r="H353" s="12">
        <f>VLOOKUP(MYRANKS_H[[#This Row],[IDFRANGRAPHS]],STEAMER_H[],COLUMN(STEAMER_H[AB]),FALSE)</f>
        <v>92</v>
      </c>
      <c r="I353" s="12">
        <f>VLOOKUP(MYRANKS_H[[#This Row],[IDFRANGRAPHS]],STEAMER_H[],COLUMN(STEAMER_H[H]),FALSE)</f>
        <v>19</v>
      </c>
      <c r="J353" s="12">
        <f>VLOOKUP(MYRANKS_H[[#This Row],[IDFRANGRAPHS]],STEAMER_H[],COLUMN(STEAMER_H[HR]),FALSE)</f>
        <v>2</v>
      </c>
      <c r="K353" s="12">
        <f>VLOOKUP(MYRANKS_H[[#This Row],[IDFRANGRAPHS]],STEAMER_H[],COLUMN(STEAMER_H[R]),FALSE)</f>
        <v>8</v>
      </c>
      <c r="L353" s="12">
        <f>VLOOKUP(MYRANKS_H[[#This Row],[IDFRANGRAPHS]],STEAMER_H[],COLUMN(STEAMER_H[RBI]),FALSE)</f>
        <v>9</v>
      </c>
      <c r="M353" s="12">
        <f>VLOOKUP(MYRANKS_H[[#This Row],[IDFRANGRAPHS]],STEAMER_H[],COLUMN(STEAMER_H[BB]),FALSE)</f>
        <v>6</v>
      </c>
      <c r="N353" s="12">
        <f>VLOOKUP(MYRANKS_H[[#This Row],[IDFRANGRAPHS]],STEAMER_H[],COLUMN(STEAMER_H[SO]),FALSE)</f>
        <v>30</v>
      </c>
      <c r="O353" s="12">
        <f>VLOOKUP(MYRANKS_H[[#This Row],[IDFRANGRAPHS]],STEAMER_H[],COLUMN(STEAMER_H[SB]),FALSE)</f>
        <v>0</v>
      </c>
      <c r="P353" s="14">
        <f>MYRANKS_H[[#This Row],[H]]/MYRANKS_H[[#This Row],[AB]]</f>
        <v>0.20652173913043478</v>
      </c>
      <c r="Q353" s="26">
        <f>MYRANKS_H[[#This Row],[R]]/24.6-VLOOKUP(MYRANKS_H[[#This Row],[POS]],ReplacementLevel_H[],COLUMN(ReplacementLevel_H[R]),FALSE)</f>
        <v>-1.0647967479674796</v>
      </c>
      <c r="R353" s="26">
        <f>MYRANKS_H[[#This Row],[HR]]/10.4-VLOOKUP(MYRANKS_H[[#This Row],[POS]],ReplacementLevel_H[],COLUMN(ReplacementLevel_H[HR]),FALSE)</f>
        <v>-0.6776923076923077</v>
      </c>
      <c r="S353" s="26">
        <f>MYRANKS_H[[#This Row],[RBI]]/24.6-VLOOKUP(MYRANKS_H[[#This Row],[POS]],ReplacementLevel_H[],COLUMN(ReplacementLevel_H[RBI]),FALSE)</f>
        <v>-1.0441463414634145</v>
      </c>
      <c r="T353" s="26">
        <f>MYRANKS_H[[#This Row],[SB]]/9.4-VLOOKUP(MYRANKS_H[[#This Row],[POS]],ReplacementLevel_H[],COLUMN(ReplacementLevel_H[SB]),FALSE)</f>
        <v>-0.13</v>
      </c>
      <c r="U353" s="26">
        <f>((MYRANKS_H[[#This Row],[H]]+1768)/(MYRANKS_H[[#This Row],[AB]]+6617)-0.267)/0.0024-VLOOKUP(MYRANKS_H[[#This Row],[POS]],ReplacementLevel_H[],COLUMN(ReplacementLevel_H[AVG]),FALSE)</f>
        <v>8.2759477319016228E-2</v>
      </c>
      <c r="V353" s="26">
        <f>MYRANKS_H[[#This Row],[RSGP]]+MYRANKS_H[[#This Row],[HRSGP]]+MYRANKS_H[[#This Row],[RBISGP]]+MYRANKS_H[[#This Row],[SBSGP]]+MYRANKS_H[[#This Row],[AVGSGP]]</f>
        <v>-2.8338759198041856</v>
      </c>
    </row>
    <row r="354" spans="1:22" ht="15" customHeight="1" x14ac:dyDescent="0.25">
      <c r="A354" s="7" t="s">
        <v>17805</v>
      </c>
      <c r="B354" s="8" t="str">
        <f>VLOOKUP(MYRANKS_H[[#This Row],[PLAYERID]],PLAYERIDMAP[],COLUMN(PLAYERIDMAP[LASTNAME]),FALSE)</f>
        <v>Davis</v>
      </c>
      <c r="C354" s="11" t="str">
        <f>VLOOKUP(MYRANKS_H[[#This Row],[PLAYERID]],PLAYERIDMAP[],COLUMN(PLAYERIDMAP[FIRSTNAME]),FALSE)</f>
        <v xml:space="preserve">Rajai </v>
      </c>
      <c r="D354" s="11" t="str">
        <f>VLOOKUP(MYRANKS_H[[#This Row],[PLAYERID]],PLAYERIDMAP[],COLUMN(PLAYERIDMAP[TEAM]),FALSE)</f>
        <v>TOR</v>
      </c>
      <c r="E354" s="11" t="str">
        <f>VLOOKUP(MYRANKS_H[[#This Row],[PLAYERID]],PLAYERIDMAP[],COLUMN(PLAYERIDMAP[POS]),FALSE)</f>
        <v>OF</v>
      </c>
      <c r="F354" s="11">
        <f>VLOOKUP(MYRANKS_H[[#This Row],[PLAYERID]],PLAYERIDMAP[],COLUMN(PLAYERIDMAP[IDFANGRAPHS]),FALSE)</f>
        <v>3708</v>
      </c>
      <c r="G354" s="12">
        <f>VLOOKUP(MYRANKS_H[[#This Row],[IDFRANGRAPHS]],STEAMER_H[],COLUMN(STEAMER_H[PA]),FALSE)</f>
        <v>216</v>
      </c>
      <c r="H354" s="12">
        <f>VLOOKUP(MYRANKS_H[[#This Row],[IDFRANGRAPHS]],STEAMER_H[],COLUMN(STEAMER_H[AB]),FALSE)</f>
        <v>198</v>
      </c>
      <c r="I354" s="12">
        <f>VLOOKUP(MYRANKS_H[[#This Row],[IDFRANGRAPHS]],STEAMER_H[],COLUMN(STEAMER_H[H]),FALSE)</f>
        <v>51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24</v>
      </c>
      <c r="L354" s="12">
        <f>VLOOKUP(MYRANKS_H[[#This Row],[IDFRANGRAPHS]],STEAMER_H[],COLUMN(STEAMER_H[RBI]),FALSE)</f>
        <v>20</v>
      </c>
      <c r="M354" s="12">
        <f>VLOOKUP(MYRANKS_H[[#This Row],[IDFRANGRAPHS]],STEAMER_H[],COLUMN(STEAMER_H[BB]),FALSE)</f>
        <v>13</v>
      </c>
      <c r="N354" s="12">
        <f>VLOOKUP(MYRANKS_H[[#This Row],[IDFRANGRAPHS]],STEAMER_H[],COLUMN(STEAMER_H[SO]),FALSE)</f>
        <v>41</v>
      </c>
      <c r="O354" s="12">
        <f>VLOOKUP(MYRANKS_H[[#This Row],[IDFRANGRAPHS]],STEAMER_H[],COLUMN(STEAMER_H[SB]),FALSE)</f>
        <v>14</v>
      </c>
      <c r="P354" s="14">
        <f>MYRANKS_H[[#This Row],[H]]/MYRANKS_H[[#This Row],[AB]]</f>
        <v>0.25757575757575757</v>
      </c>
      <c r="Q354" s="26">
        <f>MYRANKS_H[[#This Row],[R]]/24.6-VLOOKUP(MYRANKS_H[[#This Row],[POS]],ReplacementLevel_H[],COLUMN(ReplacementLevel_H[R]),FALSE)</f>
        <v>-1.3943902439024392</v>
      </c>
      <c r="R354" s="26">
        <f>MYRANKS_H[[#This Row],[HR]]/10.4-VLOOKUP(MYRANKS_H[[#This Row],[POS]],ReplacementLevel_H[],COLUMN(ReplacementLevel_H[HR]),FALSE)</f>
        <v>-0.81153846153846165</v>
      </c>
      <c r="S354" s="26">
        <f>MYRANKS_H[[#This Row],[RBI]]/24.6-VLOOKUP(MYRANKS_H[[#This Row],[POS]],ReplacementLevel_H[],COLUMN(ReplacementLevel_H[RBI]),FALSE)</f>
        <v>-1.2269918699186992</v>
      </c>
      <c r="T354" s="26">
        <f>MYRANKS_H[[#This Row],[SB]]/9.4-VLOOKUP(MYRANKS_H[[#This Row],[POS]],ReplacementLevel_H[],COLUMN(ReplacementLevel_H[SB]),FALSE)</f>
        <v>0.14936170212765942</v>
      </c>
      <c r="U354" s="26">
        <f>((MYRANKS_H[[#This Row],[H]]+1768)/(MYRANKS_H[[#This Row],[AB]]+6617)-0.267)/0.0024-VLOOKUP(MYRANKS_H[[#This Row],[POS]],ReplacementLevel_H[],COLUMN(ReplacementLevel_H[AVG]),FALSE)</f>
        <v>4.3010516018588338E-2</v>
      </c>
      <c r="V354" s="26">
        <f>MYRANKS_H[[#This Row],[RSGP]]+MYRANKS_H[[#This Row],[HRSGP]]+MYRANKS_H[[#This Row],[RBISGP]]+MYRANKS_H[[#This Row],[SBSGP]]+MYRANKS_H[[#This Row],[AVGSGP]]</f>
        <v>-3.2405483572133522</v>
      </c>
    </row>
    <row r="355" spans="1:22" ht="15" customHeight="1" x14ac:dyDescent="0.25">
      <c r="A355" s="7" t="s">
        <v>17311</v>
      </c>
      <c r="B355" s="8" t="str">
        <f>VLOOKUP(MYRANKS_H[[#This Row],[PLAYERID]],PLAYERIDMAP[],COLUMN(PLAYERIDMAP[LASTNAME]),FALSE)</f>
        <v>Boscan</v>
      </c>
      <c r="C355" s="11" t="str">
        <f>VLOOKUP(MYRANKS_H[[#This Row],[PLAYERID]],PLAYERIDMAP[],COLUMN(PLAYERIDMAP[FIRSTNAME]),FALSE)</f>
        <v xml:space="preserve">J.C. </v>
      </c>
      <c r="D355" s="11" t="str">
        <f>VLOOKUP(MYRANKS_H[[#This Row],[PLAYERID]],PLAYERIDMAP[],COLUMN(PLAYERIDMAP[TEAM]),FALSE)</f>
        <v>ATL</v>
      </c>
      <c r="E355" s="11" t="str">
        <f>VLOOKUP(MYRANKS_H[[#This Row],[PLAYERID]],PLAYERIDMAP[],COLUMN(PLAYERIDMAP[POS]),FALSE)</f>
        <v>C</v>
      </c>
      <c r="F355" s="11">
        <f>VLOOKUP(MYRANKS_H[[#This Row],[PLAYERID]],PLAYERIDMAP[],COLUMN(PLAYERIDMAP[IDFANGRAPHS]),FALSE)</f>
        <v>2324</v>
      </c>
      <c r="G355" s="12">
        <f>VLOOKUP(MYRANKS_H[[#This Row],[IDFRANGRAPHS]],STEAMER_H[],COLUMN(STEAMER_H[PA]),FALSE)</f>
        <v>100</v>
      </c>
      <c r="H355" s="12">
        <f>VLOOKUP(MYRANKS_H[[#This Row],[IDFRANGRAPHS]],STEAMER_H[],COLUMN(STEAMER_H[AB]),FALSE)</f>
        <v>91</v>
      </c>
      <c r="I355" s="12">
        <f>VLOOKUP(MYRANKS_H[[#This Row],[IDFRANGRAPHS]],STEAMER_H[],COLUMN(STEAMER_H[H]),FALSE)</f>
        <v>19</v>
      </c>
      <c r="J355" s="12">
        <f>VLOOKUP(MYRANKS_H[[#This Row],[IDFRANGRAPHS]],STEAMER_H[],COLUMN(STEAMER_H[HR]),FALSE)</f>
        <v>1</v>
      </c>
      <c r="K355" s="12">
        <f>VLOOKUP(MYRANKS_H[[#This Row],[IDFRANGRAPHS]],STEAMER_H[],COLUMN(STEAMER_H[R]),FALSE)</f>
        <v>8</v>
      </c>
      <c r="L355" s="12">
        <f>VLOOKUP(MYRANKS_H[[#This Row],[IDFRANGRAPHS]],STEAMER_H[],COLUMN(STEAMER_H[RBI]),FALSE)</f>
        <v>8</v>
      </c>
      <c r="M355" s="12">
        <f>VLOOKUP(MYRANKS_H[[#This Row],[IDFRANGRAPHS]],STEAMER_H[],COLUMN(STEAMER_H[BB]),FALSE)</f>
        <v>6</v>
      </c>
      <c r="N355" s="12">
        <f>VLOOKUP(MYRANKS_H[[#This Row],[IDFRANGRAPHS]],STEAMER_H[],COLUMN(STEAMER_H[SO]),FALSE)</f>
        <v>23</v>
      </c>
      <c r="O355" s="12">
        <f>VLOOKUP(MYRANKS_H[[#This Row],[IDFRANGRAPHS]],STEAMER_H[],COLUMN(STEAMER_H[SB]),FALSE)</f>
        <v>1</v>
      </c>
      <c r="P355" s="14">
        <f>MYRANKS_H[[#This Row],[H]]/MYRANKS_H[[#This Row],[AB]]</f>
        <v>0.2087912087912088</v>
      </c>
      <c r="Q355" s="26">
        <f>MYRANKS_H[[#This Row],[R]]/24.6-VLOOKUP(MYRANKS_H[[#This Row],[POS]],ReplacementLevel_H[],COLUMN(ReplacementLevel_H[R]),FALSE)</f>
        <v>-1.0647967479674796</v>
      </c>
      <c r="R355" s="26">
        <f>MYRANKS_H[[#This Row],[HR]]/10.4-VLOOKUP(MYRANKS_H[[#This Row],[POS]],ReplacementLevel_H[],COLUMN(ReplacementLevel_H[HR]),FALSE)</f>
        <v>-0.77384615384615385</v>
      </c>
      <c r="S355" s="26">
        <f>MYRANKS_H[[#This Row],[RBI]]/24.6-VLOOKUP(MYRANKS_H[[#This Row],[POS]],ReplacementLevel_H[],COLUMN(ReplacementLevel_H[RBI]),FALSE)</f>
        <v>-1.0847967479674796</v>
      </c>
      <c r="T355" s="26">
        <f>MYRANKS_H[[#This Row],[SB]]/9.4-VLOOKUP(MYRANKS_H[[#This Row],[POS]],ReplacementLevel_H[],COLUMN(ReplacementLevel_H[SB]),FALSE)</f>
        <v>-2.3617021276595748E-2</v>
      </c>
      <c r="U355" s="26">
        <f>((MYRANKS_H[[#This Row],[H]]+1768)/(MYRANKS_H[[#This Row],[AB]]+6617)-0.267)/0.0024-VLOOKUP(MYRANKS_H[[#This Row],[POS]],ReplacementLevel_H[],COLUMN(ReplacementLevel_H[AVG]),FALSE)</f>
        <v>9.9304313257786103E-2</v>
      </c>
      <c r="V355" s="26">
        <f>MYRANKS_H[[#This Row],[RSGP]]+MYRANKS_H[[#This Row],[HRSGP]]+MYRANKS_H[[#This Row],[RBISGP]]+MYRANKS_H[[#This Row],[SBSGP]]+MYRANKS_H[[#This Row],[AVGSGP]]</f>
        <v>-2.8477523577999229</v>
      </c>
    </row>
    <row r="356" spans="1:22" x14ac:dyDescent="0.25">
      <c r="A356" s="8" t="s">
        <v>20582</v>
      </c>
      <c r="B356" s="15" t="str">
        <f>VLOOKUP(MYRANKS_H[[#This Row],[PLAYERID]],PLAYERIDMAP[],COLUMN(PLAYERIDMAP[LASTNAME]),FALSE)</f>
        <v>Valbuena</v>
      </c>
      <c r="C356" s="12" t="str">
        <f>VLOOKUP(MYRANKS_H[[#This Row],[PLAYERID]],PLAYERIDMAP[],COLUMN(PLAYERIDMAP[FIRSTNAME]),FALSE)</f>
        <v xml:space="preserve">Luis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2B</v>
      </c>
      <c r="F356" s="12">
        <f>VLOOKUP(MYRANKS_H[[#This Row],[PLAYERID]],PLAYERIDMAP[],COLUMN(PLAYERIDMAP[IDFANGRAPHS]),FALSE)</f>
        <v>4969</v>
      </c>
      <c r="G356" s="12">
        <f>VLOOKUP(MYRANKS_H[[#This Row],[IDFRANGRAPHS]],STEAMER_H[],COLUMN(STEAMER_H[PA]),FALSE)</f>
        <v>213</v>
      </c>
      <c r="H356" s="12">
        <f>VLOOKUP(MYRANKS_H[[#This Row],[IDFRANGRAPHS]],STEAMER_H[],COLUMN(STEAMER_H[AB]),FALSE)</f>
        <v>189</v>
      </c>
      <c r="I356" s="12">
        <f>VLOOKUP(MYRANKS_H[[#This Row],[IDFRANGRAPHS]],STEAMER_H[],COLUMN(STEAMER_H[H]),FALSE)</f>
        <v>46</v>
      </c>
      <c r="J356" s="12">
        <f>VLOOKUP(MYRANKS_H[[#This Row],[IDFRANGRAPHS]],STEAMER_H[],COLUMN(STEAMER_H[HR]),FALSE)</f>
        <v>5</v>
      </c>
      <c r="K356" s="12">
        <f>VLOOKUP(MYRANKS_H[[#This Row],[IDFRANGRAPHS]],STEAMER_H[],COLUMN(STEAMER_H[R]),FALSE)</f>
        <v>21</v>
      </c>
      <c r="L356" s="12">
        <f>VLOOKUP(MYRANKS_H[[#This Row],[IDFRANGRAPHS]],STEAMER_H[],COLUMN(STEAMER_H[RBI]),FALSE)</f>
        <v>23</v>
      </c>
      <c r="M356" s="12">
        <f>VLOOKUP(MYRANKS_H[[#This Row],[IDFRANGRAPHS]],STEAMER_H[],COLUMN(STEAMER_H[BB]),FALSE)</f>
        <v>21</v>
      </c>
      <c r="N356" s="12">
        <f>VLOOKUP(MYRANKS_H[[#This Row],[IDFRANGRAPHS]],STEAMER_H[],COLUMN(STEAMER_H[SO]),FALSE)</f>
        <v>41</v>
      </c>
      <c r="O356" s="12">
        <f>VLOOKUP(MYRANKS_H[[#This Row],[IDFRANGRAPHS]],STEAMER_H[],COLUMN(STEAMER_H[SB]),FALSE)</f>
        <v>1</v>
      </c>
      <c r="P356" s="14">
        <f>MYRANKS_H[[#This Row],[H]]/MYRANKS_H[[#This Row],[AB]]</f>
        <v>0.24338624338624337</v>
      </c>
      <c r="Q356" s="26">
        <f>MYRANKS_H[[#This Row],[R]]/24.6-VLOOKUP(MYRANKS_H[[#This Row],[POS]],ReplacementLevel_H[],COLUMN(ReplacementLevel_H[R]),FALSE)</f>
        <v>-1.4163414634146343</v>
      </c>
      <c r="R356" s="26">
        <f>MYRANKS_H[[#This Row],[HR]]/10.4-VLOOKUP(MYRANKS_H[[#This Row],[POS]],ReplacementLevel_H[],COLUMN(ReplacementLevel_H[HR]),FALSE)</f>
        <v>-0.45923076923076922</v>
      </c>
      <c r="S356" s="26">
        <f>MYRANKS_H[[#This Row],[RBI]]/24.6-VLOOKUP(MYRANKS_H[[#This Row],[POS]],ReplacementLevel_H[],COLUMN(ReplacementLevel_H[RBI]),FALSE)</f>
        <v>-1.1650406504065041</v>
      </c>
      <c r="T356" s="26">
        <f>MYRANKS_H[[#This Row],[SB]]/9.4-VLOOKUP(MYRANKS_H[[#This Row],[POS]],ReplacementLevel_H[],COLUMN(ReplacementLevel_H[SB]),FALSE)</f>
        <v>-0.5136170212765957</v>
      </c>
      <c r="U356" s="26">
        <f>((MYRANKS_H[[#This Row],[H]]+1768)/(MYRANKS_H[[#This Row],[AB]]+6617)-0.267)/0.0024-VLOOKUP(MYRANKS_H[[#This Row],[POS]],ReplacementLevel_H[],COLUMN(ReplacementLevel_H[AVG]),FALSE)</f>
        <v>-0.35602801449701094</v>
      </c>
      <c r="V356" s="26">
        <f>MYRANKS_H[[#This Row],[RSGP]]+MYRANKS_H[[#This Row],[HRSGP]]+MYRANKS_H[[#This Row],[RBISGP]]+MYRANKS_H[[#This Row],[SBSGP]]+MYRANKS_H[[#This Row],[AVGSGP]]</f>
        <v>-3.910257918825514</v>
      </c>
    </row>
    <row r="357" spans="1:22" x14ac:dyDescent="0.25">
      <c r="A357" s="7" t="s">
        <v>18264</v>
      </c>
      <c r="B357" s="8" t="str">
        <f>VLOOKUP(MYRANKS_H[[#This Row],[PLAYERID]],PLAYERIDMAP[],COLUMN(PLAYERIDMAP[LASTNAME]),FALSE)</f>
        <v>Giavotella</v>
      </c>
      <c r="C357" s="11" t="str">
        <f>VLOOKUP(MYRANKS_H[[#This Row],[PLAYERID]],PLAYERIDMAP[],COLUMN(PLAYERIDMAP[FIRSTNAME]),FALSE)</f>
        <v xml:space="preserve">Johnny </v>
      </c>
      <c r="D357" s="11" t="str">
        <f>VLOOKUP(MYRANKS_H[[#This Row],[PLAYERID]],PLAYERIDMAP[],COLUMN(PLAYERIDMAP[TEAM]),FALSE)</f>
        <v>KC</v>
      </c>
      <c r="E357" s="11" t="str">
        <f>VLOOKUP(MYRANKS_H[[#This Row],[PLAYERID]],PLAYERIDMAP[],COLUMN(PLAYERIDMAP[POS]),FALSE)</f>
        <v>2B</v>
      </c>
      <c r="F357" s="11">
        <f>VLOOKUP(MYRANKS_H[[#This Row],[PLAYERID]],PLAYERIDMAP[],COLUMN(PLAYERIDMAP[IDFANGRAPHS]),FALSE)</f>
        <v>6740</v>
      </c>
      <c r="G357" s="12">
        <f>VLOOKUP(MYRANKS_H[[#This Row],[IDFRANGRAPHS]],STEAMER_H[],COLUMN(STEAMER_H[PA]),FALSE)</f>
        <v>170</v>
      </c>
      <c r="H357" s="12">
        <f>VLOOKUP(MYRANKS_H[[#This Row],[IDFRANGRAPHS]],STEAMER_H[],COLUMN(STEAMER_H[AB]),FALSE)</f>
        <v>154</v>
      </c>
      <c r="I357" s="12">
        <f>VLOOKUP(MYRANKS_H[[#This Row],[IDFRANGRAPHS]],STEAMER_H[],COLUMN(STEAMER_H[H]),FALSE)</f>
        <v>43</v>
      </c>
      <c r="J357" s="12">
        <f>VLOOKUP(MYRANKS_H[[#This Row],[IDFRANGRAPHS]],STEAMER_H[],COLUMN(STEAMER_H[HR]),FALSE)</f>
        <v>2</v>
      </c>
      <c r="K357" s="12">
        <f>VLOOKUP(MYRANKS_H[[#This Row],[IDFRANGRAPHS]],STEAMER_H[],COLUMN(STEAMER_H[R]),FALSE)</f>
        <v>19</v>
      </c>
      <c r="L357" s="12">
        <f>VLOOKUP(MYRANKS_H[[#This Row],[IDFRANGRAPHS]],STEAMER_H[],COLUMN(STEAMER_H[RBI]),FALSE)</f>
        <v>17</v>
      </c>
      <c r="M357" s="12">
        <f>VLOOKUP(MYRANKS_H[[#This Row],[IDFRANGRAPHS]],STEAMER_H[],COLUMN(STEAMER_H[BB]),FALSE)</f>
        <v>12</v>
      </c>
      <c r="N357" s="12">
        <f>VLOOKUP(MYRANKS_H[[#This Row],[IDFRANGRAPHS]],STEAMER_H[],COLUMN(STEAMER_H[SO]),FALSE)</f>
        <v>21</v>
      </c>
      <c r="O357" s="12">
        <f>VLOOKUP(MYRANKS_H[[#This Row],[IDFRANGRAPHS]],STEAMER_H[],COLUMN(STEAMER_H[SB]),FALSE)</f>
        <v>3</v>
      </c>
      <c r="P357" s="14">
        <f>MYRANKS_H[[#This Row],[H]]/MYRANKS_H[[#This Row],[AB]]</f>
        <v>0.2792207792207792</v>
      </c>
      <c r="Q357" s="26">
        <f>MYRANKS_H[[#This Row],[R]]/24.6-VLOOKUP(MYRANKS_H[[#This Row],[POS]],ReplacementLevel_H[],COLUMN(ReplacementLevel_H[R]),FALSE)</f>
        <v>-1.4976422764227642</v>
      </c>
      <c r="R357" s="26">
        <f>MYRANKS_H[[#This Row],[HR]]/10.4-VLOOKUP(MYRANKS_H[[#This Row],[POS]],ReplacementLevel_H[],COLUMN(ReplacementLevel_H[HR]),FALSE)</f>
        <v>-0.74769230769230766</v>
      </c>
      <c r="S357" s="26">
        <f>MYRANKS_H[[#This Row],[RBI]]/24.6-VLOOKUP(MYRANKS_H[[#This Row],[POS]],ReplacementLevel_H[],COLUMN(ReplacementLevel_H[RBI]),FALSE)</f>
        <v>-1.4089430894308945</v>
      </c>
      <c r="T357" s="26">
        <f>MYRANKS_H[[#This Row],[SB]]/9.4-VLOOKUP(MYRANKS_H[[#This Row],[POS]],ReplacementLevel_H[],COLUMN(ReplacementLevel_H[SB]),FALSE)</f>
        <v>-0.30085106382978727</v>
      </c>
      <c r="U357" s="26">
        <f>((MYRANKS_H[[#This Row],[H]]+1768)/(MYRANKS_H[[#This Row],[AB]]+6617)-0.267)/0.0024-VLOOKUP(MYRANKS_H[[#This Row],[POS]],ReplacementLevel_H[],COLUMN(ReplacementLevel_H[AVG]),FALSE)</f>
        <v>3.3410623738482526E-2</v>
      </c>
      <c r="V357" s="26">
        <f>MYRANKS_H[[#This Row],[RSGP]]+MYRANKS_H[[#This Row],[HRSGP]]+MYRANKS_H[[#This Row],[RBISGP]]+MYRANKS_H[[#This Row],[SBSGP]]+MYRANKS_H[[#This Row],[AVGSGP]]</f>
        <v>-3.921718113637271</v>
      </c>
    </row>
    <row r="358" spans="1:22" x14ac:dyDescent="0.25">
      <c r="A358" s="8" t="s">
        <v>20160</v>
      </c>
      <c r="B358" s="15" t="str">
        <f>VLOOKUP(MYRANKS_H[[#This Row],[PLAYERID]],PLAYERIDMAP[],COLUMN(PLAYERIDMAP[LASTNAME]),FALSE)</f>
        <v>Ryan</v>
      </c>
      <c r="C358" s="12" t="str">
        <f>VLOOKUP(MYRANKS_H[[#This Row],[PLAYERID]],PLAYERIDMAP[],COLUMN(PLAYERIDMAP[FIRSTNAME]),FALSE)</f>
        <v xml:space="preserve">Brendan </v>
      </c>
      <c r="D358" s="12" t="str">
        <f>VLOOKUP(MYRANKS_H[[#This Row],[PLAYERID]],PLAYERIDMAP[],COLUMN(PLAYERIDMAP[TEAM]),FALSE)</f>
        <v>SEA</v>
      </c>
      <c r="E358" s="12" t="str">
        <f>VLOOKUP(MYRANKS_H[[#This Row],[PLAYERID]],PLAYERIDMAP[],COLUMN(PLAYERIDMAP[POS]),FALSE)</f>
        <v>SS</v>
      </c>
      <c r="F358" s="12">
        <f>VLOOKUP(MYRANKS_H[[#This Row],[PLAYERID]],PLAYERIDMAP[],COLUMN(PLAYERIDMAP[IDFANGRAPHS]),FALSE)</f>
        <v>6073</v>
      </c>
      <c r="G358" s="12">
        <f>VLOOKUP(MYRANKS_H[[#This Row],[IDFRANGRAPHS]],STEAMER_H[],COLUMN(STEAMER_H[PA]),FALSE)</f>
        <v>378</v>
      </c>
      <c r="H358" s="12">
        <f>VLOOKUP(MYRANKS_H[[#This Row],[IDFRANGRAPHS]],STEAMER_H[],COLUMN(STEAMER_H[AB]),FALSE)</f>
        <v>337</v>
      </c>
      <c r="I358" s="12">
        <f>VLOOKUP(MYRANKS_H[[#This Row],[IDFRANGRAPHS]],STEAMER_H[],COLUMN(STEAMER_H[H]),FALSE)</f>
        <v>75</v>
      </c>
      <c r="J358" s="12">
        <f>VLOOKUP(MYRANKS_H[[#This Row],[IDFRANGRAPHS]],STEAMER_H[],COLUMN(STEAMER_H[HR]),FALSE)</f>
        <v>3</v>
      </c>
      <c r="K358" s="12">
        <f>VLOOKUP(MYRANKS_H[[#This Row],[IDFRANGRAPHS]],STEAMER_H[],COLUMN(STEAMER_H[R]),FALSE)</f>
        <v>35</v>
      </c>
      <c r="L358" s="12">
        <f>VLOOKUP(MYRANKS_H[[#This Row],[IDFRANGRAPHS]],STEAMER_H[],COLUMN(STEAMER_H[RBI]),FALSE)</f>
        <v>28</v>
      </c>
      <c r="M358" s="12">
        <f>VLOOKUP(MYRANKS_H[[#This Row],[IDFRANGRAPHS]],STEAMER_H[],COLUMN(STEAMER_H[BB]),FALSE)</f>
        <v>31</v>
      </c>
      <c r="N358" s="12">
        <f>VLOOKUP(MYRANKS_H[[#This Row],[IDFRANGRAPHS]],STEAMER_H[],COLUMN(STEAMER_H[SO]),FALSE)</f>
        <v>71</v>
      </c>
      <c r="O358" s="12">
        <f>VLOOKUP(MYRANKS_H[[#This Row],[IDFRANGRAPHS]],STEAMER_H[],COLUMN(STEAMER_H[SB]),FALSE)</f>
        <v>8</v>
      </c>
      <c r="P358" s="14">
        <f>MYRANKS_H[[#This Row],[H]]/MYRANKS_H[[#This Row],[AB]]</f>
        <v>0.22255192878338279</v>
      </c>
      <c r="Q358" s="26">
        <f>MYRANKS_H[[#This Row],[R]]/24.6-VLOOKUP(MYRANKS_H[[#This Row],[POS]],ReplacementLevel_H[],COLUMN(ReplacementLevel_H[R]),FALSE)</f>
        <v>-0.65723577235772379</v>
      </c>
      <c r="R358" s="26">
        <f>MYRANKS_H[[#This Row],[HR]]/10.4-VLOOKUP(MYRANKS_H[[#This Row],[POS]],ReplacementLevel_H[],COLUMN(ReplacementLevel_H[HR]),FALSE)</f>
        <v>-0.61153846153846159</v>
      </c>
      <c r="S358" s="26">
        <f>MYRANKS_H[[#This Row],[RBI]]/24.6-VLOOKUP(MYRANKS_H[[#This Row],[POS]],ReplacementLevel_H[],COLUMN(ReplacementLevel_H[RBI]),FALSE)</f>
        <v>-0.80178861788617883</v>
      </c>
      <c r="T358" s="26">
        <f>MYRANKS_H[[#This Row],[SB]]/9.4-VLOOKUP(MYRANKS_H[[#This Row],[POS]],ReplacementLevel_H[],COLUMN(ReplacementLevel_H[SB]),FALSE)</f>
        <v>-0.61893617021276592</v>
      </c>
      <c r="U358" s="26">
        <f>((MYRANKS_H[[#This Row],[H]]+1768)/(MYRANKS_H[[#This Row],[AB]]+6617)-0.267)/0.0024-VLOOKUP(MYRANKS_H[[#This Row],[POS]],ReplacementLevel_H[],COLUMN(ReplacementLevel_H[AVG]),FALSE)</f>
        <v>-0.69194899817850575</v>
      </c>
      <c r="V358" s="26">
        <f>MYRANKS_H[[#This Row],[RSGP]]+MYRANKS_H[[#This Row],[HRSGP]]+MYRANKS_H[[#This Row],[RBISGP]]+MYRANKS_H[[#This Row],[SBSGP]]+MYRANKS_H[[#This Row],[AVGSGP]]</f>
        <v>-3.3814480201736359</v>
      </c>
    </row>
    <row r="359" spans="1:22" ht="15" customHeight="1" x14ac:dyDescent="0.25">
      <c r="A359" s="7" t="s">
        <v>18213</v>
      </c>
      <c r="B359" s="8" t="str">
        <f>VLOOKUP(MYRANKS_H[[#This Row],[PLAYERID]],PLAYERIDMAP[],COLUMN(PLAYERIDMAP[LASTNAME]),FALSE)</f>
        <v>Galvis</v>
      </c>
      <c r="C359" s="11" t="str">
        <f>VLOOKUP(MYRANKS_H[[#This Row],[PLAYERID]],PLAYERIDMAP[],COLUMN(PLAYERIDMAP[FIRSTNAME]),FALSE)</f>
        <v xml:space="preserve">Freddy </v>
      </c>
      <c r="D359" s="11" t="str">
        <f>VLOOKUP(MYRANKS_H[[#This Row],[PLAYERID]],PLAYERIDMAP[],COLUMN(PLAYERIDMAP[TEAM]),FALSE)</f>
        <v>PHI</v>
      </c>
      <c r="E359" s="11" t="str">
        <f>VLOOKUP(MYRANKS_H[[#This Row],[PLAYERID]],PLAYERIDMAP[],COLUMN(PLAYERIDMAP[POS]),FALSE)</f>
        <v>2B</v>
      </c>
      <c r="F359" s="11">
        <f>VLOOKUP(MYRANKS_H[[#This Row],[PLAYERID]],PLAYERIDMAP[],COLUMN(PLAYERIDMAP[IDFANGRAPHS]),FALSE)</f>
        <v>6609</v>
      </c>
      <c r="G359" s="12">
        <f>VLOOKUP(MYRANKS_H[[#This Row],[IDFRANGRAPHS]],STEAMER_H[],COLUMN(STEAMER_H[PA]),FALSE)</f>
        <v>208</v>
      </c>
      <c r="H359" s="12">
        <f>VLOOKUP(MYRANKS_H[[#This Row],[IDFRANGRAPHS]],STEAMER_H[],COLUMN(STEAMER_H[AB]),FALSE)</f>
        <v>194</v>
      </c>
      <c r="I359" s="12">
        <f>VLOOKUP(MYRANKS_H[[#This Row],[IDFRANGRAPHS]],STEAMER_H[],COLUMN(STEAMER_H[H]),FALSE)</f>
        <v>48</v>
      </c>
      <c r="J359" s="12">
        <f>VLOOKUP(MYRANKS_H[[#This Row],[IDFRANGRAPHS]],STEAMER_H[],COLUMN(STEAMER_H[HR]),FALSE)</f>
        <v>3</v>
      </c>
      <c r="K359" s="12">
        <f>VLOOKUP(MYRANKS_H[[#This Row],[IDFRANGRAPHS]],STEAMER_H[],COLUMN(STEAMER_H[R]),FALSE)</f>
        <v>18</v>
      </c>
      <c r="L359" s="12">
        <f>VLOOKUP(MYRANKS_H[[#This Row],[IDFRANGRAPHS]],STEAMER_H[],COLUMN(STEAMER_H[RBI]),FALSE)</f>
        <v>20</v>
      </c>
      <c r="M359" s="12">
        <f>VLOOKUP(MYRANKS_H[[#This Row],[IDFRANGRAPHS]],STEAMER_H[],COLUMN(STEAMER_H[BB]),FALSE)</f>
        <v>9</v>
      </c>
      <c r="N359" s="12">
        <f>VLOOKUP(MYRANKS_H[[#This Row],[IDFRANGRAPHS]],STEAMER_H[],COLUMN(STEAMER_H[SO]),FALSE)</f>
        <v>29</v>
      </c>
      <c r="O359" s="12">
        <f>VLOOKUP(MYRANKS_H[[#This Row],[IDFRANGRAPHS]],STEAMER_H[],COLUMN(STEAMER_H[SB]),FALSE)</f>
        <v>4</v>
      </c>
      <c r="P359" s="14">
        <f>MYRANKS_H[[#This Row],[H]]/MYRANKS_H[[#This Row],[AB]]</f>
        <v>0.24742268041237114</v>
      </c>
      <c r="Q359" s="26">
        <f>MYRANKS_H[[#This Row],[R]]/24.6-VLOOKUP(MYRANKS_H[[#This Row],[POS]],ReplacementLevel_H[],COLUMN(ReplacementLevel_H[R]),FALSE)</f>
        <v>-1.5382926829268293</v>
      </c>
      <c r="R359" s="26">
        <f>MYRANKS_H[[#This Row],[HR]]/10.4-VLOOKUP(MYRANKS_H[[#This Row],[POS]],ReplacementLevel_H[],COLUMN(ReplacementLevel_H[HR]),FALSE)</f>
        <v>-0.65153846153846151</v>
      </c>
      <c r="S359" s="26">
        <f>MYRANKS_H[[#This Row],[RBI]]/24.6-VLOOKUP(MYRANKS_H[[#This Row],[POS]],ReplacementLevel_H[],COLUMN(ReplacementLevel_H[RBI]),FALSE)</f>
        <v>-1.2869918699186993</v>
      </c>
      <c r="T359" s="26">
        <f>MYRANKS_H[[#This Row],[SB]]/9.4-VLOOKUP(MYRANKS_H[[#This Row],[POS]],ReplacementLevel_H[],COLUMN(ReplacementLevel_H[SB]),FALSE)</f>
        <v>-0.19446808510638297</v>
      </c>
      <c r="U359" s="26">
        <f>((MYRANKS_H[[#This Row],[H]]+1768)/(MYRANKS_H[[#This Row],[AB]]+6617)-0.267)/0.0024-VLOOKUP(MYRANKS_H[[#This Row],[POS]],ReplacementLevel_H[],COLUMN(ReplacementLevel_H[AVG]),FALSE)</f>
        <v>-0.31520236871728602</v>
      </c>
      <c r="V359" s="26">
        <f>MYRANKS_H[[#This Row],[RSGP]]+MYRANKS_H[[#This Row],[HRSGP]]+MYRANKS_H[[#This Row],[RBISGP]]+MYRANKS_H[[#This Row],[SBSGP]]+MYRANKS_H[[#This Row],[AVGSGP]]</f>
        <v>-3.9864934682076587</v>
      </c>
    </row>
    <row r="360" spans="1:22" x14ac:dyDescent="0.25">
      <c r="A360" s="7" t="s">
        <v>17628</v>
      </c>
      <c r="B360" s="8" t="str">
        <f>VLOOKUP(MYRANKS_H[[#This Row],[PLAYERID]],PLAYERIDMAP[],COLUMN(PLAYERIDMAP[LASTNAME]),FALSE)</f>
        <v>Ciriaco</v>
      </c>
      <c r="C360" s="11" t="str">
        <f>VLOOKUP(MYRANKS_H[[#This Row],[PLAYERID]],PLAYERIDMAP[],COLUMN(PLAYERIDMAP[FIRSTNAME]),FALSE)</f>
        <v xml:space="preserve">Pedro </v>
      </c>
      <c r="D360" s="11" t="str">
        <f>VLOOKUP(MYRANKS_H[[#This Row],[PLAYERID]],PLAYERIDMAP[],COLUMN(PLAYERIDMAP[TEAM]),FALSE)</f>
        <v>BOS</v>
      </c>
      <c r="E360" s="11" t="str">
        <f>VLOOKUP(MYRANKS_H[[#This Row],[PLAYERID]],PLAYERIDMAP[],COLUMN(PLAYERIDMAP[POS]),FALSE)</f>
        <v>3B</v>
      </c>
      <c r="F360" s="11">
        <f>VLOOKUP(MYRANKS_H[[#This Row],[PLAYERID]],PLAYERIDMAP[],COLUMN(PLAYERIDMAP[IDFANGRAPHS]),FALSE)</f>
        <v>5278</v>
      </c>
      <c r="G360" s="12">
        <f>VLOOKUP(MYRANKS_H[[#This Row],[IDFRANGRAPHS]],STEAMER_H[],COLUMN(STEAMER_H[PA]),FALSE)</f>
        <v>189</v>
      </c>
      <c r="H360" s="12">
        <f>VLOOKUP(MYRANKS_H[[#This Row],[IDFRANGRAPHS]],STEAMER_H[],COLUMN(STEAMER_H[AB]),FALSE)</f>
        <v>179</v>
      </c>
      <c r="I360" s="12">
        <f>VLOOKUP(MYRANKS_H[[#This Row],[IDFRANGRAPHS]],STEAMER_H[],COLUMN(STEAMER_H[H]),FALSE)</f>
        <v>47</v>
      </c>
      <c r="J360" s="12">
        <f>VLOOKUP(MYRANKS_H[[#This Row],[IDFRANGRAPHS]],STEAMER_H[],COLUMN(STEAMER_H[HR]),FALSE)</f>
        <v>2</v>
      </c>
      <c r="K360" s="12">
        <f>VLOOKUP(MYRANKS_H[[#This Row],[IDFRANGRAPHS]],STEAMER_H[],COLUMN(STEAMER_H[R]),FALSE)</f>
        <v>19</v>
      </c>
      <c r="L360" s="12">
        <f>VLOOKUP(MYRANKS_H[[#This Row],[IDFRANGRAPHS]],STEAMER_H[],COLUMN(STEAMER_H[RBI]),FALSE)</f>
        <v>18</v>
      </c>
      <c r="M360" s="12">
        <f>VLOOKUP(MYRANKS_H[[#This Row],[IDFRANGRAPHS]],STEAMER_H[],COLUMN(STEAMER_H[BB]),FALSE)</f>
        <v>5</v>
      </c>
      <c r="N360" s="12">
        <f>VLOOKUP(MYRANKS_H[[#This Row],[IDFRANGRAPHS]],STEAMER_H[],COLUMN(STEAMER_H[SO]),FALSE)</f>
        <v>32</v>
      </c>
      <c r="O360" s="12">
        <f>VLOOKUP(MYRANKS_H[[#This Row],[IDFRANGRAPHS]],STEAMER_H[],COLUMN(STEAMER_H[SB]),FALSE)</f>
        <v>8</v>
      </c>
      <c r="P360" s="14">
        <f>MYRANKS_H[[#This Row],[H]]/MYRANKS_H[[#This Row],[AB]]</f>
        <v>0.26256983240223464</v>
      </c>
      <c r="Q360" s="26">
        <f>MYRANKS_H[[#This Row],[R]]/24.6-VLOOKUP(MYRANKS_H[[#This Row],[POS]],ReplacementLevel_H[],COLUMN(ReplacementLevel_H[R]),FALSE)</f>
        <v>-1.4176422764227641</v>
      </c>
      <c r="R360" s="26">
        <f>MYRANKS_H[[#This Row],[HR]]/10.4-VLOOKUP(MYRANKS_H[[#This Row],[POS]],ReplacementLevel_H[],COLUMN(ReplacementLevel_H[HR]),FALSE)</f>
        <v>-1.3676923076923078</v>
      </c>
      <c r="S360" s="26">
        <f>MYRANKS_H[[#This Row],[RBI]]/24.6-VLOOKUP(MYRANKS_H[[#This Row],[POS]],ReplacementLevel_H[],COLUMN(ReplacementLevel_H[RBI]),FALSE)</f>
        <v>-1.6182926829268294</v>
      </c>
      <c r="T360" s="26">
        <f>MYRANKS_H[[#This Row],[SB]]/9.4-VLOOKUP(MYRANKS_H[[#This Row],[POS]],ReplacementLevel_H[],COLUMN(ReplacementLevel_H[SB]),FALSE)</f>
        <v>0.40106382978723404</v>
      </c>
      <c r="U360" s="26">
        <f>((MYRANKS_H[[#This Row],[H]]+1768)/(MYRANKS_H[[#This Row],[AB]]+6617)-0.267)/0.0024-VLOOKUP(MYRANKS_H[[#This Row],[POS]],ReplacementLevel_H[],COLUMN(ReplacementLevel_H[AVG]),FALSE)</f>
        <v>0.21869334902883455</v>
      </c>
      <c r="V360" s="26">
        <f>MYRANKS_H[[#This Row],[RSGP]]+MYRANKS_H[[#This Row],[HRSGP]]+MYRANKS_H[[#This Row],[RBISGP]]+MYRANKS_H[[#This Row],[SBSGP]]+MYRANKS_H[[#This Row],[AVGSGP]]</f>
        <v>-3.7838700882258318</v>
      </c>
    </row>
    <row r="361" spans="1:22" x14ac:dyDescent="0.25">
      <c r="A361" s="10" t="s">
        <v>20802</v>
      </c>
      <c r="B361" s="27" t="str">
        <f>VLOOKUP(MYRANKS_H[[#This Row],[PLAYERID]],PLAYERIDMAP[],COLUMN(PLAYERIDMAP[LASTNAME]),FALSE)</f>
        <v>Wong</v>
      </c>
      <c r="C361" s="12" t="str">
        <f>VLOOKUP(MYRANKS_H[[#This Row],[PLAYERID]],PLAYERIDMAP[],COLUMN(PLAYERIDMAP[FIRSTNAME]),FALSE)</f>
        <v xml:space="preserve">Kolten </v>
      </c>
      <c r="D361" s="12" t="str">
        <f>VLOOKUP(MYRANKS_H[[#This Row],[PLAYERID]],PLAYERIDMAP[],COLUMN(PLAYERIDMAP[TEAM]),FALSE)</f>
        <v>-</v>
      </c>
      <c r="E361" s="12" t="str">
        <f>VLOOKUP(MYRANKS_H[[#This Row],[PLAYERID]],PLAYERIDMAP[],COLUMN(PLAYERIDMAP[POS]),FALSE)</f>
        <v>2B</v>
      </c>
      <c r="F361" s="12" t="str">
        <f>VLOOKUP(MYRANKS_H[[#This Row],[PLAYERID]],PLAYERIDMAP[],COLUMN(PLAYERIDMAP[IDFANGRAPHS]),FALSE)</f>
        <v>sa455324</v>
      </c>
      <c r="G361" s="12">
        <f>VLOOKUP(MYRANKS_H[[#This Row],[IDFRANGRAPHS]],STEAMER_H[],COLUMN(STEAMER_H[PA]),FALSE)</f>
        <v>159</v>
      </c>
      <c r="H361" s="12">
        <f>VLOOKUP(MYRANKS_H[[#This Row],[IDFRANGRAPHS]],STEAMER_H[],COLUMN(STEAMER_H[AB]),FALSE)</f>
        <v>145</v>
      </c>
      <c r="I361" s="12">
        <f>VLOOKUP(MYRANKS_H[[#This Row],[IDFRANGRAPHS]],STEAMER_H[],COLUMN(STEAMER_H[H]),FALSE)</f>
        <v>39</v>
      </c>
      <c r="J361" s="12">
        <f>VLOOKUP(MYRANKS_H[[#This Row],[IDFRANGRAPHS]],STEAMER_H[],COLUMN(STEAMER_H[HR]),FALSE)</f>
        <v>2</v>
      </c>
      <c r="K361" s="12">
        <f>VLOOKUP(MYRANKS_H[[#This Row],[IDFRANGRAPHS]],STEAMER_H[],COLUMN(STEAMER_H[R]),FALSE)</f>
        <v>14</v>
      </c>
      <c r="L361" s="12">
        <f>VLOOKUP(MYRANKS_H[[#This Row],[IDFRANGRAPHS]],STEAMER_H[],COLUMN(STEAMER_H[RBI]),FALSE)</f>
        <v>16</v>
      </c>
      <c r="M361" s="12">
        <f>VLOOKUP(MYRANKS_H[[#This Row],[IDFRANGRAPHS]],STEAMER_H[],COLUMN(STEAMER_H[BB]),FALSE)</f>
        <v>10</v>
      </c>
      <c r="N361" s="12">
        <f>VLOOKUP(MYRANKS_H[[#This Row],[IDFRANGRAPHS]],STEAMER_H[],COLUMN(STEAMER_H[SO]),FALSE)</f>
        <v>19</v>
      </c>
      <c r="O361" s="12">
        <f>VLOOKUP(MYRANKS_H[[#This Row],[IDFRANGRAPHS]],STEAMER_H[],COLUMN(STEAMER_H[SB]),FALSE)</f>
        <v>5</v>
      </c>
      <c r="P361" s="14">
        <f>MYRANKS_H[[#This Row],[H]]/MYRANKS_H[[#This Row],[AB]]</f>
        <v>0.26896551724137929</v>
      </c>
      <c r="Q361" s="26">
        <f>MYRANKS_H[[#This Row],[R]]/24.6-VLOOKUP(MYRANKS_H[[#This Row],[POS]],ReplacementLevel_H[],COLUMN(ReplacementLevel_H[R]),FALSE)</f>
        <v>-1.7008943089430895</v>
      </c>
      <c r="R361" s="26">
        <f>MYRANKS_H[[#This Row],[HR]]/10.4-VLOOKUP(MYRANKS_H[[#This Row],[POS]],ReplacementLevel_H[],COLUMN(ReplacementLevel_H[HR]),FALSE)</f>
        <v>-0.74769230769230766</v>
      </c>
      <c r="S361" s="26">
        <f>MYRANKS_H[[#This Row],[RBI]]/24.6-VLOOKUP(MYRANKS_H[[#This Row],[POS]],ReplacementLevel_H[],COLUMN(ReplacementLevel_H[RBI]),FALSE)</f>
        <v>-1.4495934959349595</v>
      </c>
      <c r="T361" s="26">
        <f>MYRANKS_H[[#This Row],[SB]]/9.4-VLOOKUP(MYRANKS_H[[#This Row],[POS]],ReplacementLevel_H[],COLUMN(ReplacementLevel_H[SB]),FALSE)</f>
        <v>-8.8085106382978728E-2</v>
      </c>
      <c r="U361" s="26">
        <f>((MYRANKS_H[[#This Row],[H]]+1768)/(MYRANKS_H[[#This Row],[AB]]+6617)-0.267)/0.0024-VLOOKUP(MYRANKS_H[[#This Row],[POS]],ReplacementLevel_H[],COLUMN(ReplacementLevel_H[AVG]),FALSE)</f>
        <v>-6.4737257221745684E-2</v>
      </c>
      <c r="V361" s="26">
        <f>MYRANKS_H[[#This Row],[RSGP]]+MYRANKS_H[[#This Row],[HRSGP]]+MYRANKS_H[[#This Row],[RBISGP]]+MYRANKS_H[[#This Row],[SBSGP]]+MYRANKS_H[[#This Row],[AVGSGP]]</f>
        <v>-4.0510024761750811</v>
      </c>
    </row>
    <row r="362" spans="1:22" ht="15" customHeight="1" x14ac:dyDescent="0.25">
      <c r="A362" s="7" t="s">
        <v>18215</v>
      </c>
      <c r="B362" s="8" t="str">
        <f>VLOOKUP(MYRANKS_H[[#This Row],[PLAYERID]],PLAYERIDMAP[],COLUMN(PLAYERIDMAP[LASTNAME]),FALSE)</f>
        <v>Gamel</v>
      </c>
      <c r="C362" s="11" t="str">
        <f>VLOOKUP(MYRANKS_H[[#This Row],[PLAYERID]],PLAYERIDMAP[],COLUMN(PLAYERIDMAP[FIRSTNAME]),FALSE)</f>
        <v xml:space="preserve">Mat </v>
      </c>
      <c r="D362" s="11" t="str">
        <f>VLOOKUP(MYRANKS_H[[#This Row],[PLAYERID]],PLAYERIDMAP[],COLUMN(PLAYERIDMAP[TEAM]),FALSE)</f>
        <v>MIL</v>
      </c>
      <c r="E362" s="11" t="str">
        <f>VLOOKUP(MYRANKS_H[[#This Row],[PLAYERID]],PLAYERIDMAP[],COLUMN(PLAYERIDMAP[POS]),FALSE)</f>
        <v>1B</v>
      </c>
      <c r="F362" s="11">
        <f>VLOOKUP(MYRANKS_H[[#This Row],[PLAYERID]],PLAYERIDMAP[],COLUMN(PLAYERIDMAP[IDFANGRAPHS]),FALSE)</f>
        <v>4034</v>
      </c>
      <c r="G362" s="12">
        <f>VLOOKUP(MYRANKS_H[[#This Row],[IDFRANGRAPHS]],STEAMER_H[],COLUMN(STEAMER_H[PA]),FALSE)</f>
        <v>180</v>
      </c>
      <c r="H362" s="12">
        <f>VLOOKUP(MYRANKS_H[[#This Row],[IDFRANGRAPHS]],STEAMER_H[],COLUMN(STEAMER_H[AB]),FALSE)</f>
        <v>161</v>
      </c>
      <c r="I362" s="12">
        <f>VLOOKUP(MYRANKS_H[[#This Row],[IDFRANGRAPHS]],STEAMER_H[],COLUMN(STEAMER_H[H]),FALSE)</f>
        <v>44</v>
      </c>
      <c r="J362" s="12">
        <f>VLOOKUP(MYRANKS_H[[#This Row],[IDFRANGRAPHS]],STEAMER_H[],COLUMN(STEAMER_H[HR]),FALSE)</f>
        <v>7</v>
      </c>
      <c r="K362" s="12">
        <f>VLOOKUP(MYRANKS_H[[#This Row],[IDFRANGRAPHS]],STEAMER_H[],COLUMN(STEAMER_H[R]),FALSE)</f>
        <v>21</v>
      </c>
      <c r="L362" s="12">
        <f>VLOOKUP(MYRANKS_H[[#This Row],[IDFRANGRAPHS]],STEAMER_H[],COLUMN(STEAMER_H[RBI]),FALSE)</f>
        <v>23</v>
      </c>
      <c r="M362" s="12">
        <f>VLOOKUP(MYRANKS_H[[#This Row],[IDFRANGRAPHS]],STEAMER_H[],COLUMN(STEAMER_H[BB]),FALSE)</f>
        <v>15</v>
      </c>
      <c r="N362" s="12">
        <f>VLOOKUP(MYRANKS_H[[#This Row],[IDFRANGRAPHS]],STEAMER_H[],COLUMN(STEAMER_H[SO]),FALSE)</f>
        <v>31</v>
      </c>
      <c r="O362" s="12">
        <f>VLOOKUP(MYRANKS_H[[#This Row],[IDFRANGRAPHS]],STEAMER_H[],COLUMN(STEAMER_H[SB]),FALSE)</f>
        <v>2</v>
      </c>
      <c r="P362" s="14">
        <f>MYRANKS_H[[#This Row],[H]]/MYRANKS_H[[#This Row],[AB]]</f>
        <v>0.27329192546583853</v>
      </c>
      <c r="Q362" s="26">
        <f>MYRANKS_H[[#This Row],[R]]/24.6-VLOOKUP(MYRANKS_H[[#This Row],[POS]],ReplacementLevel_H[],COLUMN(ReplacementLevel_H[R]),FALSE)</f>
        <v>-1.5163414634146344</v>
      </c>
      <c r="R362" s="26">
        <f>MYRANKS_H[[#This Row],[HR]]/10.4-VLOOKUP(MYRANKS_H[[#This Row],[POS]],ReplacementLevel_H[],COLUMN(ReplacementLevel_H[HR]),FALSE)</f>
        <v>-0.86692307692307702</v>
      </c>
      <c r="S362" s="26">
        <f>MYRANKS_H[[#This Row],[RBI]]/24.6-VLOOKUP(MYRANKS_H[[#This Row],[POS]],ReplacementLevel_H[],COLUMN(ReplacementLevel_H[RBI]),FALSE)</f>
        <v>-1.5250406504065039</v>
      </c>
      <c r="T362" s="26">
        <f>MYRANKS_H[[#This Row],[SB]]/9.4-VLOOKUP(MYRANKS_H[[#This Row],[POS]],ReplacementLevel_H[],COLUMN(ReplacementLevel_H[SB]),FALSE)</f>
        <v>-4.7234042553191496E-2</v>
      </c>
      <c r="U362" s="26">
        <f>((MYRANKS_H[[#This Row],[H]]+1768)/(MYRANKS_H[[#This Row],[AB]]+6617)-0.267)/0.0024-VLOOKUP(MYRANKS_H[[#This Row],[POS]],ReplacementLevel_H[],COLUMN(ReplacementLevel_H[AVG]),FALSE)</f>
        <v>0.37979049867216452</v>
      </c>
      <c r="V362" s="26">
        <f>MYRANKS_H[[#This Row],[RSGP]]+MYRANKS_H[[#This Row],[HRSGP]]+MYRANKS_H[[#This Row],[RBISGP]]+MYRANKS_H[[#This Row],[SBSGP]]+MYRANKS_H[[#This Row],[AVGSGP]]</f>
        <v>-3.5757487346252423</v>
      </c>
    </row>
    <row r="363" spans="1:22" ht="15" customHeight="1" x14ac:dyDescent="0.25">
      <c r="A363" s="8" t="s">
        <v>20227</v>
      </c>
      <c r="B363" s="15" t="str">
        <f>VLOOKUP(MYRANKS_H[[#This Row],[PLAYERID]],PLAYERIDMAP[],COLUMN(PLAYERIDMAP[LASTNAME]),FALSE)</f>
        <v>Santiago</v>
      </c>
      <c r="C363" s="12" t="str">
        <f>VLOOKUP(MYRANKS_H[[#This Row],[PLAYERID]],PLAYERIDMAP[],COLUMN(PLAYERIDMAP[FIRSTNAME]),FALSE)</f>
        <v xml:space="preserve">Ramon </v>
      </c>
      <c r="D363" s="12" t="str">
        <f>VLOOKUP(MYRANKS_H[[#This Row],[PLAYERID]],PLAYERIDMAP[],COLUMN(PLAYERIDMAP[TEAM]),FALSE)</f>
        <v>DET</v>
      </c>
      <c r="E363" s="12" t="str">
        <f>VLOOKUP(MYRANKS_H[[#This Row],[PLAYERID]],PLAYERIDMAP[],COLUMN(PLAYERIDMAP[POS]),FALSE)</f>
        <v>2B</v>
      </c>
      <c r="F363" s="12">
        <f>VLOOKUP(MYRANKS_H[[#This Row],[PLAYERID]],PLAYERIDMAP[],COLUMN(PLAYERIDMAP[IDFANGRAPHS]),FALSE)</f>
        <v>1417</v>
      </c>
      <c r="G363" s="12">
        <f>VLOOKUP(MYRANKS_H[[#This Row],[IDFRANGRAPHS]],STEAMER_H[],COLUMN(STEAMER_H[PA]),FALSE)</f>
        <v>183</v>
      </c>
      <c r="H363" s="12">
        <f>VLOOKUP(MYRANKS_H[[#This Row],[IDFRANGRAPHS]],STEAMER_H[],COLUMN(STEAMER_H[AB]),FALSE)</f>
        <v>163</v>
      </c>
      <c r="I363" s="12">
        <f>VLOOKUP(MYRANKS_H[[#This Row],[IDFRANGRAPHS]],STEAMER_H[],COLUMN(STEAMER_H[H]),FALSE)</f>
        <v>41</v>
      </c>
      <c r="J363" s="12">
        <f>VLOOKUP(MYRANKS_H[[#This Row],[IDFRANGRAPHS]],STEAMER_H[],COLUMN(STEAMER_H[HR]),FALSE)</f>
        <v>3</v>
      </c>
      <c r="K363" s="12">
        <f>VLOOKUP(MYRANKS_H[[#This Row],[IDFRANGRAPHS]],STEAMER_H[],COLUMN(STEAMER_H[R]),FALSE)</f>
        <v>20</v>
      </c>
      <c r="L363" s="12">
        <f>VLOOKUP(MYRANKS_H[[#This Row],[IDFRANGRAPHS]],STEAMER_H[],COLUMN(STEAMER_H[RBI]),FALSE)</f>
        <v>19</v>
      </c>
      <c r="M363" s="12">
        <f>VLOOKUP(MYRANKS_H[[#This Row],[IDFRANGRAPHS]],STEAMER_H[],COLUMN(STEAMER_H[BB]),FALSE)</f>
        <v>14</v>
      </c>
      <c r="N363" s="12">
        <f>VLOOKUP(MYRANKS_H[[#This Row],[IDFRANGRAPHS]],STEAMER_H[],COLUMN(STEAMER_H[SO]),FALSE)</f>
        <v>28</v>
      </c>
      <c r="O363" s="12">
        <f>VLOOKUP(MYRANKS_H[[#This Row],[IDFRANGRAPHS]],STEAMER_H[],COLUMN(STEAMER_H[SB]),FALSE)</f>
        <v>2</v>
      </c>
      <c r="P363" s="14">
        <f>MYRANKS_H[[#This Row],[H]]/MYRANKS_H[[#This Row],[AB]]</f>
        <v>0.25153374233128833</v>
      </c>
      <c r="Q363" s="26">
        <f>MYRANKS_H[[#This Row],[R]]/24.6-VLOOKUP(MYRANKS_H[[#This Row],[POS]],ReplacementLevel_H[],COLUMN(ReplacementLevel_H[R]),FALSE)</f>
        <v>-1.4569918699186992</v>
      </c>
      <c r="R363" s="26">
        <f>MYRANKS_H[[#This Row],[HR]]/10.4-VLOOKUP(MYRANKS_H[[#This Row],[POS]],ReplacementLevel_H[],COLUMN(ReplacementLevel_H[HR]),FALSE)</f>
        <v>-0.65153846153846151</v>
      </c>
      <c r="S363" s="26">
        <f>MYRANKS_H[[#This Row],[RBI]]/24.6-VLOOKUP(MYRANKS_H[[#This Row],[POS]],ReplacementLevel_H[],COLUMN(ReplacementLevel_H[RBI]),FALSE)</f>
        <v>-1.3276422764227642</v>
      </c>
      <c r="T363" s="26">
        <f>MYRANKS_H[[#This Row],[SB]]/9.4-VLOOKUP(MYRANKS_H[[#This Row],[POS]],ReplacementLevel_H[],COLUMN(ReplacementLevel_H[SB]),FALSE)</f>
        <v>-0.40723404255319151</v>
      </c>
      <c r="U363" s="26">
        <f>((MYRANKS_H[[#This Row],[H]]+1768)/(MYRANKS_H[[#This Row],[AB]]+6617)-0.267)/0.0024-VLOOKUP(MYRANKS_H[[#This Row],[POS]],ReplacementLevel_H[],COLUMN(ReplacementLevel_H[AVG]),FALSE)</f>
        <v>-0.23743362831859335</v>
      </c>
      <c r="V363" s="26">
        <f>MYRANKS_H[[#This Row],[RSGP]]+MYRANKS_H[[#This Row],[HRSGP]]+MYRANKS_H[[#This Row],[RBISGP]]+MYRANKS_H[[#This Row],[SBSGP]]+MYRANKS_H[[#This Row],[AVGSGP]]</f>
        <v>-4.08084027875171</v>
      </c>
    </row>
    <row r="364" spans="1:22" x14ac:dyDescent="0.25">
      <c r="A364" s="7" t="s">
        <v>18254</v>
      </c>
      <c r="B364" s="8" t="str">
        <f>VLOOKUP(MYRANKS_H[[#This Row],[PLAYERID]],PLAYERIDMAP[],COLUMN(PLAYERIDMAP[LASTNAME]),FALSE)</f>
        <v>Gentry</v>
      </c>
      <c r="C364" s="11" t="str">
        <f>VLOOKUP(MYRANKS_H[[#This Row],[PLAYERID]],PLAYERIDMAP[],COLUMN(PLAYERIDMAP[FIRSTNAME]),FALSE)</f>
        <v xml:space="preserve">Craig </v>
      </c>
      <c r="D364" s="11" t="str">
        <f>VLOOKUP(MYRANKS_H[[#This Row],[PLAYERID]],PLAYERIDMAP[],COLUMN(PLAYERIDMAP[TEAM]),FALSE)</f>
        <v>TEX</v>
      </c>
      <c r="E364" s="11" t="str">
        <f>VLOOKUP(MYRANKS_H[[#This Row],[PLAYERID]],PLAYERIDMAP[],COLUMN(PLAYERIDMAP[POS]),FALSE)</f>
        <v>OF</v>
      </c>
      <c r="F364" s="11">
        <f>VLOOKUP(MYRANKS_H[[#This Row],[PLAYERID]],PLAYERIDMAP[],COLUMN(PLAYERIDMAP[IDFANGRAPHS]),FALSE)</f>
        <v>9571</v>
      </c>
      <c r="G364" s="12">
        <f>VLOOKUP(MYRANKS_H[[#This Row],[IDFRANGRAPHS]],STEAMER_H[],COLUMN(STEAMER_H[PA]),FALSE)</f>
        <v>237</v>
      </c>
      <c r="H364" s="12">
        <f>VLOOKUP(MYRANKS_H[[#This Row],[IDFRANGRAPHS]],STEAMER_H[],COLUMN(STEAMER_H[AB]),FALSE)</f>
        <v>212</v>
      </c>
      <c r="I364" s="12">
        <f>VLOOKUP(MYRANKS_H[[#This Row],[IDFRANGRAPHS]],STEAMER_H[],COLUMN(STEAMER_H[H]),FALSE)</f>
        <v>57</v>
      </c>
      <c r="J364" s="12">
        <f>VLOOKUP(MYRANKS_H[[#This Row],[IDFRANGRAPHS]],STEAMER_H[],COLUMN(STEAMER_H[HR]),FALSE)</f>
        <v>2</v>
      </c>
      <c r="K364" s="12">
        <f>VLOOKUP(MYRANKS_H[[#This Row],[IDFRANGRAPHS]],STEAMER_H[],COLUMN(STEAMER_H[R]),FALSE)</f>
        <v>26</v>
      </c>
      <c r="L364" s="12">
        <f>VLOOKUP(MYRANKS_H[[#This Row],[IDFRANGRAPHS]],STEAMER_H[],COLUMN(STEAMER_H[RBI]),FALSE)</f>
        <v>22</v>
      </c>
      <c r="M364" s="12">
        <f>VLOOKUP(MYRANKS_H[[#This Row],[IDFRANGRAPHS]],STEAMER_H[],COLUMN(STEAMER_H[BB]),FALSE)</f>
        <v>16</v>
      </c>
      <c r="N364" s="12">
        <f>VLOOKUP(MYRANKS_H[[#This Row],[IDFRANGRAPHS]],STEAMER_H[],COLUMN(STEAMER_H[SO]),FALSE)</f>
        <v>39</v>
      </c>
      <c r="O364" s="12">
        <f>VLOOKUP(MYRANKS_H[[#This Row],[IDFRANGRAPHS]],STEAMER_H[],COLUMN(STEAMER_H[SB]),FALSE)</f>
        <v>10</v>
      </c>
      <c r="P364" s="14">
        <f>MYRANKS_H[[#This Row],[H]]/MYRANKS_H[[#This Row],[AB]]</f>
        <v>0.26886792452830188</v>
      </c>
      <c r="Q364" s="26">
        <f>MYRANKS_H[[#This Row],[R]]/24.6-VLOOKUP(MYRANKS_H[[#This Row],[POS]],ReplacementLevel_H[],COLUMN(ReplacementLevel_H[R]),FALSE)</f>
        <v>-1.3130894308943091</v>
      </c>
      <c r="R364" s="26">
        <f>MYRANKS_H[[#This Row],[HR]]/10.4-VLOOKUP(MYRANKS_H[[#This Row],[POS]],ReplacementLevel_H[],COLUMN(ReplacementLevel_H[HR]),FALSE)</f>
        <v>-0.9076923076923078</v>
      </c>
      <c r="S364" s="26">
        <f>MYRANKS_H[[#This Row],[RBI]]/24.6-VLOOKUP(MYRANKS_H[[#This Row],[POS]],ReplacementLevel_H[],COLUMN(ReplacementLevel_H[RBI]),FALSE)</f>
        <v>-1.1456910569105692</v>
      </c>
      <c r="T364" s="26">
        <f>MYRANKS_H[[#This Row],[SB]]/9.4-VLOOKUP(MYRANKS_H[[#This Row],[POS]],ReplacementLevel_H[],COLUMN(ReplacementLevel_H[SB]),FALSE)</f>
        <v>-0.27617021276595755</v>
      </c>
      <c r="U364" s="26">
        <f>((MYRANKS_H[[#This Row],[H]]+1768)/(MYRANKS_H[[#This Row],[AB]]+6617)-0.267)/0.0024-VLOOKUP(MYRANKS_H[[#This Row],[POS]],ReplacementLevel_H[],COLUMN(ReplacementLevel_H[AVG]),FALSE)</f>
        <v>0.18110069800360612</v>
      </c>
      <c r="V364" s="26">
        <f>MYRANKS_H[[#This Row],[RSGP]]+MYRANKS_H[[#This Row],[HRSGP]]+MYRANKS_H[[#This Row],[RBISGP]]+MYRANKS_H[[#This Row],[SBSGP]]+MYRANKS_H[[#This Row],[AVGSGP]]</f>
        <v>-3.4615423102595373</v>
      </c>
    </row>
    <row r="365" spans="1:22" x14ac:dyDescent="0.25">
      <c r="A365" s="7" t="s">
        <v>17907</v>
      </c>
      <c r="B365" s="8" t="str">
        <f>VLOOKUP(MYRANKS_H[[#This Row],[PLAYERID]],PLAYERIDMAP[],COLUMN(PLAYERIDMAP[LASTNAME]),FALSE)</f>
        <v>Dobbs</v>
      </c>
      <c r="C365" s="11" t="str">
        <f>VLOOKUP(MYRANKS_H[[#This Row],[PLAYERID]],PLAYERIDMAP[],COLUMN(PLAYERIDMAP[FIRSTNAME]),FALSE)</f>
        <v xml:space="preserve">Greg </v>
      </c>
      <c r="D365" s="11" t="str">
        <f>VLOOKUP(MYRANKS_H[[#This Row],[PLAYERID]],PLAYERIDMAP[],COLUMN(PLAYERIDMAP[TEAM]),FALSE)</f>
        <v>MIA</v>
      </c>
      <c r="E365" s="11" t="str">
        <f>VLOOKUP(MYRANKS_H[[#This Row],[PLAYERID]],PLAYERIDMAP[],COLUMN(PLAYERIDMAP[POS]),FALSE)</f>
        <v>3B</v>
      </c>
      <c r="F365" s="11">
        <f>VLOOKUP(MYRANKS_H[[#This Row],[PLAYERID]],PLAYERIDMAP[],COLUMN(PLAYERIDMAP[IDFANGRAPHS]),FALSE)</f>
        <v>2158</v>
      </c>
      <c r="G365" s="12">
        <f>VLOOKUP(MYRANKS_H[[#This Row],[IDFRANGRAPHS]],STEAMER_H[],COLUMN(STEAMER_H[PA]),FALSE)</f>
        <v>250</v>
      </c>
      <c r="H365" s="12">
        <f>VLOOKUP(MYRANKS_H[[#This Row],[IDFRANGRAPHS]],STEAMER_H[],COLUMN(STEAMER_H[AB]),FALSE)</f>
        <v>231</v>
      </c>
      <c r="I365" s="12">
        <f>VLOOKUP(MYRANKS_H[[#This Row],[IDFRANGRAPHS]],STEAMER_H[],COLUMN(STEAMER_H[H]),FALSE)</f>
        <v>59</v>
      </c>
      <c r="J365" s="12">
        <f>VLOOKUP(MYRANKS_H[[#This Row],[IDFRANGRAPHS]],STEAMER_H[],COLUMN(STEAMER_H[HR]),FALSE)</f>
        <v>5</v>
      </c>
      <c r="K365" s="12">
        <f>VLOOKUP(MYRANKS_H[[#This Row],[IDFRANGRAPHS]],STEAMER_H[],COLUMN(STEAMER_H[R]),FALSE)</f>
        <v>22</v>
      </c>
      <c r="L365" s="12">
        <f>VLOOKUP(MYRANKS_H[[#This Row],[IDFRANGRAPHS]],STEAMER_H[],COLUMN(STEAMER_H[RBI]),FALSE)</f>
        <v>25</v>
      </c>
      <c r="M365" s="12">
        <f>VLOOKUP(MYRANKS_H[[#This Row],[IDFRANGRAPHS]],STEAMER_H[],COLUMN(STEAMER_H[BB]),FALSE)</f>
        <v>14</v>
      </c>
      <c r="N365" s="12">
        <f>VLOOKUP(MYRANKS_H[[#This Row],[IDFRANGRAPHS]],STEAMER_H[],COLUMN(STEAMER_H[SO]),FALSE)</f>
        <v>44</v>
      </c>
      <c r="O365" s="12">
        <f>VLOOKUP(MYRANKS_H[[#This Row],[IDFRANGRAPHS]],STEAMER_H[],COLUMN(STEAMER_H[SB]),FALSE)</f>
        <v>2</v>
      </c>
      <c r="P365" s="14">
        <f>MYRANKS_H[[#This Row],[H]]/MYRANKS_H[[#This Row],[AB]]</f>
        <v>0.25541125541125542</v>
      </c>
      <c r="Q365" s="26">
        <f>MYRANKS_H[[#This Row],[R]]/24.6-VLOOKUP(MYRANKS_H[[#This Row],[POS]],ReplacementLevel_H[],COLUMN(ReplacementLevel_H[R]),FALSE)</f>
        <v>-1.2956910569105691</v>
      </c>
      <c r="R365" s="26">
        <f>MYRANKS_H[[#This Row],[HR]]/10.4-VLOOKUP(MYRANKS_H[[#This Row],[POS]],ReplacementLevel_H[],COLUMN(ReplacementLevel_H[HR]),FALSE)</f>
        <v>-1.0792307692307692</v>
      </c>
      <c r="S365" s="26">
        <f>MYRANKS_H[[#This Row],[RBI]]/24.6-VLOOKUP(MYRANKS_H[[#This Row],[POS]],ReplacementLevel_H[],COLUMN(ReplacementLevel_H[RBI]),FALSE)</f>
        <v>-1.3337398373983742</v>
      </c>
      <c r="T365" s="26">
        <f>MYRANKS_H[[#This Row],[SB]]/9.4-VLOOKUP(MYRANKS_H[[#This Row],[POS]],ReplacementLevel_H[],COLUMN(ReplacementLevel_H[SB]),FALSE)</f>
        <v>-0.2372340425531915</v>
      </c>
      <c r="U365" s="26">
        <f>((MYRANKS_H[[#This Row],[H]]+1768)/(MYRANKS_H[[#This Row],[AB]]+6617)-0.267)/0.0024-VLOOKUP(MYRANKS_H[[#This Row],[POS]],ReplacementLevel_H[],COLUMN(ReplacementLevel_H[AVG]),FALSE)</f>
        <v>0.10384345794392477</v>
      </c>
      <c r="V365" s="26">
        <f>MYRANKS_H[[#This Row],[RSGP]]+MYRANKS_H[[#This Row],[HRSGP]]+MYRANKS_H[[#This Row],[RBISGP]]+MYRANKS_H[[#This Row],[SBSGP]]+MYRANKS_H[[#This Row],[AVGSGP]]</f>
        <v>-3.8420522481489789</v>
      </c>
    </row>
    <row r="366" spans="1:22" ht="15" customHeight="1" x14ac:dyDescent="0.25">
      <c r="A366" s="8" t="s">
        <v>20769</v>
      </c>
      <c r="B366" s="15" t="str">
        <f>VLOOKUP(MYRANKS_H[[#This Row],[PLAYERID]],PLAYERIDMAP[],COLUMN(PLAYERIDMAP[LASTNAME]),FALSE)</f>
        <v>Wigginton</v>
      </c>
      <c r="C366" s="12" t="str">
        <f>VLOOKUP(MYRANKS_H[[#This Row],[PLAYERID]],PLAYERIDMAP[],COLUMN(PLAYERIDMAP[FIRSTNAME]),FALSE)</f>
        <v xml:space="preserve">Ty </v>
      </c>
      <c r="D366" s="12" t="str">
        <f>VLOOKUP(MYRANKS_H[[#This Row],[PLAYERID]],PLAYERIDMAP[],COLUMN(PLAYERIDMAP[TEAM]),FALSE)</f>
        <v>STL</v>
      </c>
      <c r="E366" s="12" t="str">
        <f>VLOOKUP(MYRANKS_H[[#This Row],[PLAYERID]],PLAYERIDMAP[],COLUMN(PLAYERIDMAP[POS]),FALSE)</f>
        <v>1B</v>
      </c>
      <c r="F366" s="12">
        <f>VLOOKUP(MYRANKS_H[[#This Row],[PLAYERID]],PLAYERIDMAP[],COLUMN(PLAYERIDMAP[IDFANGRAPHS]),FALSE)</f>
        <v>1491</v>
      </c>
      <c r="G366" s="12">
        <f>VLOOKUP(MYRANKS_H[[#This Row],[IDFRANGRAPHS]],STEAMER_H[],COLUMN(STEAMER_H[PA]),FALSE)</f>
        <v>283</v>
      </c>
      <c r="H366" s="12">
        <f>VLOOKUP(MYRANKS_H[[#This Row],[IDFRANGRAPHS]],STEAMER_H[],COLUMN(STEAMER_H[AB]),FALSE)</f>
        <v>251</v>
      </c>
      <c r="I366" s="12">
        <f>VLOOKUP(MYRANKS_H[[#This Row],[IDFRANGRAPHS]],STEAMER_H[],COLUMN(STEAMER_H[H]),FALSE)</f>
        <v>59</v>
      </c>
      <c r="J366" s="12">
        <f>VLOOKUP(MYRANKS_H[[#This Row],[IDFRANGRAPHS]],STEAMER_H[],COLUMN(STEAMER_H[HR]),FALSE)</f>
        <v>7</v>
      </c>
      <c r="K366" s="12">
        <f>VLOOKUP(MYRANKS_H[[#This Row],[IDFRANGRAPHS]],STEAMER_H[],COLUMN(STEAMER_H[R]),FALSE)</f>
        <v>27</v>
      </c>
      <c r="L366" s="12">
        <f>VLOOKUP(MYRANKS_H[[#This Row],[IDFRANGRAPHS]],STEAMER_H[],COLUMN(STEAMER_H[RBI]),FALSE)</f>
        <v>30</v>
      </c>
      <c r="M366" s="12">
        <f>VLOOKUP(MYRANKS_H[[#This Row],[IDFRANGRAPHS]],STEAMER_H[],COLUMN(STEAMER_H[BB]),FALSE)</f>
        <v>25</v>
      </c>
      <c r="N366" s="12">
        <f>VLOOKUP(MYRANKS_H[[#This Row],[IDFRANGRAPHS]],STEAMER_H[],COLUMN(STEAMER_H[SO]),FALSE)</f>
        <v>58</v>
      </c>
      <c r="O366" s="12">
        <f>VLOOKUP(MYRANKS_H[[#This Row],[IDFRANGRAPHS]],STEAMER_H[],COLUMN(STEAMER_H[SB]),FALSE)</f>
        <v>2</v>
      </c>
      <c r="P366" s="14">
        <f>MYRANKS_H[[#This Row],[H]]/MYRANKS_H[[#This Row],[AB]]</f>
        <v>0.23505976095617531</v>
      </c>
      <c r="Q366" s="26">
        <f>MYRANKS_H[[#This Row],[R]]/24.6-VLOOKUP(MYRANKS_H[[#This Row],[POS]],ReplacementLevel_H[],COLUMN(ReplacementLevel_H[R]),FALSE)</f>
        <v>-1.2724390243902441</v>
      </c>
      <c r="R366" s="26">
        <f>MYRANKS_H[[#This Row],[HR]]/10.4-VLOOKUP(MYRANKS_H[[#This Row],[POS]],ReplacementLevel_H[],COLUMN(ReplacementLevel_H[HR]),FALSE)</f>
        <v>-0.86692307692307702</v>
      </c>
      <c r="S366" s="26">
        <f>MYRANKS_H[[#This Row],[RBI]]/24.6-VLOOKUP(MYRANKS_H[[#This Row],[POS]],ReplacementLevel_H[],COLUMN(ReplacementLevel_H[RBI]),FALSE)</f>
        <v>-1.2404878048780488</v>
      </c>
      <c r="T366" s="26">
        <f>MYRANKS_H[[#This Row],[SB]]/9.4-VLOOKUP(MYRANKS_H[[#This Row],[POS]],ReplacementLevel_H[],COLUMN(ReplacementLevel_H[SB]),FALSE)</f>
        <v>-4.7234042553191496E-2</v>
      </c>
      <c r="U366" s="26">
        <f>((MYRANKS_H[[#This Row],[H]]+1768)/(MYRANKS_H[[#This Row],[AB]]+6617)-0.267)/0.0024-VLOOKUP(MYRANKS_H[[#This Row],[POS]],ReplacementLevel_H[],COLUMN(ReplacementLevel_H[AVG]),FALSE)</f>
        <v>-0.16987186953990918</v>
      </c>
      <c r="V366" s="26">
        <f>MYRANKS_H[[#This Row],[RSGP]]+MYRANKS_H[[#This Row],[HRSGP]]+MYRANKS_H[[#This Row],[RBISGP]]+MYRANKS_H[[#This Row],[SBSGP]]+MYRANKS_H[[#This Row],[AVGSGP]]</f>
        <v>-3.5969558182844708</v>
      </c>
    </row>
    <row r="367" spans="1:22" ht="15" customHeight="1" x14ac:dyDescent="0.25">
      <c r="A367" s="7" t="s">
        <v>19091</v>
      </c>
      <c r="B367" s="8" t="str">
        <f>VLOOKUP(MYRANKS_H[[#This Row],[PLAYERID]],PLAYERIDMAP[],COLUMN(PLAYERIDMAP[LASTNAME]),FALSE)</f>
        <v>Lopez</v>
      </c>
      <c r="C367" s="11" t="str">
        <f>VLOOKUP(MYRANKS_H[[#This Row],[PLAYERID]],PLAYERIDMAP[],COLUMN(PLAYERIDMAP[FIRSTNAME]),FALSE)</f>
        <v xml:space="preserve">Jose </v>
      </c>
      <c r="D367" s="11" t="str">
        <f>VLOOKUP(MYRANKS_H[[#This Row],[PLAYERID]],PLAYERIDMAP[],COLUMN(PLAYERIDMAP[TEAM]),FALSE)</f>
        <v>CWS</v>
      </c>
      <c r="E367" s="11" t="str">
        <f>VLOOKUP(MYRANKS_H[[#This Row],[PLAYERID]],PLAYERIDMAP[],COLUMN(PLAYERIDMAP[POS]),FALSE)</f>
        <v>2B</v>
      </c>
      <c r="F367" s="11">
        <f>VLOOKUP(MYRANKS_H[[#This Row],[PLAYERID]],PLAYERIDMAP[],COLUMN(PLAYERIDMAP[IDFANGRAPHS]),FALSE)</f>
        <v>3114</v>
      </c>
      <c r="G367" s="12">
        <f>VLOOKUP(MYRANKS_H[[#This Row],[IDFRANGRAPHS]],STEAMER_H[],COLUMN(STEAMER_H[PA]),FALSE)</f>
        <v>163</v>
      </c>
      <c r="H367" s="12">
        <f>VLOOKUP(MYRANKS_H[[#This Row],[IDFRANGRAPHS]],STEAMER_H[],COLUMN(STEAMER_H[AB]),FALSE)</f>
        <v>152</v>
      </c>
      <c r="I367" s="12">
        <f>VLOOKUP(MYRANKS_H[[#This Row],[IDFRANGRAPHS]],STEAMER_H[],COLUMN(STEAMER_H[H]),FALSE)</f>
        <v>40</v>
      </c>
      <c r="J367" s="12">
        <f>VLOOKUP(MYRANKS_H[[#This Row],[IDFRANGRAPHS]],STEAMER_H[],COLUMN(STEAMER_H[HR]),FALSE)</f>
        <v>4</v>
      </c>
      <c r="K367" s="12">
        <f>VLOOKUP(MYRANKS_H[[#This Row],[IDFRANGRAPHS]],STEAMER_H[],COLUMN(STEAMER_H[R]),FALSE)</f>
        <v>17</v>
      </c>
      <c r="L367" s="12">
        <f>VLOOKUP(MYRANKS_H[[#This Row],[IDFRANGRAPHS]],STEAMER_H[],COLUMN(STEAMER_H[RBI]),FALSE)</f>
        <v>19</v>
      </c>
      <c r="M367" s="12">
        <f>VLOOKUP(MYRANKS_H[[#This Row],[IDFRANGRAPHS]],STEAMER_H[],COLUMN(STEAMER_H[BB]),FALSE)</f>
        <v>7</v>
      </c>
      <c r="N367" s="12">
        <f>VLOOKUP(MYRANKS_H[[#This Row],[IDFRANGRAPHS]],STEAMER_H[],COLUMN(STEAMER_H[SO]),FALSE)</f>
        <v>21</v>
      </c>
      <c r="O367" s="12">
        <f>VLOOKUP(MYRANKS_H[[#This Row],[IDFRANGRAPHS]],STEAMER_H[],COLUMN(STEAMER_H[SB]),FALSE)</f>
        <v>1</v>
      </c>
      <c r="P367" s="14">
        <f>MYRANKS_H[[#This Row],[H]]/MYRANKS_H[[#This Row],[AB]]</f>
        <v>0.26315789473684209</v>
      </c>
      <c r="Q367" s="26">
        <f>MYRANKS_H[[#This Row],[R]]/24.6-VLOOKUP(MYRANKS_H[[#This Row],[POS]],ReplacementLevel_H[],COLUMN(ReplacementLevel_H[R]),FALSE)</f>
        <v>-1.5789430894308945</v>
      </c>
      <c r="R367" s="26">
        <f>MYRANKS_H[[#This Row],[HR]]/10.4-VLOOKUP(MYRANKS_H[[#This Row],[POS]],ReplacementLevel_H[],COLUMN(ReplacementLevel_H[HR]),FALSE)</f>
        <v>-0.55538461538461537</v>
      </c>
      <c r="S367" s="26">
        <f>MYRANKS_H[[#This Row],[RBI]]/24.6-VLOOKUP(MYRANKS_H[[#This Row],[POS]],ReplacementLevel_H[],COLUMN(ReplacementLevel_H[RBI]),FALSE)</f>
        <v>-1.3276422764227642</v>
      </c>
      <c r="T367" s="26">
        <f>MYRANKS_H[[#This Row],[SB]]/9.4-VLOOKUP(MYRANKS_H[[#This Row],[POS]],ReplacementLevel_H[],COLUMN(ReplacementLevel_H[SB]),FALSE)</f>
        <v>-0.5136170212765957</v>
      </c>
      <c r="U367" s="26">
        <f>((MYRANKS_H[[#This Row],[H]]+1768)/(MYRANKS_H[[#This Row],[AB]]+6617)-0.267)/0.0024-VLOOKUP(MYRANKS_H[[#This Row],[POS]],ReplacementLevel_H[],COLUMN(ReplacementLevel_H[AVG]),FALSE)</f>
        <v>-0.1183271778204561</v>
      </c>
      <c r="V367" s="26">
        <f>MYRANKS_H[[#This Row],[RSGP]]+MYRANKS_H[[#This Row],[HRSGP]]+MYRANKS_H[[#This Row],[RBISGP]]+MYRANKS_H[[#This Row],[SBSGP]]+MYRANKS_H[[#This Row],[AVGSGP]]</f>
        <v>-4.0939141803353261</v>
      </c>
    </row>
    <row r="368" spans="1:22" x14ac:dyDescent="0.25">
      <c r="A368" s="7" t="s">
        <v>17027</v>
      </c>
      <c r="B368" s="8" t="str">
        <f>VLOOKUP(MYRANKS_H[[#This Row],[PLAYERID]],PLAYERIDMAP[],COLUMN(PLAYERIDMAP[LASTNAME]),FALSE)</f>
        <v>Arias</v>
      </c>
      <c r="C368" s="11" t="str">
        <f>VLOOKUP(MYRANKS_H[[#This Row],[PLAYERID]],PLAYERIDMAP[],COLUMN(PLAYERIDMAP[FIRSTNAME]),FALSE)</f>
        <v xml:space="preserve">Joaquin </v>
      </c>
      <c r="D368" s="11" t="str">
        <f>VLOOKUP(MYRANKS_H[[#This Row],[PLAYERID]],PLAYERIDMAP[],COLUMN(PLAYERIDMAP[TEAM]),FALSE)</f>
        <v>SF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3817</v>
      </c>
      <c r="G368" s="12">
        <f>VLOOKUP(MYRANKS_H[[#This Row],[IDFRANGRAPHS]],STEAMER_H[],COLUMN(STEAMER_H[PA]),FALSE)</f>
        <v>210</v>
      </c>
      <c r="H368" s="12">
        <f>VLOOKUP(MYRANKS_H[[#This Row],[IDFRANGRAPHS]],STEAMER_H[],COLUMN(STEAMER_H[AB]),FALSE)</f>
        <v>196</v>
      </c>
      <c r="I368" s="12">
        <f>VLOOKUP(MYRANKS_H[[#This Row],[IDFRANGRAPHS]],STEAMER_H[],COLUMN(STEAMER_H[H]),FALSE)</f>
        <v>51</v>
      </c>
      <c r="J368" s="12">
        <f>VLOOKUP(MYRANKS_H[[#This Row],[IDFRANGRAPHS]],STEAMER_H[],COLUMN(STEAMER_H[HR]),FALSE)</f>
        <v>2</v>
      </c>
      <c r="K368" s="12">
        <f>VLOOKUP(MYRANKS_H[[#This Row],[IDFRANGRAPHS]],STEAMER_H[],COLUMN(STEAMER_H[R]),FALSE)</f>
        <v>18</v>
      </c>
      <c r="L368" s="12">
        <f>VLOOKUP(MYRANKS_H[[#This Row],[IDFRANGRAPHS]],STEAMER_H[],COLUMN(STEAMER_H[RBI]),FALSE)</f>
        <v>21</v>
      </c>
      <c r="M368" s="12">
        <f>VLOOKUP(MYRANKS_H[[#This Row],[IDFRANGRAPHS]],STEAMER_H[],COLUMN(STEAMER_H[BB]),FALSE)</f>
        <v>9</v>
      </c>
      <c r="N368" s="12">
        <f>VLOOKUP(MYRANKS_H[[#This Row],[IDFRANGRAPHS]],STEAMER_H[],COLUMN(STEAMER_H[SO]),FALSE)</f>
        <v>28</v>
      </c>
      <c r="O368" s="12">
        <f>VLOOKUP(MYRANKS_H[[#This Row],[IDFRANGRAPHS]],STEAMER_H[],COLUMN(STEAMER_H[SB]),FALSE)</f>
        <v>2</v>
      </c>
      <c r="P368" s="14">
        <f>MYRANKS_H[[#This Row],[H]]/MYRANKS_H[[#This Row],[AB]]</f>
        <v>0.26020408163265307</v>
      </c>
      <c r="Q368" s="26">
        <f>MYRANKS_H[[#This Row],[R]]/24.6-VLOOKUP(MYRANKS_H[[#This Row],[POS]],ReplacementLevel_H[],COLUMN(ReplacementLevel_H[R]),FALSE)</f>
        <v>-1.5382926829268293</v>
      </c>
      <c r="R368" s="26">
        <f>MYRANKS_H[[#This Row],[HR]]/10.4-VLOOKUP(MYRANKS_H[[#This Row],[POS]],ReplacementLevel_H[],COLUMN(ReplacementLevel_H[HR]),FALSE)</f>
        <v>-0.74769230769230766</v>
      </c>
      <c r="S368" s="26">
        <f>MYRANKS_H[[#This Row],[RBI]]/24.6-VLOOKUP(MYRANKS_H[[#This Row],[POS]],ReplacementLevel_H[],COLUMN(ReplacementLevel_H[RBI]),FALSE)</f>
        <v>-1.2463414634146344</v>
      </c>
      <c r="T368" s="26">
        <f>MYRANKS_H[[#This Row],[SB]]/9.4-VLOOKUP(MYRANKS_H[[#This Row],[POS]],ReplacementLevel_H[],COLUMN(ReplacementLevel_H[SB]),FALSE)</f>
        <v>-0.40723404255319151</v>
      </c>
      <c r="U368" s="26">
        <f>((MYRANKS_H[[#This Row],[H]]+1768)/(MYRANKS_H[[#This Row],[AB]]+6617)-0.267)/0.0024-VLOOKUP(MYRANKS_H[[#This Row],[POS]],ReplacementLevel_H[],COLUMN(ReplacementLevel_H[AVG]),FALSE)</f>
        <v>-0.16434218895249694</v>
      </c>
      <c r="V368" s="26">
        <f>MYRANKS_H[[#This Row],[RSGP]]+MYRANKS_H[[#This Row],[HRSGP]]+MYRANKS_H[[#This Row],[RBISGP]]+MYRANKS_H[[#This Row],[SBSGP]]+MYRANKS_H[[#This Row],[AVGSGP]]</f>
        <v>-4.1039026855394596</v>
      </c>
    </row>
    <row r="369" spans="1:22" x14ac:dyDescent="0.25">
      <c r="A369" s="7" t="s">
        <v>17464</v>
      </c>
      <c r="B369" s="8" t="str">
        <f>VLOOKUP(MYRANKS_H[[#This Row],[PLAYERID]],PLAYERIDMAP[],COLUMN(PLAYERIDMAP[LASTNAME]),FALSE)</f>
        <v>Campana</v>
      </c>
      <c r="C369" s="11" t="str">
        <f>VLOOKUP(MYRANKS_H[[#This Row],[PLAYERID]],PLAYERIDMAP[],COLUMN(PLAYERIDMAP[FIRSTNAME]),FALSE)</f>
        <v xml:space="preserve">Tony </v>
      </c>
      <c r="D369" s="11" t="str">
        <f>VLOOKUP(MYRANKS_H[[#This Row],[PLAYERID]],PLAYERIDMAP[],COLUMN(PLAYERIDMAP[TEAM]),FALSE)</f>
        <v>ARI</v>
      </c>
      <c r="E369" s="11" t="str">
        <f>VLOOKUP(MYRANKS_H[[#This Row],[PLAYERID]],PLAYERIDMAP[],COLUMN(PLAYERIDMAP[POS]),FALSE)</f>
        <v>OF</v>
      </c>
      <c r="F369" s="11">
        <f>VLOOKUP(MYRANKS_H[[#This Row],[PLAYERID]],PLAYERIDMAP[],COLUMN(PLAYERIDMAP[IDFANGRAPHS]),FALSE)</f>
        <v>4964</v>
      </c>
      <c r="G369" s="12">
        <f>VLOOKUP(MYRANKS_H[[#This Row],[IDFRANGRAPHS]],STEAMER_H[],COLUMN(STEAMER_H[PA]),FALSE)</f>
        <v>191</v>
      </c>
      <c r="H369" s="12">
        <f>VLOOKUP(MYRANKS_H[[#This Row],[IDFRANGRAPHS]],STEAMER_H[],COLUMN(STEAMER_H[AB]),FALSE)</f>
        <v>175</v>
      </c>
      <c r="I369" s="12">
        <f>VLOOKUP(MYRANKS_H[[#This Row],[IDFRANGRAPHS]],STEAMER_H[],COLUMN(STEAMER_H[H]),FALSE)</f>
        <v>46</v>
      </c>
      <c r="J369" s="12">
        <f>VLOOKUP(MYRANKS_H[[#This Row],[IDFRANGRAPHS]],STEAMER_H[],COLUMN(STEAMER_H[HR]),FALSE)</f>
        <v>1</v>
      </c>
      <c r="K369" s="12">
        <f>VLOOKUP(MYRANKS_H[[#This Row],[IDFRANGRAPHS]],STEAMER_H[],COLUMN(STEAMER_H[R]),FALSE)</f>
        <v>18</v>
      </c>
      <c r="L369" s="12">
        <f>VLOOKUP(MYRANKS_H[[#This Row],[IDFRANGRAPHS]],STEAMER_H[],COLUMN(STEAMER_H[RBI]),FALSE)</f>
        <v>15</v>
      </c>
      <c r="M369" s="12">
        <f>VLOOKUP(MYRANKS_H[[#This Row],[IDFRANGRAPHS]],STEAMER_H[],COLUMN(STEAMER_H[BB]),FALSE)</f>
        <v>12</v>
      </c>
      <c r="N369" s="12">
        <f>VLOOKUP(MYRANKS_H[[#This Row],[IDFRANGRAPHS]],STEAMER_H[],COLUMN(STEAMER_H[SO]),FALSE)</f>
        <v>38</v>
      </c>
      <c r="O369" s="12">
        <f>VLOOKUP(MYRANKS_H[[#This Row],[IDFRANGRAPHS]],STEAMER_H[],COLUMN(STEAMER_H[SB]),FALSE)</f>
        <v>17</v>
      </c>
      <c r="P369" s="14">
        <f>MYRANKS_H[[#This Row],[H]]/MYRANKS_H[[#This Row],[AB]]</f>
        <v>0.26285714285714284</v>
      </c>
      <c r="Q369" s="26">
        <f>MYRANKS_H[[#This Row],[R]]/24.6-VLOOKUP(MYRANKS_H[[#This Row],[POS]],ReplacementLevel_H[],COLUMN(ReplacementLevel_H[R]),FALSE)</f>
        <v>-1.6382926829268294</v>
      </c>
      <c r="R369" s="26">
        <f>MYRANKS_H[[#This Row],[HR]]/10.4-VLOOKUP(MYRANKS_H[[#This Row],[POS]],ReplacementLevel_H[],COLUMN(ReplacementLevel_H[HR]),FALSE)</f>
        <v>-1.0038461538461538</v>
      </c>
      <c r="S369" s="26">
        <f>MYRANKS_H[[#This Row],[RBI]]/24.6-VLOOKUP(MYRANKS_H[[#This Row],[POS]],ReplacementLevel_H[],COLUMN(ReplacementLevel_H[RBI]),FALSE)</f>
        <v>-1.4302439024390243</v>
      </c>
      <c r="T369" s="26">
        <f>MYRANKS_H[[#This Row],[SB]]/9.4-VLOOKUP(MYRANKS_H[[#This Row],[POS]],ReplacementLevel_H[],COLUMN(ReplacementLevel_H[SB]),FALSE)</f>
        <v>0.4685106382978721</v>
      </c>
      <c r="U369" s="26">
        <f>((MYRANKS_H[[#This Row],[H]]+1768)/(MYRANKS_H[[#This Row],[AB]]+6617)-0.267)/0.0024-VLOOKUP(MYRANKS_H[[#This Row],[POS]],ReplacementLevel_H[],COLUMN(ReplacementLevel_H[AVG]),FALSE)</f>
        <v>0.11288182175107772</v>
      </c>
      <c r="V369" s="26">
        <f>MYRANKS_H[[#This Row],[RSGP]]+MYRANKS_H[[#This Row],[HRSGP]]+MYRANKS_H[[#This Row],[RBISGP]]+MYRANKS_H[[#This Row],[SBSGP]]+MYRANKS_H[[#This Row],[AVGSGP]]</f>
        <v>-3.4909902791630585</v>
      </c>
    </row>
    <row r="370" spans="1:22" x14ac:dyDescent="0.25">
      <c r="A370" s="7" t="s">
        <v>19004</v>
      </c>
      <c r="B370" s="8" t="str">
        <f>VLOOKUP(MYRANKS_H[[#This Row],[PLAYERID]],PLAYERIDMAP[],COLUMN(PLAYERIDMAP[LASTNAME]),FALSE)</f>
        <v>LeMahieu</v>
      </c>
      <c r="C370" s="11" t="str">
        <f>VLOOKUP(MYRANKS_H[[#This Row],[PLAYERID]],PLAYERIDMAP[],COLUMN(PLAYERIDMAP[FIRSTNAME]),FALSE)</f>
        <v xml:space="preserve">DJ </v>
      </c>
      <c r="D370" s="11" t="str">
        <f>VLOOKUP(MYRANKS_H[[#This Row],[PLAYERID]],PLAYERIDMAP[],COLUMN(PLAYERIDMAP[TEAM]),FALSE)</f>
        <v>COL</v>
      </c>
      <c r="E370" s="11" t="str">
        <f>VLOOKUP(MYRANKS_H[[#This Row],[PLAYERID]],PLAYERIDMAP[],COLUMN(PLAYERIDMAP[POS]),FALSE)</f>
        <v>2B</v>
      </c>
      <c r="F370" s="11">
        <f>VLOOKUP(MYRANKS_H[[#This Row],[PLAYERID]],PLAYERIDMAP[],COLUMN(PLAYERIDMAP[IDFANGRAPHS]),FALSE)</f>
        <v>9874</v>
      </c>
      <c r="G370" s="12">
        <f>VLOOKUP(MYRANKS_H[[#This Row],[IDFRANGRAPHS]],STEAMER_H[],COLUMN(STEAMER_H[PA]),FALSE)</f>
        <v>155</v>
      </c>
      <c r="H370" s="12">
        <f>VLOOKUP(MYRANKS_H[[#This Row],[IDFRANGRAPHS]],STEAMER_H[],COLUMN(STEAMER_H[AB]),FALSE)</f>
        <v>144</v>
      </c>
      <c r="I370" s="12">
        <f>VLOOKUP(MYRANKS_H[[#This Row],[IDFRANGRAPHS]],STEAMER_H[],COLUMN(STEAMER_H[H]),FALSE)</f>
        <v>42</v>
      </c>
      <c r="J370" s="12">
        <f>VLOOKUP(MYRANKS_H[[#This Row],[IDFRANGRAPHS]],STEAMER_H[],COLUMN(STEAMER_H[HR]),FALSE)</f>
        <v>1</v>
      </c>
      <c r="K370" s="12">
        <f>VLOOKUP(MYRANKS_H[[#This Row],[IDFRANGRAPHS]],STEAMER_H[],COLUMN(STEAMER_H[R]),FALSE)</f>
        <v>16</v>
      </c>
      <c r="L370" s="12">
        <f>VLOOKUP(MYRANKS_H[[#This Row],[IDFRANGRAPHS]],STEAMER_H[],COLUMN(STEAMER_H[RBI]),FALSE)</f>
        <v>15</v>
      </c>
      <c r="M370" s="12">
        <f>VLOOKUP(MYRANKS_H[[#This Row],[IDFRANGRAPHS]],STEAMER_H[],COLUMN(STEAMER_H[BB]),FALSE)</f>
        <v>8</v>
      </c>
      <c r="N370" s="12">
        <f>VLOOKUP(MYRANKS_H[[#This Row],[IDFRANGRAPHS]],STEAMER_H[],COLUMN(STEAMER_H[SO]),FALSE)</f>
        <v>19</v>
      </c>
      <c r="O370" s="12">
        <f>VLOOKUP(MYRANKS_H[[#This Row],[IDFRANGRAPHS]],STEAMER_H[],COLUMN(STEAMER_H[SB]),FALSE)</f>
        <v>3</v>
      </c>
      <c r="P370" s="14">
        <f>MYRANKS_H[[#This Row],[H]]/MYRANKS_H[[#This Row],[AB]]</f>
        <v>0.29166666666666669</v>
      </c>
      <c r="Q370" s="26">
        <f>MYRANKS_H[[#This Row],[R]]/24.6-VLOOKUP(MYRANKS_H[[#This Row],[POS]],ReplacementLevel_H[],COLUMN(ReplacementLevel_H[R]),FALSE)</f>
        <v>-1.6195934959349594</v>
      </c>
      <c r="R370" s="26">
        <f>MYRANKS_H[[#This Row],[HR]]/10.4-VLOOKUP(MYRANKS_H[[#This Row],[POS]],ReplacementLevel_H[],COLUMN(ReplacementLevel_H[HR]),FALSE)</f>
        <v>-0.8438461538461538</v>
      </c>
      <c r="S370" s="26">
        <f>MYRANKS_H[[#This Row],[RBI]]/24.6-VLOOKUP(MYRANKS_H[[#This Row],[POS]],ReplacementLevel_H[],COLUMN(ReplacementLevel_H[RBI]),FALSE)</f>
        <v>-1.4902439024390244</v>
      </c>
      <c r="T370" s="26">
        <f>MYRANKS_H[[#This Row],[SB]]/9.4-VLOOKUP(MYRANKS_H[[#This Row],[POS]],ReplacementLevel_H[],COLUMN(ReplacementLevel_H[SB]),FALSE)</f>
        <v>-0.30085106382978727</v>
      </c>
      <c r="U370" s="26">
        <f>((MYRANKS_H[[#This Row],[H]]+1768)/(MYRANKS_H[[#This Row],[AB]]+6617)-0.267)/0.0024-VLOOKUP(MYRANKS_H[[#This Row],[POS]],ReplacementLevel_H[],COLUMN(ReplacementLevel_H[AVG]),FALSE)</f>
        <v>0.13661539220036947</v>
      </c>
      <c r="V370" s="26">
        <f>MYRANKS_H[[#This Row],[RSGP]]+MYRANKS_H[[#This Row],[HRSGP]]+MYRANKS_H[[#This Row],[RBISGP]]+MYRANKS_H[[#This Row],[SBSGP]]+MYRANKS_H[[#This Row],[AVGSGP]]</f>
        <v>-4.1179192238495546</v>
      </c>
    </row>
    <row r="371" spans="1:22" ht="15" customHeight="1" x14ac:dyDescent="0.25">
      <c r="A371" s="8" t="s">
        <v>20555</v>
      </c>
      <c r="B371" s="15" t="str">
        <f>VLOOKUP(MYRANKS_H[[#This Row],[PLAYERID]],PLAYERIDMAP[],COLUMN(PLAYERIDMAP[LASTNAME]),FALSE)</f>
        <v>Turner</v>
      </c>
      <c r="C371" s="12" t="str">
        <f>VLOOKUP(MYRANKS_H[[#This Row],[PLAYERID]],PLAYERIDMAP[],COLUMN(PLAYERIDMAP[FIRSTNAME]),FALSE)</f>
        <v xml:space="preserve">Justin </v>
      </c>
      <c r="D371" s="12" t="str">
        <f>VLOOKUP(MYRANKS_H[[#This Row],[PLAYERID]],PLAYERIDMAP[],COLUMN(PLAYERIDMAP[TEAM]),FALSE)</f>
        <v>NYM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5235</v>
      </c>
      <c r="G371" s="12">
        <f>VLOOKUP(MYRANKS_H[[#This Row],[IDFRANGRAPHS]],STEAMER_H[],COLUMN(STEAMER_H[PA]),FALSE)</f>
        <v>190</v>
      </c>
      <c r="H371" s="12">
        <f>VLOOKUP(MYRANKS_H[[#This Row],[IDFRANGRAPHS]],STEAMER_H[],COLUMN(STEAMER_H[AB]),FALSE)</f>
        <v>171</v>
      </c>
      <c r="I371" s="12">
        <f>VLOOKUP(MYRANKS_H[[#This Row],[IDFRANGRAPHS]],STEAMER_H[],COLUMN(STEAMER_H[H]),FALSE)</f>
        <v>44</v>
      </c>
      <c r="J371" s="12">
        <f>VLOOKUP(MYRANKS_H[[#This Row],[IDFRANGRAPHS]],STEAMER_H[],COLUMN(STEAMER_H[HR]),FALSE)</f>
        <v>3</v>
      </c>
      <c r="K371" s="12">
        <f>VLOOKUP(MYRANKS_H[[#This Row],[IDFRANGRAPHS]],STEAMER_H[],COLUMN(STEAMER_H[R]),FALSE)</f>
        <v>17</v>
      </c>
      <c r="L371" s="12">
        <f>VLOOKUP(MYRANKS_H[[#This Row],[IDFRANGRAPHS]],STEAMER_H[],COLUMN(STEAMER_H[RBI]),FALSE)</f>
        <v>19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25</v>
      </c>
      <c r="O371" s="12">
        <f>VLOOKUP(MYRANKS_H[[#This Row],[IDFRANGRAPHS]],STEAMER_H[],COLUMN(STEAMER_H[SB]),FALSE)</f>
        <v>2</v>
      </c>
      <c r="P371" s="14">
        <f>MYRANKS_H[[#This Row],[H]]/MYRANKS_H[[#This Row],[AB]]</f>
        <v>0.25730994152046782</v>
      </c>
      <c r="Q371" s="26">
        <f>MYRANKS_H[[#This Row],[R]]/24.6-VLOOKUP(MYRANKS_H[[#This Row],[POS]],ReplacementLevel_H[],COLUMN(ReplacementLevel_H[R]),FALSE)</f>
        <v>-1.5789430894308945</v>
      </c>
      <c r="R371" s="26">
        <f>MYRANKS_H[[#This Row],[HR]]/10.4-VLOOKUP(MYRANKS_H[[#This Row],[POS]],ReplacementLevel_H[],COLUMN(ReplacementLevel_H[HR]),FALSE)</f>
        <v>-0.65153846153846151</v>
      </c>
      <c r="S371" s="26">
        <f>MYRANKS_H[[#This Row],[RBI]]/24.6-VLOOKUP(MYRANKS_H[[#This Row],[POS]],ReplacementLevel_H[],COLUMN(ReplacementLevel_H[RBI]),FALSE)</f>
        <v>-1.3276422764227642</v>
      </c>
      <c r="T371" s="26">
        <f>MYRANKS_H[[#This Row],[SB]]/9.4-VLOOKUP(MYRANKS_H[[#This Row],[POS]],ReplacementLevel_H[],COLUMN(ReplacementLevel_H[SB]),FALSE)</f>
        <v>-0.40723404255319151</v>
      </c>
      <c r="U371" s="26">
        <f>((MYRANKS_H[[#This Row],[H]]+1768)/(MYRANKS_H[[#This Row],[AB]]+6617)-0.267)/0.0024-VLOOKUP(MYRANKS_H[[#This Row],[POS]],ReplacementLevel_H[],COLUMN(ReplacementLevel_H[AVG]),FALSE)</f>
        <v>-0.18430760164998103</v>
      </c>
      <c r="V371" s="26">
        <f>MYRANKS_H[[#This Row],[RSGP]]+MYRANKS_H[[#This Row],[HRSGP]]+MYRANKS_H[[#This Row],[RBISGP]]+MYRANKS_H[[#This Row],[SBSGP]]+MYRANKS_H[[#This Row],[AVGSGP]]</f>
        <v>-4.1496654715952932</v>
      </c>
    </row>
    <row r="372" spans="1:22" ht="15" customHeight="1" x14ac:dyDescent="0.25">
      <c r="A372" s="7" t="s">
        <v>17001</v>
      </c>
      <c r="B372" s="8" t="str">
        <f>VLOOKUP(MYRANKS_H[[#This Row],[PLAYERID]],PLAYERIDMAP[],COLUMN(PLAYERIDMAP[LASTNAME]),FALSE)</f>
        <v>Andino</v>
      </c>
      <c r="C372" s="11" t="str">
        <f>VLOOKUP(MYRANKS_H[[#This Row],[PLAYERID]],PLAYERIDMAP[],COLUMN(PLAYERIDMAP[FIRSTNAME]),FALSE)</f>
        <v xml:space="preserve">Robert </v>
      </c>
      <c r="D372" s="11" t="str">
        <f>VLOOKUP(MYRANKS_H[[#This Row],[PLAYERID]],PLAYERIDMAP[],COLUMN(PLAYERIDMAP[TEAM]),FALSE)</f>
        <v>SEA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4900</v>
      </c>
      <c r="G372" s="12">
        <f>VLOOKUP(MYRANKS_H[[#This Row],[IDFRANGRAPHS]],STEAMER_H[],COLUMN(STEAMER_H[PA]),FALSE)</f>
        <v>234</v>
      </c>
      <c r="H372" s="12">
        <f>VLOOKUP(MYRANKS_H[[#This Row],[IDFRANGRAPHS]],STEAMER_H[],COLUMN(STEAMER_H[AB]),FALSE)</f>
        <v>210</v>
      </c>
      <c r="I372" s="12">
        <f>VLOOKUP(MYRANKS_H[[#This Row],[IDFRANGRAPHS]],STEAMER_H[],COLUMN(STEAMER_H[H]),FALSE)</f>
        <v>48</v>
      </c>
      <c r="J372" s="12">
        <f>VLOOKUP(MYRANKS_H[[#This Row],[IDFRANGRAPHS]],STEAMER_H[],COLUMN(STEAMER_H[HR]),FALSE)</f>
        <v>3</v>
      </c>
      <c r="K372" s="12">
        <f>VLOOKUP(MYRANKS_H[[#This Row],[IDFRANGRAPHS]],STEAMER_H[],COLUMN(STEAMER_H[R]),FALSE)</f>
        <v>22</v>
      </c>
      <c r="L372" s="12">
        <f>VLOOKUP(MYRANKS_H[[#This Row],[IDFRANGRAPHS]],STEAMER_H[],COLUMN(STEAMER_H[RBI]),FALSE)</f>
        <v>20</v>
      </c>
      <c r="M372" s="12">
        <f>VLOOKUP(MYRANKS_H[[#This Row],[IDFRANGRAPHS]],STEAMER_H[],COLUMN(STEAMER_H[BB]),FALSE)</f>
        <v>19</v>
      </c>
      <c r="N372" s="12">
        <f>VLOOKUP(MYRANKS_H[[#This Row],[IDFRANGRAPHS]],STEAMER_H[],COLUMN(STEAMER_H[SO]),FALSE)</f>
        <v>49</v>
      </c>
      <c r="O372" s="12">
        <f>VLOOKUP(MYRANKS_H[[#This Row],[IDFRANGRAPHS]],STEAMER_H[],COLUMN(STEAMER_H[SB]),FALSE)</f>
        <v>3</v>
      </c>
      <c r="P372" s="14">
        <f>MYRANKS_H[[#This Row],[H]]/MYRANKS_H[[#This Row],[AB]]</f>
        <v>0.22857142857142856</v>
      </c>
      <c r="Q372" s="26">
        <f>MYRANKS_H[[#This Row],[R]]/24.6-VLOOKUP(MYRANKS_H[[#This Row],[POS]],ReplacementLevel_H[],COLUMN(ReplacementLevel_H[R]),FALSE)</f>
        <v>-1.3756910569105691</v>
      </c>
      <c r="R372" s="26">
        <f>MYRANKS_H[[#This Row],[HR]]/10.4-VLOOKUP(MYRANKS_H[[#This Row],[POS]],ReplacementLevel_H[],COLUMN(ReplacementLevel_H[HR]),FALSE)</f>
        <v>-0.65153846153846151</v>
      </c>
      <c r="S372" s="26">
        <f>MYRANKS_H[[#This Row],[RBI]]/24.6-VLOOKUP(MYRANKS_H[[#This Row],[POS]],ReplacementLevel_H[],COLUMN(ReplacementLevel_H[RBI]),FALSE)</f>
        <v>-1.2869918699186993</v>
      </c>
      <c r="T372" s="26">
        <f>MYRANKS_H[[#This Row],[SB]]/9.4-VLOOKUP(MYRANKS_H[[#This Row],[POS]],ReplacementLevel_H[],COLUMN(ReplacementLevel_H[SB]),FALSE)</f>
        <v>-0.30085106382978727</v>
      </c>
      <c r="U372" s="26">
        <f>((MYRANKS_H[[#This Row],[H]]+1768)/(MYRANKS_H[[#This Row],[AB]]+6617)-0.267)/0.0024-VLOOKUP(MYRANKS_H[[#This Row],[POS]],ReplacementLevel_H[],COLUMN(ReplacementLevel_H[AVG]),FALSE)</f>
        <v>-0.57556808749572408</v>
      </c>
      <c r="V372" s="26">
        <f>MYRANKS_H[[#This Row],[RSGP]]+MYRANKS_H[[#This Row],[HRSGP]]+MYRANKS_H[[#This Row],[RBISGP]]+MYRANKS_H[[#This Row],[SBSGP]]+MYRANKS_H[[#This Row],[AVGSGP]]</f>
        <v>-4.1906405396932414</v>
      </c>
    </row>
    <row r="373" spans="1:22" ht="15" customHeight="1" x14ac:dyDescent="0.25">
      <c r="A373" s="8" t="s">
        <v>20072</v>
      </c>
      <c r="B373" s="15" t="str">
        <f>VLOOKUP(MYRANKS_H[[#This Row],[PLAYERID]],PLAYERIDMAP[],COLUMN(PLAYERIDMAP[LASTNAME]),FALSE)</f>
        <v>Rodriguez</v>
      </c>
      <c r="C373" s="12" t="str">
        <f>VLOOKUP(MYRANKS_H[[#This Row],[PLAYERID]],PLAYERIDMAP[],COLUMN(PLAYERIDMAP[FIRSTNAME]),FALSE)</f>
        <v xml:space="preserve">Sean </v>
      </c>
      <c r="D373" s="12" t="str">
        <f>VLOOKUP(MYRANKS_H[[#This Row],[PLAYERID]],PLAYERIDMAP[],COLUMN(PLAYERIDMAP[TEAM]),FALSE)</f>
        <v>TB</v>
      </c>
      <c r="E373" s="12" t="str">
        <f>VLOOKUP(MYRANKS_H[[#This Row],[PLAYERID]],PLAYERIDMAP[],COLUMN(PLAYERIDMAP[POS]),FALSE)</f>
        <v>SS</v>
      </c>
      <c r="F373" s="12">
        <f>VLOOKUP(MYRANKS_H[[#This Row],[PLAYERID]],PLAYERIDMAP[],COLUMN(PLAYERIDMAP[IDFANGRAPHS]),FALSE)</f>
        <v>6589</v>
      </c>
      <c r="G373" s="12">
        <f>VLOOKUP(MYRANKS_H[[#This Row],[IDFRANGRAPHS]],STEAMER_H[],COLUMN(STEAMER_H[PA]),FALSE)</f>
        <v>233</v>
      </c>
      <c r="H373" s="12">
        <f>VLOOKUP(MYRANKS_H[[#This Row],[IDFRANGRAPHS]],STEAMER_H[],COLUMN(STEAMER_H[AB]),FALSE)</f>
        <v>206</v>
      </c>
      <c r="I373" s="12">
        <f>VLOOKUP(MYRANKS_H[[#This Row],[IDFRANGRAPHS]],STEAMER_H[],COLUMN(STEAMER_H[H]),FALSE)</f>
        <v>49</v>
      </c>
      <c r="J373" s="12">
        <f>VLOOKUP(MYRANKS_H[[#This Row],[IDFRANGRAPHS]],STEAMER_H[],COLUMN(STEAMER_H[HR]),FALSE)</f>
        <v>6</v>
      </c>
      <c r="K373" s="12">
        <f>VLOOKUP(MYRANKS_H[[#This Row],[IDFRANGRAPHS]],STEAMER_H[],COLUMN(STEAMER_H[R]),FALSE)</f>
        <v>25</v>
      </c>
      <c r="L373" s="12">
        <f>VLOOKUP(MYRANKS_H[[#This Row],[IDFRANGRAPHS]],STEAMER_H[],COLUMN(STEAMER_H[RBI]),FALSE)</f>
        <v>24</v>
      </c>
      <c r="M373" s="12">
        <f>VLOOKUP(MYRANKS_H[[#This Row],[IDFRANGRAPHS]],STEAMER_H[],COLUMN(STEAMER_H[BB]),FALSE)</f>
        <v>19</v>
      </c>
      <c r="N373" s="12">
        <f>VLOOKUP(MYRANKS_H[[#This Row],[IDFRANGRAPHS]],STEAMER_H[],COLUMN(STEAMER_H[SO]),FALSE)</f>
        <v>49</v>
      </c>
      <c r="O373" s="12">
        <f>VLOOKUP(MYRANKS_H[[#This Row],[IDFRANGRAPHS]],STEAMER_H[],COLUMN(STEAMER_H[SB]),FALSE)</f>
        <v>3</v>
      </c>
      <c r="P373" s="14">
        <f>MYRANKS_H[[#This Row],[H]]/MYRANKS_H[[#This Row],[AB]]</f>
        <v>0.23786407766990292</v>
      </c>
      <c r="Q373" s="26">
        <f>MYRANKS_H[[#This Row],[R]]/24.6-VLOOKUP(MYRANKS_H[[#This Row],[POS]],ReplacementLevel_H[],COLUMN(ReplacementLevel_H[R]),FALSE)</f>
        <v>-1.0637398373983742</v>
      </c>
      <c r="R373" s="26">
        <f>MYRANKS_H[[#This Row],[HR]]/10.4-VLOOKUP(MYRANKS_H[[#This Row],[POS]],ReplacementLevel_H[],COLUMN(ReplacementLevel_H[HR]),FALSE)</f>
        <v>-0.32307692307692315</v>
      </c>
      <c r="S373" s="26">
        <f>MYRANKS_H[[#This Row],[RBI]]/24.6-VLOOKUP(MYRANKS_H[[#This Row],[POS]],ReplacementLevel_H[],COLUMN(ReplacementLevel_H[RBI]),FALSE)</f>
        <v>-0.96439024390243899</v>
      </c>
      <c r="T373" s="26">
        <f>MYRANKS_H[[#This Row],[SB]]/9.4-VLOOKUP(MYRANKS_H[[#This Row],[POS]],ReplacementLevel_H[],COLUMN(ReplacementLevel_H[SB]),FALSE)</f>
        <v>-1.1508510638297873</v>
      </c>
      <c r="U373" s="26">
        <f>((MYRANKS_H[[#This Row],[H]]+1768)/(MYRANKS_H[[#This Row],[AB]]+6617)-0.267)/0.0024-VLOOKUP(MYRANKS_H[[#This Row],[POS]],ReplacementLevel_H[],COLUMN(ReplacementLevel_H[AVG]),FALSE)</f>
        <v>-0.15952318139626825</v>
      </c>
      <c r="V373" s="26">
        <f>MYRANKS_H[[#This Row],[RSGP]]+MYRANKS_H[[#This Row],[HRSGP]]+MYRANKS_H[[#This Row],[RBISGP]]+MYRANKS_H[[#This Row],[SBSGP]]+MYRANKS_H[[#This Row],[AVGSGP]]</f>
        <v>-3.6615812496037923</v>
      </c>
    </row>
    <row r="374" spans="1:22" ht="15" customHeight="1" x14ac:dyDescent="0.25">
      <c r="A374" s="8" t="s">
        <v>20497</v>
      </c>
      <c r="B374" s="15" t="str">
        <f>VLOOKUP(MYRANKS_H[[#This Row],[PLAYERID]],PLAYERIDMAP[],COLUMN(PLAYERIDMAP[LASTNAME]),FALSE)</f>
        <v>Theriot</v>
      </c>
      <c r="C374" s="12" t="str">
        <f>VLOOKUP(MYRANKS_H[[#This Row],[PLAYERID]],PLAYERIDMAP[],COLUMN(PLAYERIDMAP[FIRSTNAME]),FALSE)</f>
        <v xml:space="preserve">Ryan </v>
      </c>
      <c r="D374" s="12" t="str">
        <f>VLOOKUP(MYRANKS_H[[#This Row],[PLAYERID]],PLAYERIDMAP[],COLUMN(PLAYERIDMAP[TEAM]),FALSE)</f>
        <v>SF</v>
      </c>
      <c r="E374" s="12" t="str">
        <f>VLOOKUP(MYRANKS_H[[#This Row],[PLAYERID]],PLAYERIDMAP[],COLUMN(PLAYERIDMAP[POS]),FALSE)</f>
        <v>2B</v>
      </c>
      <c r="F374" s="12">
        <f>VLOOKUP(MYRANKS_H[[#This Row],[PLAYERID]],PLAYERIDMAP[],COLUMN(PLAYERIDMAP[IDFANGRAPHS]),FALSE)</f>
        <v>3811</v>
      </c>
      <c r="G374" s="12">
        <f>VLOOKUP(MYRANKS_H[[#This Row],[IDFRANGRAPHS]],STEAMER_H[],COLUMN(STEAMER_H[PA]),FALSE)</f>
        <v>209</v>
      </c>
      <c r="H374" s="12">
        <f>VLOOKUP(MYRANKS_H[[#This Row],[IDFRANGRAPHS]],STEAMER_H[],COLUMN(STEAMER_H[AB]),FALSE)</f>
        <v>191</v>
      </c>
      <c r="I374" s="12">
        <f>VLOOKUP(MYRANKS_H[[#This Row],[IDFRANGRAPHS]],STEAMER_H[],COLUMN(STEAMER_H[H]),FALSE)</f>
        <v>51</v>
      </c>
      <c r="J374" s="12">
        <f>VLOOKUP(MYRANKS_H[[#This Row],[IDFRANGRAPHS]],STEAMER_H[],COLUMN(STEAMER_H[HR]),FALSE)</f>
        <v>1</v>
      </c>
      <c r="K374" s="12">
        <f>VLOOKUP(MYRANKS_H[[#This Row],[IDFRANGRAPHS]],STEAMER_H[],COLUMN(STEAMER_H[R]),FALSE)</f>
        <v>18</v>
      </c>
      <c r="L374" s="12">
        <f>VLOOKUP(MYRANKS_H[[#This Row],[IDFRANGRAPHS]],STEAMER_H[],COLUMN(STEAMER_H[RBI]),FALSE)</f>
        <v>16</v>
      </c>
      <c r="M374" s="12">
        <f>VLOOKUP(MYRANKS_H[[#This Row],[IDFRANGRAPHS]],STEAMER_H[],COLUMN(STEAMER_H[BB]),FALSE)</f>
        <v>14</v>
      </c>
      <c r="N374" s="12">
        <f>VLOOKUP(MYRANKS_H[[#This Row],[IDFRANGRAPHS]],STEAMER_H[],COLUMN(STEAMER_H[SO]),FALSE)</f>
        <v>24</v>
      </c>
      <c r="O374" s="12">
        <f>VLOOKUP(MYRANKS_H[[#This Row],[IDFRANGRAPHS]],STEAMER_H[],COLUMN(STEAMER_H[SB]),FALSE)</f>
        <v>3</v>
      </c>
      <c r="P374" s="14">
        <f>MYRANKS_H[[#This Row],[H]]/MYRANKS_H[[#This Row],[AB]]</f>
        <v>0.26701570680628273</v>
      </c>
      <c r="Q374" s="26">
        <f>MYRANKS_H[[#This Row],[R]]/24.6-VLOOKUP(MYRANKS_H[[#This Row],[POS]],ReplacementLevel_H[],COLUMN(ReplacementLevel_H[R]),FALSE)</f>
        <v>-1.5382926829268293</v>
      </c>
      <c r="R374" s="26">
        <f>MYRANKS_H[[#This Row],[HR]]/10.4-VLOOKUP(MYRANKS_H[[#This Row],[POS]],ReplacementLevel_H[],COLUMN(ReplacementLevel_H[HR]),FALSE)</f>
        <v>-0.8438461538461538</v>
      </c>
      <c r="S374" s="26">
        <f>MYRANKS_H[[#This Row],[RBI]]/24.6-VLOOKUP(MYRANKS_H[[#This Row],[POS]],ReplacementLevel_H[],COLUMN(ReplacementLevel_H[RBI]),FALSE)</f>
        <v>-1.4495934959349595</v>
      </c>
      <c r="T374" s="26">
        <f>MYRANKS_H[[#This Row],[SB]]/9.4-VLOOKUP(MYRANKS_H[[#This Row],[POS]],ReplacementLevel_H[],COLUMN(ReplacementLevel_H[SB]),FALSE)</f>
        <v>-0.30085106382978727</v>
      </c>
      <c r="U374" s="26">
        <f>((MYRANKS_H[[#This Row],[H]]+1768)/(MYRANKS_H[[#This Row],[AB]]+6617)-0.267)/0.0024-VLOOKUP(MYRANKS_H[[#This Row],[POS]],ReplacementLevel_H[],COLUMN(ReplacementLevel_H[AVG]),FALSE)</f>
        <v>-8.264003133568551E-2</v>
      </c>
      <c r="V374" s="26">
        <f>MYRANKS_H[[#This Row],[RSGP]]+MYRANKS_H[[#This Row],[HRSGP]]+MYRANKS_H[[#This Row],[RBISGP]]+MYRANKS_H[[#This Row],[SBSGP]]+MYRANKS_H[[#This Row],[AVGSGP]]</f>
        <v>-4.2152234278734158</v>
      </c>
    </row>
    <row r="375" spans="1:22" ht="15" customHeight="1" x14ac:dyDescent="0.25">
      <c r="A375" s="7" t="s">
        <v>18120</v>
      </c>
      <c r="B375" s="8" t="str">
        <f>VLOOKUP(MYRANKS_H[[#This Row],[PLAYERID]],PLAYERIDMAP[],COLUMN(PLAYERIDMAP[LASTNAME]),FALSE)</f>
        <v>Florimon</v>
      </c>
      <c r="C375" s="11" t="str">
        <f>VLOOKUP(MYRANKS_H[[#This Row],[PLAYERID]],PLAYERIDMAP[],COLUMN(PLAYERIDMAP[FIRSTNAME]),FALSE)</f>
        <v xml:space="preserve">Pedro </v>
      </c>
      <c r="D375" s="11" t="str">
        <f>VLOOKUP(MYRANKS_H[[#This Row],[PLAYERID]],PLAYERIDMAP[],COLUMN(PLAYERIDMAP[TEAM]),FALSE)</f>
        <v>MIN</v>
      </c>
      <c r="E375" s="11" t="str">
        <f>VLOOKUP(MYRANKS_H[[#This Row],[PLAYERID]],PLAYERIDMAP[],COLUMN(PLAYERIDMAP[POS]),FALSE)</f>
        <v>SS</v>
      </c>
      <c r="F375" s="11">
        <f>VLOOKUP(MYRANKS_H[[#This Row],[PLAYERID]],PLAYERIDMAP[],COLUMN(PLAYERIDMAP[IDFANGRAPHS]),FALSE)</f>
        <v>8385</v>
      </c>
      <c r="G375" s="12">
        <f>VLOOKUP(MYRANKS_H[[#This Row],[IDFRANGRAPHS]],STEAMER_H[],COLUMN(STEAMER_H[PA]),FALSE)</f>
        <v>286</v>
      </c>
      <c r="H375" s="12">
        <f>VLOOKUP(MYRANKS_H[[#This Row],[IDFRANGRAPHS]],STEAMER_H[],COLUMN(STEAMER_H[AB]),FALSE)</f>
        <v>260</v>
      </c>
      <c r="I375" s="12">
        <f>VLOOKUP(MYRANKS_H[[#This Row],[IDFRANGRAPHS]],STEAMER_H[],COLUMN(STEAMER_H[H]),FALSE)</f>
        <v>60</v>
      </c>
      <c r="J375" s="12">
        <f>VLOOKUP(MYRANKS_H[[#This Row],[IDFRANGRAPHS]],STEAMER_H[],COLUMN(STEAMER_H[HR]),FALSE)</f>
        <v>3</v>
      </c>
      <c r="K375" s="12">
        <f>VLOOKUP(MYRANKS_H[[#This Row],[IDFRANGRAPHS]],STEAMER_H[],COLUMN(STEAMER_H[R]),FALSE)</f>
        <v>26</v>
      </c>
      <c r="L375" s="12">
        <f>VLOOKUP(MYRANKS_H[[#This Row],[IDFRANGRAPHS]],STEAMER_H[],COLUMN(STEAMER_H[RBI]),FALSE)</f>
        <v>24</v>
      </c>
      <c r="M375" s="12">
        <f>VLOOKUP(MYRANKS_H[[#This Row],[IDFRANGRAPHS]],STEAMER_H[],COLUMN(STEAMER_H[BB]),FALSE)</f>
        <v>19</v>
      </c>
      <c r="N375" s="12">
        <f>VLOOKUP(MYRANKS_H[[#This Row],[IDFRANGRAPHS]],STEAMER_H[],COLUMN(STEAMER_H[SO]),FALSE)</f>
        <v>68</v>
      </c>
      <c r="O375" s="12">
        <f>VLOOKUP(MYRANKS_H[[#This Row],[IDFRANGRAPHS]],STEAMER_H[],COLUMN(STEAMER_H[SB]),FALSE)</f>
        <v>7</v>
      </c>
      <c r="P375" s="14">
        <f>MYRANKS_H[[#This Row],[H]]/MYRANKS_H[[#This Row],[AB]]</f>
        <v>0.23076923076923078</v>
      </c>
      <c r="Q375" s="26">
        <f>MYRANKS_H[[#This Row],[R]]/24.6-VLOOKUP(MYRANKS_H[[#This Row],[POS]],ReplacementLevel_H[],COLUMN(ReplacementLevel_H[R]),FALSE)</f>
        <v>-1.023089430894309</v>
      </c>
      <c r="R375" s="26">
        <f>MYRANKS_H[[#This Row],[HR]]/10.4-VLOOKUP(MYRANKS_H[[#This Row],[POS]],ReplacementLevel_H[],COLUMN(ReplacementLevel_H[HR]),FALSE)</f>
        <v>-0.61153846153846159</v>
      </c>
      <c r="S375" s="26">
        <f>MYRANKS_H[[#This Row],[RBI]]/24.6-VLOOKUP(MYRANKS_H[[#This Row],[POS]],ReplacementLevel_H[],COLUMN(ReplacementLevel_H[RBI]),FALSE)</f>
        <v>-0.96439024390243899</v>
      </c>
      <c r="T375" s="26">
        <f>MYRANKS_H[[#This Row],[SB]]/9.4-VLOOKUP(MYRANKS_H[[#This Row],[POS]],ReplacementLevel_H[],COLUMN(ReplacementLevel_H[SB]),FALSE)</f>
        <v>-0.72531914893617022</v>
      </c>
      <c r="U375" s="26">
        <f>((MYRANKS_H[[#This Row],[H]]+1768)/(MYRANKS_H[[#This Row],[AB]]+6617)-0.267)/0.0024-VLOOKUP(MYRANKS_H[[#This Row],[POS]],ReplacementLevel_H[],COLUMN(ReplacementLevel_H[AVG]),FALSE)</f>
        <v>-0.36434104018225572</v>
      </c>
      <c r="V375" s="26">
        <f>MYRANKS_H[[#This Row],[RSGP]]+MYRANKS_H[[#This Row],[HRSGP]]+MYRANKS_H[[#This Row],[RBISGP]]+MYRANKS_H[[#This Row],[SBSGP]]+MYRANKS_H[[#This Row],[AVGSGP]]</f>
        <v>-3.6886783254536359</v>
      </c>
    </row>
    <row r="376" spans="1:22" ht="15" customHeight="1" x14ac:dyDescent="0.25">
      <c r="A376" s="7" t="s">
        <v>18772</v>
      </c>
      <c r="B376" s="8" t="str">
        <f>VLOOKUP(MYRANKS_H[[#This Row],[PLAYERID]],PLAYERIDMAP[],COLUMN(PLAYERIDMAP[LASTNAME]),FALSE)</f>
        <v>Johnson</v>
      </c>
      <c r="C376" s="11" t="str">
        <f>VLOOKUP(MYRANKS_H[[#This Row],[PLAYERID]],PLAYERIDMAP[],COLUMN(PLAYERIDMAP[FIRSTNAME]),FALSE)</f>
        <v xml:space="preserve">Elliot </v>
      </c>
      <c r="D376" s="11" t="str">
        <f>VLOOKUP(MYRANKS_H[[#This Row],[PLAYERID]],PLAYERIDMAP[],COLUMN(PLAYERIDMAP[TEAM]),FALSE)</f>
        <v>TB</v>
      </c>
      <c r="E376" s="11" t="str">
        <f>VLOOKUP(MYRANKS_H[[#This Row],[PLAYERID]],PLAYERIDMAP[],COLUMN(PLAYERIDMAP[POS]),FALSE)</f>
        <v>2B</v>
      </c>
      <c r="F376" s="11">
        <f>VLOOKUP(MYRANKS_H[[#This Row],[PLAYERID]],PLAYERIDMAP[],COLUMN(PLAYERIDMAP[IDFANGRAPHS]),FALSE)</f>
        <v>4751</v>
      </c>
      <c r="G376" s="12">
        <f>VLOOKUP(MYRANKS_H[[#This Row],[IDFRANGRAPHS]],STEAMER_H[],COLUMN(STEAMER_H[PA]),FALSE)</f>
        <v>155</v>
      </c>
      <c r="H376" s="12">
        <f>VLOOKUP(MYRANKS_H[[#This Row],[IDFRANGRAPHS]],STEAMER_H[],COLUMN(STEAMER_H[AB]),FALSE)</f>
        <v>140</v>
      </c>
      <c r="I376" s="12">
        <f>VLOOKUP(MYRANKS_H[[#This Row],[IDFRANGRAPHS]],STEAMER_H[],COLUMN(STEAMER_H[H]),FALSE)</f>
        <v>33</v>
      </c>
      <c r="J376" s="12">
        <f>VLOOKUP(MYRANKS_H[[#This Row],[IDFRANGRAPHS]],STEAMER_H[],COLUMN(STEAMER_H[HR]),FALSE)</f>
        <v>3</v>
      </c>
      <c r="K376" s="12">
        <f>VLOOKUP(MYRANKS_H[[#This Row],[IDFRANGRAPHS]],STEAMER_H[],COLUMN(STEAMER_H[R]),FALSE)</f>
        <v>15</v>
      </c>
      <c r="L376" s="12">
        <f>VLOOKUP(MYRANKS_H[[#This Row],[IDFRANGRAPHS]],STEAMER_H[],COLUMN(STEAMER_H[RBI]),FALSE)</f>
        <v>15</v>
      </c>
      <c r="M376" s="12">
        <f>VLOOKUP(MYRANKS_H[[#This Row],[IDFRANGRAPHS]],STEAMER_H[],COLUMN(STEAMER_H[BB]),FALSE)</f>
        <v>11</v>
      </c>
      <c r="N376" s="12">
        <f>VLOOKUP(MYRANKS_H[[#This Row],[IDFRANGRAPHS]],STEAMER_H[],COLUMN(STEAMER_H[SO]),FALSE)</f>
        <v>38</v>
      </c>
      <c r="O376" s="12">
        <f>VLOOKUP(MYRANKS_H[[#This Row],[IDFRANGRAPHS]],STEAMER_H[],COLUMN(STEAMER_H[SB]),FALSE)</f>
        <v>5</v>
      </c>
      <c r="P376" s="14">
        <f>MYRANKS_H[[#This Row],[H]]/MYRANKS_H[[#This Row],[AB]]</f>
        <v>0.23571428571428571</v>
      </c>
      <c r="Q376" s="26">
        <f>MYRANKS_H[[#This Row],[R]]/24.6-VLOOKUP(MYRANKS_H[[#This Row],[POS]],ReplacementLevel_H[],COLUMN(ReplacementLevel_H[R]),FALSE)</f>
        <v>-1.6602439024390243</v>
      </c>
      <c r="R376" s="26">
        <f>MYRANKS_H[[#This Row],[HR]]/10.4-VLOOKUP(MYRANKS_H[[#This Row],[POS]],ReplacementLevel_H[],COLUMN(ReplacementLevel_H[HR]),FALSE)</f>
        <v>-0.65153846153846151</v>
      </c>
      <c r="S376" s="26">
        <f>MYRANKS_H[[#This Row],[RBI]]/24.6-VLOOKUP(MYRANKS_H[[#This Row],[POS]],ReplacementLevel_H[],COLUMN(ReplacementLevel_H[RBI]),FALSE)</f>
        <v>-1.4902439024390244</v>
      </c>
      <c r="T376" s="26">
        <f>MYRANKS_H[[#This Row],[SB]]/9.4-VLOOKUP(MYRANKS_H[[#This Row],[POS]],ReplacementLevel_H[],COLUMN(ReplacementLevel_H[SB]),FALSE)</f>
        <v>-8.8085106382978728E-2</v>
      </c>
      <c r="U376" s="26">
        <f>((MYRANKS_H[[#This Row],[H]]+1768)/(MYRANKS_H[[#This Row],[AB]]+6617)-0.267)/0.0024-VLOOKUP(MYRANKS_H[[#This Row],[POS]],ReplacementLevel_H[],COLUMN(ReplacementLevel_H[AVG]),FALSE)</f>
        <v>-0.35233140940259911</v>
      </c>
      <c r="V376" s="26">
        <f>MYRANKS_H[[#This Row],[RSGP]]+MYRANKS_H[[#This Row],[HRSGP]]+MYRANKS_H[[#This Row],[RBISGP]]+MYRANKS_H[[#This Row],[SBSGP]]+MYRANKS_H[[#This Row],[AVGSGP]]</f>
        <v>-4.2424427822020885</v>
      </c>
    </row>
    <row r="377" spans="1:22" x14ac:dyDescent="0.25">
      <c r="A377" s="7" t="s">
        <v>18554</v>
      </c>
      <c r="B377" s="8" t="str">
        <f>VLOOKUP(MYRANKS_H[[#This Row],[PLAYERID]],PLAYERIDMAP[],COLUMN(PLAYERIDMAP[LASTNAME]),FALSE)</f>
        <v>Herrera</v>
      </c>
      <c r="C377" s="11" t="str">
        <f>VLOOKUP(MYRANKS_H[[#This Row],[PLAYERID]],PLAYERIDMAP[],COLUMN(PLAYERIDMAP[FIRSTNAME]),FALSE)</f>
        <v xml:space="preserve">Jonathan </v>
      </c>
      <c r="D377" s="11" t="str">
        <f>VLOOKUP(MYRANKS_H[[#This Row],[PLAYERID]],PLAYERIDMAP[],COLUMN(PLAYERIDMAP[TEAM]),FALSE)</f>
        <v>COL</v>
      </c>
      <c r="E377" s="11" t="str">
        <f>VLOOKUP(MYRANKS_H[[#This Row],[PLAYERID]],PLAYERIDMAP[],COLUMN(PLAYERIDMAP[POS]),FALSE)</f>
        <v>2B</v>
      </c>
      <c r="F377" s="11">
        <f>VLOOKUP(MYRANKS_H[[#This Row],[PLAYERID]],PLAYERIDMAP[],COLUMN(PLAYERIDMAP[IDFANGRAPHS]),FALSE)</f>
        <v>4182</v>
      </c>
      <c r="G377" s="12">
        <f>VLOOKUP(MYRANKS_H[[#This Row],[IDFRANGRAPHS]],STEAMER_H[],COLUMN(STEAMER_H[PA]),FALSE)</f>
        <v>180</v>
      </c>
      <c r="H377" s="12">
        <f>VLOOKUP(MYRANKS_H[[#This Row],[IDFRANGRAPHS]],STEAMER_H[],COLUMN(STEAMER_H[AB]),FALSE)</f>
        <v>161</v>
      </c>
      <c r="I377" s="12">
        <f>VLOOKUP(MYRANKS_H[[#This Row],[IDFRANGRAPHS]],STEAMER_H[],COLUMN(STEAMER_H[H]),FALSE)</f>
        <v>41</v>
      </c>
      <c r="J377" s="12">
        <f>VLOOKUP(MYRANKS_H[[#This Row],[IDFRANGRAPHS]],STEAMER_H[],COLUMN(STEAMER_H[HR]),FALSE)</f>
        <v>3</v>
      </c>
      <c r="K377" s="12">
        <f>VLOOKUP(MYRANKS_H[[#This Row],[IDFRANGRAPHS]],STEAMER_H[],COLUMN(STEAMER_H[R]),FALSE)</f>
        <v>17</v>
      </c>
      <c r="L377" s="12">
        <f>VLOOKUP(MYRANKS_H[[#This Row],[IDFRANGRAPHS]],STEAMER_H[],COLUMN(STEAMER_H[RBI]),FALSE)</f>
        <v>17</v>
      </c>
      <c r="M377" s="12">
        <f>VLOOKUP(MYRANKS_H[[#This Row],[IDFRANGRAPHS]],STEAMER_H[],COLUMN(STEAMER_H[BB]),FALSE)</f>
        <v>15</v>
      </c>
      <c r="N377" s="12">
        <f>VLOOKUP(MYRANKS_H[[#This Row],[IDFRANGRAPHS]],STEAMER_H[],COLUMN(STEAMER_H[SO]),FALSE)</f>
        <v>25</v>
      </c>
      <c r="O377" s="12">
        <f>VLOOKUP(MYRANKS_H[[#This Row],[IDFRANGRAPHS]],STEAMER_H[],COLUMN(STEAMER_H[SB]),FALSE)</f>
        <v>2</v>
      </c>
      <c r="P377" s="14">
        <f>MYRANKS_H[[#This Row],[H]]/MYRANKS_H[[#This Row],[AB]]</f>
        <v>0.25465838509316768</v>
      </c>
      <c r="Q377" s="26">
        <f>MYRANKS_H[[#This Row],[R]]/24.6-VLOOKUP(MYRANKS_H[[#This Row],[POS]],ReplacementLevel_H[],COLUMN(ReplacementLevel_H[R]),FALSE)</f>
        <v>-1.5789430894308945</v>
      </c>
      <c r="R377" s="26">
        <f>MYRANKS_H[[#This Row],[HR]]/10.4-VLOOKUP(MYRANKS_H[[#This Row],[POS]],ReplacementLevel_H[],COLUMN(ReplacementLevel_H[HR]),FALSE)</f>
        <v>-0.65153846153846151</v>
      </c>
      <c r="S377" s="26">
        <f>MYRANKS_H[[#This Row],[RBI]]/24.6-VLOOKUP(MYRANKS_H[[#This Row],[POS]],ReplacementLevel_H[],COLUMN(ReplacementLevel_H[RBI]),FALSE)</f>
        <v>-1.4089430894308945</v>
      </c>
      <c r="T377" s="26">
        <f>MYRANKS_H[[#This Row],[SB]]/9.4-VLOOKUP(MYRANKS_H[[#This Row],[POS]],ReplacementLevel_H[],COLUMN(ReplacementLevel_H[SB]),FALSE)</f>
        <v>-0.40723404255319151</v>
      </c>
      <c r="U377" s="26">
        <f>((MYRANKS_H[[#This Row],[H]]+1768)/(MYRANKS_H[[#This Row],[AB]]+6617)-0.267)/0.0024-VLOOKUP(MYRANKS_H[[#This Row],[POS]],ReplacementLevel_H[],COLUMN(ReplacementLevel_H[AVG]),FALSE)</f>
        <v>-0.20462968427265679</v>
      </c>
      <c r="V377" s="26">
        <f>MYRANKS_H[[#This Row],[RSGP]]+MYRANKS_H[[#This Row],[HRSGP]]+MYRANKS_H[[#This Row],[RBISGP]]+MYRANKS_H[[#This Row],[SBSGP]]+MYRANKS_H[[#This Row],[AVGSGP]]</f>
        <v>-4.251288367226099</v>
      </c>
    </row>
    <row r="378" spans="1:22" ht="15" customHeight="1" x14ac:dyDescent="0.25">
      <c r="A378" s="8" t="s">
        <v>20209</v>
      </c>
      <c r="B378" s="15" t="str">
        <f>VLOOKUP(MYRANKS_H[[#This Row],[PLAYERID]],PLAYERIDMAP[],COLUMN(PLAYERIDMAP[LASTNAME]),FALSE)</f>
        <v>Sands</v>
      </c>
      <c r="C378" s="12" t="str">
        <f>VLOOKUP(MYRANKS_H[[#This Row],[PLAYERID]],PLAYERIDMAP[],COLUMN(PLAYERIDMAP[FIRSTNAME]),FALSE)</f>
        <v xml:space="preserve">Jerry </v>
      </c>
      <c r="D378" s="12" t="str">
        <f>VLOOKUP(MYRANKS_H[[#This Row],[PLAYERID]],PLAYERIDMAP[],COLUMN(PLAYERIDMAP[TEAM]),FALSE)</f>
        <v>PIT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4016</v>
      </c>
      <c r="G378" s="12">
        <f>VLOOKUP(MYRANKS_H[[#This Row],[IDFRANGRAPHS]],STEAMER_H[],COLUMN(STEAMER_H[PA]),FALSE)</f>
        <v>243</v>
      </c>
      <c r="H378" s="12">
        <f>VLOOKUP(MYRANKS_H[[#This Row],[IDFRANGRAPHS]],STEAMER_H[],COLUMN(STEAMER_H[AB]),FALSE)</f>
        <v>216</v>
      </c>
      <c r="I378" s="12">
        <f>VLOOKUP(MYRANKS_H[[#This Row],[IDFRANGRAPHS]],STEAMER_H[],COLUMN(STEAMER_H[H]),FALSE)</f>
        <v>53</v>
      </c>
      <c r="J378" s="12">
        <f>VLOOKUP(MYRANKS_H[[#This Row],[IDFRANGRAPHS]],STEAMER_H[],COLUMN(STEAMER_H[HR]),FALSE)</f>
        <v>8</v>
      </c>
      <c r="K378" s="12">
        <f>VLOOKUP(MYRANKS_H[[#This Row],[IDFRANGRAPHS]],STEAMER_H[],COLUMN(STEAMER_H[R]),FALSE)</f>
        <v>28</v>
      </c>
      <c r="L378" s="12">
        <f>VLOOKUP(MYRANKS_H[[#This Row],[IDFRANGRAPHS]],STEAMER_H[],COLUMN(STEAMER_H[RBI]),FALSE)</f>
        <v>29</v>
      </c>
      <c r="M378" s="12">
        <f>VLOOKUP(MYRANKS_H[[#This Row],[IDFRANGRAPHS]],STEAMER_H[],COLUMN(STEAMER_H[BB]),FALSE)</f>
        <v>22</v>
      </c>
      <c r="N378" s="12">
        <f>VLOOKUP(MYRANKS_H[[#This Row],[IDFRANGRAPHS]],STEAMER_H[],COLUMN(STEAMER_H[SO]),FALSE)</f>
        <v>52</v>
      </c>
      <c r="O378" s="12">
        <f>VLOOKUP(MYRANKS_H[[#This Row],[IDFRANGRAPHS]],STEAMER_H[],COLUMN(STEAMER_H[SB]),FALSE)</f>
        <v>2</v>
      </c>
      <c r="P378" s="14">
        <f>MYRANKS_H[[#This Row],[H]]/MYRANKS_H[[#This Row],[AB]]</f>
        <v>0.24537037037037038</v>
      </c>
      <c r="Q378" s="26">
        <f>MYRANKS_H[[#This Row],[R]]/24.6-VLOOKUP(MYRANKS_H[[#This Row],[POS]],ReplacementLevel_H[],COLUMN(ReplacementLevel_H[R]),FALSE)</f>
        <v>-1.231788617886179</v>
      </c>
      <c r="R378" s="26">
        <f>MYRANKS_H[[#This Row],[HR]]/10.4-VLOOKUP(MYRANKS_H[[#This Row],[POS]],ReplacementLevel_H[],COLUMN(ReplacementLevel_H[HR]),FALSE)</f>
        <v>-0.33076923076923093</v>
      </c>
      <c r="S378" s="26">
        <f>MYRANKS_H[[#This Row],[RBI]]/24.6-VLOOKUP(MYRANKS_H[[#This Row],[POS]],ReplacementLevel_H[],COLUMN(ReplacementLevel_H[RBI]),FALSE)</f>
        <v>-0.86113821138211399</v>
      </c>
      <c r="T378" s="26">
        <f>MYRANKS_H[[#This Row],[SB]]/9.4-VLOOKUP(MYRANKS_H[[#This Row],[POS]],ReplacementLevel_H[],COLUMN(ReplacementLevel_H[SB]),FALSE)</f>
        <v>-1.1272340425531915</v>
      </c>
      <c r="U378" s="26">
        <f>((MYRANKS_H[[#This Row],[H]]+1768)/(MYRANKS_H[[#This Row],[AB]]+6617)-0.267)/0.0024-VLOOKUP(MYRANKS_H[[#This Row],[POS]],ReplacementLevel_H[],COLUMN(ReplacementLevel_H[AVG]),FALSE)</f>
        <v>-0.12799795111957346</v>
      </c>
      <c r="V378" s="26">
        <f>MYRANKS_H[[#This Row],[RSGP]]+MYRANKS_H[[#This Row],[HRSGP]]+MYRANKS_H[[#This Row],[RBISGP]]+MYRANKS_H[[#This Row],[SBSGP]]+MYRANKS_H[[#This Row],[AVGSGP]]</f>
        <v>-3.6789280537102891</v>
      </c>
    </row>
    <row r="379" spans="1:22" ht="15" customHeight="1" x14ac:dyDescent="0.25">
      <c r="A379" s="8" t="s">
        <v>19622</v>
      </c>
      <c r="B379" s="15" t="str">
        <f>VLOOKUP(MYRANKS_H[[#This Row],[PLAYERID]],PLAYERIDMAP[],COLUMN(PLAYERIDMAP[LASTNAME]),FALSE)</f>
        <v>Olt</v>
      </c>
      <c r="C379" s="12" t="str">
        <f>VLOOKUP(MYRANKS_H[[#This Row],[PLAYERID]],PLAYERIDMAP[],COLUMN(PLAYERIDMAP[FIRSTNAME]),FALSE)</f>
        <v xml:space="preserve">Mike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3B</v>
      </c>
      <c r="F379" s="12">
        <f>VLOOKUP(MYRANKS_H[[#This Row],[PLAYERID]],PLAYERIDMAP[],COLUMN(PLAYERIDMAP[IDFANGRAPHS]),FALSE)</f>
        <v>10698</v>
      </c>
      <c r="G379" s="12">
        <f>VLOOKUP(MYRANKS_H[[#This Row],[IDFRANGRAPHS]],STEAMER_H[],COLUMN(STEAMER_H[PA]),FALSE)</f>
        <v>170</v>
      </c>
      <c r="H379" s="12">
        <f>VLOOKUP(MYRANKS_H[[#This Row],[IDFRANGRAPHS]],STEAMER_H[],COLUMN(STEAMER_H[AB]),FALSE)</f>
        <v>149</v>
      </c>
      <c r="I379" s="12">
        <f>VLOOKUP(MYRANKS_H[[#This Row],[IDFRANGRAPHS]],STEAMER_H[],COLUMN(STEAMER_H[H]),FALSE)</f>
        <v>36</v>
      </c>
      <c r="J379" s="12">
        <f>VLOOKUP(MYRANKS_H[[#This Row],[IDFRANGRAPHS]],STEAMER_H[],COLUMN(STEAMER_H[HR]),FALSE)</f>
        <v>6</v>
      </c>
      <c r="K379" s="12">
        <f>VLOOKUP(MYRANKS_H[[#This Row],[IDFRANGRAPHS]],STEAMER_H[],COLUMN(STEAMER_H[R]),FALSE)</f>
        <v>20</v>
      </c>
      <c r="L379" s="12">
        <f>VLOOKUP(MYRANKS_H[[#This Row],[IDFRANGRAPHS]],STEAMER_H[],COLUMN(STEAMER_H[RBI]),FALSE)</f>
        <v>21</v>
      </c>
      <c r="M379" s="12">
        <f>VLOOKUP(MYRANKS_H[[#This Row],[IDFRANGRAPHS]],STEAMER_H[],COLUMN(STEAMER_H[BB]),FALSE)</f>
        <v>17</v>
      </c>
      <c r="N379" s="12">
        <f>VLOOKUP(MYRANKS_H[[#This Row],[IDFRANGRAPHS]],STEAMER_H[],COLUMN(STEAMER_H[SO]),FALSE)</f>
        <v>41</v>
      </c>
      <c r="O379" s="12">
        <f>VLOOKUP(MYRANKS_H[[#This Row],[IDFRANGRAPHS]],STEAMER_H[],COLUMN(STEAMER_H[SB]),FALSE)</f>
        <v>2</v>
      </c>
      <c r="P379" s="14">
        <f>MYRANKS_H[[#This Row],[H]]/MYRANKS_H[[#This Row],[AB]]</f>
        <v>0.24161073825503357</v>
      </c>
      <c r="Q379" s="26">
        <f>MYRANKS_H[[#This Row],[R]]/24.6-VLOOKUP(MYRANKS_H[[#This Row],[POS]],ReplacementLevel_H[],COLUMN(ReplacementLevel_H[R]),FALSE)</f>
        <v>-1.3769918699186992</v>
      </c>
      <c r="R379" s="26">
        <f>MYRANKS_H[[#This Row],[HR]]/10.4-VLOOKUP(MYRANKS_H[[#This Row],[POS]],ReplacementLevel_H[],COLUMN(ReplacementLevel_H[HR]),FALSE)</f>
        <v>-0.98307692307692318</v>
      </c>
      <c r="S379" s="26">
        <f>MYRANKS_H[[#This Row],[RBI]]/24.6-VLOOKUP(MYRANKS_H[[#This Row],[POS]],ReplacementLevel_H[],COLUMN(ReplacementLevel_H[RBI]),FALSE)</f>
        <v>-1.4963414634146344</v>
      </c>
      <c r="T379" s="26">
        <f>MYRANKS_H[[#This Row],[SB]]/9.4-VLOOKUP(MYRANKS_H[[#This Row],[POS]],ReplacementLevel_H[],COLUMN(ReplacementLevel_H[SB]),FALSE)</f>
        <v>-0.2372340425531915</v>
      </c>
      <c r="U379" s="26">
        <f>((MYRANKS_H[[#This Row],[H]]+1768)/(MYRANKS_H[[#This Row],[AB]]+6617)-0.267)/0.0024-VLOOKUP(MYRANKS_H[[#This Row],[POS]],ReplacementLevel_H[],COLUMN(ReplacementLevel_H[AVG]),FALSE)</f>
        <v>3.4689131934180606E-2</v>
      </c>
      <c r="V379" s="26">
        <f>MYRANKS_H[[#This Row],[RSGP]]+MYRANKS_H[[#This Row],[HRSGP]]+MYRANKS_H[[#This Row],[RBISGP]]+MYRANKS_H[[#This Row],[SBSGP]]+MYRANKS_H[[#This Row],[AVGSGP]]</f>
        <v>-4.0589551670292678</v>
      </c>
    </row>
    <row r="380" spans="1:22" ht="15" customHeight="1" x14ac:dyDescent="0.25">
      <c r="A380" s="8" t="s">
        <v>19554</v>
      </c>
      <c r="B380" s="15" t="str">
        <f>VLOOKUP(MYRANKS_H[[#This Row],[PLAYERID]],PLAYERIDMAP[],COLUMN(PLAYERIDMAP[LASTNAME]),FALSE)</f>
        <v>Nieuwenhuis</v>
      </c>
      <c r="C380" s="12" t="str">
        <f>VLOOKUP(MYRANKS_H[[#This Row],[PLAYERID]],PLAYERIDMAP[],COLUMN(PLAYERIDMAP[FIRSTNAME]),FALSE)</f>
        <v xml:space="preserve">Kirk </v>
      </c>
      <c r="D380" s="12" t="str">
        <f>VLOOKUP(MYRANKS_H[[#This Row],[PLAYERID]],PLAYERIDMAP[],COLUMN(PLAYERIDMAP[TEAM]),FALSE)</f>
        <v>NYM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6400</v>
      </c>
      <c r="G380" s="12">
        <f>VLOOKUP(MYRANKS_H[[#This Row],[IDFRANGRAPHS]],STEAMER_H[],COLUMN(STEAMER_H[PA]),FALSE)</f>
        <v>298</v>
      </c>
      <c r="H380" s="12">
        <f>VLOOKUP(MYRANKS_H[[#This Row],[IDFRANGRAPHS]],STEAMER_H[],COLUMN(STEAMER_H[AB]),FALSE)</f>
        <v>267</v>
      </c>
      <c r="I380" s="12">
        <f>VLOOKUP(MYRANKS_H[[#This Row],[IDFRANGRAPHS]],STEAMER_H[],COLUMN(STEAMER_H[H]),FALSE)</f>
        <v>63</v>
      </c>
      <c r="J380" s="12">
        <f>VLOOKUP(MYRANKS_H[[#This Row],[IDFRANGRAPHS]],STEAMER_H[],COLUMN(STEAMER_H[HR]),FALSE)</f>
        <v>7</v>
      </c>
      <c r="K380" s="12">
        <f>VLOOKUP(MYRANKS_H[[#This Row],[IDFRANGRAPHS]],STEAMER_H[],COLUMN(STEAMER_H[R]),FALSE)</f>
        <v>29</v>
      </c>
      <c r="L380" s="12">
        <f>VLOOKUP(MYRANKS_H[[#This Row],[IDFRANGRAPHS]],STEAMER_H[],COLUMN(STEAMER_H[RBI]),FALSE)</f>
        <v>30</v>
      </c>
      <c r="M380" s="12">
        <f>VLOOKUP(MYRANKS_H[[#This Row],[IDFRANGRAPHS]],STEAMER_H[],COLUMN(STEAMER_H[BB]),FALSE)</f>
        <v>24</v>
      </c>
      <c r="N380" s="12">
        <f>VLOOKUP(MYRANKS_H[[#This Row],[IDFRANGRAPHS]],STEAMER_H[],COLUMN(STEAMER_H[SO]),FALSE)</f>
        <v>80</v>
      </c>
      <c r="O380" s="12">
        <f>VLOOKUP(MYRANKS_H[[#This Row],[IDFRANGRAPHS]],STEAMER_H[],COLUMN(STEAMER_H[SB]),FALSE)</f>
        <v>4</v>
      </c>
      <c r="P380" s="14">
        <f>MYRANKS_H[[#This Row],[H]]/MYRANKS_H[[#This Row],[AB]]</f>
        <v>0.23595505617977527</v>
      </c>
      <c r="Q380" s="26">
        <f>MYRANKS_H[[#This Row],[R]]/24.6-VLOOKUP(MYRANKS_H[[#This Row],[POS]],ReplacementLevel_H[],COLUMN(ReplacementLevel_H[R]),FALSE)</f>
        <v>-1.1911382113821141</v>
      </c>
      <c r="R380" s="26">
        <f>MYRANKS_H[[#This Row],[HR]]/10.4-VLOOKUP(MYRANKS_H[[#This Row],[POS]],ReplacementLevel_H[],COLUMN(ReplacementLevel_H[HR]),FALSE)</f>
        <v>-0.42692307692307707</v>
      </c>
      <c r="S380" s="26">
        <f>MYRANKS_H[[#This Row],[RBI]]/24.6-VLOOKUP(MYRANKS_H[[#This Row],[POS]],ReplacementLevel_H[],COLUMN(ReplacementLevel_H[RBI]),FALSE)</f>
        <v>-0.82048780487804884</v>
      </c>
      <c r="T380" s="26">
        <f>MYRANKS_H[[#This Row],[SB]]/9.4-VLOOKUP(MYRANKS_H[[#This Row],[POS]],ReplacementLevel_H[],COLUMN(ReplacementLevel_H[SB]),FALSE)</f>
        <v>-0.91446808510638311</v>
      </c>
      <c r="U380" s="26">
        <f>((MYRANKS_H[[#This Row],[H]]+1768)/(MYRANKS_H[[#This Row],[AB]]+6617)-0.267)/0.0024-VLOOKUP(MYRANKS_H[[#This Row],[POS]],ReplacementLevel_H[],COLUMN(ReplacementLevel_H[AVG]),FALSE)</f>
        <v>-0.34538252953710591</v>
      </c>
      <c r="V380" s="26">
        <f>MYRANKS_H[[#This Row],[RSGP]]+MYRANKS_H[[#This Row],[HRSGP]]+MYRANKS_H[[#This Row],[RBISGP]]+MYRANKS_H[[#This Row],[SBSGP]]+MYRANKS_H[[#This Row],[AVGSGP]]</f>
        <v>-3.698399707826729</v>
      </c>
    </row>
    <row r="381" spans="1:22" ht="15" customHeight="1" x14ac:dyDescent="0.25">
      <c r="A381" s="7" t="s">
        <v>18416</v>
      </c>
      <c r="B381" s="8" t="str">
        <f>VLOOKUP(MYRANKS_H[[#This Row],[PLAYERID]],PLAYERIDMAP[],COLUMN(PLAYERIDMAP[LASTNAME]),FALSE)</f>
        <v>Hairston</v>
      </c>
      <c r="C381" s="11" t="str">
        <f>VLOOKUP(MYRANKS_H[[#This Row],[PLAYERID]],PLAYERIDMAP[],COLUMN(PLAYERIDMAP[FIRSTNAME]),FALSE)</f>
        <v xml:space="preserve">Jerry </v>
      </c>
      <c r="D381" s="11" t="str">
        <f>VLOOKUP(MYRANKS_H[[#This Row],[PLAYERID]],PLAYERIDMAP[],COLUMN(PLAYERIDMAP[TEAM]),FALSE)</f>
        <v>LAD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144</v>
      </c>
      <c r="G381" s="12">
        <f>VLOOKUP(MYRANKS_H[[#This Row],[IDFRANGRAPHS]],STEAMER_H[],COLUMN(STEAMER_H[PA]),FALSE)</f>
        <v>235</v>
      </c>
      <c r="H381" s="12">
        <f>VLOOKUP(MYRANKS_H[[#This Row],[IDFRANGRAPHS]],STEAMER_H[],COLUMN(STEAMER_H[AB]),FALSE)</f>
        <v>210</v>
      </c>
      <c r="I381" s="12">
        <f>VLOOKUP(MYRANKS_H[[#This Row],[IDFRANGRAPHS]],STEAMER_H[],COLUMN(STEAMER_H[H]),FALSE)</f>
        <v>55</v>
      </c>
      <c r="J381" s="12">
        <f>VLOOKUP(MYRANKS_H[[#This Row],[IDFRANGRAPHS]],STEAMER_H[],COLUMN(STEAMER_H[HR]),FALSE)</f>
        <v>4</v>
      </c>
      <c r="K381" s="12">
        <f>VLOOKUP(MYRANKS_H[[#This Row],[IDFRANGRAPHS]],STEAMER_H[],COLUMN(STEAMER_H[R]),FALSE)</f>
        <v>22</v>
      </c>
      <c r="L381" s="12">
        <f>VLOOKUP(MYRANKS_H[[#This Row],[IDFRANGRAPHS]],STEAMER_H[],COLUMN(STEAMER_H[RBI]),FALSE)</f>
        <v>24</v>
      </c>
      <c r="M381" s="12">
        <f>VLOOKUP(MYRANKS_H[[#This Row],[IDFRANGRAPHS]],STEAMER_H[],COLUMN(STEAMER_H[BB]),FALSE)</f>
        <v>20</v>
      </c>
      <c r="N381" s="12">
        <f>VLOOKUP(MYRANKS_H[[#This Row],[IDFRANGRAPHS]],STEAMER_H[],COLUMN(STEAMER_H[SO]),FALSE)</f>
        <v>29</v>
      </c>
      <c r="O381" s="12">
        <f>VLOOKUP(MYRANKS_H[[#This Row],[IDFRANGRAPHS]],STEAMER_H[],COLUMN(STEAMER_H[SB]),FALSE)</f>
        <v>2</v>
      </c>
      <c r="P381" s="14">
        <f>MYRANKS_H[[#This Row],[H]]/MYRANKS_H[[#This Row],[AB]]</f>
        <v>0.26190476190476192</v>
      </c>
      <c r="Q381" s="26">
        <f>MYRANKS_H[[#This Row],[R]]/24.6-VLOOKUP(MYRANKS_H[[#This Row],[POS]],ReplacementLevel_H[],COLUMN(ReplacementLevel_H[R]),FALSE)</f>
        <v>-1.1856910569105692</v>
      </c>
      <c r="R381" s="26">
        <f>MYRANKS_H[[#This Row],[HR]]/10.4-VLOOKUP(MYRANKS_H[[#This Row],[POS]],ReplacementLevel_H[],COLUMN(ReplacementLevel_H[HR]),FALSE)</f>
        <v>-0.51538461538461544</v>
      </c>
      <c r="S381" s="26">
        <f>MYRANKS_H[[#This Row],[RBI]]/24.6-VLOOKUP(MYRANKS_H[[#This Row],[POS]],ReplacementLevel_H[],COLUMN(ReplacementLevel_H[RBI]),FALSE)</f>
        <v>-0.96439024390243899</v>
      </c>
      <c r="T381" s="26">
        <f>MYRANKS_H[[#This Row],[SB]]/9.4-VLOOKUP(MYRANKS_H[[#This Row],[POS]],ReplacementLevel_H[],COLUMN(ReplacementLevel_H[SB]),FALSE)</f>
        <v>-1.2572340425531914</v>
      </c>
      <c r="U381" s="26">
        <f>((MYRANKS_H[[#This Row],[H]]+1768)/(MYRANKS_H[[#This Row],[AB]]+6617)-0.267)/0.0024-VLOOKUP(MYRANKS_H[[#This Row],[POS]],ReplacementLevel_H[],COLUMN(ReplacementLevel_H[AVG]),FALSE)</f>
        <v>0.14165714564717313</v>
      </c>
      <c r="V381" s="26">
        <f>MYRANKS_H[[#This Row],[RSGP]]+MYRANKS_H[[#This Row],[HRSGP]]+MYRANKS_H[[#This Row],[RBISGP]]+MYRANKS_H[[#This Row],[SBSGP]]+MYRANKS_H[[#This Row],[AVGSGP]]</f>
        <v>-3.7810428131036424</v>
      </c>
    </row>
    <row r="382" spans="1:22" x14ac:dyDescent="0.25">
      <c r="A382" s="7" t="s">
        <v>18671</v>
      </c>
      <c r="B382" s="8" t="str">
        <f>VLOOKUP(MYRANKS_H[[#This Row],[PLAYERID]],PLAYERIDMAP[],COLUMN(PLAYERIDMAP[LASTNAME]),FALSE)</f>
        <v>Ibanez</v>
      </c>
      <c r="C382" s="11" t="str">
        <f>VLOOKUP(MYRANKS_H[[#This Row],[PLAYERID]],PLAYERIDMAP[],COLUMN(PLAYERIDMAP[FIRSTNAME]),FALSE)</f>
        <v xml:space="preserve">Raul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607</v>
      </c>
      <c r="G382" s="12">
        <f>VLOOKUP(MYRANKS_H[[#This Row],[IDFRANGRAPHS]],STEAMER_H[],COLUMN(STEAMER_H[PA]),FALSE)</f>
        <v>265</v>
      </c>
      <c r="H382" s="12">
        <f>VLOOKUP(MYRANKS_H[[#This Row],[IDFRANGRAPHS]],STEAMER_H[],COLUMN(STEAMER_H[AB]),FALSE)</f>
        <v>237</v>
      </c>
      <c r="I382" s="12">
        <f>VLOOKUP(MYRANKS_H[[#This Row],[IDFRANGRAPHS]],STEAMER_H[],COLUMN(STEAMER_H[H]),FALSE)</f>
        <v>58</v>
      </c>
      <c r="J382" s="12">
        <f>VLOOKUP(MYRANKS_H[[#This Row],[IDFRANGRAPHS]],STEAMER_H[],COLUMN(STEAMER_H[HR]),FALSE)</f>
        <v>8</v>
      </c>
      <c r="K382" s="12">
        <f>VLOOKUP(MYRANKS_H[[#This Row],[IDFRANGRAPHS]],STEAMER_H[],COLUMN(STEAMER_H[R]),FALSE)</f>
        <v>28</v>
      </c>
      <c r="L382" s="12">
        <f>VLOOKUP(MYRANKS_H[[#This Row],[IDFRANGRAPHS]],STEAMER_H[],COLUMN(STEAMER_H[RBI]),FALSE)</f>
        <v>29</v>
      </c>
      <c r="M382" s="12">
        <f>VLOOKUP(MYRANKS_H[[#This Row],[IDFRANGRAPHS]],STEAMER_H[],COLUMN(STEAMER_H[BB]),FALSE)</f>
        <v>23</v>
      </c>
      <c r="N382" s="12">
        <f>VLOOKUP(MYRANKS_H[[#This Row],[IDFRANGRAPHS]],STEAMER_H[],COLUMN(STEAMER_H[SO]),FALSE)</f>
        <v>49</v>
      </c>
      <c r="O382" s="12">
        <f>VLOOKUP(MYRANKS_H[[#This Row],[IDFRANGRAPHS]],STEAMER_H[],COLUMN(STEAMER_H[SB]),FALSE)</f>
        <v>2</v>
      </c>
      <c r="P382" s="14">
        <f>MYRANKS_H[[#This Row],[H]]/MYRANKS_H[[#This Row],[AB]]</f>
        <v>0.24472573839662448</v>
      </c>
      <c r="Q382" s="26">
        <f>MYRANKS_H[[#This Row],[R]]/24.6-VLOOKUP(MYRANKS_H[[#This Row],[POS]],ReplacementLevel_H[],COLUMN(ReplacementLevel_H[R]),FALSE)</f>
        <v>-1.231788617886179</v>
      </c>
      <c r="R382" s="26">
        <f>MYRANKS_H[[#This Row],[HR]]/10.4-VLOOKUP(MYRANKS_H[[#This Row],[POS]],ReplacementLevel_H[],COLUMN(ReplacementLevel_H[HR]),FALSE)</f>
        <v>-0.33076923076923093</v>
      </c>
      <c r="S382" s="26">
        <f>MYRANKS_H[[#This Row],[RBI]]/24.6-VLOOKUP(MYRANKS_H[[#This Row],[POS]],ReplacementLevel_H[],COLUMN(ReplacementLevel_H[RBI]),FALSE)</f>
        <v>-0.86113821138211399</v>
      </c>
      <c r="T382" s="26">
        <f>MYRANKS_H[[#This Row],[SB]]/9.4-VLOOKUP(MYRANKS_H[[#This Row],[POS]],ReplacementLevel_H[],COLUMN(ReplacementLevel_H[SB]),FALSE)</f>
        <v>-1.1272340425531915</v>
      </c>
      <c r="U382" s="26">
        <f>((MYRANKS_H[[#This Row],[H]]+1768)/(MYRANKS_H[[#This Row],[AB]]+6617)-0.267)/0.0024-VLOOKUP(MYRANKS_H[[#This Row],[POS]],ReplacementLevel_H[],COLUMN(ReplacementLevel_H[AVG]),FALSE)</f>
        <v>-0.16426125863244445</v>
      </c>
      <c r="V382" s="26">
        <f>MYRANKS_H[[#This Row],[RSGP]]+MYRANKS_H[[#This Row],[HRSGP]]+MYRANKS_H[[#This Row],[RBISGP]]+MYRANKS_H[[#This Row],[SBSGP]]+MYRANKS_H[[#This Row],[AVGSGP]]</f>
        <v>-3.7151913612231602</v>
      </c>
    </row>
    <row r="383" spans="1:22" ht="15" customHeight="1" x14ac:dyDescent="0.25">
      <c r="A383" s="7" t="s">
        <v>17661</v>
      </c>
      <c r="B383" s="8" t="str">
        <f>VLOOKUP(MYRANKS_H[[#This Row],[PLAYERID]],PLAYERIDMAP[],COLUMN(PLAYERIDMAP[LASTNAME]),FALSE)</f>
        <v>Coghlan</v>
      </c>
      <c r="C383" s="11" t="str">
        <f>VLOOKUP(MYRANKS_H[[#This Row],[PLAYERID]],PLAYERIDMAP[],COLUMN(PLAYERIDMAP[FIRSTNAME]),FALSE)</f>
        <v xml:space="preserve">Chris </v>
      </c>
      <c r="D383" s="11" t="str">
        <f>VLOOKUP(MYRANKS_H[[#This Row],[PLAYERID]],PLAYERIDMAP[],COLUMN(PLAYERIDMAP[TEAM]),FALSE)</f>
        <v>MIA</v>
      </c>
      <c r="E383" s="11" t="str">
        <f>VLOOKUP(MYRANKS_H[[#This Row],[PLAYERID]],PLAYERIDMAP[],COLUMN(PLAYERIDMAP[POS]),FALSE)</f>
        <v>OF</v>
      </c>
      <c r="F383" s="11">
        <f>VLOOKUP(MYRANKS_H[[#This Row],[PLAYERID]],PLAYERIDMAP[],COLUMN(PLAYERIDMAP[IDFANGRAPHS]),FALSE)</f>
        <v>6878</v>
      </c>
      <c r="G383" s="12">
        <f>VLOOKUP(MYRANKS_H[[#This Row],[IDFRANGRAPHS]],STEAMER_H[],COLUMN(STEAMER_H[PA]),FALSE)</f>
        <v>281</v>
      </c>
      <c r="H383" s="12">
        <f>VLOOKUP(MYRANKS_H[[#This Row],[IDFRANGRAPHS]],STEAMER_H[],COLUMN(STEAMER_H[AB]),FALSE)</f>
        <v>249</v>
      </c>
      <c r="I383" s="12">
        <f>VLOOKUP(MYRANKS_H[[#This Row],[IDFRANGRAPHS]],STEAMER_H[],COLUMN(STEAMER_H[H]),FALSE)</f>
        <v>64</v>
      </c>
      <c r="J383" s="12">
        <f>VLOOKUP(MYRANKS_H[[#This Row],[IDFRANGRAPHS]],STEAMER_H[],COLUMN(STEAMER_H[HR]),FALSE)</f>
        <v>4</v>
      </c>
      <c r="K383" s="12">
        <f>VLOOKUP(MYRANKS_H[[#This Row],[IDFRANGRAPHS]],STEAMER_H[],COLUMN(STEAMER_H[R]),FALSE)</f>
        <v>30</v>
      </c>
      <c r="L383" s="12">
        <f>VLOOKUP(MYRANKS_H[[#This Row],[IDFRANGRAPHS]],STEAMER_H[],COLUMN(STEAMER_H[RBI]),FALSE)</f>
        <v>24</v>
      </c>
      <c r="M383" s="12">
        <f>VLOOKUP(MYRANKS_H[[#This Row],[IDFRANGRAPHS]],STEAMER_H[],COLUMN(STEAMER_H[BB]),FALSE)</f>
        <v>26</v>
      </c>
      <c r="N383" s="12">
        <f>VLOOKUP(MYRANKS_H[[#This Row],[IDFRANGRAPHS]],STEAMER_H[],COLUMN(STEAMER_H[SO]),FALSE)</f>
        <v>39</v>
      </c>
      <c r="O383" s="12">
        <f>VLOOKUP(MYRANKS_H[[#This Row],[IDFRANGRAPHS]],STEAMER_H[],COLUMN(STEAMER_H[SB]),FALSE)</f>
        <v>5</v>
      </c>
      <c r="P383" s="14">
        <f>MYRANKS_H[[#This Row],[H]]/MYRANKS_H[[#This Row],[AB]]</f>
        <v>0.25702811244979917</v>
      </c>
      <c r="Q383" s="26">
        <f>MYRANKS_H[[#This Row],[R]]/24.6-VLOOKUP(MYRANKS_H[[#This Row],[POS]],ReplacementLevel_H[],COLUMN(ReplacementLevel_H[R]),FALSE)</f>
        <v>-1.1504878048780489</v>
      </c>
      <c r="R383" s="26">
        <f>MYRANKS_H[[#This Row],[HR]]/10.4-VLOOKUP(MYRANKS_H[[#This Row],[POS]],ReplacementLevel_H[],COLUMN(ReplacementLevel_H[HR]),FALSE)</f>
        <v>-0.71538461538461551</v>
      </c>
      <c r="S383" s="26">
        <f>MYRANKS_H[[#This Row],[RBI]]/24.6-VLOOKUP(MYRANKS_H[[#This Row],[POS]],ReplacementLevel_H[],COLUMN(ReplacementLevel_H[RBI]),FALSE)</f>
        <v>-1.0643902439024391</v>
      </c>
      <c r="T383" s="26">
        <f>MYRANKS_H[[#This Row],[SB]]/9.4-VLOOKUP(MYRANKS_H[[#This Row],[POS]],ReplacementLevel_H[],COLUMN(ReplacementLevel_H[SB]),FALSE)</f>
        <v>-0.80808510638297881</v>
      </c>
      <c r="U383" s="26">
        <f>((MYRANKS_H[[#This Row],[H]]+1768)/(MYRANKS_H[[#This Row],[AB]]+6617)-0.267)/0.0024-VLOOKUP(MYRANKS_H[[#This Row],[POS]],ReplacementLevel_H[],COLUMN(ReplacementLevel_H[AVG]),FALSE)</f>
        <v>5.8423147878438469E-3</v>
      </c>
      <c r="V383" s="26">
        <f>MYRANKS_H[[#This Row],[RSGP]]+MYRANKS_H[[#This Row],[HRSGP]]+MYRANKS_H[[#This Row],[RBISGP]]+MYRANKS_H[[#This Row],[SBSGP]]+MYRANKS_H[[#This Row],[AVGSGP]]</f>
        <v>-3.7325054557602386</v>
      </c>
    </row>
    <row r="384" spans="1:22" x14ac:dyDescent="0.25">
      <c r="A384" s="7" t="s">
        <v>17787</v>
      </c>
      <c r="B384" s="8" t="str">
        <f>VLOOKUP(MYRANKS_H[[#This Row],[PLAYERID]],PLAYERIDMAP[],COLUMN(PLAYERIDMAP[LASTNAME]),FALSE)</f>
        <v>d'Arnaud</v>
      </c>
      <c r="C384" s="11" t="str">
        <f>VLOOKUP(MYRANKS_H[[#This Row],[PLAYERID]],PLAYERIDMAP[],COLUMN(PLAYERIDMAP[FIRSTNAME]),FALSE)</f>
        <v xml:space="preserve">Chase </v>
      </c>
      <c r="D384" s="11" t="str">
        <f>VLOOKUP(MYRANKS_H[[#This Row],[PLAYERID]],PLAYERIDMAP[],COLUMN(PLAYERIDMAP[TEAM]),FALSE)</f>
        <v>PIT</v>
      </c>
      <c r="E384" s="11" t="str">
        <f>VLOOKUP(MYRANKS_H[[#This Row],[PLAYERID]],PLAYERIDMAP[],COLUMN(PLAYERIDMAP[POS]),FALSE)</f>
        <v>SS</v>
      </c>
      <c r="F384" s="11">
        <f>VLOOKUP(MYRANKS_H[[#This Row],[PLAYERID]],PLAYERIDMAP[],COLUMN(PLAYERIDMAP[IDFANGRAPHS]),FALSE)</f>
        <v>6652</v>
      </c>
      <c r="G384" s="12">
        <f>VLOOKUP(MYRANKS_H[[#This Row],[IDFRANGRAPHS]],STEAMER_H[],COLUMN(STEAMER_H[PA]),FALSE)</f>
        <v>183</v>
      </c>
      <c r="H384" s="12">
        <f>VLOOKUP(MYRANKS_H[[#This Row],[IDFRANGRAPHS]],STEAMER_H[],COLUMN(STEAMER_H[AB]),FALSE)</f>
        <v>166</v>
      </c>
      <c r="I384" s="12">
        <f>VLOOKUP(MYRANKS_H[[#This Row],[IDFRANGRAPHS]],STEAMER_H[],COLUMN(STEAMER_H[H]),FALSE)</f>
        <v>39</v>
      </c>
      <c r="J384" s="12">
        <f>VLOOKUP(MYRANKS_H[[#This Row],[IDFRANGRAPHS]],STEAMER_H[],COLUMN(STEAMER_H[HR]),FALSE)</f>
        <v>2</v>
      </c>
      <c r="K384" s="12">
        <f>VLOOKUP(MYRANKS_H[[#This Row],[IDFRANGRAPHS]],STEAMER_H[],COLUMN(STEAMER_H[R]),FALSE)</f>
        <v>19</v>
      </c>
      <c r="L384" s="12">
        <f>VLOOKUP(MYRANKS_H[[#This Row],[IDFRANGRAPHS]],STEAMER_H[],COLUMN(STEAMER_H[RBI]),FALSE)</f>
        <v>14</v>
      </c>
      <c r="M384" s="12">
        <f>VLOOKUP(MYRANKS_H[[#This Row],[IDFRANGRAPHS]],STEAMER_H[],COLUMN(STEAMER_H[BB]),FALSE)</f>
        <v>12</v>
      </c>
      <c r="N384" s="12">
        <f>VLOOKUP(MYRANKS_H[[#This Row],[IDFRANGRAPHS]],STEAMER_H[],COLUMN(STEAMER_H[SO]),FALSE)</f>
        <v>37</v>
      </c>
      <c r="O384" s="12">
        <f>VLOOKUP(MYRANKS_H[[#This Row],[IDFRANGRAPHS]],STEAMER_H[],COLUMN(STEAMER_H[SB]),FALSE)</f>
        <v>11</v>
      </c>
      <c r="P384" s="14">
        <f>MYRANKS_H[[#This Row],[H]]/MYRANKS_H[[#This Row],[AB]]</f>
        <v>0.23493975903614459</v>
      </c>
      <c r="Q384" s="26">
        <f>MYRANKS_H[[#This Row],[R]]/24.6-VLOOKUP(MYRANKS_H[[#This Row],[POS]],ReplacementLevel_H[],COLUMN(ReplacementLevel_H[R]),FALSE)</f>
        <v>-1.3076422764227642</v>
      </c>
      <c r="R384" s="26">
        <f>MYRANKS_H[[#This Row],[HR]]/10.4-VLOOKUP(MYRANKS_H[[#This Row],[POS]],ReplacementLevel_H[],COLUMN(ReplacementLevel_H[HR]),FALSE)</f>
        <v>-0.70769230769230773</v>
      </c>
      <c r="S384" s="26">
        <f>MYRANKS_H[[#This Row],[RBI]]/24.6-VLOOKUP(MYRANKS_H[[#This Row],[POS]],ReplacementLevel_H[],COLUMN(ReplacementLevel_H[RBI]),FALSE)</f>
        <v>-1.3708943089430894</v>
      </c>
      <c r="T384" s="26">
        <f>MYRANKS_H[[#This Row],[SB]]/9.4-VLOOKUP(MYRANKS_H[[#This Row],[POS]],ReplacementLevel_H[],COLUMN(ReplacementLevel_H[SB]),FALSE)</f>
        <v>-0.29978723404255314</v>
      </c>
      <c r="U384" s="26">
        <f>((MYRANKS_H[[#This Row],[H]]+1768)/(MYRANKS_H[[#This Row],[AB]]+6617)-0.267)/0.0024-VLOOKUP(MYRANKS_H[[#This Row],[POS]],ReplacementLevel_H[],COLUMN(ReplacementLevel_H[AVG]),FALSE)</f>
        <v>-0.11945943289597652</v>
      </c>
      <c r="V384" s="26">
        <f>MYRANKS_H[[#This Row],[RSGP]]+MYRANKS_H[[#This Row],[HRSGP]]+MYRANKS_H[[#This Row],[RBISGP]]+MYRANKS_H[[#This Row],[SBSGP]]+MYRANKS_H[[#This Row],[AVGSGP]]</f>
        <v>-3.8054755599966912</v>
      </c>
    </row>
    <row r="385" spans="1:22" ht="15" customHeight="1" x14ac:dyDescent="0.25">
      <c r="A385" s="7" t="s">
        <v>18569</v>
      </c>
      <c r="B385" s="8" t="str">
        <f>VLOOKUP(MYRANKS_H[[#This Row],[PLAYERID]],PLAYERIDMAP[],COLUMN(PLAYERIDMAP[LASTNAME]),FALSE)</f>
        <v>Hicks</v>
      </c>
      <c r="C385" s="11" t="str">
        <f>VLOOKUP(MYRANKS_H[[#This Row],[PLAYERID]],PLAYERIDMAP[],COLUMN(PLAYERIDMAP[FIRSTNAME]),FALSE)</f>
        <v xml:space="preserve">Aaron </v>
      </c>
      <c r="D385" s="11" t="str">
        <f>VLOOKUP(MYRANKS_H[[#This Row],[PLAYERID]],PLAYERIDMAP[],COLUMN(PLAYERIDMAP[TEAM]),FALSE)</f>
        <v>MIN</v>
      </c>
      <c r="E385" s="11" t="str">
        <f>VLOOKUP(MYRANKS_H[[#This Row],[PLAYERID]],PLAYERIDMAP[],COLUMN(PLAYERIDMAP[POS]),FALSE)</f>
        <v>OF</v>
      </c>
      <c r="F385" s="11" t="str">
        <f>VLOOKUP(MYRANKS_H[[#This Row],[PLAYERID]],PLAYERIDMAP[],COLUMN(PLAYERIDMAP[IDFANGRAPHS]),FALSE)</f>
        <v>sa454371</v>
      </c>
      <c r="G385" s="12">
        <f>VLOOKUP(MYRANKS_H[[#This Row],[IDFRANGRAPHS]],STEAMER_H[],COLUMN(STEAMER_H[PA]),FALSE)</f>
        <v>240</v>
      </c>
      <c r="H385" s="12">
        <f>VLOOKUP(MYRANKS_H[[#This Row],[IDFRANGRAPHS]],STEAMER_H[],COLUMN(STEAMER_H[AB]),FALSE)</f>
        <v>212</v>
      </c>
      <c r="I385" s="12">
        <f>VLOOKUP(MYRANKS_H[[#This Row],[IDFRANGRAPHS]],STEAMER_H[],COLUMN(STEAMER_H[H]),FALSE)</f>
        <v>50</v>
      </c>
      <c r="J385" s="12">
        <f>VLOOKUP(MYRANKS_H[[#This Row],[IDFRANGRAPHS]],STEAMER_H[],COLUMN(STEAMER_H[HR]),FALSE)</f>
        <v>4</v>
      </c>
      <c r="K385" s="12">
        <f>VLOOKUP(MYRANKS_H[[#This Row],[IDFRANGRAPHS]],STEAMER_H[],COLUMN(STEAMER_H[R]),FALSE)</f>
        <v>27</v>
      </c>
      <c r="L385" s="12">
        <f>VLOOKUP(MYRANKS_H[[#This Row],[IDFRANGRAPHS]],STEAMER_H[],COLUMN(STEAMER_H[RBI]),FALSE)</f>
        <v>20</v>
      </c>
      <c r="M385" s="12">
        <f>VLOOKUP(MYRANKS_H[[#This Row],[IDFRANGRAPHS]],STEAMER_H[],COLUMN(STEAMER_H[BB]),FALSE)</f>
        <v>24</v>
      </c>
      <c r="N385" s="12">
        <f>VLOOKUP(MYRANKS_H[[#This Row],[IDFRANGRAPHS]],STEAMER_H[],COLUMN(STEAMER_H[SO]),FALSE)</f>
        <v>51</v>
      </c>
      <c r="O385" s="12">
        <f>VLOOKUP(MYRANKS_H[[#This Row],[IDFRANGRAPHS]],STEAMER_H[],COLUMN(STEAMER_H[SB]),FALSE)</f>
        <v>10</v>
      </c>
      <c r="P385" s="14">
        <f>MYRANKS_H[[#This Row],[H]]/MYRANKS_H[[#This Row],[AB]]</f>
        <v>0.23584905660377359</v>
      </c>
      <c r="Q385" s="26">
        <f>MYRANKS_H[[#This Row],[R]]/24.6-VLOOKUP(MYRANKS_H[[#This Row],[POS]],ReplacementLevel_H[],COLUMN(ReplacementLevel_H[R]),FALSE)</f>
        <v>-1.2724390243902441</v>
      </c>
      <c r="R385" s="26">
        <f>MYRANKS_H[[#This Row],[HR]]/10.4-VLOOKUP(MYRANKS_H[[#This Row],[POS]],ReplacementLevel_H[],COLUMN(ReplacementLevel_H[HR]),FALSE)</f>
        <v>-0.71538461538461551</v>
      </c>
      <c r="S385" s="26">
        <f>MYRANKS_H[[#This Row],[RBI]]/24.6-VLOOKUP(MYRANKS_H[[#This Row],[POS]],ReplacementLevel_H[],COLUMN(ReplacementLevel_H[RBI]),FALSE)</f>
        <v>-1.2269918699186992</v>
      </c>
      <c r="T385" s="26">
        <f>MYRANKS_H[[#This Row],[SB]]/9.4-VLOOKUP(MYRANKS_H[[#This Row],[POS]],ReplacementLevel_H[],COLUMN(ReplacementLevel_H[SB]),FALSE)</f>
        <v>-0.27617021276595755</v>
      </c>
      <c r="U385" s="26">
        <f>((MYRANKS_H[[#This Row],[H]]+1768)/(MYRANKS_H[[#This Row],[AB]]+6617)-0.267)/0.0024-VLOOKUP(MYRANKS_H[[#This Row],[POS]],ReplacementLevel_H[],COLUMN(ReplacementLevel_H[AVG]),FALSE)</f>
        <v>-0.24599941426271488</v>
      </c>
      <c r="V385" s="26">
        <f>MYRANKS_H[[#This Row],[RSGP]]+MYRANKS_H[[#This Row],[HRSGP]]+MYRANKS_H[[#This Row],[RBISGP]]+MYRANKS_H[[#This Row],[SBSGP]]+MYRANKS_H[[#This Row],[AVGSGP]]</f>
        <v>-3.7369851367222315</v>
      </c>
    </row>
    <row r="386" spans="1:22" x14ac:dyDescent="0.25">
      <c r="A386" s="7" t="s">
        <v>18397</v>
      </c>
      <c r="B386" s="8" t="str">
        <f>VLOOKUP(MYRANKS_H[[#This Row],[PLAYERID]],PLAYERIDMAP[],COLUMN(PLAYERIDMAP[LASTNAME]),FALSE)</f>
        <v>Guzman</v>
      </c>
      <c r="C386" s="11" t="str">
        <f>VLOOKUP(MYRANKS_H[[#This Row],[PLAYERID]],PLAYERIDMAP[],COLUMN(PLAYERIDMAP[FIRSTNAME]),FALSE)</f>
        <v xml:space="preserve">Jesus </v>
      </c>
      <c r="D386" s="11" t="str">
        <f>VLOOKUP(MYRANKS_H[[#This Row],[PLAYERID]],PLAYERIDMAP[],COLUMN(PLAYERIDMAP[TEAM]),FALSE)</f>
        <v>SD</v>
      </c>
      <c r="E386" s="11" t="str">
        <f>VLOOKUP(MYRANKS_H[[#This Row],[PLAYERID]],PLAYERIDMAP[],COLUMN(PLAYERIDMAP[POS]),FALSE)</f>
        <v>1B</v>
      </c>
      <c r="F386" s="11">
        <f>VLOOKUP(MYRANKS_H[[#This Row],[PLAYERID]],PLAYERIDMAP[],COLUMN(PLAYERIDMAP[IDFANGRAPHS]),FALSE)</f>
        <v>3118</v>
      </c>
      <c r="G386" s="12">
        <f>VLOOKUP(MYRANKS_H[[#This Row],[IDFRANGRAPHS]],STEAMER_H[],COLUMN(STEAMER_H[PA]),FALSE)</f>
        <v>209</v>
      </c>
      <c r="H386" s="12">
        <f>VLOOKUP(MYRANKS_H[[#This Row],[IDFRANGRAPHS]],STEAMER_H[],COLUMN(STEAMER_H[AB]),FALSE)</f>
        <v>188</v>
      </c>
      <c r="I386" s="12">
        <f>VLOOKUP(MYRANKS_H[[#This Row],[IDFRANGRAPHS]],STEAMER_H[],COLUMN(STEAMER_H[H]),FALSE)</f>
        <v>49</v>
      </c>
      <c r="J386" s="12">
        <f>VLOOKUP(MYRANKS_H[[#This Row],[IDFRANGRAPHS]],STEAMER_H[],COLUMN(STEAMER_H[HR]),FALSE)</f>
        <v>5</v>
      </c>
      <c r="K386" s="12">
        <f>VLOOKUP(MYRANKS_H[[#This Row],[IDFRANGRAPHS]],STEAMER_H[],COLUMN(STEAMER_H[R]),FALSE)</f>
        <v>21</v>
      </c>
      <c r="L386" s="12">
        <f>VLOOKUP(MYRANKS_H[[#This Row],[IDFRANGRAPHS]],STEAMER_H[],COLUMN(STEAMER_H[RBI]),FALSE)</f>
        <v>23</v>
      </c>
      <c r="M386" s="12">
        <f>VLOOKUP(MYRANKS_H[[#This Row],[IDFRANGRAPHS]],STEAMER_H[],COLUMN(STEAMER_H[BB]),FALSE)</f>
        <v>17</v>
      </c>
      <c r="N386" s="12">
        <f>VLOOKUP(MYRANKS_H[[#This Row],[IDFRANGRAPHS]],STEAMER_H[],COLUMN(STEAMER_H[SO]),FALSE)</f>
        <v>40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0.26063829787234044</v>
      </c>
      <c r="Q386" s="26">
        <f>MYRANKS_H[[#This Row],[R]]/24.6-VLOOKUP(MYRANKS_H[[#This Row],[POS]],ReplacementLevel_H[],COLUMN(ReplacementLevel_H[R]),FALSE)</f>
        <v>-1.5163414634146344</v>
      </c>
      <c r="R386" s="26">
        <f>MYRANKS_H[[#This Row],[HR]]/10.4-VLOOKUP(MYRANKS_H[[#This Row],[POS]],ReplacementLevel_H[],COLUMN(ReplacementLevel_H[HR]),FALSE)</f>
        <v>-1.0592307692307692</v>
      </c>
      <c r="S386" s="26">
        <f>MYRANKS_H[[#This Row],[RBI]]/24.6-VLOOKUP(MYRANKS_H[[#This Row],[POS]],ReplacementLevel_H[],COLUMN(ReplacementLevel_H[RBI]),FALSE)</f>
        <v>-1.5250406504065039</v>
      </c>
      <c r="T386" s="26">
        <f>MYRANKS_H[[#This Row],[SB]]/9.4-VLOOKUP(MYRANKS_H[[#This Row],[POS]],ReplacementLevel_H[],COLUMN(ReplacementLevel_H[SB]),FALSE)</f>
        <v>-4.7234042553191496E-2</v>
      </c>
      <c r="U386" s="26">
        <f>((MYRANKS_H[[#This Row],[H]]+1768)/(MYRANKS_H[[#This Row],[AB]]+6617)-0.267)/0.0024-VLOOKUP(MYRANKS_H[[#This Row],[POS]],ReplacementLevel_H[],COLUMN(ReplacementLevel_H[AVG]),FALSE)</f>
        <v>0.24397991672789385</v>
      </c>
      <c r="V386" s="26">
        <f>MYRANKS_H[[#This Row],[RSGP]]+MYRANKS_H[[#This Row],[HRSGP]]+MYRANKS_H[[#This Row],[RBISGP]]+MYRANKS_H[[#This Row],[SBSGP]]+MYRANKS_H[[#This Row],[AVGSGP]]</f>
        <v>-3.9038670088772047</v>
      </c>
    </row>
    <row r="387" spans="1:22" ht="15" customHeight="1" x14ac:dyDescent="0.25">
      <c r="A387" s="7" t="s">
        <v>17524</v>
      </c>
      <c r="B387" s="8" t="str">
        <f>VLOOKUP(MYRANKS_H[[#This Row],[PLAYERID]],PLAYERIDMAP[],COLUMN(PLAYERIDMAP[LASTNAME]),FALSE)</f>
        <v>Carrera</v>
      </c>
      <c r="C387" s="11" t="str">
        <f>VLOOKUP(MYRANKS_H[[#This Row],[PLAYERID]],PLAYERIDMAP[],COLUMN(PLAYERIDMAP[FIRSTNAME]),FALSE)</f>
        <v xml:space="preserve">Ezequiel </v>
      </c>
      <c r="D387" s="11" t="str">
        <f>VLOOKUP(MYRANKS_H[[#This Row],[PLAYERID]],PLAYERIDMAP[],COLUMN(PLAYERIDMAP[TEAM]),FALSE)</f>
        <v>CLE</v>
      </c>
      <c r="E387" s="11" t="str">
        <f>VLOOKUP(MYRANKS_H[[#This Row],[PLAYERID]],PLAYERIDMAP[],COLUMN(PLAYERIDMAP[POS]),FALSE)</f>
        <v>OF</v>
      </c>
      <c r="F387" s="11">
        <f>VLOOKUP(MYRANKS_H[[#This Row],[PLAYERID]],PLAYERIDMAP[],COLUMN(PLAYERIDMAP[IDFANGRAPHS]),FALSE)</f>
        <v>9048</v>
      </c>
      <c r="G387" s="12">
        <f>VLOOKUP(MYRANKS_H[[#This Row],[IDFRANGRAPHS]],STEAMER_H[],COLUMN(STEAMER_H[PA]),FALSE)</f>
        <v>203</v>
      </c>
      <c r="H387" s="12">
        <f>VLOOKUP(MYRANKS_H[[#This Row],[IDFRANGRAPHS]],STEAMER_H[],COLUMN(STEAMER_H[AB]),FALSE)</f>
        <v>184</v>
      </c>
      <c r="I387" s="12">
        <f>VLOOKUP(MYRANKS_H[[#This Row],[IDFRANGRAPHS]],STEAMER_H[],COLUMN(STEAMER_H[H]),FALSE)</f>
        <v>48</v>
      </c>
      <c r="J387" s="12">
        <f>VLOOKUP(MYRANKS_H[[#This Row],[IDFRANGRAPHS]],STEAMER_H[],COLUMN(STEAMER_H[HR]),FALSE)</f>
        <v>2</v>
      </c>
      <c r="K387" s="12">
        <f>VLOOKUP(MYRANKS_H[[#This Row],[IDFRANGRAPHS]],STEAMER_H[],COLUMN(STEAMER_H[R]),FALSE)</f>
        <v>21</v>
      </c>
      <c r="L387" s="12">
        <f>VLOOKUP(MYRANKS_H[[#This Row],[IDFRANGRAPHS]],STEAMER_H[],COLUMN(STEAMER_H[RBI]),FALSE)</f>
        <v>18</v>
      </c>
      <c r="M387" s="12">
        <f>VLOOKUP(MYRANKS_H[[#This Row],[IDFRANGRAPHS]],STEAMER_H[],COLUMN(STEAMER_H[BB]),FALSE)</f>
        <v>14</v>
      </c>
      <c r="N387" s="12">
        <f>VLOOKUP(MYRANKS_H[[#This Row],[IDFRANGRAPHS]],STEAMER_H[],COLUMN(STEAMER_H[SO]),FALSE)</f>
        <v>33</v>
      </c>
      <c r="O387" s="12">
        <f>VLOOKUP(MYRANKS_H[[#This Row],[IDFRANGRAPHS]],STEAMER_H[],COLUMN(STEAMER_H[SB]),FALSE)</f>
        <v>11</v>
      </c>
      <c r="P387" s="14">
        <f>MYRANKS_H[[#This Row],[H]]/MYRANKS_H[[#This Row],[AB]]</f>
        <v>0.2608695652173913</v>
      </c>
      <c r="Q387" s="26">
        <f>MYRANKS_H[[#This Row],[R]]/24.6-VLOOKUP(MYRANKS_H[[#This Row],[POS]],ReplacementLevel_H[],COLUMN(ReplacementLevel_H[R]),FALSE)</f>
        <v>-1.5163414634146344</v>
      </c>
      <c r="R387" s="26">
        <f>MYRANKS_H[[#This Row],[HR]]/10.4-VLOOKUP(MYRANKS_H[[#This Row],[POS]],ReplacementLevel_H[],COLUMN(ReplacementLevel_H[HR]),FALSE)</f>
        <v>-0.9076923076923078</v>
      </c>
      <c r="S387" s="26">
        <f>MYRANKS_H[[#This Row],[RBI]]/24.6-VLOOKUP(MYRANKS_H[[#This Row],[POS]],ReplacementLevel_H[],COLUMN(ReplacementLevel_H[RBI]),FALSE)</f>
        <v>-1.3082926829268293</v>
      </c>
      <c r="T387" s="26">
        <f>MYRANKS_H[[#This Row],[SB]]/9.4-VLOOKUP(MYRANKS_H[[#This Row],[POS]],ReplacementLevel_H[],COLUMN(ReplacementLevel_H[SB]),FALSE)</f>
        <v>-0.16978723404255325</v>
      </c>
      <c r="U387" s="26">
        <f>((MYRANKS_H[[#This Row],[H]]+1768)/(MYRANKS_H[[#This Row],[AB]]+6617)-0.267)/0.0024-VLOOKUP(MYRANKS_H[[#This Row],[POS]],ReplacementLevel_H[],COLUMN(ReplacementLevel_H[AVG]),FALSE)</f>
        <v>8.8148311522807041E-2</v>
      </c>
      <c r="V387" s="26">
        <f>MYRANKS_H[[#This Row],[RSGP]]+MYRANKS_H[[#This Row],[HRSGP]]+MYRANKS_H[[#This Row],[RBISGP]]+MYRANKS_H[[#This Row],[SBSGP]]+MYRANKS_H[[#This Row],[AVGSGP]]</f>
        <v>-3.8139653765535182</v>
      </c>
    </row>
    <row r="388" spans="1:22" x14ac:dyDescent="0.25">
      <c r="A388" s="8" t="s">
        <v>20114</v>
      </c>
      <c r="B388" s="15" t="str">
        <f>VLOOKUP(MYRANKS_H[[#This Row],[PLAYERID]],PLAYERIDMAP[],COLUMN(PLAYERIDMAP[LASTNAME]),FALSE)</f>
        <v>Rosales</v>
      </c>
      <c r="C388" s="12" t="str">
        <f>VLOOKUP(MYRANKS_H[[#This Row],[PLAYERID]],PLAYERIDMAP[],COLUMN(PLAYERIDMAP[FIRSTNAME]),FALSE)</f>
        <v xml:space="preserve">Adam </v>
      </c>
      <c r="D388" s="12" t="str">
        <f>VLOOKUP(MYRANKS_H[[#This Row],[PLAYERID]],PLAYERIDMAP[],COLUMN(PLAYERIDMAP[TEAM]),FALSE)</f>
        <v>OAK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9682</v>
      </c>
      <c r="G388" s="12">
        <f>VLOOKUP(MYRANKS_H[[#This Row],[IDFRANGRAPHS]],STEAMER_H[],COLUMN(STEAMER_H[PA]),FALSE)</f>
        <v>163</v>
      </c>
      <c r="H388" s="12">
        <f>VLOOKUP(MYRANKS_H[[#This Row],[IDFRANGRAPHS]],STEAMER_H[],COLUMN(STEAMER_H[AB]),FALSE)</f>
        <v>147</v>
      </c>
      <c r="I388" s="12">
        <f>VLOOKUP(MYRANKS_H[[#This Row],[IDFRANGRAPHS]],STEAMER_H[],COLUMN(STEAMER_H[H]),FALSE)</f>
        <v>35</v>
      </c>
      <c r="J388" s="12">
        <f>VLOOKUP(MYRANKS_H[[#This Row],[IDFRANGRAPHS]],STEAMER_H[],COLUMN(STEAMER_H[HR]),FALSE)</f>
        <v>4</v>
      </c>
      <c r="K388" s="12">
        <f>VLOOKUP(MYRANKS_H[[#This Row],[IDFRANGRAPHS]],STEAMER_H[],COLUMN(STEAMER_H[R]),FALSE)</f>
        <v>16</v>
      </c>
      <c r="L388" s="12">
        <f>VLOOKUP(MYRANKS_H[[#This Row],[IDFRANGRAPHS]],STEAMER_H[],COLUMN(STEAMER_H[RBI]),FALSE)</f>
        <v>17</v>
      </c>
      <c r="M388" s="12">
        <f>VLOOKUP(MYRANKS_H[[#This Row],[IDFRANGRAPHS]],STEAMER_H[],COLUMN(STEAMER_H[BB]),FALSE)</f>
        <v>13</v>
      </c>
      <c r="N388" s="12">
        <f>VLOOKUP(MYRANKS_H[[#This Row],[IDFRANGRAPHS]],STEAMER_H[],COLUMN(STEAMER_H[SO]),FALSE)</f>
        <v>32</v>
      </c>
      <c r="O388" s="12">
        <f>VLOOKUP(MYRANKS_H[[#This Row],[IDFRANGRAPHS]],STEAMER_H[],COLUMN(STEAMER_H[SB]),FALSE)</f>
        <v>1</v>
      </c>
      <c r="P388" s="14">
        <f>MYRANKS_H[[#This Row],[H]]/MYRANKS_H[[#This Row],[AB]]</f>
        <v>0.23809523809523808</v>
      </c>
      <c r="Q388" s="26">
        <f>MYRANKS_H[[#This Row],[R]]/24.6-VLOOKUP(MYRANKS_H[[#This Row],[POS]],ReplacementLevel_H[],COLUMN(ReplacementLevel_H[R]),FALSE)</f>
        <v>-1.6195934959349594</v>
      </c>
      <c r="R388" s="26">
        <f>MYRANKS_H[[#This Row],[HR]]/10.4-VLOOKUP(MYRANKS_H[[#This Row],[POS]],ReplacementLevel_H[],COLUMN(ReplacementLevel_H[HR]),FALSE)</f>
        <v>-0.55538461538461537</v>
      </c>
      <c r="S388" s="26">
        <f>MYRANKS_H[[#This Row],[RBI]]/24.6-VLOOKUP(MYRANKS_H[[#This Row],[POS]],ReplacementLevel_H[],COLUMN(ReplacementLevel_H[RBI]),FALSE)</f>
        <v>-1.4089430894308945</v>
      </c>
      <c r="T388" s="26">
        <f>MYRANKS_H[[#This Row],[SB]]/9.4-VLOOKUP(MYRANKS_H[[#This Row],[POS]],ReplacementLevel_H[],COLUMN(ReplacementLevel_H[SB]),FALSE)</f>
        <v>-0.5136170212765957</v>
      </c>
      <c r="U388" s="26">
        <f>((MYRANKS_H[[#This Row],[H]]+1768)/(MYRANKS_H[[#This Row],[AB]]+6617)-0.267)/0.0024-VLOOKUP(MYRANKS_H[[#This Row],[POS]],ReplacementLevel_H[],COLUMN(ReplacementLevel_H[AVG]),FALSE)</f>
        <v>-0.34406268480190372</v>
      </c>
      <c r="V388" s="26">
        <f>MYRANKS_H[[#This Row],[RSGP]]+MYRANKS_H[[#This Row],[HRSGP]]+MYRANKS_H[[#This Row],[RBISGP]]+MYRANKS_H[[#This Row],[SBSGP]]+MYRANKS_H[[#This Row],[AVGSGP]]</f>
        <v>-4.4416009068289686</v>
      </c>
    </row>
    <row r="389" spans="1:22" x14ac:dyDescent="0.25">
      <c r="A389" s="8" t="s">
        <v>20025</v>
      </c>
      <c r="B389" s="15" t="str">
        <f>VLOOKUP(MYRANKS_H[[#This Row],[PLAYERID]],PLAYERIDMAP[],COLUMN(PLAYERIDMAP[LASTNAME]),FALSE)</f>
        <v>Roberts</v>
      </c>
      <c r="C389" s="12" t="str">
        <f>VLOOKUP(MYRANKS_H[[#This Row],[PLAYERID]],PLAYERIDMAP[],COLUMN(PLAYERIDMAP[FIRSTNAME]),FALSE)</f>
        <v xml:space="preserve">Brian </v>
      </c>
      <c r="D389" s="12" t="str">
        <f>VLOOKUP(MYRANKS_H[[#This Row],[PLAYERID]],PLAYERIDMAP[],COLUMN(PLAYERIDMAP[TEAM]),FALSE)</f>
        <v>BAL</v>
      </c>
      <c r="E389" s="12" t="str">
        <f>VLOOKUP(MYRANKS_H[[#This Row],[PLAYERID]],PLAYERIDMAP[],COLUMN(PLAYERIDMAP[POS]),FALSE)</f>
        <v>2B</v>
      </c>
      <c r="F389" s="12">
        <f>VLOOKUP(MYRANKS_H[[#This Row],[PLAYERID]],PLAYERIDMAP[],COLUMN(PLAYERIDMAP[IDFANGRAPHS]),FALSE)</f>
        <v>166</v>
      </c>
      <c r="G389" s="12">
        <f>VLOOKUP(MYRANKS_H[[#This Row],[IDFRANGRAPHS]],STEAMER_H[],COLUMN(STEAMER_H[PA]),FALSE)</f>
        <v>137</v>
      </c>
      <c r="H389" s="12">
        <f>VLOOKUP(MYRANKS_H[[#This Row],[IDFRANGRAPHS]],STEAMER_H[],COLUMN(STEAMER_H[AB]),FALSE)</f>
        <v>122</v>
      </c>
      <c r="I389" s="12">
        <f>VLOOKUP(MYRANKS_H[[#This Row],[IDFRANGRAPHS]],STEAMER_H[],COLUMN(STEAMER_H[H]),FALSE)</f>
        <v>31</v>
      </c>
      <c r="J389" s="12">
        <f>VLOOKUP(MYRANKS_H[[#This Row],[IDFRANGRAPHS]],STEAMER_H[],COLUMN(STEAMER_H[HR]),FALSE)</f>
        <v>2</v>
      </c>
      <c r="K389" s="12">
        <f>VLOOKUP(MYRANKS_H[[#This Row],[IDFRANGRAPHS]],STEAMER_H[],COLUMN(STEAMER_H[R]),FALSE)</f>
        <v>16</v>
      </c>
      <c r="L389" s="12">
        <f>VLOOKUP(MYRANKS_H[[#This Row],[IDFRANGRAPHS]],STEAMER_H[],COLUMN(STEAMER_H[RBI]),FALSE)</f>
        <v>12</v>
      </c>
      <c r="M389" s="12">
        <f>VLOOKUP(MYRANKS_H[[#This Row],[IDFRANGRAPHS]],STEAMER_H[],COLUMN(STEAMER_H[BB]),FALSE)</f>
        <v>12</v>
      </c>
      <c r="N389" s="12">
        <f>VLOOKUP(MYRANKS_H[[#This Row],[IDFRANGRAPHS]],STEAMER_H[],COLUMN(STEAMER_H[SO]),FALSE)</f>
        <v>21</v>
      </c>
      <c r="O389" s="12">
        <f>VLOOKUP(MYRANKS_H[[#This Row],[IDFRANGRAPHS]],STEAMER_H[],COLUMN(STEAMER_H[SB]),FALSE)</f>
        <v>3</v>
      </c>
      <c r="P389" s="14">
        <f>MYRANKS_H[[#This Row],[H]]/MYRANKS_H[[#This Row],[AB]]</f>
        <v>0.25409836065573771</v>
      </c>
      <c r="Q389" s="26">
        <f>MYRANKS_H[[#This Row],[R]]/24.6-VLOOKUP(MYRANKS_H[[#This Row],[POS]],ReplacementLevel_H[],COLUMN(ReplacementLevel_H[R]),FALSE)</f>
        <v>-1.6195934959349594</v>
      </c>
      <c r="R389" s="26">
        <f>MYRANKS_H[[#This Row],[HR]]/10.4-VLOOKUP(MYRANKS_H[[#This Row],[POS]],ReplacementLevel_H[],COLUMN(ReplacementLevel_H[HR]),FALSE)</f>
        <v>-0.74769230769230766</v>
      </c>
      <c r="S389" s="26">
        <f>MYRANKS_H[[#This Row],[RBI]]/24.6-VLOOKUP(MYRANKS_H[[#This Row],[POS]],ReplacementLevel_H[],COLUMN(ReplacementLevel_H[RBI]),FALSE)</f>
        <v>-1.6121951219512196</v>
      </c>
      <c r="T389" s="26">
        <f>MYRANKS_H[[#This Row],[SB]]/9.4-VLOOKUP(MYRANKS_H[[#This Row],[POS]],ReplacementLevel_H[],COLUMN(ReplacementLevel_H[SB]),FALSE)</f>
        <v>-0.30085106382978727</v>
      </c>
      <c r="U389" s="26">
        <f>((MYRANKS_H[[#This Row],[H]]+1768)/(MYRANKS_H[[#This Row],[AB]]+6617)-0.267)/0.0024-VLOOKUP(MYRANKS_H[[#This Row],[POS]],ReplacementLevel_H[],COLUMN(ReplacementLevel_H[AVG]),FALSE)</f>
        <v>-0.17935252510264219</v>
      </c>
      <c r="V389" s="26">
        <f>MYRANKS_H[[#This Row],[RSGP]]+MYRANKS_H[[#This Row],[HRSGP]]+MYRANKS_H[[#This Row],[RBISGP]]+MYRANKS_H[[#This Row],[SBSGP]]+MYRANKS_H[[#This Row],[AVGSGP]]</f>
        <v>-4.4596845145109159</v>
      </c>
    </row>
    <row r="390" spans="1:22" x14ac:dyDescent="0.25">
      <c r="A390" s="7" t="s">
        <v>17231</v>
      </c>
      <c r="B390" s="8" t="str">
        <f>VLOOKUP(MYRANKS_H[[#This Row],[PLAYERID]],PLAYERIDMAP[],COLUMN(PLAYERIDMAP[LASTNAME]),FALSE)</f>
        <v>Berry</v>
      </c>
      <c r="C390" s="11" t="str">
        <f>VLOOKUP(MYRANKS_H[[#This Row],[PLAYERID]],PLAYERIDMAP[],COLUMN(PLAYERIDMAP[FIRSTNAME]),FALSE)</f>
        <v xml:space="preserve">Quintin </v>
      </c>
      <c r="D390" s="11" t="str">
        <f>VLOOKUP(MYRANKS_H[[#This Row],[PLAYERID]],PLAYERIDMAP[],COLUMN(PLAYERIDMAP[TEAM]),FALSE)</f>
        <v>DET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9414</v>
      </c>
      <c r="G390" s="12">
        <f>VLOOKUP(MYRANKS_H[[#This Row],[IDFRANGRAPHS]],STEAMER_H[],COLUMN(STEAMER_H[PA]),FALSE)</f>
        <v>190</v>
      </c>
      <c r="H390" s="12">
        <f>VLOOKUP(MYRANKS_H[[#This Row],[IDFRANGRAPHS]],STEAMER_H[],COLUMN(STEAMER_H[AB]),FALSE)</f>
        <v>169</v>
      </c>
      <c r="I390" s="12">
        <f>VLOOKUP(MYRANKS_H[[#This Row],[IDFRANGRAPHS]],STEAMER_H[],COLUMN(STEAMER_H[H]),FALSE)</f>
        <v>40</v>
      </c>
      <c r="J390" s="12">
        <f>VLOOKUP(MYRANKS_H[[#This Row],[IDFRANGRAPHS]],STEAMER_H[],COLUMN(STEAMER_H[HR]),FALSE)</f>
        <v>2</v>
      </c>
      <c r="K390" s="12">
        <f>VLOOKUP(MYRANKS_H[[#This Row],[IDFRANGRAPHS]],STEAMER_H[],COLUMN(STEAMER_H[R]),FALSE)</f>
        <v>22</v>
      </c>
      <c r="L390" s="12">
        <f>VLOOKUP(MYRANKS_H[[#This Row],[IDFRANGRAPHS]],STEAMER_H[],COLUMN(STEAMER_H[RBI]),FALSE)</f>
        <v>16</v>
      </c>
      <c r="M390" s="12">
        <f>VLOOKUP(MYRANKS_H[[#This Row],[IDFRANGRAPHS]],STEAMER_H[],COLUMN(STEAMER_H[BB]),FALSE)</f>
        <v>16</v>
      </c>
      <c r="N390" s="12">
        <f>VLOOKUP(MYRANKS_H[[#This Row],[IDFRANGRAPHS]],STEAMER_H[],COLUMN(STEAMER_H[SO]),FALSE)</f>
        <v>44</v>
      </c>
      <c r="O390" s="12">
        <f>VLOOKUP(MYRANKS_H[[#This Row],[IDFRANGRAPHS]],STEAMER_H[],COLUMN(STEAMER_H[SB]),FALSE)</f>
        <v>13</v>
      </c>
      <c r="P390" s="14">
        <f>MYRANKS_H[[#This Row],[H]]/MYRANKS_H[[#This Row],[AB]]</f>
        <v>0.23668639053254437</v>
      </c>
      <c r="Q390" s="26">
        <f>MYRANKS_H[[#This Row],[R]]/24.6-VLOOKUP(MYRANKS_H[[#This Row],[POS]],ReplacementLevel_H[],COLUMN(ReplacementLevel_H[R]),FALSE)</f>
        <v>-1.4756910569105692</v>
      </c>
      <c r="R390" s="26">
        <f>MYRANKS_H[[#This Row],[HR]]/10.4-VLOOKUP(MYRANKS_H[[#This Row],[POS]],ReplacementLevel_H[],COLUMN(ReplacementLevel_H[HR]),FALSE)</f>
        <v>-0.9076923076923078</v>
      </c>
      <c r="S390" s="26">
        <f>MYRANKS_H[[#This Row],[RBI]]/24.6-VLOOKUP(MYRANKS_H[[#This Row],[POS]],ReplacementLevel_H[],COLUMN(ReplacementLevel_H[RBI]),FALSE)</f>
        <v>-1.3895934959349594</v>
      </c>
      <c r="T390" s="26">
        <f>MYRANKS_H[[#This Row],[SB]]/9.4-VLOOKUP(MYRANKS_H[[#This Row],[POS]],ReplacementLevel_H[],COLUMN(ReplacementLevel_H[SB]),FALSE)</f>
        <v>4.2978723404255126E-2</v>
      </c>
      <c r="U390" s="26">
        <f>((MYRANKS_H[[#This Row],[H]]+1768)/(MYRANKS_H[[#This Row],[AB]]+6617)-0.267)/0.0024-VLOOKUP(MYRANKS_H[[#This Row],[POS]],ReplacementLevel_H[],COLUMN(ReplacementLevel_H[AVG]),FALSE)</f>
        <v>-0.15713036644071321</v>
      </c>
      <c r="V390" s="26">
        <f>MYRANKS_H[[#This Row],[RSGP]]+MYRANKS_H[[#This Row],[HRSGP]]+MYRANKS_H[[#This Row],[RBISGP]]+MYRANKS_H[[#This Row],[SBSGP]]+MYRANKS_H[[#This Row],[AVGSGP]]</f>
        <v>-3.8871285035742944</v>
      </c>
    </row>
    <row r="391" spans="1:22" x14ac:dyDescent="0.25">
      <c r="A391" s="7" t="s">
        <v>17427</v>
      </c>
      <c r="B391" s="8" t="str">
        <f>VLOOKUP(MYRANKS_H[[#This Row],[PLAYERID]],PLAYERIDMAP[],COLUMN(PLAYERIDMAP[LASTNAME]),FALSE)</f>
        <v>Byrd</v>
      </c>
      <c r="C391" s="11" t="str">
        <f>VLOOKUP(MYRANKS_H[[#This Row],[PLAYERID]],PLAYERIDMAP[],COLUMN(PLAYERIDMAP[FIRSTNAME]),FALSE)</f>
        <v xml:space="preserve">Marlon </v>
      </c>
      <c r="D391" s="11" t="str">
        <f>VLOOKUP(MYRANKS_H[[#This Row],[PLAYERID]],PLAYERIDMAP[],COLUMN(PLAYERIDMAP[TEAM]),FALSE)</f>
        <v>BOS</v>
      </c>
      <c r="E391" s="11" t="str">
        <f>VLOOKUP(MYRANKS_H[[#This Row],[PLAYERID]],PLAYERIDMAP[],COLUMN(PLAYERIDMAP[POS]),FALSE)</f>
        <v>OF</v>
      </c>
      <c r="F391" s="11">
        <f>VLOOKUP(MYRANKS_H[[#This Row],[PLAYERID]],PLAYERIDMAP[],COLUMN(PLAYERIDMAP[IDFANGRAPHS]),FALSE)</f>
        <v>950</v>
      </c>
      <c r="G391" s="12">
        <f>VLOOKUP(MYRANKS_H[[#This Row],[IDFRANGRAPHS]],STEAMER_H[],COLUMN(STEAMER_H[PA]),FALSE)</f>
        <v>256</v>
      </c>
      <c r="H391" s="12">
        <f>VLOOKUP(MYRANKS_H[[#This Row],[IDFRANGRAPHS]],STEAMER_H[],COLUMN(STEAMER_H[AB]),FALSE)</f>
        <v>234</v>
      </c>
      <c r="I391" s="12">
        <f>VLOOKUP(MYRANKS_H[[#This Row],[IDFRANGRAPHS]],STEAMER_H[],COLUMN(STEAMER_H[H]),FALSE)</f>
        <v>62</v>
      </c>
      <c r="J391" s="12">
        <f>VLOOKUP(MYRANKS_H[[#This Row],[IDFRANGRAPHS]],STEAMER_H[],COLUMN(STEAMER_H[HR]),FALSE)</f>
        <v>5</v>
      </c>
      <c r="K391" s="12">
        <f>VLOOKUP(MYRANKS_H[[#This Row],[IDFRANGRAPHS]],STEAMER_H[],COLUMN(STEAMER_H[R]),FALSE)</f>
        <v>27</v>
      </c>
      <c r="L391" s="12">
        <f>VLOOKUP(MYRANKS_H[[#This Row],[IDFRANGRAPHS]],STEAMER_H[],COLUMN(STEAMER_H[RBI]),FALSE)</f>
        <v>28</v>
      </c>
      <c r="M391" s="12">
        <f>VLOOKUP(MYRANKS_H[[#This Row],[IDFRANGRAPHS]],STEAMER_H[],COLUMN(STEAMER_H[BB]),FALSE)</f>
        <v>14</v>
      </c>
      <c r="N391" s="12">
        <f>VLOOKUP(MYRANKS_H[[#This Row],[IDFRANGRAPHS]],STEAMER_H[],COLUMN(STEAMER_H[SO]),FALSE)</f>
        <v>45</v>
      </c>
      <c r="O391" s="12">
        <f>VLOOKUP(MYRANKS_H[[#This Row],[IDFRANGRAPHS]],STEAMER_H[],COLUMN(STEAMER_H[SB]),FALSE)</f>
        <v>1</v>
      </c>
      <c r="P391" s="14">
        <f>MYRANKS_H[[#This Row],[H]]/MYRANKS_H[[#This Row],[AB]]</f>
        <v>0.26495726495726496</v>
      </c>
      <c r="Q391" s="26">
        <f>MYRANKS_H[[#This Row],[R]]/24.6-VLOOKUP(MYRANKS_H[[#This Row],[POS]],ReplacementLevel_H[],COLUMN(ReplacementLevel_H[R]),FALSE)</f>
        <v>-1.2724390243902441</v>
      </c>
      <c r="R391" s="26">
        <f>MYRANKS_H[[#This Row],[HR]]/10.4-VLOOKUP(MYRANKS_H[[#This Row],[POS]],ReplacementLevel_H[],COLUMN(ReplacementLevel_H[HR]),FALSE)</f>
        <v>-0.61923076923076936</v>
      </c>
      <c r="S391" s="26">
        <f>MYRANKS_H[[#This Row],[RBI]]/24.6-VLOOKUP(MYRANKS_H[[#This Row],[POS]],ReplacementLevel_H[],COLUMN(ReplacementLevel_H[RBI]),FALSE)</f>
        <v>-0.90178861788617892</v>
      </c>
      <c r="T391" s="26">
        <f>MYRANKS_H[[#This Row],[SB]]/9.4-VLOOKUP(MYRANKS_H[[#This Row],[POS]],ReplacementLevel_H[],COLUMN(ReplacementLevel_H[SB]),FALSE)</f>
        <v>-1.2336170212765958</v>
      </c>
      <c r="U391" s="26">
        <f>((MYRANKS_H[[#This Row],[H]]+1768)/(MYRANKS_H[[#This Row],[AB]]+6617)-0.267)/0.0024-VLOOKUP(MYRANKS_H[[#This Row],[POS]],ReplacementLevel_H[],COLUMN(ReplacementLevel_H[AVG]),FALSE)</f>
        <v>0.12762078528681992</v>
      </c>
      <c r="V391" s="26">
        <f>MYRANKS_H[[#This Row],[RSGP]]+MYRANKS_H[[#This Row],[HRSGP]]+MYRANKS_H[[#This Row],[RBISGP]]+MYRANKS_H[[#This Row],[SBSGP]]+MYRANKS_H[[#This Row],[AVGSGP]]</f>
        <v>-3.8994546474969685</v>
      </c>
    </row>
    <row r="392" spans="1:22" ht="15" customHeight="1" x14ac:dyDescent="0.25">
      <c r="A392" s="7" t="s">
        <v>17947</v>
      </c>
      <c r="B392" s="8" t="str">
        <f>VLOOKUP(MYRANKS_H[[#This Row],[PLAYERID]],PLAYERIDMAP[],COLUMN(PLAYERIDMAP[LASTNAME]),FALSE)</f>
        <v>Dozier</v>
      </c>
      <c r="C392" s="11" t="str">
        <f>VLOOKUP(MYRANKS_H[[#This Row],[PLAYERID]],PLAYERIDMAP[],COLUMN(PLAYERIDMAP[FIRSTNAME]),FALSE)</f>
        <v xml:space="preserve">Brian </v>
      </c>
      <c r="D392" s="11" t="str">
        <f>VLOOKUP(MYRANKS_H[[#This Row],[PLAYERID]],PLAYERIDMAP[],COLUMN(PLAYERIDMAP[TEAM]),FALSE)</f>
        <v>MIN</v>
      </c>
      <c r="E392" s="11" t="str">
        <f>VLOOKUP(MYRANKS_H[[#This Row],[PLAYERID]],PLAYERIDMAP[],COLUMN(PLAYERIDMAP[POS]),FALSE)</f>
        <v>SS</v>
      </c>
      <c r="F392" s="11">
        <f>VLOOKUP(MYRANKS_H[[#This Row],[PLAYERID]],PLAYERIDMAP[],COLUMN(PLAYERIDMAP[IDFANGRAPHS]),FALSE)</f>
        <v>9810</v>
      </c>
      <c r="G392" s="12">
        <f>VLOOKUP(MYRANKS_H[[#This Row],[IDFRANGRAPHS]],STEAMER_H[],COLUMN(STEAMER_H[PA]),FALSE)</f>
        <v>205</v>
      </c>
      <c r="H392" s="12">
        <f>VLOOKUP(MYRANKS_H[[#This Row],[IDFRANGRAPHS]],STEAMER_H[],COLUMN(STEAMER_H[AB]),FALSE)</f>
        <v>188</v>
      </c>
      <c r="I392" s="12">
        <f>VLOOKUP(MYRANKS_H[[#This Row],[IDFRANGRAPHS]],STEAMER_H[],COLUMN(STEAMER_H[H]),FALSE)</f>
        <v>47</v>
      </c>
      <c r="J392" s="12">
        <f>VLOOKUP(MYRANKS_H[[#This Row],[IDFRANGRAPHS]],STEAMER_H[],COLUMN(STEAMER_H[HR]),FALSE)</f>
        <v>3</v>
      </c>
      <c r="K392" s="12">
        <f>VLOOKUP(MYRANKS_H[[#This Row],[IDFRANGRAPHS]],STEAMER_H[],COLUMN(STEAMER_H[R]),FALSE)</f>
        <v>20</v>
      </c>
      <c r="L392" s="12">
        <f>VLOOKUP(MYRANKS_H[[#This Row],[IDFRANGRAPHS]],STEAMER_H[],COLUMN(STEAMER_H[RBI]),FALSE)</f>
        <v>19</v>
      </c>
      <c r="M392" s="12">
        <f>VLOOKUP(MYRANKS_H[[#This Row],[IDFRANGRAPHS]],STEAMER_H[],COLUMN(STEAMER_H[BB]),FALSE)</f>
        <v>12</v>
      </c>
      <c r="N392" s="12">
        <f>VLOOKUP(MYRANKS_H[[#This Row],[IDFRANGRAPHS]],STEAMER_H[],COLUMN(STEAMER_H[SO]),FALSE)</f>
        <v>32</v>
      </c>
      <c r="O392" s="12">
        <f>VLOOKUP(MYRANKS_H[[#This Row],[IDFRANGRAPHS]],STEAMER_H[],COLUMN(STEAMER_H[SB]),FALSE)</f>
        <v>5</v>
      </c>
      <c r="P392" s="14">
        <f>MYRANKS_H[[#This Row],[H]]/MYRANKS_H[[#This Row],[AB]]</f>
        <v>0.25</v>
      </c>
      <c r="Q392" s="26">
        <f>MYRANKS_H[[#This Row],[R]]/24.6-VLOOKUP(MYRANKS_H[[#This Row],[POS]],ReplacementLevel_H[],COLUMN(ReplacementLevel_H[R]),FALSE)</f>
        <v>-1.2669918699186993</v>
      </c>
      <c r="R392" s="26">
        <f>MYRANKS_H[[#This Row],[HR]]/10.4-VLOOKUP(MYRANKS_H[[#This Row],[POS]],ReplacementLevel_H[],COLUMN(ReplacementLevel_H[HR]),FALSE)</f>
        <v>-0.61153846153846159</v>
      </c>
      <c r="S392" s="26">
        <f>MYRANKS_H[[#This Row],[RBI]]/24.6-VLOOKUP(MYRANKS_H[[#This Row],[POS]],ReplacementLevel_H[],COLUMN(ReplacementLevel_H[RBI]),FALSE)</f>
        <v>-1.1676422764227641</v>
      </c>
      <c r="T392" s="26">
        <f>MYRANKS_H[[#This Row],[SB]]/9.4-VLOOKUP(MYRANKS_H[[#This Row],[POS]],ReplacementLevel_H[],COLUMN(ReplacementLevel_H[SB]),FALSE)</f>
        <v>-0.93808510638297871</v>
      </c>
      <c r="U392" s="26">
        <f>((MYRANKS_H[[#This Row],[H]]+1768)/(MYRANKS_H[[#This Row],[AB]]+6617)-0.267)/0.0024-VLOOKUP(MYRANKS_H[[#This Row],[POS]],ReplacementLevel_H[],COLUMN(ReplacementLevel_H[AVG]),FALSE)</f>
        <v>1.1520940484940415E-2</v>
      </c>
      <c r="V392" s="26">
        <f>MYRANKS_H[[#This Row],[RSGP]]+MYRANKS_H[[#This Row],[HRSGP]]+MYRANKS_H[[#This Row],[RBISGP]]+MYRANKS_H[[#This Row],[SBSGP]]+MYRANKS_H[[#This Row],[AVGSGP]]</f>
        <v>-3.9727367737779629</v>
      </c>
    </row>
    <row r="393" spans="1:22" x14ac:dyDescent="0.25">
      <c r="A393" s="7" t="s">
        <v>19444</v>
      </c>
      <c r="B393" s="8" t="str">
        <f>VLOOKUP(MYRANKS_H[[#This Row],[PLAYERID]],PLAYERIDMAP[],COLUMN(PLAYERIDMAP[LASTNAME]),FALSE)</f>
        <v>Morgan</v>
      </c>
      <c r="C393" s="11" t="str">
        <f>VLOOKUP(MYRANKS_H[[#This Row],[PLAYERID]],PLAYERIDMAP[],COLUMN(PLAYERIDMAP[FIRSTNAME]),FALSE)</f>
        <v xml:space="preserve">Nyjer </v>
      </c>
      <c r="D393" s="11" t="str">
        <f>VLOOKUP(MYRANKS_H[[#This Row],[PLAYERID]],PLAYERIDMAP[],COLUMN(PLAYERIDMAP[TEAM]),FALSE)</f>
        <v>MIL</v>
      </c>
      <c r="E393" s="11" t="str">
        <f>VLOOKUP(MYRANKS_H[[#This Row],[PLAYERID]],PLAYERIDMAP[],COLUMN(PLAYERIDMAP[POS]),FALSE)</f>
        <v>OF</v>
      </c>
      <c r="F393" s="11">
        <f>VLOOKUP(MYRANKS_H[[#This Row],[PLAYERID]],PLAYERIDMAP[],COLUMN(PLAYERIDMAP[IDFANGRAPHS]),FALSE)</f>
        <v>4885</v>
      </c>
      <c r="G393" s="12">
        <f>VLOOKUP(MYRANKS_H[[#This Row],[IDFRANGRAPHS]],STEAMER_H[],COLUMN(STEAMER_H[PA]),FALSE)</f>
        <v>243</v>
      </c>
      <c r="H393" s="12">
        <f>VLOOKUP(MYRANKS_H[[#This Row],[IDFRANGRAPHS]],STEAMER_H[],COLUMN(STEAMER_H[AB]),FALSE)</f>
        <v>219</v>
      </c>
      <c r="I393" s="12">
        <f>VLOOKUP(MYRANKS_H[[#This Row],[IDFRANGRAPHS]],STEAMER_H[],COLUMN(STEAMER_H[H]),FALSE)</f>
        <v>58</v>
      </c>
      <c r="J393" s="12">
        <f>VLOOKUP(MYRANKS_H[[#This Row],[IDFRANGRAPHS]],STEAMER_H[],COLUMN(STEAMER_H[HR]),FALSE)</f>
        <v>2</v>
      </c>
      <c r="K393" s="12">
        <f>VLOOKUP(MYRANKS_H[[#This Row],[IDFRANGRAPHS]],STEAMER_H[],COLUMN(STEAMER_H[R]),FALSE)</f>
        <v>25</v>
      </c>
      <c r="L393" s="12">
        <f>VLOOKUP(MYRANKS_H[[#This Row],[IDFRANGRAPHS]],STEAMER_H[],COLUMN(STEAMER_H[RBI]),FALSE)</f>
        <v>21</v>
      </c>
      <c r="M393" s="12">
        <f>VLOOKUP(MYRANKS_H[[#This Row],[IDFRANGRAPHS]],STEAMER_H[],COLUMN(STEAMER_H[BB]),FALSE)</f>
        <v>16</v>
      </c>
      <c r="N393" s="12">
        <f>VLOOKUP(MYRANKS_H[[#This Row],[IDFRANGRAPHS]],STEAMER_H[],COLUMN(STEAMER_H[SO]),FALSE)</f>
        <v>44</v>
      </c>
      <c r="O393" s="12">
        <f>VLOOKUP(MYRANKS_H[[#This Row],[IDFRANGRAPHS]],STEAMER_H[],COLUMN(STEAMER_H[SB]),FALSE)</f>
        <v>7</v>
      </c>
      <c r="P393" s="14">
        <f>MYRANKS_H[[#This Row],[H]]/MYRANKS_H[[#This Row],[AB]]</f>
        <v>0.26484018264840181</v>
      </c>
      <c r="Q393" s="26">
        <f>MYRANKS_H[[#This Row],[R]]/24.6-VLOOKUP(MYRANKS_H[[#This Row],[POS]],ReplacementLevel_H[],COLUMN(ReplacementLevel_H[R]),FALSE)</f>
        <v>-1.3537398373983742</v>
      </c>
      <c r="R393" s="26">
        <f>MYRANKS_H[[#This Row],[HR]]/10.4-VLOOKUP(MYRANKS_H[[#This Row],[POS]],ReplacementLevel_H[],COLUMN(ReplacementLevel_H[HR]),FALSE)</f>
        <v>-0.9076923076923078</v>
      </c>
      <c r="S393" s="26">
        <f>MYRANKS_H[[#This Row],[RBI]]/24.6-VLOOKUP(MYRANKS_H[[#This Row],[POS]],ReplacementLevel_H[],COLUMN(ReplacementLevel_H[RBI]),FALSE)</f>
        <v>-1.1863414634146343</v>
      </c>
      <c r="T393" s="26">
        <f>MYRANKS_H[[#This Row],[SB]]/9.4-VLOOKUP(MYRANKS_H[[#This Row],[POS]],ReplacementLevel_H[],COLUMN(ReplacementLevel_H[SB]),FALSE)</f>
        <v>-0.59531914893617033</v>
      </c>
      <c r="U393" s="26">
        <f>((MYRANKS_H[[#This Row],[H]]+1768)/(MYRANKS_H[[#This Row],[AB]]+6617)-0.267)/0.0024-VLOOKUP(MYRANKS_H[[#This Row],[POS]],ReplacementLevel_H[],COLUMN(ReplacementLevel_H[AVG]),FALSE)</f>
        <v>0.12803003705871241</v>
      </c>
      <c r="V393" s="26">
        <f>MYRANKS_H[[#This Row],[RSGP]]+MYRANKS_H[[#This Row],[HRSGP]]+MYRANKS_H[[#This Row],[RBISGP]]+MYRANKS_H[[#This Row],[SBSGP]]+MYRANKS_H[[#This Row],[AVGSGP]]</f>
        <v>-3.9150627203827737</v>
      </c>
    </row>
    <row r="394" spans="1:22" ht="15" customHeight="1" x14ac:dyDescent="0.25">
      <c r="A394" s="8" t="s">
        <v>20486</v>
      </c>
      <c r="B394" s="15" t="str">
        <f>VLOOKUP(MYRANKS_H[[#This Row],[PLAYERID]],PLAYERIDMAP[],COLUMN(PLAYERIDMAP[LASTNAME]),FALSE)</f>
        <v>Thames</v>
      </c>
      <c r="C394" s="12" t="str">
        <f>VLOOKUP(MYRANKS_H[[#This Row],[PLAYERID]],PLAYERIDMAP[],COLUMN(PLAYERIDMAP[FIRSTNAME]),FALSE)</f>
        <v xml:space="preserve">Eric </v>
      </c>
      <c r="D394" s="12" t="str">
        <f>VLOOKUP(MYRANKS_H[[#This Row],[PLAYERID]],PLAYERIDMAP[],COLUMN(PLAYERIDMAP[TEAM]),FALSE)</f>
        <v>SEA</v>
      </c>
      <c r="E394" s="12" t="str">
        <f>VLOOKUP(MYRANKS_H[[#This Row],[PLAYERID]],PLAYERIDMAP[],COLUMN(PLAYERIDMAP[POS]),FALSE)</f>
        <v>OF</v>
      </c>
      <c r="F394" s="12">
        <f>VLOOKUP(MYRANKS_H[[#This Row],[PLAYERID]],PLAYERIDMAP[],COLUMN(PLAYERIDMAP[IDFANGRAPHS]),FALSE)</f>
        <v>3711</v>
      </c>
      <c r="G394" s="12">
        <f>VLOOKUP(MYRANKS_H[[#This Row],[IDFRANGRAPHS]],STEAMER_H[],COLUMN(STEAMER_H[PA]),FALSE)</f>
        <v>239</v>
      </c>
      <c r="H394" s="12">
        <f>VLOOKUP(MYRANKS_H[[#This Row],[IDFRANGRAPHS]],STEAMER_H[],COLUMN(STEAMER_H[AB]),FALSE)</f>
        <v>216</v>
      </c>
      <c r="I394" s="12">
        <f>VLOOKUP(MYRANKS_H[[#This Row],[IDFRANGRAPHS]],STEAMER_H[],COLUMN(STEAMER_H[H]),FALSE)</f>
        <v>54</v>
      </c>
      <c r="J394" s="12">
        <f>VLOOKUP(MYRANKS_H[[#This Row],[IDFRANGRAPHS]],STEAMER_H[],COLUMN(STEAMER_H[HR]),FALSE)</f>
        <v>7</v>
      </c>
      <c r="K394" s="12">
        <f>VLOOKUP(MYRANKS_H[[#This Row],[IDFRANGRAPHS]],STEAMER_H[],COLUMN(STEAMER_H[R]),FALSE)</f>
        <v>25</v>
      </c>
      <c r="L394" s="12">
        <f>VLOOKUP(MYRANKS_H[[#This Row],[IDFRANGRAPHS]],STEAMER_H[],COLUMN(STEAMER_H[RBI]),FALSE)</f>
        <v>27</v>
      </c>
      <c r="M394" s="12">
        <f>VLOOKUP(MYRANKS_H[[#This Row],[IDFRANGRAPHS]],STEAMER_H[],COLUMN(STEAMER_H[BB]),FALSE)</f>
        <v>17</v>
      </c>
      <c r="N394" s="12">
        <f>VLOOKUP(MYRANKS_H[[#This Row],[IDFRANGRAPHS]],STEAMER_H[],COLUMN(STEAMER_H[SO]),FALSE)</f>
        <v>56</v>
      </c>
      <c r="O394" s="12">
        <f>VLOOKUP(MYRANKS_H[[#This Row],[IDFRANGRAPHS]],STEAMER_H[],COLUMN(STEAMER_H[SB]),FALSE)</f>
        <v>2</v>
      </c>
      <c r="P394" s="14">
        <f>MYRANKS_H[[#This Row],[H]]/MYRANKS_H[[#This Row],[AB]]</f>
        <v>0.25</v>
      </c>
      <c r="Q394" s="26">
        <f>MYRANKS_H[[#This Row],[R]]/24.6-VLOOKUP(MYRANKS_H[[#This Row],[POS]],ReplacementLevel_H[],COLUMN(ReplacementLevel_H[R]),FALSE)</f>
        <v>-1.3537398373983742</v>
      </c>
      <c r="R394" s="26">
        <f>MYRANKS_H[[#This Row],[HR]]/10.4-VLOOKUP(MYRANKS_H[[#This Row],[POS]],ReplacementLevel_H[],COLUMN(ReplacementLevel_H[HR]),FALSE)</f>
        <v>-0.42692307692307707</v>
      </c>
      <c r="S394" s="26">
        <f>MYRANKS_H[[#This Row],[RBI]]/24.6-VLOOKUP(MYRANKS_H[[#This Row],[POS]],ReplacementLevel_H[],COLUMN(ReplacementLevel_H[RBI]),FALSE)</f>
        <v>-0.94243902439024407</v>
      </c>
      <c r="T394" s="26">
        <f>MYRANKS_H[[#This Row],[SB]]/9.4-VLOOKUP(MYRANKS_H[[#This Row],[POS]],ReplacementLevel_H[],COLUMN(ReplacementLevel_H[SB]),FALSE)</f>
        <v>-1.1272340425531915</v>
      </c>
      <c r="U394" s="26">
        <f>((MYRANKS_H[[#This Row],[H]]+1768)/(MYRANKS_H[[#This Row],[AB]]+6617)-0.267)/0.0024-VLOOKUP(MYRANKS_H[[#This Row],[POS]],ReplacementLevel_H[],COLUMN(ReplacementLevel_H[AVG]),FALSE)</f>
        <v>-6.7019366798390836E-2</v>
      </c>
      <c r="V394" s="26">
        <f>MYRANKS_H[[#This Row],[RSGP]]+MYRANKS_H[[#This Row],[HRSGP]]+MYRANKS_H[[#This Row],[RBISGP]]+MYRANKS_H[[#This Row],[SBSGP]]+MYRANKS_H[[#This Row],[AVGSGP]]</f>
        <v>-3.9173553480632783</v>
      </c>
    </row>
    <row r="395" spans="1:22" ht="15" customHeight="1" x14ac:dyDescent="0.25">
      <c r="A395" s="7" t="s">
        <v>17722</v>
      </c>
      <c r="B395" s="8" t="str">
        <f>VLOOKUP(MYRANKS_H[[#This Row],[PLAYERID]],PLAYERIDMAP[],COLUMN(PLAYERIDMAP[LASTNAME]),FALSE)</f>
        <v>Cowgill</v>
      </c>
      <c r="C395" s="11" t="str">
        <f>VLOOKUP(MYRANKS_H[[#This Row],[PLAYERID]],PLAYERIDMAP[],COLUMN(PLAYERIDMAP[FIRSTNAME]),FALSE)</f>
        <v xml:space="preserve">Collin </v>
      </c>
      <c r="D395" s="11" t="str">
        <f>VLOOKUP(MYRANKS_H[[#This Row],[PLAYERID]],PLAYERIDMAP[],COLUMN(PLAYERIDMAP[TEAM]),FALSE)</f>
        <v>NYM</v>
      </c>
      <c r="E395" s="11" t="str">
        <f>VLOOKUP(MYRANKS_H[[#This Row],[PLAYERID]],PLAYERIDMAP[],COLUMN(PLAYERIDMAP[POS]),FALSE)</f>
        <v>OF</v>
      </c>
      <c r="F395" s="11">
        <f>VLOOKUP(MYRANKS_H[[#This Row],[PLAYERID]],PLAYERIDMAP[],COLUMN(PLAYERIDMAP[IDFANGRAPHS]),FALSE)</f>
        <v>7250</v>
      </c>
      <c r="G395" s="12">
        <f>VLOOKUP(MYRANKS_H[[#This Row],[IDFRANGRAPHS]],STEAMER_H[],COLUMN(STEAMER_H[PA]),FALSE)</f>
        <v>225</v>
      </c>
      <c r="H395" s="12">
        <f>VLOOKUP(MYRANKS_H[[#This Row],[IDFRANGRAPHS]],STEAMER_H[],COLUMN(STEAMER_H[AB]),FALSE)</f>
        <v>203</v>
      </c>
      <c r="I395" s="12">
        <f>VLOOKUP(MYRANKS_H[[#This Row],[IDFRANGRAPHS]],STEAMER_H[],COLUMN(STEAMER_H[H]),FALSE)</f>
        <v>52</v>
      </c>
      <c r="J395" s="12">
        <f>VLOOKUP(MYRANKS_H[[#This Row],[IDFRANGRAPHS]],STEAMER_H[],COLUMN(STEAMER_H[HR]),FALSE)</f>
        <v>4</v>
      </c>
      <c r="K395" s="12">
        <f>VLOOKUP(MYRANKS_H[[#This Row],[IDFRANGRAPHS]],STEAMER_H[],COLUMN(STEAMER_H[R]),FALSE)</f>
        <v>21</v>
      </c>
      <c r="L395" s="12">
        <f>VLOOKUP(MYRANKS_H[[#This Row],[IDFRANGRAPHS]],STEAMER_H[],COLUMN(STEAMER_H[RBI]),FALSE)</f>
        <v>22</v>
      </c>
      <c r="M395" s="12">
        <f>VLOOKUP(MYRANKS_H[[#This Row],[IDFRANGRAPHS]],STEAMER_H[],COLUMN(STEAMER_H[BB]),FALSE)</f>
        <v>17</v>
      </c>
      <c r="N395" s="12">
        <f>VLOOKUP(MYRANKS_H[[#This Row],[IDFRANGRAPHS]],STEAMER_H[],COLUMN(STEAMER_H[SO]),FALSE)</f>
        <v>41</v>
      </c>
      <c r="O395" s="12">
        <f>VLOOKUP(MYRANKS_H[[#This Row],[IDFRANGRAPHS]],STEAMER_H[],COLUMN(STEAMER_H[SB]),FALSE)</f>
        <v>7</v>
      </c>
      <c r="P395" s="14">
        <f>MYRANKS_H[[#This Row],[H]]/MYRANKS_H[[#This Row],[AB]]</f>
        <v>0.25615763546798032</v>
      </c>
      <c r="Q395" s="26">
        <f>MYRANKS_H[[#This Row],[R]]/24.6-VLOOKUP(MYRANKS_H[[#This Row],[POS]],ReplacementLevel_H[],COLUMN(ReplacementLevel_H[R]),FALSE)</f>
        <v>-1.5163414634146344</v>
      </c>
      <c r="R395" s="26">
        <f>MYRANKS_H[[#This Row],[HR]]/10.4-VLOOKUP(MYRANKS_H[[#This Row],[POS]],ReplacementLevel_H[],COLUMN(ReplacementLevel_H[HR]),FALSE)</f>
        <v>-0.71538461538461551</v>
      </c>
      <c r="S395" s="26">
        <f>MYRANKS_H[[#This Row],[RBI]]/24.6-VLOOKUP(MYRANKS_H[[#This Row],[POS]],ReplacementLevel_H[],COLUMN(ReplacementLevel_H[RBI]),FALSE)</f>
        <v>-1.1456910569105692</v>
      </c>
      <c r="T395" s="26">
        <f>MYRANKS_H[[#This Row],[SB]]/9.4-VLOOKUP(MYRANKS_H[[#This Row],[POS]],ReplacementLevel_H[],COLUMN(ReplacementLevel_H[SB]),FALSE)</f>
        <v>-0.59531914893617033</v>
      </c>
      <c r="U395" s="26">
        <f>((MYRANKS_H[[#This Row],[H]]+1768)/(MYRANKS_H[[#This Row],[AB]]+6617)-0.267)/0.0024-VLOOKUP(MYRANKS_H[[#This Row],[POS]],ReplacementLevel_H[],COLUMN(ReplacementLevel_H[AVG]),FALSE)</f>
        <v>2.2570869990212294E-2</v>
      </c>
      <c r="V395" s="26">
        <f>MYRANKS_H[[#This Row],[RSGP]]+MYRANKS_H[[#This Row],[HRSGP]]+MYRANKS_H[[#This Row],[RBISGP]]+MYRANKS_H[[#This Row],[SBSGP]]+MYRANKS_H[[#This Row],[AVGSGP]]</f>
        <v>-3.950165414655777</v>
      </c>
    </row>
    <row r="396" spans="1:22" ht="15" customHeight="1" x14ac:dyDescent="0.25">
      <c r="A396" s="7" t="s">
        <v>17158</v>
      </c>
      <c r="B396" s="8" t="str">
        <f>VLOOKUP(MYRANKS_H[[#This Row],[PLAYERID]],PLAYERIDMAP[],COLUMN(PLAYERIDMAP[LASTNAME]),FALSE)</f>
        <v>Bay</v>
      </c>
      <c r="C396" s="11" t="str">
        <f>VLOOKUP(MYRANKS_H[[#This Row],[PLAYERID]],PLAYERIDMAP[],COLUMN(PLAYERIDMAP[FIRSTNAME]),FALSE)</f>
        <v xml:space="preserve">Jason </v>
      </c>
      <c r="D396" s="11" t="str">
        <f>VLOOKUP(MYRANKS_H[[#This Row],[PLAYERID]],PLAYERIDMAP[],COLUMN(PLAYERIDMAP[TEAM]),FALSE)</f>
        <v>SEA</v>
      </c>
      <c r="E396" s="11" t="str">
        <f>VLOOKUP(MYRANKS_H[[#This Row],[PLAYERID]],PLAYERIDMAP[],COLUMN(PLAYERIDMAP[POS]),FALSE)</f>
        <v>OF</v>
      </c>
      <c r="F396" s="11">
        <f>VLOOKUP(MYRANKS_H[[#This Row],[PLAYERID]],PLAYERIDMAP[],COLUMN(PLAYERIDMAP[IDFANGRAPHS]),FALSE)</f>
        <v>1717</v>
      </c>
      <c r="G396" s="12">
        <f>VLOOKUP(MYRANKS_H[[#This Row],[IDFRANGRAPHS]],STEAMER_H[],COLUMN(STEAMER_H[PA]),FALSE)</f>
        <v>236</v>
      </c>
      <c r="H396" s="12">
        <f>VLOOKUP(MYRANKS_H[[#This Row],[IDFRANGRAPHS]],STEAMER_H[],COLUMN(STEAMER_H[AB]),FALSE)</f>
        <v>204</v>
      </c>
      <c r="I396" s="12">
        <f>VLOOKUP(MYRANKS_H[[#This Row],[IDFRANGRAPHS]],STEAMER_H[],COLUMN(STEAMER_H[H]),FALSE)</f>
        <v>47</v>
      </c>
      <c r="J396" s="12">
        <f>VLOOKUP(MYRANKS_H[[#This Row],[IDFRANGRAPHS]],STEAMER_H[],COLUMN(STEAMER_H[HR]),FALSE)</f>
        <v>7</v>
      </c>
      <c r="K396" s="12">
        <f>VLOOKUP(MYRANKS_H[[#This Row],[IDFRANGRAPHS]],STEAMER_H[],COLUMN(STEAMER_H[R]),FALSE)</f>
        <v>26</v>
      </c>
      <c r="L396" s="12">
        <f>VLOOKUP(MYRANKS_H[[#This Row],[IDFRANGRAPHS]],STEAMER_H[],COLUMN(STEAMER_H[RBI]),FALSE)</f>
        <v>25</v>
      </c>
      <c r="M396" s="12">
        <f>VLOOKUP(MYRANKS_H[[#This Row],[IDFRANGRAPHS]],STEAMER_H[],COLUMN(STEAMER_H[BB]),FALSE)</f>
        <v>28</v>
      </c>
      <c r="N396" s="12">
        <f>VLOOKUP(MYRANKS_H[[#This Row],[IDFRANGRAPHS]],STEAMER_H[],COLUMN(STEAMER_H[SO]),FALSE)</f>
        <v>56</v>
      </c>
      <c r="O396" s="12">
        <f>VLOOKUP(MYRANKS_H[[#This Row],[IDFRANGRAPHS]],STEAMER_H[],COLUMN(STEAMER_H[SB]),FALSE)</f>
        <v>4</v>
      </c>
      <c r="P396" s="14">
        <f>MYRANKS_H[[#This Row],[H]]/MYRANKS_H[[#This Row],[AB]]</f>
        <v>0.23039215686274508</v>
      </c>
      <c r="Q396" s="26">
        <f>MYRANKS_H[[#This Row],[R]]/24.6-VLOOKUP(MYRANKS_H[[#This Row],[POS]],ReplacementLevel_H[],COLUMN(ReplacementLevel_H[R]),FALSE)</f>
        <v>-1.3130894308943091</v>
      </c>
      <c r="R396" s="26">
        <f>MYRANKS_H[[#This Row],[HR]]/10.4-VLOOKUP(MYRANKS_H[[#This Row],[POS]],ReplacementLevel_H[],COLUMN(ReplacementLevel_H[HR]),FALSE)</f>
        <v>-0.42692307692307707</v>
      </c>
      <c r="S396" s="26">
        <f>MYRANKS_H[[#This Row],[RBI]]/24.6-VLOOKUP(MYRANKS_H[[#This Row],[POS]],ReplacementLevel_H[],COLUMN(ReplacementLevel_H[RBI]),FALSE)</f>
        <v>-1.0237398373983742</v>
      </c>
      <c r="T396" s="26">
        <f>MYRANKS_H[[#This Row],[SB]]/9.4-VLOOKUP(MYRANKS_H[[#This Row],[POS]],ReplacementLevel_H[],COLUMN(ReplacementLevel_H[SB]),FALSE)</f>
        <v>-0.91446808510638311</v>
      </c>
      <c r="U396" s="26">
        <f>((MYRANKS_H[[#This Row],[H]]+1768)/(MYRANKS_H[[#This Row],[AB]]+6617)-0.267)/0.0024-VLOOKUP(MYRANKS_H[[#This Row],[POS]],ReplacementLevel_H[],COLUMN(ReplacementLevel_H[AVG]),FALSE)</f>
        <v>-0.29915994722181416</v>
      </c>
      <c r="V396" s="26">
        <f>MYRANKS_H[[#This Row],[RSGP]]+MYRANKS_H[[#This Row],[HRSGP]]+MYRANKS_H[[#This Row],[RBISGP]]+MYRANKS_H[[#This Row],[SBSGP]]+MYRANKS_H[[#This Row],[AVGSGP]]</f>
        <v>-3.9773803775439576</v>
      </c>
    </row>
    <row r="397" spans="1:22" ht="15" customHeight="1" x14ac:dyDescent="0.25">
      <c r="A397" s="7" t="s">
        <v>18361</v>
      </c>
      <c r="B397" s="8" t="str">
        <f>VLOOKUP(MYRANKS_H[[#This Row],[PLAYERID]],PLAYERIDMAP[],COLUMN(PLAYERIDMAP[LASTNAME]),FALSE)</f>
        <v>Gregorius</v>
      </c>
      <c r="C397" s="11" t="str">
        <f>VLOOKUP(MYRANKS_H[[#This Row],[PLAYERID]],PLAYERIDMAP[],COLUMN(PLAYERIDMAP[FIRSTNAME]),FALSE)</f>
        <v xml:space="preserve">Didi </v>
      </c>
      <c r="D397" s="11" t="str">
        <f>VLOOKUP(MYRANKS_H[[#This Row],[PLAYERID]],PLAYERIDMAP[],COLUMN(PLAYERIDMAP[TEAM]),FALSE)</f>
        <v>ARI</v>
      </c>
      <c r="E397" s="11" t="str">
        <f>VLOOKUP(MYRANKS_H[[#This Row],[PLAYERID]],PLAYERIDMAP[],COLUMN(PLAYERIDMAP[POS]),FALSE)</f>
        <v>SS</v>
      </c>
      <c r="F397" s="11">
        <f>VLOOKUP(MYRANKS_H[[#This Row],[PLAYERID]],PLAYERIDMAP[],COLUMN(PLAYERIDMAP[IDFANGRAPHS]),FALSE)</f>
        <v>6012</v>
      </c>
      <c r="G397" s="12">
        <f>VLOOKUP(MYRANKS_H[[#This Row],[IDFRANGRAPHS]],STEAMER_H[],COLUMN(STEAMER_H[PA]),FALSE)</f>
        <v>215</v>
      </c>
      <c r="H397" s="12">
        <f>VLOOKUP(MYRANKS_H[[#This Row],[IDFRANGRAPHS]],STEAMER_H[],COLUMN(STEAMER_H[AB]),FALSE)</f>
        <v>199</v>
      </c>
      <c r="I397" s="12">
        <f>VLOOKUP(MYRANKS_H[[#This Row],[IDFRANGRAPHS]],STEAMER_H[],COLUMN(STEAMER_H[H]),FALSE)</f>
        <v>51</v>
      </c>
      <c r="J397" s="12">
        <f>VLOOKUP(MYRANKS_H[[#This Row],[IDFRANGRAPHS]],STEAMER_H[],COLUMN(STEAMER_H[HR]),FALSE)</f>
        <v>3</v>
      </c>
      <c r="K397" s="12">
        <f>VLOOKUP(MYRANKS_H[[#This Row],[IDFRANGRAPHS]],STEAMER_H[],COLUMN(STEAMER_H[R]),FALSE)</f>
        <v>19</v>
      </c>
      <c r="L397" s="12">
        <f>VLOOKUP(MYRANKS_H[[#This Row],[IDFRANGRAPHS]],STEAMER_H[],COLUMN(STEAMER_H[RBI]),FALSE)</f>
        <v>21</v>
      </c>
      <c r="M397" s="12">
        <f>VLOOKUP(MYRANKS_H[[#This Row],[IDFRANGRAPHS]],STEAMER_H[],COLUMN(STEAMER_H[BB]),FALSE)</f>
        <v>11</v>
      </c>
      <c r="N397" s="12">
        <f>VLOOKUP(MYRANKS_H[[#This Row],[IDFRANGRAPHS]],STEAMER_H[],COLUMN(STEAMER_H[SO]),FALSE)</f>
        <v>29</v>
      </c>
      <c r="O397" s="12">
        <f>VLOOKUP(MYRANKS_H[[#This Row],[IDFRANGRAPHS]],STEAMER_H[],COLUMN(STEAMER_H[SB]),FALSE)</f>
        <v>3</v>
      </c>
      <c r="P397" s="14">
        <f>MYRANKS_H[[#This Row],[H]]/MYRANKS_H[[#This Row],[AB]]</f>
        <v>0.25628140703517588</v>
      </c>
      <c r="Q397" s="26">
        <f>MYRANKS_H[[#This Row],[R]]/24.6-VLOOKUP(MYRANKS_H[[#This Row],[POS]],ReplacementLevel_H[],COLUMN(ReplacementLevel_H[R]),FALSE)</f>
        <v>-1.3076422764227642</v>
      </c>
      <c r="R397" s="26">
        <f>MYRANKS_H[[#This Row],[HR]]/10.4-VLOOKUP(MYRANKS_H[[#This Row],[POS]],ReplacementLevel_H[],COLUMN(ReplacementLevel_H[HR]),FALSE)</f>
        <v>-0.61153846153846159</v>
      </c>
      <c r="S397" s="26">
        <f>MYRANKS_H[[#This Row],[RBI]]/24.6-VLOOKUP(MYRANKS_H[[#This Row],[POS]],ReplacementLevel_H[],COLUMN(ReplacementLevel_H[RBI]),FALSE)</f>
        <v>-1.0863414634146342</v>
      </c>
      <c r="T397" s="26">
        <f>MYRANKS_H[[#This Row],[SB]]/9.4-VLOOKUP(MYRANKS_H[[#This Row],[POS]],ReplacementLevel_H[],COLUMN(ReplacementLevel_H[SB]),FALSE)</f>
        <v>-1.1508510638297873</v>
      </c>
      <c r="U397" s="26">
        <f>((MYRANKS_H[[#This Row],[H]]+1768)/(MYRANKS_H[[#This Row],[AB]]+6617)-0.267)/0.0024-VLOOKUP(MYRANKS_H[[#This Row],[POS]],ReplacementLevel_H[],COLUMN(ReplacementLevel_H[AVG]),FALSE)</f>
        <v>7.669405320812013E-2</v>
      </c>
      <c r="V397" s="26">
        <f>MYRANKS_H[[#This Row],[RSGP]]+MYRANKS_H[[#This Row],[HRSGP]]+MYRANKS_H[[#This Row],[RBISGP]]+MYRANKS_H[[#This Row],[SBSGP]]+MYRANKS_H[[#This Row],[AVGSGP]]</f>
        <v>-4.0796792119975267</v>
      </c>
    </row>
    <row r="398" spans="1:22" x14ac:dyDescent="0.25">
      <c r="A398" s="7" t="s">
        <v>19324</v>
      </c>
      <c r="B398" s="8" t="str">
        <f>VLOOKUP(MYRANKS_H[[#This Row],[PLAYERID]],PLAYERIDMAP[],COLUMN(PLAYERIDMAP[LASTNAME]),FALSE)</f>
        <v>Mcguiness</v>
      </c>
      <c r="C398" s="11" t="str">
        <f>VLOOKUP(MYRANKS_H[[#This Row],[PLAYERID]],PLAYERIDMAP[],COLUMN(PLAYERIDMAP[FIRSTNAME]),FALSE)</f>
        <v xml:space="preserve">Chris </v>
      </c>
      <c r="D398" s="11" t="str">
        <f>VLOOKUP(MYRANKS_H[[#This Row],[PLAYERID]],PLAYERIDMAP[],COLUMN(PLAYERIDMAP[TEAM]),FALSE)</f>
        <v>CLE</v>
      </c>
      <c r="E398" s="11" t="str">
        <f>VLOOKUP(MYRANKS_H[[#This Row],[PLAYERID]],PLAYERIDMAP[],COLUMN(PLAYERIDMAP[POS]),FALSE)</f>
        <v>1B</v>
      </c>
      <c r="F398" s="11" t="str">
        <f>VLOOKUP(MYRANKS_H[[#This Row],[PLAYERID]],PLAYERIDMAP[],COLUMN(PLAYERIDMAP[IDFANGRAPHS]),FALSE)</f>
        <v>sa501773</v>
      </c>
      <c r="G398" s="12">
        <f>VLOOKUP(MYRANKS_H[[#This Row],[IDFRANGRAPHS]],STEAMER_H[],COLUMN(STEAMER_H[PA]),FALSE)</f>
        <v>203</v>
      </c>
      <c r="H398" s="12">
        <f>VLOOKUP(MYRANKS_H[[#This Row],[IDFRANGRAPHS]],STEAMER_H[],COLUMN(STEAMER_H[AB]),FALSE)</f>
        <v>179</v>
      </c>
      <c r="I398" s="12">
        <f>VLOOKUP(MYRANKS_H[[#This Row],[IDFRANGRAPHS]],STEAMER_H[],COLUMN(STEAMER_H[H]),FALSE)</f>
        <v>42</v>
      </c>
      <c r="J398" s="12">
        <f>VLOOKUP(MYRANKS_H[[#This Row],[IDFRANGRAPHS]],STEAMER_H[],COLUMN(STEAMER_H[HR]),FALSE)</f>
        <v>6</v>
      </c>
      <c r="K398" s="12">
        <f>VLOOKUP(MYRANKS_H[[#This Row],[IDFRANGRAPHS]],STEAMER_H[],COLUMN(STEAMER_H[R]),FALSE)</f>
        <v>23</v>
      </c>
      <c r="L398" s="12">
        <f>VLOOKUP(MYRANKS_H[[#This Row],[IDFRANGRAPHS]],STEAMER_H[],COLUMN(STEAMER_H[RBI]),FALSE)</f>
        <v>22</v>
      </c>
      <c r="M398" s="12">
        <f>VLOOKUP(MYRANKS_H[[#This Row],[IDFRANGRAPHS]],STEAMER_H[],COLUMN(STEAMER_H[BB]),FALSE)</f>
        <v>19</v>
      </c>
      <c r="N398" s="12">
        <f>VLOOKUP(MYRANKS_H[[#This Row],[IDFRANGRAPHS]],STEAMER_H[],COLUMN(STEAMER_H[SO]),FALSE)</f>
        <v>41</v>
      </c>
      <c r="O398" s="12">
        <f>VLOOKUP(MYRANKS_H[[#This Row],[IDFRANGRAPHS]],STEAMER_H[],COLUMN(STEAMER_H[SB]),FALSE)</f>
        <v>1</v>
      </c>
      <c r="P398" s="14">
        <f>MYRANKS_H[[#This Row],[H]]/MYRANKS_H[[#This Row],[AB]]</f>
        <v>0.23463687150837989</v>
      </c>
      <c r="Q398" s="26">
        <f>MYRANKS_H[[#This Row],[R]]/24.6-VLOOKUP(MYRANKS_H[[#This Row],[POS]],ReplacementLevel_H[],COLUMN(ReplacementLevel_H[R]),FALSE)</f>
        <v>-1.4350406504065041</v>
      </c>
      <c r="R398" s="26">
        <f>MYRANKS_H[[#This Row],[HR]]/10.4-VLOOKUP(MYRANKS_H[[#This Row],[POS]],ReplacementLevel_H[],COLUMN(ReplacementLevel_H[HR]),FALSE)</f>
        <v>-0.96307692307692316</v>
      </c>
      <c r="S398" s="26">
        <f>MYRANKS_H[[#This Row],[RBI]]/24.6-VLOOKUP(MYRANKS_H[[#This Row],[POS]],ReplacementLevel_H[],COLUMN(ReplacementLevel_H[RBI]),FALSE)</f>
        <v>-1.5656910569105691</v>
      </c>
      <c r="T398" s="26">
        <f>MYRANKS_H[[#This Row],[SB]]/9.4-VLOOKUP(MYRANKS_H[[#This Row],[POS]],ReplacementLevel_H[],COLUMN(ReplacementLevel_H[SB]),FALSE)</f>
        <v>-0.15361702127659577</v>
      </c>
      <c r="U398" s="26">
        <f>((MYRANKS_H[[#This Row],[H]]+1768)/(MYRANKS_H[[#This Row],[AB]]+6617)-0.267)/0.0024-VLOOKUP(MYRANKS_H[[#This Row],[POS]],ReplacementLevel_H[],COLUMN(ReplacementLevel_H[AVG]),FALSE)</f>
        <v>-3.785952521092173E-2</v>
      </c>
      <c r="V398" s="26">
        <f>MYRANKS_H[[#This Row],[RSGP]]+MYRANKS_H[[#This Row],[HRSGP]]+MYRANKS_H[[#This Row],[RBISGP]]+MYRANKS_H[[#This Row],[SBSGP]]+MYRANKS_H[[#This Row],[AVGSGP]]</f>
        <v>-4.155285176881514</v>
      </c>
    </row>
    <row r="399" spans="1:22" x14ac:dyDescent="0.25">
      <c r="A399" s="7" t="s">
        <v>18401</v>
      </c>
      <c r="B399" s="8" t="str">
        <f>VLOOKUP(MYRANKS_H[[#This Row],[PLAYERID]],PLAYERIDMAP[],COLUMN(PLAYERIDMAP[LASTNAME]),FALSE)</f>
        <v>Gwynn</v>
      </c>
      <c r="C399" s="11" t="str">
        <f>VLOOKUP(MYRANKS_H[[#This Row],[PLAYERID]],PLAYERIDMAP[],COLUMN(PLAYERIDMAP[FIRSTNAME]),FALSE)</f>
        <v xml:space="preserve">Tony </v>
      </c>
      <c r="D399" s="11" t="str">
        <f>VLOOKUP(MYRANKS_H[[#This Row],[PLAYERID]],PLAYERIDMAP[],COLUMN(PLAYERIDMAP[TEAM]),FALSE)</f>
        <v>LAD</v>
      </c>
      <c r="E399" s="11" t="str">
        <f>VLOOKUP(MYRANKS_H[[#This Row],[PLAYERID]],PLAYERIDMAP[],COLUMN(PLAYERIDMAP[POS]),FALSE)</f>
        <v>OF</v>
      </c>
      <c r="F399" s="11">
        <f>VLOOKUP(MYRANKS_H[[#This Row],[PLAYERID]],PLAYERIDMAP[],COLUMN(PLAYERIDMAP[IDFANGRAPHS]),FALSE)</f>
        <v>6141</v>
      </c>
      <c r="G399" s="12">
        <f>VLOOKUP(MYRANKS_H[[#This Row],[IDFRANGRAPHS]],STEAMER_H[],COLUMN(STEAMER_H[PA]),FALSE)</f>
        <v>268</v>
      </c>
      <c r="H399" s="12">
        <f>VLOOKUP(MYRANKS_H[[#This Row],[IDFRANGRAPHS]],STEAMER_H[],COLUMN(STEAMER_H[AB]),FALSE)</f>
        <v>239</v>
      </c>
      <c r="I399" s="12">
        <f>VLOOKUP(MYRANKS_H[[#This Row],[IDFRANGRAPHS]],STEAMER_H[],COLUMN(STEAMER_H[H]),FALSE)</f>
        <v>58</v>
      </c>
      <c r="J399" s="12">
        <f>VLOOKUP(MYRANKS_H[[#This Row],[IDFRANGRAPHS]],STEAMER_H[],COLUMN(STEAMER_H[HR]),FALSE)</f>
        <v>2</v>
      </c>
      <c r="K399" s="12">
        <f>VLOOKUP(MYRANKS_H[[#This Row],[IDFRANGRAPHS]],STEAMER_H[],COLUMN(STEAMER_H[R]),FALSE)</f>
        <v>23</v>
      </c>
      <c r="L399" s="12">
        <f>VLOOKUP(MYRANKS_H[[#This Row],[IDFRANGRAPHS]],STEAMER_H[],COLUMN(STEAMER_H[RBI]),FALSE)</f>
        <v>23</v>
      </c>
      <c r="M399" s="12">
        <f>VLOOKUP(MYRANKS_H[[#This Row],[IDFRANGRAPHS]],STEAMER_H[],COLUMN(STEAMER_H[BB]),FALSE)</f>
        <v>23</v>
      </c>
      <c r="N399" s="12">
        <f>VLOOKUP(MYRANKS_H[[#This Row],[IDFRANGRAPHS]],STEAMER_H[],COLUMN(STEAMER_H[SO]),FALSE)</f>
        <v>47</v>
      </c>
      <c r="O399" s="12">
        <f>VLOOKUP(MYRANKS_H[[#This Row],[IDFRANGRAPHS]],STEAMER_H[],COLUMN(STEAMER_H[SB]),FALSE)</f>
        <v>9</v>
      </c>
      <c r="P399" s="14">
        <f>MYRANKS_H[[#This Row],[H]]/MYRANKS_H[[#This Row],[AB]]</f>
        <v>0.24267782426778242</v>
      </c>
      <c r="Q399" s="26">
        <f>MYRANKS_H[[#This Row],[R]]/24.6-VLOOKUP(MYRANKS_H[[#This Row],[POS]],ReplacementLevel_H[],COLUMN(ReplacementLevel_H[R]),FALSE)</f>
        <v>-1.4350406504065041</v>
      </c>
      <c r="R399" s="26">
        <f>MYRANKS_H[[#This Row],[HR]]/10.4-VLOOKUP(MYRANKS_H[[#This Row],[POS]],ReplacementLevel_H[],COLUMN(ReplacementLevel_H[HR]),FALSE)</f>
        <v>-0.9076923076923078</v>
      </c>
      <c r="S399" s="26">
        <f>MYRANKS_H[[#This Row],[RBI]]/24.6-VLOOKUP(MYRANKS_H[[#This Row],[POS]],ReplacementLevel_H[],COLUMN(ReplacementLevel_H[RBI]),FALSE)</f>
        <v>-1.105040650406504</v>
      </c>
      <c r="T399" s="26">
        <f>MYRANKS_H[[#This Row],[SB]]/9.4-VLOOKUP(MYRANKS_H[[#This Row],[POS]],ReplacementLevel_H[],COLUMN(ReplacementLevel_H[SB]),FALSE)</f>
        <v>-0.38255319148936184</v>
      </c>
      <c r="U399" s="26">
        <f>((MYRANKS_H[[#This Row],[H]]+1768)/(MYRANKS_H[[#This Row],[AB]]+6617)-0.267)/0.0024-VLOOKUP(MYRANKS_H[[#This Row],[POS]],ReplacementLevel_H[],COLUMN(ReplacementLevel_H[AVG]),FALSE)</f>
        <v>-0.19664332944379403</v>
      </c>
      <c r="V399" s="26">
        <f>MYRANKS_H[[#This Row],[RSGP]]+MYRANKS_H[[#This Row],[HRSGP]]+MYRANKS_H[[#This Row],[RBISGP]]+MYRANKS_H[[#This Row],[SBSGP]]+MYRANKS_H[[#This Row],[AVGSGP]]</f>
        <v>-4.0269701294384719</v>
      </c>
    </row>
    <row r="400" spans="1:22" ht="15" customHeight="1" x14ac:dyDescent="0.25">
      <c r="A400" s="7" t="s">
        <v>17485</v>
      </c>
      <c r="B400" s="8" t="str">
        <f>VLOOKUP(MYRANKS_H[[#This Row],[PLAYERID]],PLAYERIDMAP[],COLUMN(PLAYERIDMAP[LASTNAME]),FALSE)</f>
        <v>Cardenas</v>
      </c>
      <c r="C400" s="11" t="str">
        <f>VLOOKUP(MYRANKS_H[[#This Row],[PLAYERID]],PLAYERIDMAP[],COLUMN(PLAYERIDMAP[FIRSTNAME]),FALSE)</f>
        <v xml:space="preserve">Adrian </v>
      </c>
      <c r="D400" s="11" t="str">
        <f>VLOOKUP(MYRANKS_H[[#This Row],[PLAYERID]],PLAYERIDMAP[],COLUMN(PLAYERIDMAP[TEAM]),FALSE)</f>
        <v>CHC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9514</v>
      </c>
      <c r="G400" s="12">
        <f>VLOOKUP(MYRANKS_H[[#This Row],[IDFRANGRAPHS]],STEAMER_H[],COLUMN(STEAMER_H[PA]),FALSE)</f>
        <v>118</v>
      </c>
      <c r="H400" s="12">
        <f>VLOOKUP(MYRANKS_H[[#This Row],[IDFRANGRAPHS]],STEAMER_H[],COLUMN(STEAMER_H[AB]),FALSE)</f>
        <v>106</v>
      </c>
      <c r="I400" s="12">
        <f>VLOOKUP(MYRANKS_H[[#This Row],[IDFRANGRAPHS]],STEAMER_H[],COLUMN(STEAMER_H[H]),FALSE)</f>
        <v>30</v>
      </c>
      <c r="J400" s="12">
        <f>VLOOKUP(MYRANKS_H[[#This Row],[IDFRANGRAPHS]],STEAMER_H[],COLUMN(STEAMER_H[HR]),FALSE)</f>
        <v>1</v>
      </c>
      <c r="K400" s="12">
        <f>VLOOKUP(MYRANKS_H[[#This Row],[IDFRANGRAPHS]],STEAMER_H[],COLUMN(STEAMER_H[R]),FALSE)</f>
        <v>12</v>
      </c>
      <c r="L400" s="12">
        <f>VLOOKUP(MYRANKS_H[[#This Row],[IDFRANGRAPHS]],STEAMER_H[],COLUMN(STEAMER_H[RBI]),FALSE)</f>
        <v>11</v>
      </c>
      <c r="M400" s="12">
        <f>VLOOKUP(MYRANKS_H[[#This Row],[IDFRANGRAPHS]],STEAMER_H[],COLUMN(STEAMER_H[BB]),FALSE)</f>
        <v>10</v>
      </c>
      <c r="N400" s="12">
        <f>VLOOKUP(MYRANKS_H[[#This Row],[IDFRANGRAPHS]],STEAMER_H[],COLUMN(STEAMER_H[SO]),FALSE)</f>
        <v>14</v>
      </c>
      <c r="O400" s="12">
        <f>VLOOKUP(MYRANKS_H[[#This Row],[IDFRANGRAPHS]],STEAMER_H[],COLUMN(STEAMER_H[SB]),FALSE)</f>
        <v>2</v>
      </c>
      <c r="P400" s="14">
        <f>MYRANKS_H[[#This Row],[H]]/MYRANKS_H[[#This Row],[AB]]</f>
        <v>0.28301886792452829</v>
      </c>
      <c r="Q400" s="26">
        <f>MYRANKS_H[[#This Row],[R]]/24.6-VLOOKUP(MYRANKS_H[[#This Row],[POS]],ReplacementLevel_H[],COLUMN(ReplacementLevel_H[R]),FALSE)</f>
        <v>-1.7821951219512195</v>
      </c>
      <c r="R400" s="26">
        <f>MYRANKS_H[[#This Row],[HR]]/10.4-VLOOKUP(MYRANKS_H[[#This Row],[POS]],ReplacementLevel_H[],COLUMN(ReplacementLevel_H[HR]),FALSE)</f>
        <v>-0.8438461538461538</v>
      </c>
      <c r="S400" s="26">
        <f>MYRANKS_H[[#This Row],[RBI]]/24.6-VLOOKUP(MYRANKS_H[[#This Row],[POS]],ReplacementLevel_H[],COLUMN(ReplacementLevel_H[RBI]),FALSE)</f>
        <v>-1.6528455284552845</v>
      </c>
      <c r="T400" s="26">
        <f>MYRANKS_H[[#This Row],[SB]]/9.4-VLOOKUP(MYRANKS_H[[#This Row],[POS]],ReplacementLevel_H[],COLUMN(ReplacementLevel_H[SB]),FALSE)</f>
        <v>-0.40723404255319151</v>
      </c>
      <c r="U400" s="26">
        <f>((MYRANKS_H[[#This Row],[H]]+1768)/(MYRANKS_H[[#This Row],[AB]]+6617)-0.267)/0.0024-VLOOKUP(MYRANKS_H[[#This Row],[POS]],ReplacementLevel_H[],COLUMN(ReplacementLevel_H[AVG]),FALSE)</f>
        <v>2.3387872477551003E-2</v>
      </c>
      <c r="V400" s="26">
        <f>MYRANKS_H[[#This Row],[RSGP]]+MYRANKS_H[[#This Row],[HRSGP]]+MYRANKS_H[[#This Row],[RBISGP]]+MYRANKS_H[[#This Row],[SBSGP]]+MYRANKS_H[[#This Row],[AVGSGP]]</f>
        <v>-4.6627329743282981</v>
      </c>
    </row>
    <row r="401" spans="1:22" x14ac:dyDescent="0.25">
      <c r="A401" s="7" t="s">
        <v>18065</v>
      </c>
      <c r="B401" s="8" t="str">
        <f>VLOOKUP(MYRANKS_H[[#This Row],[PLAYERID]],PLAYERIDMAP[],COLUMN(PLAYERIDMAP[LASTNAME]),FALSE)</f>
        <v>Farris</v>
      </c>
      <c r="C401" s="11" t="str">
        <f>VLOOKUP(MYRANKS_H[[#This Row],[PLAYERID]],PLAYERIDMAP[],COLUMN(PLAYERIDMAP[FIRSTNAME]),FALSE)</f>
        <v xml:space="preserve">Eric </v>
      </c>
      <c r="D401" s="11" t="str">
        <f>VLOOKUP(MYRANKS_H[[#This Row],[PLAYERID]],PLAYERIDMAP[],COLUMN(PLAYERIDMAP[TEAM]),FALSE)</f>
        <v>MIL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2066</v>
      </c>
      <c r="G401" s="12">
        <f>VLOOKUP(MYRANKS_H[[#This Row],[IDFRANGRAPHS]],STEAMER_H[],COLUMN(STEAMER_H[PA]),FALSE)</f>
        <v>100</v>
      </c>
      <c r="H401" s="12">
        <f>VLOOKUP(MYRANKS_H[[#This Row],[IDFRANGRAPHS]],STEAMER_H[],COLUMN(STEAMER_H[AB]),FALSE)</f>
        <v>93</v>
      </c>
      <c r="I401" s="12">
        <f>VLOOKUP(MYRANKS_H[[#This Row],[IDFRANGRAPHS]],STEAMER_H[],COLUMN(STEAMER_H[H]),FALSE)</f>
        <v>24</v>
      </c>
      <c r="J401" s="12">
        <f>VLOOKUP(MYRANKS_H[[#This Row],[IDFRANGRAPHS]],STEAMER_H[],COLUMN(STEAMER_H[HR]),FALSE)</f>
        <v>1</v>
      </c>
      <c r="K401" s="12">
        <f>VLOOKUP(MYRANKS_H[[#This Row],[IDFRANGRAPHS]],STEAMER_H[],COLUMN(STEAMER_H[R]),FALSE)</f>
        <v>10</v>
      </c>
      <c r="L401" s="12">
        <f>VLOOKUP(MYRANKS_H[[#This Row],[IDFRANGRAPHS]],STEAMER_H[],COLUMN(STEAMER_H[RBI]),FALSE)</f>
        <v>9</v>
      </c>
      <c r="M401" s="12">
        <f>VLOOKUP(MYRANKS_H[[#This Row],[IDFRANGRAPHS]],STEAMER_H[],COLUMN(STEAMER_H[BB]),FALSE)</f>
        <v>5</v>
      </c>
      <c r="N401" s="12">
        <f>VLOOKUP(MYRANKS_H[[#This Row],[IDFRANGRAPHS]],STEAMER_H[],COLUMN(STEAMER_H[SO]),FALSE)</f>
        <v>12</v>
      </c>
      <c r="O401" s="12">
        <f>VLOOKUP(MYRANKS_H[[#This Row],[IDFRANGRAPHS]],STEAMER_H[],COLUMN(STEAMER_H[SB]),FALSE)</f>
        <v>5</v>
      </c>
      <c r="P401" s="14">
        <f>MYRANKS_H[[#This Row],[H]]/MYRANKS_H[[#This Row],[AB]]</f>
        <v>0.25806451612903225</v>
      </c>
      <c r="Q401" s="26">
        <f>MYRANKS_H[[#This Row],[R]]/24.6-VLOOKUP(MYRANKS_H[[#This Row],[POS]],ReplacementLevel_H[],COLUMN(ReplacementLevel_H[R]),FALSE)</f>
        <v>-1.8634959349593496</v>
      </c>
      <c r="R401" s="26">
        <f>MYRANKS_H[[#This Row],[HR]]/10.4-VLOOKUP(MYRANKS_H[[#This Row],[POS]],ReplacementLevel_H[],COLUMN(ReplacementLevel_H[HR]),FALSE)</f>
        <v>-0.8438461538461538</v>
      </c>
      <c r="S401" s="26">
        <f>MYRANKS_H[[#This Row],[RBI]]/24.6-VLOOKUP(MYRANKS_H[[#This Row],[POS]],ReplacementLevel_H[],COLUMN(ReplacementLevel_H[RBI]),FALSE)</f>
        <v>-1.7341463414634148</v>
      </c>
      <c r="T401" s="26">
        <f>MYRANKS_H[[#This Row],[SB]]/9.4-VLOOKUP(MYRANKS_H[[#This Row],[POS]],ReplacementLevel_H[],COLUMN(ReplacementLevel_H[SB]),FALSE)</f>
        <v>-8.8085106382978728E-2</v>
      </c>
      <c r="U401" s="26">
        <f>((MYRANKS_H[[#This Row],[H]]+1768)/(MYRANKS_H[[#This Row],[AB]]+6617)-0.267)/0.0024-VLOOKUP(MYRANKS_H[[#This Row],[POS]],ReplacementLevel_H[],COLUMN(ReplacementLevel_H[AVG]),FALSE)</f>
        <v>-0.13329855936413953</v>
      </c>
      <c r="V401" s="26">
        <f>MYRANKS_H[[#This Row],[RSGP]]+MYRANKS_H[[#This Row],[HRSGP]]+MYRANKS_H[[#This Row],[RBISGP]]+MYRANKS_H[[#This Row],[SBSGP]]+MYRANKS_H[[#This Row],[AVGSGP]]</f>
        <v>-4.662872096016037</v>
      </c>
    </row>
    <row r="402" spans="1:22" ht="15" customHeight="1" x14ac:dyDescent="0.25">
      <c r="A402" s="8" t="s">
        <v>19829</v>
      </c>
      <c r="B402" s="15" t="str">
        <f>VLOOKUP(MYRANKS_H[[#This Row],[PLAYERID]],PLAYERIDMAP[],COLUMN(PLAYERIDMAP[LASTNAME]),FALSE)</f>
        <v>Pill</v>
      </c>
      <c r="C402" s="12" t="str">
        <f>VLOOKUP(MYRANKS_H[[#This Row],[PLAYERID]],PLAYERIDMAP[],COLUMN(PLAYERIDMAP[FIRSTNAME]),FALSE)</f>
        <v xml:space="preserve">Brett </v>
      </c>
      <c r="D402" s="12" t="str">
        <f>VLOOKUP(MYRANKS_H[[#This Row],[PLAYERID]],PLAYERIDMAP[],COLUMN(PLAYERIDMAP[TEAM]),FALSE)</f>
        <v>SF</v>
      </c>
      <c r="E402" s="12" t="str">
        <f>VLOOKUP(MYRANKS_H[[#This Row],[PLAYERID]],PLAYERIDMAP[],COLUMN(PLAYERIDMAP[POS]),FALSE)</f>
        <v>1B</v>
      </c>
      <c r="F402" s="12">
        <f>VLOOKUP(MYRANKS_H[[#This Row],[PLAYERID]],PLAYERIDMAP[],COLUMN(PLAYERIDMAP[IDFANGRAPHS]),FALSE)</f>
        <v>5834</v>
      </c>
      <c r="G402" s="12">
        <f>VLOOKUP(MYRANKS_H[[#This Row],[IDFRANGRAPHS]],STEAMER_H[],COLUMN(STEAMER_H[PA]),FALSE)</f>
        <v>163</v>
      </c>
      <c r="H402" s="12">
        <f>VLOOKUP(MYRANKS_H[[#This Row],[IDFRANGRAPHS]],STEAMER_H[],COLUMN(STEAMER_H[AB]),FALSE)</f>
        <v>151</v>
      </c>
      <c r="I402" s="12">
        <f>VLOOKUP(MYRANKS_H[[#This Row],[IDFRANGRAPHS]],STEAMER_H[],COLUMN(STEAMER_H[H]),FALSE)</f>
        <v>41</v>
      </c>
      <c r="J402" s="12">
        <f>VLOOKUP(MYRANKS_H[[#This Row],[IDFRANGRAPHS]],STEAMER_H[],COLUMN(STEAMER_H[HR]),FALSE)</f>
        <v>5</v>
      </c>
      <c r="K402" s="12">
        <f>VLOOKUP(MYRANKS_H[[#This Row],[IDFRANGRAPHS]],STEAMER_H[],COLUMN(STEAMER_H[R]),FALSE)</f>
        <v>17</v>
      </c>
      <c r="L402" s="12">
        <f>VLOOKUP(MYRANKS_H[[#This Row],[IDFRANGRAPHS]],STEAMER_H[],COLUMN(STEAMER_H[RBI]),FALSE)</f>
        <v>20</v>
      </c>
      <c r="M402" s="12">
        <f>VLOOKUP(MYRANKS_H[[#This Row],[IDFRANGRAPHS]],STEAMER_H[],COLUMN(STEAMER_H[BB]),FALSE)</f>
        <v>8</v>
      </c>
      <c r="N402" s="12">
        <f>VLOOKUP(MYRANKS_H[[#This Row],[IDFRANGRAPHS]],STEAMER_H[],COLUMN(STEAMER_H[SO]),FALSE)</f>
        <v>21</v>
      </c>
      <c r="O402" s="12">
        <f>VLOOKUP(MYRANKS_H[[#This Row],[IDFRANGRAPHS]],STEAMER_H[],COLUMN(STEAMER_H[SB]),FALSE)</f>
        <v>1</v>
      </c>
      <c r="P402" s="14">
        <f>MYRANKS_H[[#This Row],[H]]/MYRANKS_H[[#This Row],[AB]]</f>
        <v>0.27152317880794702</v>
      </c>
      <c r="Q402" s="26">
        <f>MYRANKS_H[[#This Row],[R]]/24.6-VLOOKUP(MYRANKS_H[[#This Row],[POS]],ReplacementLevel_H[],COLUMN(ReplacementLevel_H[R]),FALSE)</f>
        <v>-1.6789430894308945</v>
      </c>
      <c r="R402" s="26">
        <f>MYRANKS_H[[#This Row],[HR]]/10.4-VLOOKUP(MYRANKS_H[[#This Row],[POS]],ReplacementLevel_H[],COLUMN(ReplacementLevel_H[HR]),FALSE)</f>
        <v>-1.0592307692307692</v>
      </c>
      <c r="S402" s="26">
        <f>MYRANKS_H[[#This Row],[RBI]]/24.6-VLOOKUP(MYRANKS_H[[#This Row],[POS]],ReplacementLevel_H[],COLUMN(ReplacementLevel_H[RBI]),FALSE)</f>
        <v>-1.6469918699186992</v>
      </c>
      <c r="T402" s="26">
        <f>MYRANKS_H[[#This Row],[SB]]/9.4-VLOOKUP(MYRANKS_H[[#This Row],[POS]],ReplacementLevel_H[],COLUMN(ReplacementLevel_H[SB]),FALSE)</f>
        <v>-0.15361702127659577</v>
      </c>
      <c r="U402" s="26">
        <f>((MYRANKS_H[[#This Row],[H]]+1768)/(MYRANKS_H[[#This Row],[AB]]+6617)-0.267)/0.0024-VLOOKUP(MYRANKS_H[[#This Row],[POS]],ReplacementLevel_H[],COLUMN(ReplacementLevel_H[AVG]),FALSE)</f>
        <v>0.35968085106381364</v>
      </c>
      <c r="V402" s="26">
        <f>MYRANKS_H[[#This Row],[RSGP]]+MYRANKS_H[[#This Row],[HRSGP]]+MYRANKS_H[[#This Row],[RBISGP]]+MYRANKS_H[[#This Row],[SBSGP]]+MYRANKS_H[[#This Row],[AVGSGP]]</f>
        <v>-4.1791018987931459</v>
      </c>
    </row>
    <row r="403" spans="1:22" ht="15" customHeight="1" x14ac:dyDescent="0.25">
      <c r="A403" s="7" t="s">
        <v>18303</v>
      </c>
      <c r="B403" s="8" t="str">
        <f>VLOOKUP(MYRANKS_H[[#This Row],[PLAYERID]],PLAYERIDMAP[],COLUMN(PLAYERIDMAP[LASTNAME]),FALSE)</f>
        <v>Gonzalez</v>
      </c>
      <c r="C403" s="11" t="str">
        <f>VLOOKUP(MYRANKS_H[[#This Row],[PLAYERID]],PLAYERIDMAP[],COLUMN(PLAYERIDMAP[FIRSTNAME]),FALSE)</f>
        <v xml:space="preserve">Alberto </v>
      </c>
      <c r="D403" s="11" t="str">
        <f>VLOOKUP(MYRANKS_H[[#This Row],[PLAYERID]],PLAYERIDMAP[],COLUMN(PLAYERIDMAP[TEAM]),FALSE)</f>
        <v>TEX</v>
      </c>
      <c r="E403" s="11" t="str">
        <f>VLOOKUP(MYRANKS_H[[#This Row],[PLAYERID]],PLAYERIDMAP[],COLUMN(PLAYERIDMAP[POS]),FALSE)</f>
        <v>2B</v>
      </c>
      <c r="F403" s="11">
        <f>VLOOKUP(MYRANKS_H[[#This Row],[PLAYERID]],PLAYERIDMAP[],COLUMN(PLAYERIDMAP[IDFANGRAPHS]),FALSE)</f>
        <v>4906</v>
      </c>
      <c r="G403" s="12">
        <f>VLOOKUP(MYRANKS_H[[#This Row],[IDFRANGRAPHS]],STEAMER_H[],COLUMN(STEAMER_H[PA]),FALSE)</f>
        <v>155</v>
      </c>
      <c r="H403" s="12">
        <f>VLOOKUP(MYRANKS_H[[#This Row],[IDFRANGRAPHS]],STEAMER_H[],COLUMN(STEAMER_H[AB]),FALSE)</f>
        <v>143</v>
      </c>
      <c r="I403" s="12">
        <f>VLOOKUP(MYRANKS_H[[#This Row],[IDFRANGRAPHS]],STEAMER_H[],COLUMN(STEAMER_H[H]),FALSE)</f>
        <v>35</v>
      </c>
      <c r="J403" s="12">
        <f>VLOOKUP(MYRANKS_H[[#This Row],[IDFRANGRAPHS]],STEAMER_H[],COLUMN(STEAMER_H[HR]),FALSE)</f>
        <v>2</v>
      </c>
      <c r="K403" s="12">
        <f>VLOOKUP(MYRANKS_H[[#This Row],[IDFRANGRAPHS]],STEAMER_H[],COLUMN(STEAMER_H[R]),FALSE)</f>
        <v>15</v>
      </c>
      <c r="L403" s="12">
        <f>VLOOKUP(MYRANKS_H[[#This Row],[IDFRANGRAPHS]],STEAMER_H[],COLUMN(STEAMER_H[RBI]),FALSE)</f>
        <v>15</v>
      </c>
      <c r="M403" s="12">
        <f>VLOOKUP(MYRANKS_H[[#This Row],[IDFRANGRAPHS]],STEAMER_H[],COLUMN(STEAMER_H[BB]),FALSE)</f>
        <v>8</v>
      </c>
      <c r="N403" s="12">
        <f>VLOOKUP(MYRANKS_H[[#This Row],[IDFRANGRAPHS]],STEAMER_H[],COLUMN(STEAMER_H[SO]),FALSE)</f>
        <v>25</v>
      </c>
      <c r="O403" s="12">
        <f>VLOOKUP(MYRANKS_H[[#This Row],[IDFRANGRAPHS]],STEAMER_H[],COLUMN(STEAMER_H[SB]),FALSE)</f>
        <v>1</v>
      </c>
      <c r="P403" s="14">
        <f>MYRANKS_H[[#This Row],[H]]/MYRANKS_H[[#This Row],[AB]]</f>
        <v>0.24475524475524477</v>
      </c>
      <c r="Q403" s="26">
        <f>MYRANKS_H[[#This Row],[R]]/24.6-VLOOKUP(MYRANKS_H[[#This Row],[POS]],ReplacementLevel_H[],COLUMN(ReplacementLevel_H[R]),FALSE)</f>
        <v>-1.6602439024390243</v>
      </c>
      <c r="R403" s="26">
        <f>MYRANKS_H[[#This Row],[HR]]/10.4-VLOOKUP(MYRANKS_H[[#This Row],[POS]],ReplacementLevel_H[],COLUMN(ReplacementLevel_H[HR]),FALSE)</f>
        <v>-0.74769230769230766</v>
      </c>
      <c r="S403" s="26">
        <f>MYRANKS_H[[#This Row],[RBI]]/24.6-VLOOKUP(MYRANKS_H[[#This Row],[POS]],ReplacementLevel_H[],COLUMN(ReplacementLevel_H[RBI]),FALSE)</f>
        <v>-1.4902439024390244</v>
      </c>
      <c r="T403" s="26">
        <f>MYRANKS_H[[#This Row],[SB]]/9.4-VLOOKUP(MYRANKS_H[[#This Row],[POS]],ReplacementLevel_H[],COLUMN(ReplacementLevel_H[SB]),FALSE)</f>
        <v>-0.5136170212765957</v>
      </c>
      <c r="U403" s="26">
        <f>((MYRANKS_H[[#This Row],[H]]+1768)/(MYRANKS_H[[#This Row],[AB]]+6617)-0.267)/0.0024-VLOOKUP(MYRANKS_H[[#This Row],[POS]],ReplacementLevel_H[],COLUMN(ReplacementLevel_H[AVG]),FALSE)</f>
        <v>-0.27834319526627299</v>
      </c>
      <c r="V403" s="26">
        <f>MYRANKS_H[[#This Row],[RSGP]]+MYRANKS_H[[#This Row],[HRSGP]]+MYRANKS_H[[#This Row],[RBISGP]]+MYRANKS_H[[#This Row],[SBSGP]]+MYRANKS_H[[#This Row],[AVGSGP]]</f>
        <v>-4.6901403291132251</v>
      </c>
    </row>
    <row r="404" spans="1:22" x14ac:dyDescent="0.25">
      <c r="A404" s="7" t="s">
        <v>19431</v>
      </c>
      <c r="B404" s="8" t="str">
        <f>VLOOKUP(MYRANKS_H[[#This Row],[PLAYERID]],PLAYERIDMAP[],COLUMN(PLAYERIDMAP[LASTNAME]),FALSE)</f>
        <v>Moore</v>
      </c>
      <c r="C404" s="11" t="str">
        <f>VLOOKUP(MYRANKS_H[[#This Row],[PLAYERID]],PLAYERIDMAP[],COLUMN(PLAYERIDMAP[FIRSTNAME]),FALSE)</f>
        <v xml:space="preserve">Tyler </v>
      </c>
      <c r="D404" s="11" t="str">
        <f>VLOOKUP(MYRANKS_H[[#This Row],[PLAYERID]],PLAYERIDMAP[],COLUMN(PLAYERIDMAP[TEAM]),FALSE)</f>
        <v>WAS</v>
      </c>
      <c r="E404" s="11" t="str">
        <f>VLOOKUP(MYRANKS_H[[#This Row],[PLAYERID]],PLAYERIDMAP[],COLUMN(PLAYERIDMAP[POS]),FALSE)</f>
        <v>1B</v>
      </c>
      <c r="F404" s="11">
        <f>VLOOKUP(MYRANKS_H[[#This Row],[PLAYERID]],PLAYERIDMAP[],COLUMN(PLAYERIDMAP[IDFANGRAPHS]),FALSE)</f>
        <v>7244</v>
      </c>
      <c r="G404" s="12">
        <f>VLOOKUP(MYRANKS_H[[#This Row],[IDFRANGRAPHS]],STEAMER_H[],COLUMN(STEAMER_H[PA]),FALSE)</f>
        <v>161</v>
      </c>
      <c r="H404" s="12">
        <f>VLOOKUP(MYRANKS_H[[#This Row],[IDFRANGRAPHS]],STEAMER_H[],COLUMN(STEAMER_H[AB]),FALSE)</f>
        <v>148</v>
      </c>
      <c r="I404" s="12">
        <f>VLOOKUP(MYRANKS_H[[#This Row],[IDFRANGRAPHS]],STEAMER_H[],COLUMN(STEAMER_H[H]),FALSE)</f>
        <v>36</v>
      </c>
      <c r="J404" s="12">
        <f>VLOOKUP(MYRANKS_H[[#This Row],[IDFRANGRAPHS]],STEAMER_H[],COLUMN(STEAMER_H[HR]),FALSE)</f>
        <v>7</v>
      </c>
      <c r="K404" s="12">
        <f>VLOOKUP(MYRANKS_H[[#This Row],[IDFRANGRAPHS]],STEAMER_H[],COLUMN(STEAMER_H[R]),FALSE)</f>
        <v>17</v>
      </c>
      <c r="L404" s="12">
        <f>VLOOKUP(MYRANKS_H[[#This Row],[IDFRANGRAPHS]],STEAMER_H[],COLUMN(STEAMER_H[RBI]),FALSE)</f>
        <v>21</v>
      </c>
      <c r="M404" s="12">
        <f>VLOOKUP(MYRANKS_H[[#This Row],[IDFRANGRAPHS]],STEAMER_H[],COLUMN(STEAMER_H[BB]),FALSE)</f>
        <v>10</v>
      </c>
      <c r="N404" s="12">
        <f>VLOOKUP(MYRANKS_H[[#This Row],[IDFRANGRAPHS]],STEAMER_H[],COLUMN(STEAMER_H[SO]),FALSE)</f>
        <v>41</v>
      </c>
      <c r="O404" s="12">
        <f>VLOOKUP(MYRANKS_H[[#This Row],[IDFRANGRAPHS]],STEAMER_H[],COLUMN(STEAMER_H[SB]),FALSE)</f>
        <v>1</v>
      </c>
      <c r="P404" s="14">
        <f>MYRANKS_H[[#This Row],[H]]/MYRANKS_H[[#This Row],[AB]]</f>
        <v>0.24324324324324326</v>
      </c>
      <c r="Q404" s="26">
        <f>MYRANKS_H[[#This Row],[R]]/24.6-VLOOKUP(MYRANKS_H[[#This Row],[POS]],ReplacementLevel_H[],COLUMN(ReplacementLevel_H[R]),FALSE)</f>
        <v>-1.6789430894308945</v>
      </c>
      <c r="R404" s="26">
        <f>MYRANKS_H[[#This Row],[HR]]/10.4-VLOOKUP(MYRANKS_H[[#This Row],[POS]],ReplacementLevel_H[],COLUMN(ReplacementLevel_H[HR]),FALSE)</f>
        <v>-0.86692307692307702</v>
      </c>
      <c r="S404" s="26">
        <f>MYRANKS_H[[#This Row],[RBI]]/24.6-VLOOKUP(MYRANKS_H[[#This Row],[POS]],ReplacementLevel_H[],COLUMN(ReplacementLevel_H[RBI]),FALSE)</f>
        <v>-1.6063414634146342</v>
      </c>
      <c r="T404" s="26">
        <f>MYRANKS_H[[#This Row],[SB]]/9.4-VLOOKUP(MYRANKS_H[[#This Row],[POS]],ReplacementLevel_H[],COLUMN(ReplacementLevel_H[SB]),FALSE)</f>
        <v>-0.15361702127659577</v>
      </c>
      <c r="U404" s="26">
        <f>((MYRANKS_H[[#This Row],[H]]+1768)/(MYRANKS_H[[#This Row],[AB]]+6617)-0.267)/0.0024-VLOOKUP(MYRANKS_H[[#This Row],[POS]],ReplacementLevel_H[],COLUMN(ReplacementLevel_H[AVG]),FALSE)</f>
        <v>0.10111111111110327</v>
      </c>
      <c r="V404" s="26">
        <f>MYRANKS_H[[#This Row],[RSGP]]+MYRANKS_H[[#This Row],[HRSGP]]+MYRANKS_H[[#This Row],[RBISGP]]+MYRANKS_H[[#This Row],[SBSGP]]+MYRANKS_H[[#This Row],[AVGSGP]]</f>
        <v>-4.2047135399340991</v>
      </c>
    </row>
    <row r="405" spans="1:22" x14ac:dyDescent="0.25">
      <c r="A405" s="8" t="s">
        <v>19977</v>
      </c>
      <c r="B405" s="15" t="str">
        <f>VLOOKUP(MYRANKS_H[[#This Row],[PLAYERID]],PLAYERIDMAP[],COLUMN(PLAYERIDMAP[LASTNAME]),FALSE)</f>
        <v>Rendon</v>
      </c>
      <c r="C405" s="12" t="str">
        <f>VLOOKUP(MYRANKS_H[[#This Row],[PLAYERID]],PLAYERIDMAP[],COLUMN(PLAYERIDMAP[FIRSTNAME]),FALSE)</f>
        <v xml:space="preserve">Anthony </v>
      </c>
      <c r="D405" s="12" t="str">
        <f>VLOOKUP(MYRANKS_H[[#This Row],[PLAYERID]],PLAYERIDMAP[],COLUMN(PLAYERIDMAP[TEAM]),FALSE)</f>
        <v>WAS</v>
      </c>
      <c r="E405" s="12" t="str">
        <f>VLOOKUP(MYRANKS_H[[#This Row],[PLAYERID]],PLAYERIDMAP[],COLUMN(PLAYERIDMAP[POS]),FALSE)</f>
        <v>3B</v>
      </c>
      <c r="F405" s="12" t="str">
        <f>VLOOKUP(MYRANKS_H[[#This Row],[PLAYERID]],PLAYERIDMAP[],COLUMN(PLAYERIDMAP[IDFANGRAPHS]),FALSE)</f>
        <v>sa455515</v>
      </c>
      <c r="G405" s="12">
        <f>VLOOKUP(MYRANKS_H[[#This Row],[IDFRANGRAPHS]],STEAMER_H[],COLUMN(STEAMER_H[PA]),FALSE)</f>
        <v>173</v>
      </c>
      <c r="H405" s="12">
        <f>VLOOKUP(MYRANKS_H[[#This Row],[IDFRANGRAPHS]],STEAMER_H[],COLUMN(STEAMER_H[AB]),FALSE)</f>
        <v>156</v>
      </c>
      <c r="I405" s="12">
        <f>VLOOKUP(MYRANKS_H[[#This Row],[IDFRANGRAPHS]],STEAMER_H[],COLUMN(STEAMER_H[H]),FALSE)</f>
        <v>38</v>
      </c>
      <c r="J405" s="12">
        <f>VLOOKUP(MYRANKS_H[[#This Row],[IDFRANGRAPHS]],STEAMER_H[],COLUMN(STEAMER_H[HR]),FALSE)</f>
        <v>3</v>
      </c>
      <c r="K405" s="12">
        <f>VLOOKUP(MYRANKS_H[[#This Row],[IDFRANGRAPHS]],STEAMER_H[],COLUMN(STEAMER_H[R]),FALSE)</f>
        <v>17</v>
      </c>
      <c r="L405" s="12">
        <f>VLOOKUP(MYRANKS_H[[#This Row],[IDFRANGRAPHS]],STEAMER_H[],COLUMN(STEAMER_H[RBI]),FALSE)</f>
        <v>18</v>
      </c>
      <c r="M405" s="12">
        <f>VLOOKUP(MYRANKS_H[[#This Row],[IDFRANGRAPHS]],STEAMER_H[],COLUMN(STEAMER_H[BB]),FALSE)</f>
        <v>13</v>
      </c>
      <c r="N405" s="12">
        <f>VLOOKUP(MYRANKS_H[[#This Row],[IDFRANGRAPHS]],STEAMER_H[],COLUMN(STEAMER_H[SO]),FALSE)</f>
        <v>31</v>
      </c>
      <c r="O405" s="12">
        <f>VLOOKUP(MYRANKS_H[[#This Row],[IDFRANGRAPHS]],STEAMER_H[],COLUMN(STEAMER_H[SB]),FALSE)</f>
        <v>3</v>
      </c>
      <c r="P405" s="14">
        <f>MYRANKS_H[[#This Row],[H]]/MYRANKS_H[[#This Row],[AB]]</f>
        <v>0.24358974358974358</v>
      </c>
      <c r="Q405" s="26">
        <f>MYRANKS_H[[#This Row],[R]]/24.6-VLOOKUP(MYRANKS_H[[#This Row],[POS]],ReplacementLevel_H[],COLUMN(ReplacementLevel_H[R]),FALSE)</f>
        <v>-1.4989430894308944</v>
      </c>
      <c r="R405" s="26">
        <f>MYRANKS_H[[#This Row],[HR]]/10.4-VLOOKUP(MYRANKS_H[[#This Row],[POS]],ReplacementLevel_H[],COLUMN(ReplacementLevel_H[HR]),FALSE)</f>
        <v>-1.2715384615384617</v>
      </c>
      <c r="S405" s="26">
        <f>MYRANKS_H[[#This Row],[RBI]]/24.6-VLOOKUP(MYRANKS_H[[#This Row],[POS]],ReplacementLevel_H[],COLUMN(ReplacementLevel_H[RBI]),FALSE)</f>
        <v>-1.6182926829268294</v>
      </c>
      <c r="T405" s="26">
        <f>MYRANKS_H[[#This Row],[SB]]/9.4-VLOOKUP(MYRANKS_H[[#This Row],[POS]],ReplacementLevel_H[],COLUMN(ReplacementLevel_H[SB]),FALSE)</f>
        <v>-0.13085106382978728</v>
      </c>
      <c r="U405" s="26">
        <f>((MYRANKS_H[[#This Row],[H]]+1768)/(MYRANKS_H[[#This Row],[AB]]+6617)-0.267)/0.0024-VLOOKUP(MYRANKS_H[[#This Row],[POS]],ReplacementLevel_H[],COLUMN(ReplacementLevel_H[AVG]),FALSE)</f>
        <v>4.2908607707059149E-2</v>
      </c>
      <c r="V405" s="26">
        <f>MYRANKS_H[[#This Row],[RSGP]]+MYRANKS_H[[#This Row],[HRSGP]]+MYRANKS_H[[#This Row],[RBISGP]]+MYRANKS_H[[#This Row],[SBSGP]]+MYRANKS_H[[#This Row],[AVGSGP]]</f>
        <v>-4.4767166900189137</v>
      </c>
    </row>
    <row r="406" spans="1:22" ht="15" customHeight="1" x14ac:dyDescent="0.25">
      <c r="A406" s="7" t="s">
        <v>18485</v>
      </c>
      <c r="B406" s="8" t="str">
        <f>VLOOKUP(MYRANKS_H[[#This Row],[PLAYERID]],PLAYERIDMAP[],COLUMN(PLAYERIDMAP[LASTNAME]),FALSE)</f>
        <v>Harrison</v>
      </c>
      <c r="C406" s="11" t="str">
        <f>VLOOKUP(MYRANKS_H[[#This Row],[PLAYERID]],PLAYERIDMAP[],COLUMN(PLAYERIDMAP[FIRSTNAME]),FALSE)</f>
        <v xml:space="preserve">Josh </v>
      </c>
      <c r="D406" s="11" t="str">
        <f>VLOOKUP(MYRANKS_H[[#This Row],[PLAYERID]],PLAYERIDMAP[],COLUMN(PLAYERIDMAP[TEAM]),FALSE)</f>
        <v>PIT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8202</v>
      </c>
      <c r="G406" s="12">
        <f>VLOOKUP(MYRANKS_H[[#This Row],[IDFRANGRAPHS]],STEAMER_H[],COLUMN(STEAMER_H[PA]),FALSE)</f>
        <v>160</v>
      </c>
      <c r="H406" s="12">
        <f>VLOOKUP(MYRANKS_H[[#This Row],[IDFRANGRAPHS]],STEAMER_H[],COLUMN(STEAMER_H[AB]),FALSE)</f>
        <v>148</v>
      </c>
      <c r="I406" s="12">
        <f>VLOOKUP(MYRANKS_H[[#This Row],[IDFRANGRAPHS]],STEAMER_H[],COLUMN(STEAMER_H[H]),FALSE)</f>
        <v>39</v>
      </c>
      <c r="J406" s="12">
        <f>VLOOKUP(MYRANKS_H[[#This Row],[IDFRANGRAPHS]],STEAMER_H[],COLUMN(STEAMER_H[HR]),FALSE)</f>
        <v>2</v>
      </c>
      <c r="K406" s="12">
        <f>VLOOKUP(MYRANKS_H[[#This Row],[IDFRANGRAPHS]],STEAMER_H[],COLUMN(STEAMER_H[R]),FALSE)</f>
        <v>14</v>
      </c>
      <c r="L406" s="12">
        <f>VLOOKUP(MYRANKS_H[[#This Row],[IDFRANGRAPHS]],STEAMER_H[],COLUMN(STEAMER_H[RBI]),FALSE)</f>
        <v>16</v>
      </c>
      <c r="M406" s="12">
        <f>VLOOKUP(MYRANKS_H[[#This Row],[IDFRANGRAPHS]],STEAMER_H[],COLUMN(STEAMER_H[BB]),FALSE)</f>
        <v>7</v>
      </c>
      <c r="N406" s="12">
        <f>VLOOKUP(MYRANKS_H[[#This Row],[IDFRANGRAPHS]],STEAMER_H[],COLUMN(STEAMER_H[SO]),FALSE)</f>
        <v>20</v>
      </c>
      <c r="O406" s="12">
        <f>VLOOKUP(MYRANKS_H[[#This Row],[IDFRANGRAPHS]],STEAMER_H[],COLUMN(STEAMER_H[SB]),FALSE)</f>
        <v>4</v>
      </c>
      <c r="P406" s="14">
        <f>MYRANKS_H[[#This Row],[H]]/MYRANKS_H[[#This Row],[AB]]</f>
        <v>0.26351351351351349</v>
      </c>
      <c r="Q406" s="26">
        <f>MYRANKS_H[[#This Row],[R]]/24.6-VLOOKUP(MYRANKS_H[[#This Row],[POS]],ReplacementLevel_H[],COLUMN(ReplacementLevel_H[R]),FALSE)</f>
        <v>-1.6208943089430894</v>
      </c>
      <c r="R406" s="26">
        <f>MYRANKS_H[[#This Row],[HR]]/10.4-VLOOKUP(MYRANKS_H[[#This Row],[POS]],ReplacementLevel_H[],COLUMN(ReplacementLevel_H[HR]),FALSE)</f>
        <v>-1.3676923076923078</v>
      </c>
      <c r="S406" s="26">
        <f>MYRANKS_H[[#This Row],[RBI]]/24.6-VLOOKUP(MYRANKS_H[[#This Row],[POS]],ReplacementLevel_H[],COLUMN(ReplacementLevel_H[RBI]),FALSE)</f>
        <v>-1.6995934959349595</v>
      </c>
      <c r="T406" s="26">
        <f>MYRANKS_H[[#This Row],[SB]]/9.4-VLOOKUP(MYRANKS_H[[#This Row],[POS]],ReplacementLevel_H[],COLUMN(ReplacementLevel_H[SB]),FALSE)</f>
        <v>-2.4468085106382986E-2</v>
      </c>
      <c r="U406" s="26">
        <f>((MYRANKS_H[[#This Row],[H]]+1768)/(MYRANKS_H[[#This Row],[AB]]+6617)-0.267)/0.0024-VLOOKUP(MYRANKS_H[[#This Row],[POS]],ReplacementLevel_H[],COLUMN(ReplacementLevel_H[AVG]),FALSE)</f>
        <v>0.23588568612957461</v>
      </c>
      <c r="V406" s="26">
        <f>MYRANKS_H[[#This Row],[RSGP]]+MYRANKS_H[[#This Row],[HRSGP]]+MYRANKS_H[[#This Row],[RBISGP]]+MYRANKS_H[[#This Row],[SBSGP]]+MYRANKS_H[[#This Row],[AVGSGP]]</f>
        <v>-4.4767625115471645</v>
      </c>
    </row>
    <row r="407" spans="1:22" ht="15" customHeight="1" x14ac:dyDescent="0.25">
      <c r="A407" s="7" t="s">
        <v>18923</v>
      </c>
      <c r="B407" s="8" t="str">
        <f>VLOOKUP(MYRANKS_H[[#This Row],[PLAYERID]],PLAYERIDMAP[],COLUMN(PLAYERIDMAP[LASTNAME]),FALSE)</f>
        <v>Kozma</v>
      </c>
      <c r="C407" s="11" t="str">
        <f>VLOOKUP(MYRANKS_H[[#This Row],[PLAYERID]],PLAYERIDMAP[],COLUMN(PLAYERIDMAP[FIRSTNAME]),FALSE)</f>
        <v xml:space="preserve">Pete </v>
      </c>
      <c r="D407" s="11" t="str">
        <f>VLOOKUP(MYRANKS_H[[#This Row],[PLAYERID]],PLAYERIDMAP[],COLUMN(PLAYERIDMAP[TEAM]),FALSE)</f>
        <v>STL</v>
      </c>
      <c r="E407" s="11" t="str">
        <f>VLOOKUP(MYRANKS_H[[#This Row],[PLAYERID]],PLAYERIDMAP[],COLUMN(PLAYERIDMAP[POS]),FALSE)</f>
        <v>2B</v>
      </c>
      <c r="F407" s="11">
        <f>VLOOKUP(MYRANKS_H[[#This Row],[PLAYERID]],PLAYERIDMAP[],COLUMN(PLAYERIDMAP[IDFANGRAPHS]),FALSE)</f>
        <v>2539</v>
      </c>
      <c r="G407" s="12">
        <f>VLOOKUP(MYRANKS_H[[#This Row],[IDFRANGRAPHS]],STEAMER_H[],COLUMN(STEAMER_H[PA]),FALSE)</f>
        <v>165</v>
      </c>
      <c r="H407" s="12">
        <f>VLOOKUP(MYRANKS_H[[#This Row],[IDFRANGRAPHS]],STEAMER_H[],COLUMN(STEAMER_H[AB]),FALSE)</f>
        <v>149</v>
      </c>
      <c r="I407" s="12">
        <f>VLOOKUP(MYRANKS_H[[#This Row],[IDFRANGRAPHS]],STEAMER_H[],COLUMN(STEAMER_H[H]),FALSE)</f>
        <v>35</v>
      </c>
      <c r="J407" s="12">
        <f>VLOOKUP(MYRANKS_H[[#This Row],[IDFRANGRAPHS]],STEAMER_H[],COLUMN(STEAMER_H[HR]),FALSE)</f>
        <v>2</v>
      </c>
      <c r="K407" s="12">
        <f>VLOOKUP(MYRANKS_H[[#This Row],[IDFRANGRAPHS]],STEAMER_H[],COLUMN(STEAMER_H[R]),FALSE)</f>
        <v>14</v>
      </c>
      <c r="L407" s="12">
        <f>VLOOKUP(MYRANKS_H[[#This Row],[IDFRANGRAPHS]],STEAMER_H[],COLUMN(STEAMER_H[RBI]),FALSE)</f>
        <v>15</v>
      </c>
      <c r="M407" s="12">
        <f>VLOOKUP(MYRANKS_H[[#This Row],[IDFRANGRAPHS]],STEAMER_H[],COLUMN(STEAMER_H[BB]),FALSE)</f>
        <v>12</v>
      </c>
      <c r="N407" s="12">
        <f>VLOOKUP(MYRANKS_H[[#This Row],[IDFRANGRAPHS]],STEAMER_H[],COLUMN(STEAMER_H[SO]),FALSE)</f>
        <v>27</v>
      </c>
      <c r="O407" s="12">
        <f>VLOOKUP(MYRANKS_H[[#This Row],[IDFRANGRAPHS]],STEAMER_H[],COLUMN(STEAMER_H[SB]),FALSE)</f>
        <v>2</v>
      </c>
      <c r="P407" s="14">
        <f>MYRANKS_H[[#This Row],[H]]/MYRANKS_H[[#This Row],[AB]]</f>
        <v>0.2348993288590604</v>
      </c>
      <c r="Q407" s="26">
        <f>MYRANKS_H[[#This Row],[R]]/24.6-VLOOKUP(MYRANKS_H[[#This Row],[POS]],ReplacementLevel_H[],COLUMN(ReplacementLevel_H[R]),FALSE)</f>
        <v>-1.7008943089430895</v>
      </c>
      <c r="R407" s="26">
        <f>MYRANKS_H[[#This Row],[HR]]/10.4-VLOOKUP(MYRANKS_H[[#This Row],[POS]],ReplacementLevel_H[],COLUMN(ReplacementLevel_H[HR]),FALSE)</f>
        <v>-0.74769230769230766</v>
      </c>
      <c r="S407" s="26">
        <f>MYRANKS_H[[#This Row],[RBI]]/24.6-VLOOKUP(MYRANKS_H[[#This Row],[POS]],ReplacementLevel_H[],COLUMN(ReplacementLevel_H[RBI]),FALSE)</f>
        <v>-1.4902439024390244</v>
      </c>
      <c r="T407" s="26">
        <f>MYRANKS_H[[#This Row],[SB]]/9.4-VLOOKUP(MYRANKS_H[[#This Row],[POS]],ReplacementLevel_H[],COLUMN(ReplacementLevel_H[SB]),FALSE)</f>
        <v>-0.40723404255319151</v>
      </c>
      <c r="U407" s="26">
        <f>((MYRANKS_H[[#This Row],[H]]+1768)/(MYRANKS_H[[#This Row],[AB]]+6617)-0.267)/0.0024-VLOOKUP(MYRANKS_H[[#This Row],[POS]],ReplacementLevel_H[],COLUMN(ReplacementLevel_H[AVG]),FALSE)</f>
        <v>-0.37689328997931415</v>
      </c>
      <c r="V407" s="26">
        <f>MYRANKS_H[[#This Row],[RSGP]]+MYRANKS_H[[#This Row],[HRSGP]]+MYRANKS_H[[#This Row],[RBISGP]]+MYRANKS_H[[#This Row],[SBSGP]]+MYRANKS_H[[#This Row],[AVGSGP]]</f>
        <v>-4.7229578516069273</v>
      </c>
    </row>
    <row r="408" spans="1:22" ht="15" customHeight="1" x14ac:dyDescent="0.25">
      <c r="A408" s="7" t="s">
        <v>17131</v>
      </c>
      <c r="B408" s="8" t="str">
        <f>VLOOKUP(MYRANKS_H[[#This Row],[PLAYERID]],PLAYERIDMAP[],COLUMN(PLAYERIDMAP[LASTNAME]),FALSE)</f>
        <v>Barton</v>
      </c>
      <c r="C408" s="11" t="str">
        <f>VLOOKUP(MYRANKS_H[[#This Row],[PLAYERID]],PLAYERIDMAP[],COLUMN(PLAYERIDMAP[FIRSTNAME]),FALSE)</f>
        <v xml:space="preserve">Daric </v>
      </c>
      <c r="D408" s="11" t="str">
        <f>VLOOKUP(MYRANKS_H[[#This Row],[PLAYERID]],PLAYERIDMAP[],COLUMN(PLAYERIDMAP[TEAM]),FALSE)</f>
        <v>OAK</v>
      </c>
      <c r="E408" s="11" t="str">
        <f>VLOOKUP(MYRANKS_H[[#This Row],[PLAYERID]],PLAYERIDMAP[],COLUMN(PLAYERIDMAP[POS]),FALSE)</f>
        <v>1B</v>
      </c>
      <c r="F408" s="11">
        <f>VLOOKUP(MYRANKS_H[[#This Row],[PLAYERID]],PLAYERIDMAP[],COLUMN(PLAYERIDMAP[IDFANGRAPHS]),FALSE)</f>
        <v>5928</v>
      </c>
      <c r="G408" s="12">
        <f>VLOOKUP(MYRANKS_H[[#This Row],[IDFRANGRAPHS]],STEAMER_H[],COLUMN(STEAMER_H[PA]),FALSE)</f>
        <v>206</v>
      </c>
      <c r="H408" s="12">
        <f>VLOOKUP(MYRANKS_H[[#This Row],[IDFRANGRAPHS]],STEAMER_H[],COLUMN(STEAMER_H[AB]),FALSE)</f>
        <v>171</v>
      </c>
      <c r="I408" s="12">
        <f>VLOOKUP(MYRANKS_H[[#This Row],[IDFRANGRAPHS]],STEAMER_H[],COLUMN(STEAMER_H[H]),FALSE)</f>
        <v>41</v>
      </c>
      <c r="J408" s="12">
        <f>VLOOKUP(MYRANKS_H[[#This Row],[IDFRANGRAPHS]],STEAMER_H[],COLUMN(STEAMER_H[HR]),FALSE)</f>
        <v>4</v>
      </c>
      <c r="K408" s="12">
        <f>VLOOKUP(MYRANKS_H[[#This Row],[IDFRANGRAPHS]],STEAMER_H[],COLUMN(STEAMER_H[R]),FALSE)</f>
        <v>24</v>
      </c>
      <c r="L408" s="12">
        <f>VLOOKUP(MYRANKS_H[[#This Row],[IDFRANGRAPHS]],STEAMER_H[],COLUMN(STEAMER_H[RBI]),FALSE)</f>
        <v>19</v>
      </c>
      <c r="M408" s="12">
        <f>VLOOKUP(MYRANKS_H[[#This Row],[IDFRANGRAPHS]],STEAMER_H[],COLUMN(STEAMER_H[BB]),FALSE)</f>
        <v>31</v>
      </c>
      <c r="N408" s="12">
        <f>VLOOKUP(MYRANKS_H[[#This Row],[IDFRANGRAPHS]],STEAMER_H[],COLUMN(STEAMER_H[SO]),FALSE)</f>
        <v>35</v>
      </c>
      <c r="O408" s="12">
        <f>VLOOKUP(MYRANKS_H[[#This Row],[IDFRANGRAPHS]],STEAMER_H[],COLUMN(STEAMER_H[SB]),FALSE)</f>
        <v>2</v>
      </c>
      <c r="P408" s="14">
        <f>MYRANKS_H[[#This Row],[H]]/MYRANKS_H[[#This Row],[AB]]</f>
        <v>0.23976608187134502</v>
      </c>
      <c r="Q408" s="26">
        <f>MYRANKS_H[[#This Row],[R]]/24.6-VLOOKUP(MYRANKS_H[[#This Row],[POS]],ReplacementLevel_H[],COLUMN(ReplacementLevel_H[R]),FALSE)</f>
        <v>-1.3943902439024392</v>
      </c>
      <c r="R408" s="26">
        <f>MYRANKS_H[[#This Row],[HR]]/10.4-VLOOKUP(MYRANKS_H[[#This Row],[POS]],ReplacementLevel_H[],COLUMN(ReplacementLevel_H[HR]),FALSE)</f>
        <v>-1.1553846153846155</v>
      </c>
      <c r="S408" s="26">
        <f>MYRANKS_H[[#This Row],[RBI]]/24.6-VLOOKUP(MYRANKS_H[[#This Row],[POS]],ReplacementLevel_H[],COLUMN(ReplacementLevel_H[RBI]),FALSE)</f>
        <v>-1.6876422764227641</v>
      </c>
      <c r="T408" s="26">
        <f>MYRANKS_H[[#This Row],[SB]]/9.4-VLOOKUP(MYRANKS_H[[#This Row],[POS]],ReplacementLevel_H[],COLUMN(ReplacementLevel_H[SB]),FALSE)</f>
        <v>-4.7234042553191496E-2</v>
      </c>
      <c r="U408" s="26">
        <f>((MYRANKS_H[[#This Row],[H]]+1768)/(MYRANKS_H[[#This Row],[AB]]+6617)-0.267)/0.0024-VLOOKUP(MYRANKS_H[[#This Row],[POS]],ReplacementLevel_H[],COLUMN(ReplacementLevel_H[AVG]),FALSE)</f>
        <v>3.1543901001764046E-2</v>
      </c>
      <c r="V408" s="26">
        <f>MYRANKS_H[[#This Row],[RSGP]]+MYRANKS_H[[#This Row],[HRSGP]]+MYRANKS_H[[#This Row],[RBISGP]]+MYRANKS_H[[#This Row],[SBSGP]]+MYRANKS_H[[#This Row],[AVGSGP]]</f>
        <v>-4.2531072772612468</v>
      </c>
    </row>
    <row r="409" spans="1:22" ht="15" customHeight="1" x14ac:dyDescent="0.25">
      <c r="A409" s="7" t="s">
        <v>17475</v>
      </c>
      <c r="B409" s="8" t="str">
        <f>VLOOKUP(MYRANKS_H[[#This Row],[PLAYERID]],PLAYERIDMAP[],COLUMN(PLAYERIDMAP[LASTNAME]),FALSE)</f>
        <v>Canzler</v>
      </c>
      <c r="C409" s="11" t="str">
        <f>VLOOKUP(MYRANKS_H[[#This Row],[PLAYERID]],PLAYERIDMAP[],COLUMN(PLAYERIDMAP[FIRSTNAME]),FALSE)</f>
        <v xml:space="preserve">Russ </v>
      </c>
      <c r="D409" s="11" t="str">
        <f>VLOOKUP(MYRANKS_H[[#This Row],[PLAYERID]],PLAYERIDMAP[],COLUMN(PLAYERIDMAP[TEAM]),FALSE)</f>
        <v>BAL</v>
      </c>
      <c r="E409" s="11" t="str">
        <f>VLOOKUP(MYRANKS_H[[#This Row],[PLAYERID]],PLAYERIDMAP[],COLUMN(PLAYERIDMAP[POS]),FALSE)</f>
        <v>3B</v>
      </c>
      <c r="F409" s="11">
        <f>VLOOKUP(MYRANKS_H[[#This Row],[PLAYERID]],PLAYERIDMAP[],COLUMN(PLAYERIDMAP[IDFANGRAPHS]),FALSE)</f>
        <v>8265</v>
      </c>
      <c r="G409" s="12">
        <f>VLOOKUP(MYRANKS_H[[#This Row],[IDFRANGRAPHS]],STEAMER_H[],COLUMN(STEAMER_H[PA]),FALSE)</f>
        <v>166</v>
      </c>
      <c r="H409" s="12">
        <f>VLOOKUP(MYRANKS_H[[#This Row],[IDFRANGRAPHS]],STEAMER_H[],COLUMN(STEAMER_H[AB]),FALSE)</f>
        <v>150</v>
      </c>
      <c r="I409" s="12">
        <f>VLOOKUP(MYRANKS_H[[#This Row],[IDFRANGRAPHS]],STEAMER_H[],COLUMN(STEAMER_H[H]),FALSE)</f>
        <v>36</v>
      </c>
      <c r="J409" s="12">
        <f>VLOOKUP(MYRANKS_H[[#This Row],[IDFRANGRAPHS]],STEAMER_H[],COLUMN(STEAMER_H[HR]),FALSE)</f>
        <v>5</v>
      </c>
      <c r="K409" s="12">
        <f>VLOOKUP(MYRANKS_H[[#This Row],[IDFRANGRAPHS]],STEAMER_H[],COLUMN(STEAMER_H[R]),FALSE)</f>
        <v>17</v>
      </c>
      <c r="L409" s="12">
        <f>VLOOKUP(MYRANKS_H[[#This Row],[IDFRANGRAPHS]],STEAMER_H[],COLUMN(STEAMER_H[RBI]),FALSE)</f>
        <v>18</v>
      </c>
      <c r="M409" s="12">
        <f>VLOOKUP(MYRANKS_H[[#This Row],[IDFRANGRAPHS]],STEAMER_H[],COLUMN(STEAMER_H[BB]),FALSE)</f>
        <v>13</v>
      </c>
      <c r="N409" s="12">
        <f>VLOOKUP(MYRANKS_H[[#This Row],[IDFRANGRAPHS]],STEAMER_H[],COLUMN(STEAMER_H[SO]),FALSE)</f>
        <v>40</v>
      </c>
      <c r="O409" s="12">
        <f>VLOOKUP(MYRANKS_H[[#This Row],[IDFRANGRAPHS]],STEAMER_H[],COLUMN(STEAMER_H[SB]),FALSE)</f>
        <v>1</v>
      </c>
      <c r="P409" s="14">
        <f>MYRANKS_H[[#This Row],[H]]/MYRANKS_H[[#This Row],[AB]]</f>
        <v>0.24</v>
      </c>
      <c r="Q409" s="26">
        <f>MYRANKS_H[[#This Row],[R]]/24.6-VLOOKUP(MYRANKS_H[[#This Row],[POS]],ReplacementLevel_H[],COLUMN(ReplacementLevel_H[R]),FALSE)</f>
        <v>-1.4989430894308944</v>
      </c>
      <c r="R409" s="26">
        <f>MYRANKS_H[[#This Row],[HR]]/10.4-VLOOKUP(MYRANKS_H[[#This Row],[POS]],ReplacementLevel_H[],COLUMN(ReplacementLevel_H[HR]),FALSE)</f>
        <v>-1.0792307692307692</v>
      </c>
      <c r="S409" s="26">
        <f>MYRANKS_H[[#This Row],[RBI]]/24.6-VLOOKUP(MYRANKS_H[[#This Row],[POS]],ReplacementLevel_H[],COLUMN(ReplacementLevel_H[RBI]),FALSE)</f>
        <v>-1.6182926829268294</v>
      </c>
      <c r="T409" s="26">
        <f>MYRANKS_H[[#This Row],[SB]]/9.4-VLOOKUP(MYRANKS_H[[#This Row],[POS]],ReplacementLevel_H[],COLUMN(ReplacementLevel_H[SB]),FALSE)</f>
        <v>-0.34361702127659577</v>
      </c>
      <c r="U409" s="26">
        <f>((MYRANKS_H[[#This Row],[H]]+1768)/(MYRANKS_H[[#This Row],[AB]]+6617)-0.267)/0.0024-VLOOKUP(MYRANKS_H[[#This Row],[POS]],ReplacementLevel_H[],COLUMN(ReplacementLevel_H[AVG]),FALSE)</f>
        <v>1.8272006305099314E-2</v>
      </c>
      <c r="V409" s="26">
        <f>MYRANKS_H[[#This Row],[RSGP]]+MYRANKS_H[[#This Row],[HRSGP]]+MYRANKS_H[[#This Row],[RBISGP]]+MYRANKS_H[[#This Row],[SBSGP]]+MYRANKS_H[[#This Row],[AVGSGP]]</f>
        <v>-4.5218115565599897</v>
      </c>
    </row>
    <row r="410" spans="1:22" ht="15" customHeight="1" x14ac:dyDescent="0.25">
      <c r="A410" s="7" t="s">
        <v>18057</v>
      </c>
      <c r="B410" s="8" t="str">
        <f>VLOOKUP(MYRANKS_H[[#This Row],[PLAYERID]],PLAYERIDMAP[],COLUMN(PLAYERIDMAP[LASTNAME]),FALSE)</f>
        <v>Falu</v>
      </c>
      <c r="C410" s="11" t="str">
        <f>VLOOKUP(MYRANKS_H[[#This Row],[PLAYERID]],PLAYERIDMAP[],COLUMN(PLAYERIDMAP[FIRSTNAME]),FALSE)</f>
        <v xml:space="preserve">Irving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2B</v>
      </c>
      <c r="F410" s="11">
        <f>VLOOKUP(MYRANKS_H[[#This Row],[PLAYERID]],PLAYERIDMAP[],COLUMN(PLAYERIDMAP[IDFANGRAPHS]),FALSE)</f>
        <v>6165</v>
      </c>
      <c r="G410" s="12">
        <f>VLOOKUP(MYRANKS_H[[#This Row],[IDFRANGRAPHS]],STEAMER_H[],COLUMN(STEAMER_H[PA]),FALSE)</f>
        <v>100</v>
      </c>
      <c r="H410" s="12">
        <f>VLOOKUP(MYRANKS_H[[#This Row],[IDFRANGRAPHS]],STEAMER_H[],COLUMN(STEAMER_H[AB]),FALSE)</f>
        <v>92</v>
      </c>
      <c r="I410" s="12">
        <f>VLOOKUP(MYRANKS_H[[#This Row],[IDFRANGRAPHS]],STEAMER_H[],COLUMN(STEAMER_H[H]),FALSE)</f>
        <v>25</v>
      </c>
      <c r="J410" s="12">
        <f>VLOOKUP(MYRANKS_H[[#This Row],[IDFRANGRAPHS]],STEAMER_H[],COLUMN(STEAMER_H[HR]),FALSE)</f>
        <v>1</v>
      </c>
      <c r="K410" s="12">
        <f>VLOOKUP(MYRANKS_H[[#This Row],[IDFRANGRAPHS]],STEAMER_H[],COLUMN(STEAMER_H[R]),FALSE)</f>
        <v>10</v>
      </c>
      <c r="L410" s="12">
        <f>VLOOKUP(MYRANKS_H[[#This Row],[IDFRANGRAPHS]],STEAMER_H[],COLUMN(STEAMER_H[RBI]),FALSE)</f>
        <v>9</v>
      </c>
      <c r="M410" s="12">
        <f>VLOOKUP(MYRANKS_H[[#This Row],[IDFRANGRAPHS]],STEAMER_H[],COLUMN(STEAMER_H[BB]),FALSE)</f>
        <v>6</v>
      </c>
      <c r="N410" s="12">
        <f>VLOOKUP(MYRANKS_H[[#This Row],[IDFRANGRAPHS]],STEAMER_H[],COLUMN(STEAMER_H[SO]),FALSE)</f>
        <v>10</v>
      </c>
      <c r="O410" s="12">
        <f>VLOOKUP(MYRANKS_H[[#This Row],[IDFRANGRAPHS]],STEAMER_H[],COLUMN(STEAMER_H[SB]),FALSE)</f>
        <v>3</v>
      </c>
      <c r="P410" s="14">
        <f>MYRANKS_H[[#This Row],[H]]/MYRANKS_H[[#This Row],[AB]]</f>
        <v>0.27173913043478259</v>
      </c>
      <c r="Q410" s="26">
        <f>MYRANKS_H[[#This Row],[R]]/24.6-VLOOKUP(MYRANKS_H[[#This Row],[POS]],ReplacementLevel_H[],COLUMN(ReplacementLevel_H[R]),FALSE)</f>
        <v>-1.8634959349593496</v>
      </c>
      <c r="R410" s="26">
        <f>MYRANKS_H[[#This Row],[HR]]/10.4-VLOOKUP(MYRANKS_H[[#This Row],[POS]],ReplacementLevel_H[],COLUMN(ReplacementLevel_H[HR]),FALSE)</f>
        <v>-0.8438461538461538</v>
      </c>
      <c r="S410" s="26">
        <f>MYRANKS_H[[#This Row],[RBI]]/24.6-VLOOKUP(MYRANKS_H[[#This Row],[POS]],ReplacementLevel_H[],COLUMN(ReplacementLevel_H[RBI]),FALSE)</f>
        <v>-1.7341463414634148</v>
      </c>
      <c r="T410" s="26">
        <f>MYRANKS_H[[#This Row],[SB]]/9.4-VLOOKUP(MYRANKS_H[[#This Row],[POS]],ReplacementLevel_H[],COLUMN(ReplacementLevel_H[SB]),FALSE)</f>
        <v>-0.30085106382978727</v>
      </c>
      <c r="U410" s="26">
        <f>((MYRANKS_H[[#This Row],[H]]+1768)/(MYRANKS_H[[#This Row],[AB]]+6617)-0.267)/0.0024-VLOOKUP(MYRANKS_H[[#This Row],[POS]],ReplacementLevel_H[],COLUMN(ReplacementLevel_H[AVG]),FALSE)</f>
        <v>-5.4606747155578741E-2</v>
      </c>
      <c r="V410" s="26">
        <f>MYRANKS_H[[#This Row],[RSGP]]+MYRANKS_H[[#This Row],[HRSGP]]+MYRANKS_H[[#This Row],[RBISGP]]+MYRANKS_H[[#This Row],[SBSGP]]+MYRANKS_H[[#This Row],[AVGSGP]]</f>
        <v>-4.7969462412542851</v>
      </c>
    </row>
    <row r="411" spans="1:22" ht="15" customHeight="1" x14ac:dyDescent="0.25">
      <c r="A411" s="8" t="s">
        <v>20814</v>
      </c>
      <c r="B411" s="15" t="str">
        <f>VLOOKUP(MYRANKS_H[[#This Row],[PLAYERID]],PLAYERIDMAP[],COLUMN(PLAYERIDMAP[LASTNAME]),FALSE)</f>
        <v>Worth</v>
      </c>
      <c r="C411" s="12" t="str">
        <f>VLOOKUP(MYRANKS_H[[#This Row],[PLAYERID]],PLAYERIDMAP[],COLUMN(PLAYERIDMAP[FIRSTNAME]),FALSE)</f>
        <v xml:space="preserve">Danny </v>
      </c>
      <c r="D411" s="12" t="str">
        <f>VLOOKUP(MYRANKS_H[[#This Row],[PLAYERID]],PLAYERIDMAP[],COLUMN(PLAYERIDMAP[TEAM]),FALSE)</f>
        <v>DET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198</v>
      </c>
      <c r="G411" s="12">
        <f>VLOOKUP(MYRANKS_H[[#This Row],[IDFRANGRAPHS]],STEAMER_H[],COLUMN(STEAMER_H[PA]),FALSE)</f>
        <v>100</v>
      </c>
      <c r="H411" s="12">
        <f>VLOOKUP(MYRANKS_H[[#This Row],[IDFRANGRAPHS]],STEAMER_H[],COLUMN(STEAMER_H[AB]),FALSE)</f>
        <v>89</v>
      </c>
      <c r="I411" s="12">
        <f>VLOOKUP(MYRANKS_H[[#This Row],[IDFRANGRAPHS]],STEAMER_H[],COLUMN(STEAMER_H[H]),FALSE)</f>
        <v>21</v>
      </c>
      <c r="J411" s="12">
        <f>VLOOKUP(MYRANKS_H[[#This Row],[IDFRANGRAPHS]],STEAMER_H[],COLUMN(STEAMER_H[HR]),FALSE)</f>
        <v>2</v>
      </c>
      <c r="K411" s="12">
        <f>VLOOKUP(MYRANKS_H[[#This Row],[IDFRANGRAPHS]],STEAMER_H[],COLUMN(STEAMER_H[R]),FALSE)</f>
        <v>11</v>
      </c>
      <c r="L411" s="12">
        <f>VLOOKUP(MYRANKS_H[[#This Row],[IDFRANGRAPHS]],STEAMER_H[],COLUMN(STEAMER_H[RBI]),FALSE)</f>
        <v>10</v>
      </c>
      <c r="M411" s="12">
        <f>VLOOKUP(MYRANKS_H[[#This Row],[IDFRANGRAPHS]],STEAMER_H[],COLUMN(STEAMER_H[BB]),FALSE)</f>
        <v>8</v>
      </c>
      <c r="N411" s="12">
        <f>VLOOKUP(MYRANKS_H[[#This Row],[IDFRANGRAPHS]],STEAMER_H[],COLUMN(STEAMER_H[SO]),FALSE)</f>
        <v>22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0.23595505617977527</v>
      </c>
      <c r="Q411" s="26">
        <f>MYRANKS_H[[#This Row],[R]]/24.6-VLOOKUP(MYRANKS_H[[#This Row],[POS]],ReplacementLevel_H[],COLUMN(ReplacementLevel_H[R]),FALSE)</f>
        <v>-1.8228455284552845</v>
      </c>
      <c r="R411" s="26">
        <f>MYRANKS_H[[#This Row],[HR]]/10.4-VLOOKUP(MYRANKS_H[[#This Row],[POS]],ReplacementLevel_H[],COLUMN(ReplacementLevel_H[HR]),FALSE)</f>
        <v>-0.74769230769230766</v>
      </c>
      <c r="S411" s="26">
        <f>MYRANKS_H[[#This Row],[RBI]]/24.6-VLOOKUP(MYRANKS_H[[#This Row],[POS]],ReplacementLevel_H[],COLUMN(ReplacementLevel_H[RBI]),FALSE)</f>
        <v>-1.6934959349593497</v>
      </c>
      <c r="T411" s="26">
        <f>MYRANKS_H[[#This Row],[SB]]/9.4-VLOOKUP(MYRANKS_H[[#This Row],[POS]],ReplacementLevel_H[],COLUMN(ReplacementLevel_H[SB]),FALSE)</f>
        <v>-0.30085106382978727</v>
      </c>
      <c r="U411" s="26">
        <f>((MYRANKS_H[[#This Row],[H]]+1768)/(MYRANKS_H[[#This Row],[AB]]+6617)-0.267)/0.0024-VLOOKUP(MYRANKS_H[[#This Row],[POS]],ReplacementLevel_H[],COLUMN(ReplacementLevel_H[AVG]),FALSE)</f>
        <v>-0.25332438612189023</v>
      </c>
      <c r="V411" s="26">
        <f>MYRANKS_H[[#This Row],[RSGP]]+MYRANKS_H[[#This Row],[HRSGP]]+MYRANKS_H[[#This Row],[RBISGP]]+MYRANKS_H[[#This Row],[SBSGP]]+MYRANKS_H[[#This Row],[AVGSGP]]</f>
        <v>-4.8182092210586189</v>
      </c>
    </row>
    <row r="412" spans="1:22" ht="15" customHeight="1" x14ac:dyDescent="0.25">
      <c r="A412" s="7" t="s">
        <v>16940</v>
      </c>
      <c r="B412" s="8" t="str">
        <f>VLOOKUP(MYRANKS_H[[#This Row],[PLAYERID]],PLAYERIDMAP[],COLUMN(PLAYERIDMAP[LASTNAME]),FALSE)</f>
        <v>Adams</v>
      </c>
      <c r="C412" s="11" t="str">
        <f>VLOOKUP(MYRANKS_H[[#This Row],[PLAYERID]],PLAYERIDMAP[],COLUMN(PLAYERIDMAP[FIRSTNAME]),FALSE)</f>
        <v xml:space="preserve">David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2B</v>
      </c>
      <c r="F412" s="11" t="str">
        <f>VLOOKUP(MYRANKS_H[[#This Row],[PLAYERID]],PLAYERIDMAP[],COLUMN(PLAYERIDMAP[IDFANGRAPHS]),FALSE)</f>
        <v>sa454507</v>
      </c>
      <c r="G412" s="12">
        <f>VLOOKUP(MYRANKS_H[[#This Row],[IDFRANGRAPHS]],STEAMER_H[],COLUMN(STEAMER_H[PA]),FALSE)</f>
        <v>100</v>
      </c>
      <c r="H412" s="12">
        <f>VLOOKUP(MYRANKS_H[[#This Row],[IDFRANGRAPHS]],STEAMER_H[],COLUMN(STEAMER_H[AB]),FALSE)</f>
        <v>90</v>
      </c>
      <c r="I412" s="12">
        <f>VLOOKUP(MYRANKS_H[[#This Row],[IDFRANGRAPHS]],STEAMER_H[],COLUMN(STEAMER_H[H]),FALSE)</f>
        <v>24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11</v>
      </c>
      <c r="L412" s="12">
        <f>VLOOKUP(MYRANKS_H[[#This Row],[IDFRANGRAPHS]],STEAMER_H[],COLUMN(STEAMER_H[RBI]),FALSE)</f>
        <v>11</v>
      </c>
      <c r="M412" s="12">
        <f>VLOOKUP(MYRANKS_H[[#This Row],[IDFRANGRAPHS]],STEAMER_H[],COLUMN(STEAMER_H[BB]),FALSE)</f>
        <v>7</v>
      </c>
      <c r="N412" s="12">
        <f>VLOOKUP(MYRANKS_H[[#This Row],[IDFRANGRAPHS]],STEAMER_H[],COLUMN(STEAMER_H[SO]),FALSE)</f>
        <v>16</v>
      </c>
      <c r="O412" s="12">
        <f>VLOOKUP(MYRANKS_H[[#This Row],[IDFRANGRAPHS]],STEAMER_H[],COLUMN(STEAMER_H[SB]),FALSE)</f>
        <v>1</v>
      </c>
      <c r="P412" s="14">
        <f>MYRANKS_H[[#This Row],[H]]/MYRANKS_H[[#This Row],[AB]]</f>
        <v>0.26666666666666666</v>
      </c>
      <c r="Q412" s="26">
        <f>MYRANKS_H[[#This Row],[R]]/24.6-VLOOKUP(MYRANKS_H[[#This Row],[POS]],ReplacementLevel_H[],COLUMN(ReplacementLevel_H[R]),FALSE)</f>
        <v>-1.8228455284552845</v>
      </c>
      <c r="R412" s="26">
        <f>MYRANKS_H[[#This Row],[HR]]/10.4-VLOOKUP(MYRANKS_H[[#This Row],[POS]],ReplacementLevel_H[],COLUMN(ReplacementLevel_H[HR]),FALSE)</f>
        <v>-0.74769230769230766</v>
      </c>
      <c r="S412" s="26">
        <f>MYRANKS_H[[#This Row],[RBI]]/24.6-VLOOKUP(MYRANKS_H[[#This Row],[POS]],ReplacementLevel_H[],COLUMN(ReplacementLevel_H[RBI]),FALSE)</f>
        <v>-1.6528455284552845</v>
      </c>
      <c r="T412" s="26">
        <f>MYRANKS_H[[#This Row],[SB]]/9.4-VLOOKUP(MYRANKS_H[[#This Row],[POS]],ReplacementLevel_H[],COLUMN(ReplacementLevel_H[SB]),FALSE)</f>
        <v>-0.5136170212765957</v>
      </c>
      <c r="U412" s="26">
        <f>((MYRANKS_H[[#This Row],[H]]+1768)/(MYRANKS_H[[#This Row],[AB]]+6617)-0.267)/0.0024-VLOOKUP(MYRANKS_H[[#This Row],[POS]],ReplacementLevel_H[],COLUMN(ReplacementLevel_H[AVG]),FALSE)</f>
        <v>-8.3525172705144701E-2</v>
      </c>
      <c r="V412" s="26">
        <f>MYRANKS_H[[#This Row],[RSGP]]+MYRANKS_H[[#This Row],[HRSGP]]+MYRANKS_H[[#This Row],[RBISGP]]+MYRANKS_H[[#This Row],[SBSGP]]+MYRANKS_H[[#This Row],[AVGSGP]]</f>
        <v>-4.8205255585846167</v>
      </c>
    </row>
    <row r="413" spans="1:22" ht="15" customHeight="1" x14ac:dyDescent="0.25">
      <c r="A413" s="8" t="s">
        <v>20039</v>
      </c>
      <c r="B413" s="15" t="str">
        <f>VLOOKUP(MYRANKS_H[[#This Row],[PLAYERID]],PLAYERIDMAP[],COLUMN(PLAYERIDMAP[LASTNAME]),FALSE)</f>
        <v>Robinson</v>
      </c>
      <c r="C413" s="12" t="str">
        <f>VLOOKUP(MYRANKS_H[[#This Row],[PLAYERID]],PLAYERIDMAP[],COLUMN(PLAYERIDMAP[FIRSTNAME]),FALSE)</f>
        <v xml:space="preserve">Shane </v>
      </c>
      <c r="D413" s="12" t="str">
        <f>VLOOKUP(MYRANKS_H[[#This Row],[PLAYERID]],PLAYERIDMAP[],COLUMN(PLAYERIDMAP[TEAM]),FALSE)</f>
        <v>STL</v>
      </c>
      <c r="E413" s="12" t="str">
        <f>VLOOKUP(MYRANKS_H[[#This Row],[PLAYERID]],PLAYERIDMAP[],COLUMN(PLAYERIDMAP[POS]),FALSE)</f>
        <v>OF</v>
      </c>
      <c r="F413" s="12">
        <f>VLOOKUP(MYRANKS_H[[#This Row],[PLAYERID]],PLAYERIDMAP[],COLUMN(PLAYERIDMAP[IDFANGRAPHS]),FALSE)</f>
        <v>4249</v>
      </c>
      <c r="G413" s="12">
        <f>VLOOKUP(MYRANKS_H[[#This Row],[IDFRANGRAPHS]],STEAMER_H[],COLUMN(STEAMER_H[PA]),FALSE)</f>
        <v>203</v>
      </c>
      <c r="H413" s="12">
        <f>VLOOKUP(MYRANKS_H[[#This Row],[IDFRANGRAPHS]],STEAMER_H[],COLUMN(STEAMER_H[AB]),FALSE)</f>
        <v>182</v>
      </c>
      <c r="I413" s="12">
        <f>VLOOKUP(MYRANKS_H[[#This Row],[IDFRANGRAPHS]],STEAMER_H[],COLUMN(STEAMER_H[H]),FALSE)</f>
        <v>47</v>
      </c>
      <c r="J413" s="12">
        <f>VLOOKUP(MYRANKS_H[[#This Row],[IDFRANGRAPHS]],STEAMER_H[],COLUMN(STEAMER_H[HR]),FALSE)</f>
        <v>4</v>
      </c>
      <c r="K413" s="12">
        <f>VLOOKUP(MYRANKS_H[[#This Row],[IDFRANGRAPHS]],STEAMER_H[],COLUMN(STEAMER_H[R]),FALSE)</f>
        <v>20</v>
      </c>
      <c r="L413" s="12">
        <f>VLOOKUP(MYRANKS_H[[#This Row],[IDFRANGRAPHS]],STEAMER_H[],COLUMN(STEAMER_H[RBI]),FALSE)</f>
        <v>21</v>
      </c>
      <c r="M413" s="12">
        <f>VLOOKUP(MYRANKS_H[[#This Row],[IDFRANGRAPHS]],STEAMER_H[],COLUMN(STEAMER_H[BB]),FALSE)</f>
        <v>16</v>
      </c>
      <c r="N413" s="12">
        <f>VLOOKUP(MYRANKS_H[[#This Row],[IDFRANGRAPHS]],STEAMER_H[],COLUMN(STEAMER_H[SO]),FALSE)</f>
        <v>31</v>
      </c>
      <c r="O413" s="12">
        <f>VLOOKUP(MYRANKS_H[[#This Row],[IDFRANGRAPHS]],STEAMER_H[],COLUMN(STEAMER_H[SB]),FALSE)</f>
        <v>5</v>
      </c>
      <c r="P413" s="14">
        <f>MYRANKS_H[[#This Row],[H]]/MYRANKS_H[[#This Row],[AB]]</f>
        <v>0.25824175824175827</v>
      </c>
      <c r="Q413" s="26">
        <f>MYRANKS_H[[#This Row],[R]]/24.6-VLOOKUP(MYRANKS_H[[#This Row],[POS]],ReplacementLevel_H[],COLUMN(ReplacementLevel_H[R]),FALSE)</f>
        <v>-1.5569918699186993</v>
      </c>
      <c r="R413" s="26">
        <f>MYRANKS_H[[#This Row],[HR]]/10.4-VLOOKUP(MYRANKS_H[[#This Row],[POS]],ReplacementLevel_H[],COLUMN(ReplacementLevel_H[HR]),FALSE)</f>
        <v>-0.71538461538461551</v>
      </c>
      <c r="S413" s="26">
        <f>MYRANKS_H[[#This Row],[RBI]]/24.6-VLOOKUP(MYRANKS_H[[#This Row],[POS]],ReplacementLevel_H[],COLUMN(ReplacementLevel_H[RBI]),FALSE)</f>
        <v>-1.1863414634146343</v>
      </c>
      <c r="T413" s="26">
        <f>MYRANKS_H[[#This Row],[SB]]/9.4-VLOOKUP(MYRANKS_H[[#This Row],[POS]],ReplacementLevel_H[],COLUMN(ReplacementLevel_H[SB]),FALSE)</f>
        <v>-0.80808510638297881</v>
      </c>
      <c r="U413" s="26">
        <f>((MYRANKS_H[[#This Row],[H]]+1768)/(MYRANKS_H[[#This Row],[AB]]+6617)-0.267)/0.0024-VLOOKUP(MYRANKS_H[[#This Row],[POS]],ReplacementLevel_H[],COLUMN(ReplacementLevel_H[AVG]),FALSE)</f>
        <v>5.9592587145161656E-2</v>
      </c>
      <c r="V413" s="26">
        <f>MYRANKS_H[[#This Row],[RSGP]]+MYRANKS_H[[#This Row],[HRSGP]]+MYRANKS_H[[#This Row],[RBISGP]]+MYRANKS_H[[#This Row],[SBSGP]]+MYRANKS_H[[#This Row],[AVGSGP]]</f>
        <v>-4.2072104679557665</v>
      </c>
    </row>
    <row r="414" spans="1:22" ht="15" customHeight="1" x14ac:dyDescent="0.25">
      <c r="A414" s="8" t="s">
        <v>20369</v>
      </c>
      <c r="B414" s="15" t="str">
        <f>VLOOKUP(MYRANKS_H[[#This Row],[PLAYERID]],PLAYERIDMAP[],COLUMN(PLAYERIDMAP[LASTNAME]),FALSE)</f>
        <v>Springer</v>
      </c>
      <c r="C414" s="12" t="str">
        <f>VLOOKUP(MYRANKS_H[[#This Row],[PLAYERID]],PLAYERIDMAP[],COLUMN(PLAYERIDMAP[FIRSTNAME]),FALSE)</f>
        <v xml:space="preserve">George </v>
      </c>
      <c r="D414" s="12" t="str">
        <f>VLOOKUP(MYRANKS_H[[#This Row],[PLAYERID]],PLAYERIDMAP[],COLUMN(PLAYERIDMAP[TEAM]),FALSE)</f>
        <v>HOU</v>
      </c>
      <c r="E414" s="12" t="str">
        <f>VLOOKUP(MYRANKS_H[[#This Row],[PLAYERID]],PLAYERIDMAP[],COLUMN(PLAYERIDMAP[POS]),FALSE)</f>
        <v>OF</v>
      </c>
      <c r="F414" s="12" t="str">
        <f>VLOOKUP(MYRANKS_H[[#This Row],[PLAYERID]],PLAYERIDMAP[],COLUMN(PLAYERIDMAP[IDFANGRAPHS]),FALSE)</f>
        <v>sa526414</v>
      </c>
      <c r="G414" s="12">
        <f>VLOOKUP(MYRANKS_H[[#This Row],[IDFRANGRAPHS]],STEAMER_H[],COLUMN(STEAMER_H[PA]),FALSE)</f>
        <v>175</v>
      </c>
      <c r="H414" s="12">
        <f>VLOOKUP(MYRANKS_H[[#This Row],[IDFRANGRAPHS]],STEAMER_H[],COLUMN(STEAMER_H[AB]),FALSE)</f>
        <v>158</v>
      </c>
      <c r="I414" s="12">
        <f>VLOOKUP(MYRANKS_H[[#This Row],[IDFRANGRAPHS]],STEAMER_H[],COLUMN(STEAMER_H[H]),FALSE)</f>
        <v>38</v>
      </c>
      <c r="J414" s="12">
        <f>VLOOKUP(MYRANKS_H[[#This Row],[IDFRANGRAPHS]],STEAMER_H[],COLUMN(STEAMER_H[HR]),FALSE)</f>
        <v>4</v>
      </c>
      <c r="K414" s="12">
        <f>VLOOKUP(MYRANKS_H[[#This Row],[IDFRANGRAPHS]],STEAMER_H[],COLUMN(STEAMER_H[R]),FALSE)</f>
        <v>18</v>
      </c>
      <c r="L414" s="12">
        <f>VLOOKUP(MYRANKS_H[[#This Row],[IDFRANGRAPHS]],STEAMER_H[],COLUMN(STEAMER_H[RBI]),FALSE)</f>
        <v>19</v>
      </c>
      <c r="M414" s="12">
        <f>VLOOKUP(MYRANKS_H[[#This Row],[IDFRANGRAPHS]],STEAMER_H[],COLUMN(STEAMER_H[BB]),FALSE)</f>
        <v>12</v>
      </c>
      <c r="N414" s="12">
        <f>VLOOKUP(MYRANKS_H[[#This Row],[IDFRANGRAPHS]],STEAMER_H[],COLUMN(STEAMER_H[SO]),FALSE)</f>
        <v>49</v>
      </c>
      <c r="O414" s="12">
        <f>VLOOKUP(MYRANKS_H[[#This Row],[IDFRANGRAPHS]],STEAMER_H[],COLUMN(STEAMER_H[SB]),FALSE)</f>
        <v>8</v>
      </c>
      <c r="P414" s="14">
        <f>MYRANKS_H[[#This Row],[H]]/MYRANKS_H[[#This Row],[AB]]</f>
        <v>0.24050632911392406</v>
      </c>
      <c r="Q414" s="26">
        <f>MYRANKS_H[[#This Row],[R]]/24.6-VLOOKUP(MYRANKS_H[[#This Row],[POS]],ReplacementLevel_H[],COLUMN(ReplacementLevel_H[R]),FALSE)</f>
        <v>-1.6382926829268294</v>
      </c>
      <c r="R414" s="26">
        <f>MYRANKS_H[[#This Row],[HR]]/10.4-VLOOKUP(MYRANKS_H[[#This Row],[POS]],ReplacementLevel_H[],COLUMN(ReplacementLevel_H[HR]),FALSE)</f>
        <v>-0.71538461538461551</v>
      </c>
      <c r="S414" s="26">
        <f>MYRANKS_H[[#This Row],[RBI]]/24.6-VLOOKUP(MYRANKS_H[[#This Row],[POS]],ReplacementLevel_H[],COLUMN(ReplacementLevel_H[RBI]),FALSE)</f>
        <v>-1.2676422764227642</v>
      </c>
      <c r="T414" s="26">
        <f>MYRANKS_H[[#This Row],[SB]]/9.4-VLOOKUP(MYRANKS_H[[#This Row],[POS]],ReplacementLevel_H[],COLUMN(ReplacementLevel_H[SB]),FALSE)</f>
        <v>-0.48893617021276603</v>
      </c>
      <c r="U414" s="26">
        <f>((MYRANKS_H[[#This Row],[H]]+1768)/(MYRANKS_H[[#This Row],[AB]]+6617)-0.267)/0.0024-VLOOKUP(MYRANKS_H[[#This Row],[POS]],ReplacementLevel_H[],COLUMN(ReplacementLevel_H[AVG]),FALSE)</f>
        <v>-9.9889298892986964E-2</v>
      </c>
      <c r="V414" s="26">
        <f>MYRANKS_H[[#This Row],[RSGP]]+MYRANKS_H[[#This Row],[HRSGP]]+MYRANKS_H[[#This Row],[RBISGP]]+MYRANKS_H[[#This Row],[SBSGP]]+MYRANKS_H[[#This Row],[AVGSGP]]</f>
        <v>-4.2101450438399626</v>
      </c>
    </row>
    <row r="415" spans="1:22" ht="15" customHeight="1" x14ac:dyDescent="0.25">
      <c r="A415" s="7" t="s">
        <v>18269</v>
      </c>
      <c r="B415" s="8" t="str">
        <f>VLOOKUP(MYRANKS_H[[#This Row],[PLAYERID]],PLAYERIDMAP[],COLUMN(PLAYERIDMAP[LASTNAME]),FALSE)</f>
        <v>Gillaspie</v>
      </c>
      <c r="C415" s="11" t="str">
        <f>VLOOKUP(MYRANKS_H[[#This Row],[PLAYERID]],PLAYERIDMAP[],COLUMN(PLAYERIDMAP[FIRSTNAME]),FALSE)</f>
        <v xml:space="preserve">Conor </v>
      </c>
      <c r="D415" s="11" t="str">
        <f>VLOOKUP(MYRANKS_H[[#This Row],[PLAYERID]],PLAYERIDMAP[],COLUMN(PLAYERIDMAP[TEAM]),FALSE)</f>
        <v>CHW</v>
      </c>
      <c r="E415" s="11" t="str">
        <f>VLOOKUP(MYRANKS_H[[#This Row],[PLAYERID]],PLAYERIDMAP[],COLUMN(PLAYERIDMAP[POS]),FALSE)</f>
        <v>3B</v>
      </c>
      <c r="F415" s="11">
        <f>VLOOKUP(MYRANKS_H[[#This Row],[PLAYERID]],PLAYERIDMAP[],COLUMN(PLAYERIDMAP[IDFANGRAPHS]),FALSE)</f>
        <v>9009</v>
      </c>
      <c r="G415" s="12">
        <f>VLOOKUP(MYRANKS_H[[#This Row],[IDFRANGRAPHS]],STEAMER_H[],COLUMN(STEAMER_H[PA]),FALSE)</f>
        <v>155</v>
      </c>
      <c r="H415" s="12">
        <f>VLOOKUP(MYRANKS_H[[#This Row],[IDFRANGRAPHS]],STEAMER_H[],COLUMN(STEAMER_H[AB]),FALSE)</f>
        <v>139</v>
      </c>
      <c r="I415" s="12">
        <f>VLOOKUP(MYRANKS_H[[#This Row],[IDFRANGRAPHS]],STEAMER_H[],COLUMN(STEAMER_H[H]),FALSE)</f>
        <v>37</v>
      </c>
      <c r="J415" s="12">
        <f>VLOOKUP(MYRANKS_H[[#This Row],[IDFRANGRAPHS]],STEAMER_H[],COLUMN(STEAMER_H[HR]),FALSE)</f>
        <v>3</v>
      </c>
      <c r="K415" s="12">
        <f>VLOOKUP(MYRANKS_H[[#This Row],[IDFRANGRAPHS]],STEAMER_H[],COLUMN(STEAMER_H[R]),FALSE)</f>
        <v>15</v>
      </c>
      <c r="L415" s="12">
        <f>VLOOKUP(MYRANKS_H[[#This Row],[IDFRANGRAPHS]],STEAMER_H[],COLUMN(STEAMER_H[RBI]),FALSE)</f>
        <v>17</v>
      </c>
      <c r="M415" s="12">
        <f>VLOOKUP(MYRANKS_H[[#This Row],[IDFRANGRAPHS]],STEAMER_H[],COLUMN(STEAMER_H[BB]),FALSE)</f>
        <v>13</v>
      </c>
      <c r="N415" s="12">
        <f>VLOOKUP(MYRANKS_H[[#This Row],[IDFRANGRAPHS]],STEAMER_H[],COLUMN(STEAMER_H[SO]),FALSE)</f>
        <v>20</v>
      </c>
      <c r="O415" s="12">
        <f>VLOOKUP(MYRANKS_H[[#This Row],[IDFRANGRAPHS]],STEAMER_H[],COLUMN(STEAMER_H[SB]),FALSE)</f>
        <v>1</v>
      </c>
      <c r="P415" s="14">
        <f>MYRANKS_H[[#This Row],[H]]/MYRANKS_H[[#This Row],[AB]]</f>
        <v>0.26618705035971224</v>
      </c>
      <c r="Q415" s="26">
        <f>MYRANKS_H[[#This Row],[R]]/24.6-VLOOKUP(MYRANKS_H[[#This Row],[POS]],ReplacementLevel_H[],COLUMN(ReplacementLevel_H[R]),FALSE)</f>
        <v>-1.5802439024390242</v>
      </c>
      <c r="R415" s="26">
        <f>MYRANKS_H[[#This Row],[HR]]/10.4-VLOOKUP(MYRANKS_H[[#This Row],[POS]],ReplacementLevel_H[],COLUMN(ReplacementLevel_H[HR]),FALSE)</f>
        <v>-1.2715384615384617</v>
      </c>
      <c r="S415" s="26">
        <f>MYRANKS_H[[#This Row],[RBI]]/24.6-VLOOKUP(MYRANKS_H[[#This Row],[POS]],ReplacementLevel_H[],COLUMN(ReplacementLevel_H[RBI]),FALSE)</f>
        <v>-1.6589430894308945</v>
      </c>
      <c r="T415" s="26">
        <f>MYRANKS_H[[#This Row],[SB]]/9.4-VLOOKUP(MYRANKS_H[[#This Row],[POS]],ReplacementLevel_H[],COLUMN(ReplacementLevel_H[SB]),FALSE)</f>
        <v>-0.34361702127659577</v>
      </c>
      <c r="U415" s="26">
        <f>((MYRANKS_H[[#This Row],[H]]+1768)/(MYRANKS_H[[#This Row],[AB]]+6617)-0.267)/0.0024-VLOOKUP(MYRANKS_H[[#This Row],[POS]],ReplacementLevel_H[],COLUMN(ReplacementLevel_H[AVG]),FALSE)</f>
        <v>0.26080126307480267</v>
      </c>
      <c r="V415" s="26">
        <f>MYRANKS_H[[#This Row],[RSGP]]+MYRANKS_H[[#This Row],[HRSGP]]+MYRANKS_H[[#This Row],[RBISGP]]+MYRANKS_H[[#This Row],[SBSGP]]+MYRANKS_H[[#This Row],[AVGSGP]]</f>
        <v>-4.593541211610173</v>
      </c>
    </row>
    <row r="416" spans="1:22" ht="15" customHeight="1" x14ac:dyDescent="0.25">
      <c r="A416" s="7" t="s">
        <v>19298</v>
      </c>
      <c r="B416" s="8" t="str">
        <f>VLOOKUP(MYRANKS_H[[#This Row],[PLAYERID]],PLAYERIDMAP[],COLUMN(PLAYERIDMAP[LASTNAME]),FALSE)</f>
        <v>McCoy</v>
      </c>
      <c r="C416" s="11" t="str">
        <f>VLOOKUP(MYRANKS_H[[#This Row],[PLAYERID]],PLAYERIDMAP[],COLUMN(PLAYERIDMAP[FIRSTNAME]),FALSE)</f>
        <v xml:space="preserve">Mike </v>
      </c>
      <c r="D416" s="11" t="str">
        <f>VLOOKUP(MYRANKS_H[[#This Row],[PLAYERID]],PLAYERIDMAP[],COLUMN(PLAYERIDMAP[TEAM]),FALSE)</f>
        <v>TOR</v>
      </c>
      <c r="E416" s="11" t="str">
        <f>VLOOKUP(MYRANKS_H[[#This Row],[PLAYERID]],PLAYERIDMAP[],COLUMN(PLAYERIDMAP[POS]),FALSE)</f>
        <v>2B</v>
      </c>
      <c r="F416" s="11">
        <f>VLOOKUP(MYRANKS_H[[#This Row],[PLAYERID]],PLAYERIDMAP[],COLUMN(PLAYERIDMAP[IDFANGRAPHS]),FALSE)</f>
        <v>4583</v>
      </c>
      <c r="G416" s="12">
        <f>VLOOKUP(MYRANKS_H[[#This Row],[IDFRANGRAPHS]],STEAMER_H[],COLUMN(STEAMER_H[PA]),FALSE)</f>
        <v>100</v>
      </c>
      <c r="H416" s="12">
        <f>VLOOKUP(MYRANKS_H[[#This Row],[IDFRANGRAPHS]],STEAMER_H[],COLUMN(STEAMER_H[AB]),FALSE)</f>
        <v>87</v>
      </c>
      <c r="I416" s="12">
        <f>VLOOKUP(MYRANKS_H[[#This Row],[IDFRANGRAPHS]],STEAMER_H[],COLUMN(STEAMER_H[H]),FALSE)</f>
        <v>20</v>
      </c>
      <c r="J416" s="12">
        <f>VLOOKUP(MYRANKS_H[[#This Row],[IDFRANGRAPHS]],STEAMER_H[],COLUMN(STEAMER_H[HR]),FALSE)</f>
        <v>1</v>
      </c>
      <c r="K416" s="12">
        <f>VLOOKUP(MYRANKS_H[[#This Row],[IDFRANGRAPHS]],STEAMER_H[],COLUMN(STEAMER_H[R]),FALSE)</f>
        <v>10</v>
      </c>
      <c r="L416" s="12">
        <f>VLOOKUP(MYRANKS_H[[#This Row],[IDFRANGRAPHS]],STEAMER_H[],COLUMN(STEAMER_H[RBI]),FALSE)</f>
        <v>8</v>
      </c>
      <c r="M416" s="12">
        <f>VLOOKUP(MYRANKS_H[[#This Row],[IDFRANGRAPHS]],STEAMER_H[],COLUMN(STEAMER_H[BB]),FALSE)</f>
        <v>11</v>
      </c>
      <c r="N416" s="12">
        <f>VLOOKUP(MYRANKS_H[[#This Row],[IDFRANGRAPHS]],STEAMER_H[],COLUMN(STEAMER_H[SO]),FALSE)</f>
        <v>16</v>
      </c>
      <c r="O416" s="12">
        <f>VLOOKUP(MYRANKS_H[[#This Row],[IDFRANGRAPHS]],STEAMER_H[],COLUMN(STEAMER_H[SB]),FALSE)</f>
        <v>5</v>
      </c>
      <c r="P416" s="14">
        <f>MYRANKS_H[[#This Row],[H]]/MYRANKS_H[[#This Row],[AB]]</f>
        <v>0.22988505747126436</v>
      </c>
      <c r="Q416" s="26">
        <f>MYRANKS_H[[#This Row],[R]]/24.6-VLOOKUP(MYRANKS_H[[#This Row],[POS]],ReplacementLevel_H[],COLUMN(ReplacementLevel_H[R]),FALSE)</f>
        <v>-1.8634959349593496</v>
      </c>
      <c r="R416" s="26">
        <f>MYRANKS_H[[#This Row],[HR]]/10.4-VLOOKUP(MYRANKS_H[[#This Row],[POS]],ReplacementLevel_H[],COLUMN(ReplacementLevel_H[HR]),FALSE)</f>
        <v>-0.8438461538461538</v>
      </c>
      <c r="S416" s="26">
        <f>MYRANKS_H[[#This Row],[RBI]]/24.6-VLOOKUP(MYRANKS_H[[#This Row],[POS]],ReplacementLevel_H[],COLUMN(ReplacementLevel_H[RBI]),FALSE)</f>
        <v>-1.7747967479674798</v>
      </c>
      <c r="T416" s="26">
        <f>MYRANKS_H[[#This Row],[SB]]/9.4-VLOOKUP(MYRANKS_H[[#This Row],[POS]],ReplacementLevel_H[],COLUMN(ReplacementLevel_H[SB]),FALSE)</f>
        <v>-8.8085106382978728E-2</v>
      </c>
      <c r="U416" s="26">
        <f>((MYRANKS_H[[#This Row],[H]]+1768)/(MYRANKS_H[[#This Row],[AB]]+6617)-0.267)/0.0024-VLOOKUP(MYRANKS_H[[#This Row],[POS]],ReplacementLevel_H[],COLUMN(ReplacementLevel_H[AVG]),FALSE)</f>
        <v>-0.28231503579952322</v>
      </c>
      <c r="V416" s="26">
        <f>MYRANKS_H[[#This Row],[RSGP]]+MYRANKS_H[[#This Row],[HRSGP]]+MYRANKS_H[[#This Row],[RBISGP]]+MYRANKS_H[[#This Row],[SBSGP]]+MYRANKS_H[[#This Row],[AVGSGP]]</f>
        <v>-4.8525389789554847</v>
      </c>
    </row>
    <row r="417" spans="1:22" x14ac:dyDescent="0.25">
      <c r="A417" s="8" t="s">
        <v>19777</v>
      </c>
      <c r="B417" s="15" t="str">
        <f>VLOOKUP(MYRANKS_H[[#This Row],[PLAYERID]],PLAYERIDMAP[],COLUMN(PLAYERIDMAP[LASTNAME]),FALSE)</f>
        <v>Perez</v>
      </c>
      <c r="C417" s="12" t="str">
        <f>VLOOKUP(MYRANKS_H[[#This Row],[PLAYERID]],PLAYERIDMAP[],COLUMN(PLAYERIDMAP[FIRSTNAME]),FALSE)</f>
        <v xml:space="preserve">Hernan </v>
      </c>
      <c r="D417" s="12" t="str">
        <f>VLOOKUP(MYRANKS_H[[#This Row],[PLAYERID]],PLAYERIDMAP[],COLUMN(PLAYERIDMAP[TEAM]),FALSE)</f>
        <v>DET</v>
      </c>
      <c r="E417" s="12" t="str">
        <f>VLOOKUP(MYRANKS_H[[#This Row],[PLAYERID]],PLAYERIDMAP[],COLUMN(PLAYERIDMAP[POS]),FALSE)</f>
        <v>2B</v>
      </c>
      <c r="F417" s="12">
        <f>VLOOKUP(MYRANKS_H[[#This Row],[PLAYERID]],PLAYERIDMAP[],COLUMN(PLAYERIDMAP[IDFANGRAPHS]),FALSE)</f>
        <v>5751</v>
      </c>
      <c r="G417" s="12">
        <f>VLOOKUP(MYRANKS_H[[#This Row],[IDFRANGRAPHS]],STEAMER_H[],COLUMN(STEAMER_H[PA]),FALSE)</f>
        <v>100</v>
      </c>
      <c r="H417" s="12">
        <f>VLOOKUP(MYRANKS_H[[#This Row],[IDFRANGRAPHS]],STEAMER_H[],COLUMN(STEAMER_H[AB]),FALSE)</f>
        <v>93</v>
      </c>
      <c r="I417" s="12">
        <f>VLOOKUP(MYRANKS_H[[#This Row],[IDFRANGRAPHS]],STEAMER_H[],COLUMN(STEAMER_H[H]),FALSE)</f>
        <v>22</v>
      </c>
      <c r="J417" s="12">
        <f>VLOOKUP(MYRANKS_H[[#This Row],[IDFRANGRAPHS]],STEAMER_H[],COLUMN(STEAMER_H[HR]),FALSE)</f>
        <v>1</v>
      </c>
      <c r="K417" s="12">
        <f>VLOOKUP(MYRANKS_H[[#This Row],[IDFRANGRAPHS]],STEAMER_H[],COLUMN(STEAMER_H[R]),FALSE)</f>
        <v>10</v>
      </c>
      <c r="L417" s="12">
        <f>VLOOKUP(MYRANKS_H[[#This Row],[IDFRANGRAPHS]],STEAMER_H[],COLUMN(STEAMER_H[RBI]),FALSE)</f>
        <v>10</v>
      </c>
      <c r="M417" s="12">
        <f>VLOOKUP(MYRANKS_H[[#This Row],[IDFRANGRAPHS]],STEAMER_H[],COLUMN(STEAMER_H[BB]),FALSE)</f>
        <v>4</v>
      </c>
      <c r="N417" s="12">
        <f>VLOOKUP(MYRANKS_H[[#This Row],[IDFRANGRAPHS]],STEAMER_H[],COLUMN(STEAMER_H[SO]),FALSE)</f>
        <v>17</v>
      </c>
      <c r="O417" s="12">
        <f>VLOOKUP(MYRANKS_H[[#This Row],[IDFRANGRAPHS]],STEAMER_H[],COLUMN(STEAMER_H[SB]),FALSE)</f>
        <v>4</v>
      </c>
      <c r="P417" s="14">
        <f>MYRANKS_H[[#This Row],[H]]/MYRANKS_H[[#This Row],[AB]]</f>
        <v>0.23655913978494625</v>
      </c>
      <c r="Q417" s="26">
        <f>MYRANKS_H[[#This Row],[R]]/24.6-VLOOKUP(MYRANKS_H[[#This Row],[POS]],ReplacementLevel_H[],COLUMN(ReplacementLevel_H[R]),FALSE)</f>
        <v>-1.8634959349593496</v>
      </c>
      <c r="R417" s="26">
        <f>MYRANKS_H[[#This Row],[HR]]/10.4-VLOOKUP(MYRANKS_H[[#This Row],[POS]],ReplacementLevel_H[],COLUMN(ReplacementLevel_H[HR]),FALSE)</f>
        <v>-0.8438461538461538</v>
      </c>
      <c r="S417" s="26">
        <f>MYRANKS_H[[#This Row],[RBI]]/24.6-VLOOKUP(MYRANKS_H[[#This Row],[POS]],ReplacementLevel_H[],COLUMN(ReplacementLevel_H[RBI]),FALSE)</f>
        <v>-1.6934959349593497</v>
      </c>
      <c r="T417" s="26">
        <f>MYRANKS_H[[#This Row],[SB]]/9.4-VLOOKUP(MYRANKS_H[[#This Row],[POS]],ReplacementLevel_H[],COLUMN(ReplacementLevel_H[SB]),FALSE)</f>
        <v>-0.19446808510638297</v>
      </c>
      <c r="U417" s="26">
        <f>((MYRANKS_H[[#This Row],[H]]+1768)/(MYRANKS_H[[#This Row],[AB]]+6617)-0.267)/0.0024-VLOOKUP(MYRANKS_H[[#This Row],[POS]],ReplacementLevel_H[],COLUMN(ReplacementLevel_H[AVG]),FALSE)</f>
        <v>-0.25749130650771324</v>
      </c>
      <c r="V417" s="26">
        <f>MYRANKS_H[[#This Row],[RSGP]]+MYRANKS_H[[#This Row],[HRSGP]]+MYRANKS_H[[#This Row],[RBISGP]]+MYRANKS_H[[#This Row],[SBSGP]]+MYRANKS_H[[#This Row],[AVGSGP]]</f>
        <v>-4.8527974153789497</v>
      </c>
    </row>
    <row r="418" spans="1:22" x14ac:dyDescent="0.25">
      <c r="A418" s="8" t="s">
        <v>19691</v>
      </c>
      <c r="B418" s="15" t="str">
        <f>VLOOKUP(MYRANKS_H[[#This Row],[PLAYERID]],PLAYERIDMAP[],COLUMN(PLAYERIDMAP[LASTNAME]),FALSE)</f>
        <v>Pastornicky</v>
      </c>
      <c r="C418" s="12" t="str">
        <f>VLOOKUP(MYRANKS_H[[#This Row],[PLAYERID]],PLAYERIDMAP[],COLUMN(PLAYERIDMAP[FIRSTNAME]),FALSE)</f>
        <v xml:space="preserve">Tyler </v>
      </c>
      <c r="D418" s="12" t="str">
        <f>VLOOKUP(MYRANKS_H[[#This Row],[PLAYERID]],PLAYERIDMAP[],COLUMN(PLAYERIDMAP[TEAM]),FALSE)</f>
        <v>ATL</v>
      </c>
      <c r="E418" s="12" t="str">
        <f>VLOOKUP(MYRANKS_H[[#This Row],[PLAYERID]],PLAYERIDMAP[],COLUMN(PLAYERIDMAP[POS]),FALSE)</f>
        <v>SS</v>
      </c>
      <c r="F418" s="12">
        <f>VLOOKUP(MYRANKS_H[[#This Row],[PLAYERID]],PLAYERIDMAP[],COLUMN(PLAYERIDMAP[IDFANGRAPHS]),FALSE)</f>
        <v>6777</v>
      </c>
      <c r="G418" s="12">
        <f>VLOOKUP(MYRANKS_H[[#This Row],[IDFRANGRAPHS]],STEAMER_H[],COLUMN(STEAMER_H[PA]),FALSE)</f>
        <v>172</v>
      </c>
      <c r="H418" s="12">
        <f>VLOOKUP(MYRANKS_H[[#This Row],[IDFRANGRAPHS]],STEAMER_H[],COLUMN(STEAMER_H[AB]),FALSE)</f>
        <v>157</v>
      </c>
      <c r="I418" s="12">
        <f>VLOOKUP(MYRANKS_H[[#This Row],[IDFRANGRAPHS]],STEAMER_H[],COLUMN(STEAMER_H[H]),FALSE)</f>
        <v>40</v>
      </c>
      <c r="J418" s="12">
        <f>VLOOKUP(MYRANKS_H[[#This Row],[IDFRANGRAPHS]],STEAMER_H[],COLUMN(STEAMER_H[HR]),FALSE)</f>
        <v>2</v>
      </c>
      <c r="K418" s="12">
        <f>VLOOKUP(MYRANKS_H[[#This Row],[IDFRANGRAPHS]],STEAMER_H[],COLUMN(STEAMER_H[R]),FALSE)</f>
        <v>15</v>
      </c>
      <c r="L418" s="12">
        <f>VLOOKUP(MYRANKS_H[[#This Row],[IDFRANGRAPHS]],STEAMER_H[],COLUMN(STEAMER_H[RBI]),FALSE)</f>
        <v>16</v>
      </c>
      <c r="M418" s="12">
        <f>VLOOKUP(MYRANKS_H[[#This Row],[IDFRANGRAPHS]],STEAMER_H[],COLUMN(STEAMER_H[BB]),FALSE)</f>
        <v>11</v>
      </c>
      <c r="N418" s="12">
        <f>VLOOKUP(MYRANKS_H[[#This Row],[IDFRANGRAPHS]],STEAMER_H[],COLUMN(STEAMER_H[SO]),FALSE)</f>
        <v>22</v>
      </c>
      <c r="O418" s="12">
        <f>VLOOKUP(MYRANKS_H[[#This Row],[IDFRANGRAPHS]],STEAMER_H[],COLUMN(STEAMER_H[SB]),FALSE)</f>
        <v>5</v>
      </c>
      <c r="P418" s="14">
        <f>MYRANKS_H[[#This Row],[H]]/MYRANKS_H[[#This Row],[AB]]</f>
        <v>0.25477707006369427</v>
      </c>
      <c r="Q418" s="26">
        <f>MYRANKS_H[[#This Row],[R]]/24.6-VLOOKUP(MYRANKS_H[[#This Row],[POS]],ReplacementLevel_H[],COLUMN(ReplacementLevel_H[R]),FALSE)</f>
        <v>-1.4702439024390244</v>
      </c>
      <c r="R418" s="26">
        <f>MYRANKS_H[[#This Row],[HR]]/10.4-VLOOKUP(MYRANKS_H[[#This Row],[POS]],ReplacementLevel_H[],COLUMN(ReplacementLevel_H[HR]),FALSE)</f>
        <v>-0.70769230769230773</v>
      </c>
      <c r="S418" s="26">
        <f>MYRANKS_H[[#This Row],[RBI]]/24.6-VLOOKUP(MYRANKS_H[[#This Row],[POS]],ReplacementLevel_H[],COLUMN(ReplacementLevel_H[RBI]),FALSE)</f>
        <v>-1.2895934959349593</v>
      </c>
      <c r="T418" s="26">
        <f>MYRANKS_H[[#This Row],[SB]]/9.4-VLOOKUP(MYRANKS_H[[#This Row],[POS]],ReplacementLevel_H[],COLUMN(ReplacementLevel_H[SB]),FALSE)</f>
        <v>-0.93808510638297871</v>
      </c>
      <c r="U418" s="26">
        <f>((MYRANKS_H[[#This Row],[H]]+1768)/(MYRANKS_H[[#This Row],[AB]]+6617)-0.267)/0.0024-VLOOKUP(MYRANKS_H[[#This Row],[POS]],ReplacementLevel_H[],COLUMN(ReplacementLevel_H[AVG]),FALSE)</f>
        <v>8.9526621395519701E-2</v>
      </c>
      <c r="V418" s="26">
        <f>MYRANKS_H[[#This Row],[RSGP]]+MYRANKS_H[[#This Row],[HRSGP]]+MYRANKS_H[[#This Row],[RBISGP]]+MYRANKS_H[[#This Row],[SBSGP]]+MYRANKS_H[[#This Row],[AVGSGP]]</f>
        <v>-4.3160881910537512</v>
      </c>
    </row>
    <row r="419" spans="1:22" ht="15" customHeight="1" x14ac:dyDescent="0.25">
      <c r="A419" s="8" t="s">
        <v>19628</v>
      </c>
      <c r="B419" s="15" t="str">
        <f>VLOOKUP(MYRANKS_H[[#This Row],[PLAYERID]],PLAYERIDMAP[],COLUMN(PLAYERIDMAP[LASTNAME]),FALSE)</f>
        <v>Orr</v>
      </c>
      <c r="C419" s="12" t="str">
        <f>VLOOKUP(MYRANKS_H[[#This Row],[PLAYERID]],PLAYERIDMAP[],COLUMN(PLAYERIDMAP[FIRSTNAME]),FALSE)</f>
        <v xml:space="preserve">Pete </v>
      </c>
      <c r="D419" s="12" t="str">
        <f>VLOOKUP(MYRANKS_H[[#This Row],[PLAYERID]],PLAYERIDMAP[],COLUMN(PLAYERIDMAP[TEAM]),FALSE)</f>
        <v>PHI</v>
      </c>
      <c r="E419" s="12" t="str">
        <f>VLOOKUP(MYRANKS_H[[#This Row],[PLAYERID]],PLAYERIDMAP[],COLUMN(PLAYERIDMAP[POS]),FALSE)</f>
        <v>2B</v>
      </c>
      <c r="F419" s="12">
        <f>VLOOKUP(MYRANKS_H[[#This Row],[PLAYERID]],PLAYERIDMAP[],COLUMN(PLAYERIDMAP[IDFANGRAPHS]),FALSE)</f>
        <v>2748</v>
      </c>
      <c r="G419" s="12">
        <f>VLOOKUP(MYRANKS_H[[#This Row],[IDFRANGRAPHS]],STEAMER_H[],COLUMN(STEAMER_H[PA]),FALSE)</f>
        <v>100</v>
      </c>
      <c r="H419" s="12">
        <f>VLOOKUP(MYRANKS_H[[#This Row],[IDFRANGRAPHS]],STEAMER_H[],COLUMN(STEAMER_H[AB]),FALSE)</f>
        <v>92</v>
      </c>
      <c r="I419" s="12">
        <f>VLOOKUP(MYRANKS_H[[#This Row],[IDFRANGRAPHS]],STEAMER_H[],COLUMN(STEAMER_H[H]),FALSE)</f>
        <v>22</v>
      </c>
      <c r="J419" s="12">
        <f>VLOOKUP(MYRANKS_H[[#This Row],[IDFRANGRAPHS]],STEAMER_H[],COLUMN(STEAMER_H[HR]),FALSE)</f>
        <v>1</v>
      </c>
      <c r="K419" s="12">
        <f>VLOOKUP(MYRANKS_H[[#This Row],[IDFRANGRAPHS]],STEAMER_H[],COLUMN(STEAMER_H[R]),FALSE)</f>
        <v>10</v>
      </c>
      <c r="L419" s="12">
        <f>VLOOKUP(MYRANKS_H[[#This Row],[IDFRANGRAPHS]],STEAMER_H[],COLUMN(STEAMER_H[RBI]),FALSE)</f>
        <v>9</v>
      </c>
      <c r="M419" s="12">
        <f>VLOOKUP(MYRANKS_H[[#This Row],[IDFRANGRAPHS]],STEAMER_H[],COLUMN(STEAMER_H[BB]),FALSE)</f>
        <v>5</v>
      </c>
      <c r="N419" s="12">
        <f>VLOOKUP(MYRANKS_H[[#This Row],[IDFRANGRAPHS]],STEAMER_H[],COLUMN(STEAMER_H[SO]),FALSE)</f>
        <v>19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0.2391304347826087</v>
      </c>
      <c r="Q419" s="26">
        <f>MYRANKS_H[[#This Row],[R]]/24.6-VLOOKUP(MYRANKS_H[[#This Row],[POS]],ReplacementLevel_H[],COLUMN(ReplacementLevel_H[R]),FALSE)</f>
        <v>-1.8634959349593496</v>
      </c>
      <c r="R419" s="26">
        <f>MYRANKS_H[[#This Row],[HR]]/10.4-VLOOKUP(MYRANKS_H[[#This Row],[POS]],ReplacementLevel_H[],COLUMN(ReplacementLevel_H[HR]),FALSE)</f>
        <v>-0.8438461538461538</v>
      </c>
      <c r="S419" s="26">
        <f>MYRANKS_H[[#This Row],[RBI]]/24.6-VLOOKUP(MYRANKS_H[[#This Row],[POS]],ReplacementLevel_H[],COLUMN(ReplacementLevel_H[RBI]),FALSE)</f>
        <v>-1.7341463414634148</v>
      </c>
      <c r="T419" s="26">
        <f>MYRANKS_H[[#This Row],[SB]]/9.4-VLOOKUP(MYRANKS_H[[#This Row],[POS]],ReplacementLevel_H[],COLUMN(ReplacementLevel_H[SB]),FALSE)</f>
        <v>-0.19446808510638297</v>
      </c>
      <c r="U419" s="26">
        <f>((MYRANKS_H[[#This Row],[H]]+1768)/(MYRANKS_H[[#This Row],[AB]]+6617)-0.267)/0.0024-VLOOKUP(MYRANKS_H[[#This Row],[POS]],ReplacementLevel_H[],COLUMN(ReplacementLevel_H[AVG]),FALSE)</f>
        <v>-0.24092363491828128</v>
      </c>
      <c r="V419" s="26">
        <f>MYRANKS_H[[#This Row],[RSGP]]+MYRANKS_H[[#This Row],[HRSGP]]+MYRANKS_H[[#This Row],[RBISGP]]+MYRANKS_H[[#This Row],[SBSGP]]+MYRANKS_H[[#This Row],[AVGSGP]]</f>
        <v>-4.8768801502935828</v>
      </c>
    </row>
    <row r="420" spans="1:22" x14ac:dyDescent="0.25">
      <c r="A420" s="7" t="s">
        <v>17939</v>
      </c>
      <c r="B420" s="8" t="str">
        <f>VLOOKUP(MYRANKS_H[[#This Row],[PLAYERID]],PLAYERIDMAP[],COLUMN(PLAYERIDMAP[LASTNAME]),FALSE)</f>
        <v>Downs</v>
      </c>
      <c r="C420" s="11" t="str">
        <f>VLOOKUP(MYRANKS_H[[#This Row],[PLAYERID]],PLAYERIDMAP[],COLUMN(PLAYERIDMAP[FIRSTNAME]),FALSE)</f>
        <v xml:space="preserve">Matt </v>
      </c>
      <c r="D420" s="11" t="str">
        <f>VLOOKUP(MYRANKS_H[[#This Row],[PLAYERID]],PLAYERIDMAP[],COLUMN(PLAYERIDMAP[TEAM]),FALSE)</f>
        <v>HOU</v>
      </c>
      <c r="E420" s="11" t="str">
        <f>VLOOKUP(MYRANKS_H[[#This Row],[PLAYERID]],PLAYERIDMAP[],COLUMN(PLAYERIDMAP[POS]),FALSE)</f>
        <v>2B</v>
      </c>
      <c r="F420" s="11">
        <f>VLOOKUP(MYRANKS_H[[#This Row],[PLAYERID]],PLAYERIDMAP[],COLUMN(PLAYERIDMAP[IDFANGRAPHS]),FALSE)</f>
        <v>957</v>
      </c>
      <c r="G420" s="12">
        <f>VLOOKUP(MYRANKS_H[[#This Row],[IDFRANGRAPHS]],STEAMER_H[],COLUMN(STEAMER_H[PA]),FALSE)</f>
        <v>100</v>
      </c>
      <c r="H420" s="12">
        <f>VLOOKUP(MYRANKS_H[[#This Row],[IDFRANGRAPHS]],STEAMER_H[],COLUMN(STEAMER_H[AB]),FALSE)</f>
        <v>90</v>
      </c>
      <c r="I420" s="12">
        <f>VLOOKUP(MYRANKS_H[[#This Row],[IDFRANGRAPHS]],STEAMER_H[],COLUMN(STEAMER_H[H]),FALSE)</f>
        <v>22</v>
      </c>
      <c r="J420" s="12">
        <f>VLOOKUP(MYRANKS_H[[#This Row],[IDFRANGRAPHS]],STEAMER_H[],COLUMN(STEAMER_H[HR]),FALSE)</f>
        <v>3</v>
      </c>
      <c r="K420" s="12">
        <f>VLOOKUP(MYRANKS_H[[#This Row],[IDFRANGRAPHS]],STEAMER_H[],COLUMN(STEAMER_H[R]),FALSE)</f>
        <v>10</v>
      </c>
      <c r="L420" s="12">
        <f>VLOOKUP(MYRANKS_H[[#This Row],[IDFRANGRAPHS]],STEAMER_H[],COLUMN(STEAMER_H[RBI]),FALSE)</f>
        <v>11</v>
      </c>
      <c r="M420" s="12">
        <f>VLOOKUP(MYRANKS_H[[#This Row],[IDFRANGRAPHS]],STEAMER_H[],COLUMN(STEAMER_H[BB]),FALSE)</f>
        <v>7</v>
      </c>
      <c r="N420" s="12">
        <f>VLOOKUP(MYRANKS_H[[#This Row],[IDFRANGRAPHS]],STEAMER_H[],COLUMN(STEAMER_H[SO]),FALSE)</f>
        <v>20</v>
      </c>
      <c r="O420" s="12">
        <f>VLOOKUP(MYRANKS_H[[#This Row],[IDFRANGRAPHS]],STEAMER_H[],COLUMN(STEAMER_H[SB]),FALSE)</f>
        <v>1</v>
      </c>
      <c r="P420" s="14">
        <f>MYRANKS_H[[#This Row],[H]]/MYRANKS_H[[#This Row],[AB]]</f>
        <v>0.24444444444444444</v>
      </c>
      <c r="Q420" s="26">
        <f>MYRANKS_H[[#This Row],[R]]/24.6-VLOOKUP(MYRANKS_H[[#This Row],[POS]],ReplacementLevel_H[],COLUMN(ReplacementLevel_H[R]),FALSE)</f>
        <v>-1.8634959349593496</v>
      </c>
      <c r="R420" s="26">
        <f>MYRANKS_H[[#This Row],[HR]]/10.4-VLOOKUP(MYRANKS_H[[#This Row],[POS]],ReplacementLevel_H[],COLUMN(ReplacementLevel_H[HR]),FALSE)</f>
        <v>-0.65153846153846151</v>
      </c>
      <c r="S420" s="26">
        <f>MYRANKS_H[[#This Row],[RBI]]/24.6-VLOOKUP(MYRANKS_H[[#This Row],[POS]],ReplacementLevel_H[],COLUMN(ReplacementLevel_H[RBI]),FALSE)</f>
        <v>-1.6528455284552845</v>
      </c>
      <c r="T420" s="26">
        <f>MYRANKS_H[[#This Row],[SB]]/9.4-VLOOKUP(MYRANKS_H[[#This Row],[POS]],ReplacementLevel_H[],COLUMN(ReplacementLevel_H[SB]),FALSE)</f>
        <v>-0.5136170212765957</v>
      </c>
      <c r="U420" s="26">
        <f>((MYRANKS_H[[#This Row],[H]]+1768)/(MYRANKS_H[[#This Row],[AB]]+6617)-0.267)/0.0024-VLOOKUP(MYRANKS_H[[#This Row],[POS]],ReplacementLevel_H[],COLUMN(ReplacementLevel_H[AVG]),FALSE)</f>
        <v>-0.20777347050346584</v>
      </c>
      <c r="V420" s="26">
        <f>MYRANKS_H[[#This Row],[RSGP]]+MYRANKS_H[[#This Row],[HRSGP]]+MYRANKS_H[[#This Row],[RBISGP]]+MYRANKS_H[[#This Row],[SBSGP]]+MYRANKS_H[[#This Row],[AVGSGP]]</f>
        <v>-4.8892704167331571</v>
      </c>
    </row>
    <row r="421" spans="1:22" ht="15" customHeight="1" x14ac:dyDescent="0.25">
      <c r="A421" s="8" t="s">
        <v>20738</v>
      </c>
      <c r="B421" s="15" t="str">
        <f>VLOOKUP(MYRANKS_H[[#This Row],[PLAYERID]],PLAYERIDMAP[],COLUMN(PLAYERIDMAP[LASTNAME]),FALSE)</f>
        <v>Wells</v>
      </c>
      <c r="C421" s="12" t="str">
        <f>VLOOKUP(MYRANKS_H[[#This Row],[PLAYERID]],PLAYERIDMAP[],COLUMN(PLAYERIDMAP[FIRSTNAME]),FALSE)</f>
        <v xml:space="preserve">Casper </v>
      </c>
      <c r="D421" s="12" t="str">
        <f>VLOOKUP(MYRANKS_H[[#This Row],[PLAYERID]],PLAYERIDMAP[],COLUMN(PLAYERIDMAP[TEAM]),FALSE)</f>
        <v>SEA</v>
      </c>
      <c r="E421" s="12" t="str">
        <f>VLOOKUP(MYRANKS_H[[#This Row],[PLAYERID]],PLAYERIDMAP[],COLUMN(PLAYERIDMAP[POS]),FALSE)</f>
        <v>OF</v>
      </c>
      <c r="F421" s="12">
        <f>VLOOKUP(MYRANKS_H[[#This Row],[PLAYERID]],PLAYERIDMAP[],COLUMN(PLAYERIDMAP[IDFANGRAPHS]),FALSE)</f>
        <v>9700</v>
      </c>
      <c r="G421" s="12">
        <f>VLOOKUP(MYRANKS_H[[#This Row],[IDFRANGRAPHS]],STEAMER_H[],COLUMN(STEAMER_H[PA]),FALSE)</f>
        <v>218</v>
      </c>
      <c r="H421" s="12">
        <f>VLOOKUP(MYRANKS_H[[#This Row],[IDFRANGRAPHS]],STEAMER_H[],COLUMN(STEAMER_H[AB]),FALSE)</f>
        <v>192</v>
      </c>
      <c r="I421" s="12">
        <f>VLOOKUP(MYRANKS_H[[#This Row],[IDFRANGRAPHS]],STEAMER_H[],COLUMN(STEAMER_H[H]),FALSE)</f>
        <v>44</v>
      </c>
      <c r="J421" s="12">
        <f>VLOOKUP(MYRANKS_H[[#This Row],[IDFRANGRAPHS]],STEAMER_H[],COLUMN(STEAMER_H[HR]),FALSE)</f>
        <v>7</v>
      </c>
      <c r="K421" s="12">
        <f>VLOOKUP(MYRANKS_H[[#This Row],[IDFRANGRAPHS]],STEAMER_H[],COLUMN(STEAMER_H[R]),FALSE)</f>
        <v>23</v>
      </c>
      <c r="L421" s="12">
        <f>VLOOKUP(MYRANKS_H[[#This Row],[IDFRANGRAPHS]],STEAMER_H[],COLUMN(STEAMER_H[RBI]),FALSE)</f>
        <v>25</v>
      </c>
      <c r="M421" s="12">
        <f>VLOOKUP(MYRANKS_H[[#This Row],[IDFRANGRAPHS]],STEAMER_H[],COLUMN(STEAMER_H[BB]),FALSE)</f>
        <v>20</v>
      </c>
      <c r="N421" s="12">
        <f>VLOOKUP(MYRANKS_H[[#This Row],[IDFRANGRAPHS]],STEAMER_H[],COLUMN(STEAMER_H[SO]),FALSE)</f>
        <v>54</v>
      </c>
      <c r="O421" s="12">
        <f>VLOOKUP(MYRANKS_H[[#This Row],[IDFRANGRAPHS]],STEAMER_H[],COLUMN(STEAMER_H[SB]),FALSE)</f>
        <v>2</v>
      </c>
      <c r="P421" s="14">
        <f>MYRANKS_H[[#This Row],[H]]/MYRANKS_H[[#This Row],[AB]]</f>
        <v>0.22916666666666666</v>
      </c>
      <c r="Q421" s="26">
        <f>MYRANKS_H[[#This Row],[R]]/24.6-VLOOKUP(MYRANKS_H[[#This Row],[POS]],ReplacementLevel_H[],COLUMN(ReplacementLevel_H[R]),FALSE)</f>
        <v>-1.4350406504065041</v>
      </c>
      <c r="R421" s="26">
        <f>MYRANKS_H[[#This Row],[HR]]/10.4-VLOOKUP(MYRANKS_H[[#This Row],[POS]],ReplacementLevel_H[],COLUMN(ReplacementLevel_H[HR]),FALSE)</f>
        <v>-0.42692307692307707</v>
      </c>
      <c r="S421" s="26">
        <f>MYRANKS_H[[#This Row],[RBI]]/24.6-VLOOKUP(MYRANKS_H[[#This Row],[POS]],ReplacementLevel_H[],COLUMN(ReplacementLevel_H[RBI]),FALSE)</f>
        <v>-1.0237398373983742</v>
      </c>
      <c r="T421" s="26">
        <f>MYRANKS_H[[#This Row],[SB]]/9.4-VLOOKUP(MYRANKS_H[[#This Row],[POS]],ReplacementLevel_H[],COLUMN(ReplacementLevel_H[SB]),FALSE)</f>
        <v>-1.1272340425531915</v>
      </c>
      <c r="U421" s="26">
        <f>((MYRANKS_H[[#This Row],[H]]+1768)/(MYRANKS_H[[#This Row],[AB]]+6617)-0.267)/0.0024-VLOOKUP(MYRANKS_H[[#This Row],[POS]],ReplacementLevel_H[],COLUMN(ReplacementLevel_H[AVG]),FALSE)</f>
        <v>-0.28734469085035935</v>
      </c>
      <c r="V421" s="26">
        <f>MYRANKS_H[[#This Row],[RSGP]]+MYRANKS_H[[#This Row],[HRSGP]]+MYRANKS_H[[#This Row],[RBISGP]]+MYRANKS_H[[#This Row],[SBSGP]]+MYRANKS_H[[#This Row],[AVGSGP]]</f>
        <v>-4.3002822981315063</v>
      </c>
    </row>
    <row r="422" spans="1:22" x14ac:dyDescent="0.25">
      <c r="A422" s="7" t="s">
        <v>17241</v>
      </c>
      <c r="B422" s="8" t="str">
        <f>VLOOKUP(MYRANKS_H[[#This Row],[PLAYERID]],PLAYERIDMAP[],COLUMN(PLAYERIDMAP[LASTNAME]),FALSE)</f>
        <v>Betancourt</v>
      </c>
      <c r="C422" s="11" t="str">
        <f>VLOOKUP(MYRANKS_H[[#This Row],[PLAYERID]],PLAYERIDMAP[],COLUMN(PLAYERIDMAP[FIRSTNAME]),FALSE)</f>
        <v xml:space="preserve">Yuniesky </v>
      </c>
      <c r="D422" s="11" t="str">
        <f>VLOOKUP(MYRANKS_H[[#This Row],[PLAYERID]],PLAYERIDMAP[],COLUMN(PLAYERIDMAP[TEAM]),FALSE)</f>
        <v>KC</v>
      </c>
      <c r="E422" s="11" t="str">
        <f>VLOOKUP(MYRANKS_H[[#This Row],[PLAYERID]],PLAYERIDMAP[],COLUMN(PLAYERIDMAP[POS]),FALSE)</f>
        <v>2B</v>
      </c>
      <c r="F422" s="11">
        <f>VLOOKUP(MYRANKS_H[[#This Row],[PLAYERID]],PLAYERIDMAP[],COLUMN(PLAYERIDMAP[IDFANGRAPHS]),FALSE)</f>
        <v>8585</v>
      </c>
      <c r="G422" s="12">
        <f>VLOOKUP(MYRANKS_H[[#This Row],[IDFRANGRAPHS]],STEAMER_H[],COLUMN(STEAMER_H[PA]),FALSE)</f>
        <v>100</v>
      </c>
      <c r="H422" s="12">
        <f>VLOOKUP(MYRANKS_H[[#This Row],[IDFRANGRAPHS]],STEAMER_H[],COLUMN(STEAMER_H[AB]),FALSE)</f>
        <v>94</v>
      </c>
      <c r="I422" s="12">
        <f>VLOOKUP(MYRANKS_H[[#This Row],[IDFRANGRAPHS]],STEAMER_H[],COLUMN(STEAMER_H[H]),FALSE)</f>
        <v>24</v>
      </c>
      <c r="J422" s="12">
        <f>VLOOKUP(MYRANKS_H[[#This Row],[IDFRANGRAPHS]],STEAMER_H[],COLUMN(STEAMER_H[HR]),FALSE)</f>
        <v>2</v>
      </c>
      <c r="K422" s="12">
        <f>VLOOKUP(MYRANKS_H[[#This Row],[IDFRANGRAPHS]],STEAMER_H[],COLUMN(STEAMER_H[R]),FALSE)</f>
        <v>10</v>
      </c>
      <c r="L422" s="12">
        <f>VLOOKUP(MYRANKS_H[[#This Row],[IDFRANGRAPHS]],STEAMER_H[],COLUMN(STEAMER_H[RBI]),FALSE)</f>
        <v>11</v>
      </c>
      <c r="M422" s="12">
        <f>VLOOKUP(MYRANKS_H[[#This Row],[IDFRANGRAPHS]],STEAMER_H[],COLUMN(STEAMER_H[BB]),FALSE)</f>
        <v>4</v>
      </c>
      <c r="N422" s="12">
        <f>VLOOKUP(MYRANKS_H[[#This Row],[IDFRANGRAPHS]],STEAMER_H[],COLUMN(STEAMER_H[SO]),FALSE)</f>
        <v>11</v>
      </c>
      <c r="O422" s="12">
        <f>VLOOKUP(MYRANKS_H[[#This Row],[IDFRANGRAPHS]],STEAMER_H[],COLUMN(STEAMER_H[SB]),FALSE)</f>
        <v>1</v>
      </c>
      <c r="P422" s="14">
        <f>MYRANKS_H[[#This Row],[H]]/MYRANKS_H[[#This Row],[AB]]</f>
        <v>0.25531914893617019</v>
      </c>
      <c r="Q422" s="26">
        <f>MYRANKS_H[[#This Row],[R]]/24.6-VLOOKUP(MYRANKS_H[[#This Row],[POS]],ReplacementLevel_H[],COLUMN(ReplacementLevel_H[R]),FALSE)</f>
        <v>-1.8634959349593496</v>
      </c>
      <c r="R422" s="26">
        <f>MYRANKS_H[[#This Row],[HR]]/10.4-VLOOKUP(MYRANKS_H[[#This Row],[POS]],ReplacementLevel_H[],COLUMN(ReplacementLevel_H[HR]),FALSE)</f>
        <v>-0.74769230769230766</v>
      </c>
      <c r="S422" s="26">
        <f>MYRANKS_H[[#This Row],[RBI]]/24.6-VLOOKUP(MYRANKS_H[[#This Row],[POS]],ReplacementLevel_H[],COLUMN(ReplacementLevel_H[RBI]),FALSE)</f>
        <v>-1.6528455284552845</v>
      </c>
      <c r="T422" s="26">
        <f>MYRANKS_H[[#This Row],[SB]]/9.4-VLOOKUP(MYRANKS_H[[#This Row],[POS]],ReplacementLevel_H[],COLUMN(ReplacementLevel_H[SB]),FALSE)</f>
        <v>-0.5136170212765957</v>
      </c>
      <c r="U422" s="26">
        <f>((MYRANKS_H[[#This Row],[H]]+1768)/(MYRANKS_H[[#This Row],[AB]]+6617)-0.267)/0.0024-VLOOKUP(MYRANKS_H[[#This Row],[POS]],ReplacementLevel_H[],COLUMN(ReplacementLevel_H[AVG]),FALSE)</f>
        <v>-0.14987979933443479</v>
      </c>
      <c r="V422" s="26">
        <f>MYRANKS_H[[#This Row],[RSGP]]+MYRANKS_H[[#This Row],[HRSGP]]+MYRANKS_H[[#This Row],[RBISGP]]+MYRANKS_H[[#This Row],[SBSGP]]+MYRANKS_H[[#This Row],[AVGSGP]]</f>
        <v>-4.9275305917179715</v>
      </c>
    </row>
    <row r="423" spans="1:22" x14ac:dyDescent="0.25">
      <c r="A423" s="8" t="s">
        <v>19669</v>
      </c>
      <c r="B423" s="15" t="str">
        <f>VLOOKUP(MYRANKS_H[[#This Row],[PLAYERID]],PLAYERIDMAP[],COLUMN(PLAYERIDMAP[LASTNAME]),FALSE)</f>
        <v>Paredes</v>
      </c>
      <c r="C423" s="12" t="str">
        <f>VLOOKUP(MYRANKS_H[[#This Row],[PLAYERID]],PLAYERIDMAP[],COLUMN(PLAYERIDMAP[FIRSTNAME]),FALSE)</f>
        <v xml:space="preserve">Jimmy </v>
      </c>
      <c r="D423" s="12" t="str">
        <f>VLOOKUP(MYRANKS_H[[#This Row],[PLAYERID]],PLAYERIDMAP[],COLUMN(PLAYERIDMAP[TEAM]),FALSE)</f>
        <v>HOU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5481</v>
      </c>
      <c r="G423" s="12">
        <f>VLOOKUP(MYRANKS_H[[#This Row],[IDFRANGRAPHS]],STEAMER_H[],COLUMN(STEAMER_H[PA]),FALSE)</f>
        <v>103</v>
      </c>
      <c r="H423" s="12">
        <f>VLOOKUP(MYRANKS_H[[#This Row],[IDFRANGRAPHS]],STEAMER_H[],COLUMN(STEAMER_H[AB]),FALSE)</f>
        <v>97</v>
      </c>
      <c r="I423" s="12">
        <f>VLOOKUP(MYRANKS_H[[#This Row],[IDFRANGRAPHS]],STEAMER_H[],COLUMN(STEAMER_H[H]),FALSE)</f>
        <v>26</v>
      </c>
      <c r="J423" s="12">
        <f>VLOOKUP(MYRANKS_H[[#This Row],[IDFRANGRAPHS]],STEAMER_H[],COLUMN(STEAMER_H[HR]),FALSE)</f>
        <v>2</v>
      </c>
      <c r="K423" s="12">
        <f>VLOOKUP(MYRANKS_H[[#This Row],[IDFRANGRAPHS]],STEAMER_H[],COLUMN(STEAMER_H[R]),FALSE)</f>
        <v>11</v>
      </c>
      <c r="L423" s="12">
        <f>VLOOKUP(MYRANKS_H[[#This Row],[IDFRANGRAPHS]],STEAMER_H[],COLUMN(STEAMER_H[RBI]),FALSE)</f>
        <v>10</v>
      </c>
      <c r="M423" s="12">
        <f>VLOOKUP(MYRANKS_H[[#This Row],[IDFRANGRAPHS]],STEAMER_H[],COLUMN(STEAMER_H[BB]),FALSE)</f>
        <v>4</v>
      </c>
      <c r="N423" s="12">
        <f>VLOOKUP(MYRANKS_H[[#This Row],[IDFRANGRAPHS]],STEAMER_H[],COLUMN(STEAMER_H[SO]),FALSE)</f>
        <v>20</v>
      </c>
      <c r="O423" s="12">
        <f>VLOOKUP(MYRANKS_H[[#This Row],[IDFRANGRAPHS]],STEAMER_H[],COLUMN(STEAMER_H[SB]),FALSE)</f>
        <v>5</v>
      </c>
      <c r="P423" s="14">
        <f>MYRANKS_H[[#This Row],[H]]/MYRANKS_H[[#This Row],[AB]]</f>
        <v>0.26804123711340205</v>
      </c>
      <c r="Q423" s="26">
        <f>MYRANKS_H[[#This Row],[R]]/24.6-VLOOKUP(MYRANKS_H[[#This Row],[POS]],ReplacementLevel_H[],COLUMN(ReplacementLevel_H[R]),FALSE)</f>
        <v>-1.7428455284552844</v>
      </c>
      <c r="R423" s="26">
        <f>MYRANKS_H[[#This Row],[HR]]/10.4-VLOOKUP(MYRANKS_H[[#This Row],[POS]],ReplacementLevel_H[],COLUMN(ReplacementLevel_H[HR]),FALSE)</f>
        <v>-1.3676923076923078</v>
      </c>
      <c r="S423" s="26">
        <f>MYRANKS_H[[#This Row],[RBI]]/24.6-VLOOKUP(MYRANKS_H[[#This Row],[POS]],ReplacementLevel_H[],COLUMN(ReplacementLevel_H[RBI]),FALSE)</f>
        <v>-1.9434959349593497</v>
      </c>
      <c r="T423" s="26">
        <f>MYRANKS_H[[#This Row],[SB]]/9.4-VLOOKUP(MYRANKS_H[[#This Row],[POS]],ReplacementLevel_H[],COLUMN(ReplacementLevel_H[SB]),FALSE)</f>
        <v>8.1914893617021256E-2</v>
      </c>
      <c r="U423" s="26">
        <f>((MYRANKS_H[[#This Row],[H]]+1768)/(MYRANKS_H[[#This Row],[AB]]+6617)-0.267)/0.0024-VLOOKUP(MYRANKS_H[[#This Row],[POS]],ReplacementLevel_H[],COLUMN(ReplacementLevel_H[AVG]),FALSE)</f>
        <v>0.27452487339885112</v>
      </c>
      <c r="V423" s="26">
        <f>MYRANKS_H[[#This Row],[RSGP]]+MYRANKS_H[[#This Row],[HRSGP]]+MYRANKS_H[[#This Row],[RBISGP]]+MYRANKS_H[[#This Row],[SBSGP]]+MYRANKS_H[[#This Row],[AVGSGP]]</f>
        <v>-4.6975940040910684</v>
      </c>
    </row>
    <row r="424" spans="1:22" ht="15" customHeight="1" x14ac:dyDescent="0.25">
      <c r="A424" s="8" t="s">
        <v>20600</v>
      </c>
      <c r="B424" s="15" t="str">
        <f>VLOOKUP(MYRANKS_H[[#This Row],[PLAYERID]],PLAYERIDMAP[],COLUMN(PLAYERIDMAP[LASTNAME]),FALSE)</f>
        <v>Valencia</v>
      </c>
      <c r="C424" s="12" t="str">
        <f>VLOOKUP(MYRANKS_H[[#This Row],[PLAYERID]],PLAYERIDMAP[],COLUMN(PLAYERIDMAP[FIRSTNAME]),FALSE)</f>
        <v xml:space="preserve">Danny </v>
      </c>
      <c r="D424" s="12" t="str">
        <f>VLOOKUP(MYRANKS_H[[#This Row],[PLAYERID]],PLAYERIDMAP[],COLUMN(PLAYERIDMAP[TEAM]),FALSE)</f>
        <v>BAL</v>
      </c>
      <c r="E424" s="12" t="str">
        <f>VLOOKUP(MYRANKS_H[[#This Row],[PLAYERID]],PLAYERIDMAP[],COLUMN(PLAYERIDMAP[POS]),FALSE)</f>
        <v>3B</v>
      </c>
      <c r="F424" s="12">
        <f>VLOOKUP(MYRANKS_H[[#This Row],[PLAYERID]],PLAYERIDMAP[],COLUMN(PLAYERIDMAP[IDFANGRAPHS]),FALSE)</f>
        <v>6364</v>
      </c>
      <c r="G424" s="12">
        <f>VLOOKUP(MYRANKS_H[[#This Row],[IDFRANGRAPHS]],STEAMER_H[],COLUMN(STEAMER_H[PA]),FALSE)</f>
        <v>152</v>
      </c>
      <c r="H424" s="12">
        <f>VLOOKUP(MYRANKS_H[[#This Row],[IDFRANGRAPHS]],STEAMER_H[],COLUMN(STEAMER_H[AB]),FALSE)</f>
        <v>140</v>
      </c>
      <c r="I424" s="12">
        <f>VLOOKUP(MYRANKS_H[[#This Row],[IDFRANGRAPHS]],STEAMER_H[],COLUMN(STEAMER_H[H]),FALSE)</f>
        <v>34</v>
      </c>
      <c r="J424" s="12">
        <f>VLOOKUP(MYRANKS_H[[#This Row],[IDFRANGRAPHS]],STEAMER_H[],COLUMN(STEAMER_H[HR]),FALSE)</f>
        <v>4</v>
      </c>
      <c r="K424" s="12">
        <f>VLOOKUP(MYRANKS_H[[#This Row],[IDFRANGRAPHS]],STEAMER_H[],COLUMN(STEAMER_H[R]),FALSE)</f>
        <v>16</v>
      </c>
      <c r="L424" s="12">
        <f>VLOOKUP(MYRANKS_H[[#This Row],[IDFRANGRAPHS]],STEAMER_H[],COLUMN(STEAMER_H[RBI]),FALSE)</f>
        <v>16</v>
      </c>
      <c r="M424" s="12">
        <f>VLOOKUP(MYRANKS_H[[#This Row],[IDFRANGRAPHS]],STEAMER_H[],COLUMN(STEAMER_H[BB]),FALSE)</f>
        <v>9</v>
      </c>
      <c r="N424" s="12">
        <f>VLOOKUP(MYRANKS_H[[#This Row],[IDFRANGRAPHS]],STEAMER_H[],COLUMN(STEAMER_H[SO]),FALSE)</f>
        <v>26</v>
      </c>
      <c r="O424" s="12">
        <f>VLOOKUP(MYRANKS_H[[#This Row],[IDFRANGRAPHS]],STEAMER_H[],COLUMN(STEAMER_H[SB]),FALSE)</f>
        <v>1</v>
      </c>
      <c r="P424" s="14">
        <f>MYRANKS_H[[#This Row],[H]]/MYRANKS_H[[#This Row],[AB]]</f>
        <v>0.24285714285714285</v>
      </c>
      <c r="Q424" s="26">
        <f>MYRANKS_H[[#This Row],[R]]/24.6-VLOOKUP(MYRANKS_H[[#This Row],[POS]],ReplacementLevel_H[],COLUMN(ReplacementLevel_H[R]),FALSE)</f>
        <v>-1.5395934959349593</v>
      </c>
      <c r="R424" s="26">
        <f>MYRANKS_H[[#This Row],[HR]]/10.4-VLOOKUP(MYRANKS_H[[#This Row],[POS]],ReplacementLevel_H[],COLUMN(ReplacementLevel_H[HR]),FALSE)</f>
        <v>-1.1753846153846155</v>
      </c>
      <c r="S424" s="26">
        <f>MYRANKS_H[[#This Row],[RBI]]/24.6-VLOOKUP(MYRANKS_H[[#This Row],[POS]],ReplacementLevel_H[],COLUMN(ReplacementLevel_H[RBI]),FALSE)</f>
        <v>-1.6995934959349595</v>
      </c>
      <c r="T424" s="26">
        <f>MYRANKS_H[[#This Row],[SB]]/9.4-VLOOKUP(MYRANKS_H[[#This Row],[POS]],ReplacementLevel_H[],COLUMN(ReplacementLevel_H[SB]),FALSE)</f>
        <v>-0.34361702127659577</v>
      </c>
      <c r="U424" s="26">
        <f>((MYRANKS_H[[#This Row],[H]]+1768)/(MYRANKS_H[[#This Row],[AB]]+6617)-0.267)/0.0024-VLOOKUP(MYRANKS_H[[#This Row],[POS]],ReplacementLevel_H[],COLUMN(ReplacementLevel_H[AVG]),FALSE)</f>
        <v>5.9333037343978767E-2</v>
      </c>
      <c r="V424" s="26">
        <f>MYRANKS_H[[#This Row],[RSGP]]+MYRANKS_H[[#This Row],[HRSGP]]+MYRANKS_H[[#This Row],[RBISGP]]+MYRANKS_H[[#This Row],[SBSGP]]+MYRANKS_H[[#This Row],[AVGSGP]]</f>
        <v>-4.6988555911871508</v>
      </c>
    </row>
    <row r="425" spans="1:22" ht="15" customHeight="1" x14ac:dyDescent="0.25">
      <c r="A425" s="8" t="s">
        <v>20742</v>
      </c>
      <c r="B425" s="15" t="str">
        <f>VLOOKUP(MYRANKS_H[[#This Row],[PLAYERID]],PLAYERIDMAP[],COLUMN(PLAYERIDMAP[LASTNAME]),FALSE)</f>
        <v>Wells</v>
      </c>
      <c r="C425" s="12" t="str">
        <f>VLOOKUP(MYRANKS_H[[#This Row],[PLAYERID]],PLAYERIDMAP[],COLUMN(PLAYERIDMAP[FIRSTNAME]),FALSE)</f>
        <v xml:space="preserve">Vernon </v>
      </c>
      <c r="D425" s="12" t="str">
        <f>VLOOKUP(MYRANKS_H[[#This Row],[PLAYERID]],PLAYERIDMAP[],COLUMN(PLAYERIDMAP[TEAM]),FALSE)</f>
        <v>LAA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1326</v>
      </c>
      <c r="G425" s="12">
        <f>VLOOKUP(MYRANKS_H[[#This Row],[IDFRANGRAPHS]],STEAMER_H[],COLUMN(STEAMER_H[PA]),FALSE)</f>
        <v>171</v>
      </c>
      <c r="H425" s="12">
        <f>VLOOKUP(MYRANKS_H[[#This Row],[IDFRANGRAPHS]],STEAMER_H[],COLUMN(STEAMER_H[AB]),FALSE)</f>
        <v>157</v>
      </c>
      <c r="I425" s="12">
        <f>VLOOKUP(MYRANKS_H[[#This Row],[IDFRANGRAPHS]],STEAMER_H[],COLUMN(STEAMER_H[H]),FALSE)</f>
        <v>39</v>
      </c>
      <c r="J425" s="12">
        <f>VLOOKUP(MYRANKS_H[[#This Row],[IDFRANGRAPHS]],STEAMER_H[],COLUMN(STEAMER_H[HR]),FALSE)</f>
        <v>7</v>
      </c>
      <c r="K425" s="12">
        <f>VLOOKUP(MYRANKS_H[[#This Row],[IDFRANGRAPHS]],STEAMER_H[],COLUMN(STEAMER_H[R]),FALSE)</f>
        <v>19</v>
      </c>
      <c r="L425" s="12">
        <f>VLOOKUP(MYRANKS_H[[#This Row],[IDFRANGRAPHS]],STEAMER_H[],COLUMN(STEAMER_H[RBI]),FALSE)</f>
        <v>22</v>
      </c>
      <c r="M425" s="12">
        <f>VLOOKUP(MYRANKS_H[[#This Row],[IDFRANGRAPHS]],STEAMER_H[],COLUMN(STEAMER_H[BB]),FALSE)</f>
        <v>11</v>
      </c>
      <c r="N425" s="12">
        <f>VLOOKUP(MYRANKS_H[[#This Row],[IDFRANGRAPHS]],STEAMER_H[],COLUMN(STEAMER_H[SO]),FALSE)</f>
        <v>26</v>
      </c>
      <c r="O425" s="12">
        <f>VLOOKUP(MYRANKS_H[[#This Row],[IDFRANGRAPHS]],STEAMER_H[],COLUMN(STEAMER_H[SB]),FALSE)</f>
        <v>2</v>
      </c>
      <c r="P425" s="14">
        <f>MYRANKS_H[[#This Row],[H]]/MYRANKS_H[[#This Row],[AB]]</f>
        <v>0.24840764331210191</v>
      </c>
      <c r="Q425" s="26">
        <f>MYRANKS_H[[#This Row],[R]]/24.6-VLOOKUP(MYRANKS_H[[#This Row],[POS]],ReplacementLevel_H[],COLUMN(ReplacementLevel_H[R]),FALSE)</f>
        <v>-1.5976422764227642</v>
      </c>
      <c r="R425" s="26">
        <f>MYRANKS_H[[#This Row],[HR]]/10.4-VLOOKUP(MYRANKS_H[[#This Row],[POS]],ReplacementLevel_H[],COLUMN(ReplacementLevel_H[HR]),FALSE)</f>
        <v>-0.42692307692307707</v>
      </c>
      <c r="S425" s="26">
        <f>MYRANKS_H[[#This Row],[RBI]]/24.6-VLOOKUP(MYRANKS_H[[#This Row],[POS]],ReplacementLevel_H[],COLUMN(ReplacementLevel_H[RBI]),FALSE)</f>
        <v>-1.1456910569105692</v>
      </c>
      <c r="T425" s="26">
        <f>MYRANKS_H[[#This Row],[SB]]/9.4-VLOOKUP(MYRANKS_H[[#This Row],[POS]],ReplacementLevel_H[],COLUMN(ReplacementLevel_H[SB]),FALSE)</f>
        <v>-1.1272340425531915</v>
      </c>
      <c r="U425" s="26">
        <f>((MYRANKS_H[[#This Row],[H]]+1768)/(MYRANKS_H[[#This Row],[AB]]+6617)-0.267)/0.0024-VLOOKUP(MYRANKS_H[[#This Row],[POS]],ReplacementLevel_H[],COLUMN(ReplacementLevel_H[AVG]),FALSE)</f>
        <v>-2.198307253223479E-2</v>
      </c>
      <c r="V425" s="26">
        <f>MYRANKS_H[[#This Row],[RSGP]]+MYRANKS_H[[#This Row],[HRSGP]]+MYRANKS_H[[#This Row],[RBISGP]]+MYRANKS_H[[#This Row],[SBSGP]]+MYRANKS_H[[#This Row],[AVGSGP]]</f>
        <v>-4.319473525341837</v>
      </c>
    </row>
    <row r="426" spans="1:22" ht="15" customHeight="1" x14ac:dyDescent="0.25">
      <c r="A426" s="7" t="s">
        <v>17260</v>
      </c>
      <c r="B426" s="8" t="str">
        <f>VLOOKUP(MYRANKS_H[[#This Row],[PLAYERID]],PLAYERIDMAP[],COLUMN(PLAYERIDMAP[LASTNAME]),FALSE)</f>
        <v>Blackmon</v>
      </c>
      <c r="C426" s="11" t="str">
        <f>VLOOKUP(MYRANKS_H[[#This Row],[PLAYERID]],PLAYERIDMAP[],COLUMN(PLAYERIDMAP[FIRSTNAME]),FALSE)</f>
        <v xml:space="preserve">Charlie </v>
      </c>
      <c r="D426" s="11" t="str">
        <f>VLOOKUP(MYRANKS_H[[#This Row],[PLAYERID]],PLAYERIDMAP[],COLUMN(PLAYERIDMAP[TEAM]),FALSE)</f>
        <v>COL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7859</v>
      </c>
      <c r="G426" s="12">
        <f>VLOOKUP(MYRANKS_H[[#This Row],[IDFRANGRAPHS]],STEAMER_H[],COLUMN(STEAMER_H[PA]),FALSE)</f>
        <v>163</v>
      </c>
      <c r="H426" s="12">
        <f>VLOOKUP(MYRANKS_H[[#This Row],[IDFRANGRAPHS]],STEAMER_H[],COLUMN(STEAMER_H[AB]),FALSE)</f>
        <v>149</v>
      </c>
      <c r="I426" s="12">
        <f>VLOOKUP(MYRANKS_H[[#This Row],[IDFRANGRAPHS]],STEAMER_H[],COLUMN(STEAMER_H[H]),FALSE)</f>
        <v>41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17</v>
      </c>
      <c r="L426" s="12">
        <f>VLOOKUP(MYRANKS_H[[#This Row],[IDFRANGRAPHS]],STEAMER_H[],COLUMN(STEAMER_H[RBI]),FALSE)</f>
        <v>19</v>
      </c>
      <c r="M426" s="12">
        <f>VLOOKUP(MYRANKS_H[[#This Row],[IDFRANGRAPHS]],STEAMER_H[],COLUMN(STEAMER_H[BB]),FALSE)</f>
        <v>10</v>
      </c>
      <c r="N426" s="12">
        <f>VLOOKUP(MYRANKS_H[[#This Row],[IDFRANGRAPHS]],STEAMER_H[],COLUMN(STEAMER_H[SO]),FALSE)</f>
        <v>23</v>
      </c>
      <c r="O426" s="12">
        <f>VLOOKUP(MYRANKS_H[[#This Row],[IDFRANGRAPHS]],STEAMER_H[],COLUMN(STEAMER_H[SB]),FALSE)</f>
        <v>5</v>
      </c>
      <c r="P426" s="14">
        <f>MYRANKS_H[[#This Row],[H]]/MYRANKS_H[[#This Row],[AB]]</f>
        <v>0.27516778523489932</v>
      </c>
      <c r="Q426" s="26">
        <f>MYRANKS_H[[#This Row],[R]]/24.6-VLOOKUP(MYRANKS_H[[#This Row],[POS]],ReplacementLevel_H[],COLUMN(ReplacementLevel_H[R]),FALSE)</f>
        <v>-1.6789430894308945</v>
      </c>
      <c r="R426" s="26">
        <f>MYRANKS_H[[#This Row],[HR]]/10.4-VLOOKUP(MYRANKS_H[[#This Row],[POS]],ReplacementLevel_H[],COLUMN(ReplacementLevel_H[HR]),FALSE)</f>
        <v>-0.81153846153846165</v>
      </c>
      <c r="S426" s="26">
        <f>MYRANKS_H[[#This Row],[RBI]]/24.6-VLOOKUP(MYRANKS_H[[#This Row],[POS]],ReplacementLevel_H[],COLUMN(ReplacementLevel_H[RBI]),FALSE)</f>
        <v>-1.2676422764227642</v>
      </c>
      <c r="T426" s="26">
        <f>MYRANKS_H[[#This Row],[SB]]/9.4-VLOOKUP(MYRANKS_H[[#This Row],[POS]],ReplacementLevel_H[],COLUMN(ReplacementLevel_H[SB]),FALSE)</f>
        <v>-0.80808510638297881</v>
      </c>
      <c r="U426" s="26">
        <f>((MYRANKS_H[[#This Row],[H]]+1768)/(MYRANKS_H[[#This Row],[AB]]+6617)-0.267)/0.0024-VLOOKUP(MYRANKS_H[[#This Row],[POS]],ReplacementLevel_H[],COLUMN(ReplacementLevel_H[AVG]),FALSE)</f>
        <v>0.23260124150160799</v>
      </c>
      <c r="V426" s="26">
        <f>MYRANKS_H[[#This Row],[RSGP]]+MYRANKS_H[[#This Row],[HRSGP]]+MYRANKS_H[[#This Row],[RBISGP]]+MYRANKS_H[[#This Row],[SBSGP]]+MYRANKS_H[[#This Row],[AVGSGP]]</f>
        <v>-4.3336076922734916</v>
      </c>
    </row>
    <row r="427" spans="1:22" ht="15" customHeight="1" x14ac:dyDescent="0.25">
      <c r="A427" s="7" t="s">
        <v>17339</v>
      </c>
      <c r="B427" s="8" t="str">
        <f>VLOOKUP(MYRANKS_H[[#This Row],[PLAYERID]],PLAYERIDMAP[],COLUMN(PLAYERIDMAP[LASTNAME]),FALSE)</f>
        <v>Bradley</v>
      </c>
      <c r="C427" s="11" t="str">
        <f>VLOOKUP(MYRANKS_H[[#This Row],[PLAYERID]],PLAYERIDMAP[],COLUMN(PLAYERIDMAP[FIRSTNAME]),FALSE)</f>
        <v xml:space="preserve">Jackie </v>
      </c>
      <c r="D427" s="11" t="str">
        <f>VLOOKUP(MYRANKS_H[[#This Row],[PLAYERID]],PLAYERIDMAP[],COLUMN(PLAYERIDMAP[TEAM]),FALSE)</f>
        <v>BOS</v>
      </c>
      <c r="E427" s="11" t="str">
        <f>VLOOKUP(MYRANKS_H[[#This Row],[PLAYERID]],PLAYERIDMAP[],COLUMN(PLAYERIDMAP[POS]),FALSE)</f>
        <v>OF</v>
      </c>
      <c r="F427" s="11" t="str">
        <f>VLOOKUP(MYRANKS_H[[#This Row],[PLAYERID]],PLAYERIDMAP[],COLUMN(PLAYERIDMAP[IDFANGRAPHS]),FALSE)</f>
        <v>sa526248</v>
      </c>
      <c r="G427" s="12">
        <f>VLOOKUP(MYRANKS_H[[#This Row],[IDFRANGRAPHS]],STEAMER_H[],COLUMN(STEAMER_H[PA]),FALSE)</f>
        <v>173</v>
      </c>
      <c r="H427" s="12">
        <f>VLOOKUP(MYRANKS_H[[#This Row],[IDFRANGRAPHS]],STEAMER_H[],COLUMN(STEAMER_H[AB]),FALSE)</f>
        <v>152</v>
      </c>
      <c r="I427" s="12">
        <f>VLOOKUP(MYRANKS_H[[#This Row],[IDFRANGRAPHS]],STEAMER_H[],COLUMN(STEAMER_H[H]),FALSE)</f>
        <v>41</v>
      </c>
      <c r="J427" s="12">
        <f>VLOOKUP(MYRANKS_H[[#This Row],[IDFRANGRAPHS]],STEAMER_H[],COLUMN(STEAMER_H[HR]),FALSE)</f>
        <v>3</v>
      </c>
      <c r="K427" s="12">
        <f>VLOOKUP(MYRANKS_H[[#This Row],[IDFRANGRAPHS]],STEAMER_H[],COLUMN(STEAMER_H[R]),FALSE)</f>
        <v>20</v>
      </c>
      <c r="L427" s="12">
        <f>VLOOKUP(MYRANKS_H[[#This Row],[IDFRANGRAPHS]],STEAMER_H[],COLUMN(STEAMER_H[RBI]),FALSE)</f>
        <v>17</v>
      </c>
      <c r="M427" s="12">
        <f>VLOOKUP(MYRANKS_H[[#This Row],[IDFRANGRAPHS]],STEAMER_H[],COLUMN(STEAMER_H[BB]),FALSE)</f>
        <v>17</v>
      </c>
      <c r="N427" s="12">
        <f>VLOOKUP(MYRANKS_H[[#This Row],[IDFRANGRAPHS]],STEAMER_H[],COLUMN(STEAMER_H[SO]),FALSE)</f>
        <v>30</v>
      </c>
      <c r="O427" s="12">
        <f>VLOOKUP(MYRANKS_H[[#This Row],[IDFRANGRAPHS]],STEAMER_H[],COLUMN(STEAMER_H[SB]),FALSE)</f>
        <v>5</v>
      </c>
      <c r="P427" s="14">
        <f>MYRANKS_H[[#This Row],[H]]/MYRANKS_H[[#This Row],[AB]]</f>
        <v>0.26973684210526316</v>
      </c>
      <c r="Q427" s="26">
        <f>MYRANKS_H[[#This Row],[R]]/24.6-VLOOKUP(MYRANKS_H[[#This Row],[POS]],ReplacementLevel_H[],COLUMN(ReplacementLevel_H[R]),FALSE)</f>
        <v>-1.5569918699186993</v>
      </c>
      <c r="R427" s="26">
        <f>MYRANKS_H[[#This Row],[HR]]/10.4-VLOOKUP(MYRANKS_H[[#This Row],[POS]],ReplacementLevel_H[],COLUMN(ReplacementLevel_H[HR]),FALSE)</f>
        <v>-0.81153846153846165</v>
      </c>
      <c r="S427" s="26">
        <f>MYRANKS_H[[#This Row],[RBI]]/24.6-VLOOKUP(MYRANKS_H[[#This Row],[POS]],ReplacementLevel_H[],COLUMN(ReplacementLevel_H[RBI]),FALSE)</f>
        <v>-1.3489430894308945</v>
      </c>
      <c r="T427" s="26">
        <f>MYRANKS_H[[#This Row],[SB]]/9.4-VLOOKUP(MYRANKS_H[[#This Row],[POS]],ReplacementLevel_H[],COLUMN(ReplacementLevel_H[SB]),FALSE)</f>
        <v>-0.80808510638297881</v>
      </c>
      <c r="U427" s="26">
        <f>((MYRANKS_H[[#This Row],[H]]+1768)/(MYRANKS_H[[#This Row],[AB]]+6617)-0.267)/0.0024-VLOOKUP(MYRANKS_H[[#This Row],[POS]],ReplacementLevel_H[],COLUMN(ReplacementLevel_H[AVG]),FALSE)</f>
        <v>0.18322795095286015</v>
      </c>
      <c r="V427" s="26">
        <f>MYRANKS_H[[#This Row],[RSGP]]+MYRANKS_H[[#This Row],[HRSGP]]+MYRANKS_H[[#This Row],[RBISGP]]+MYRANKS_H[[#This Row],[SBSGP]]+MYRANKS_H[[#This Row],[AVGSGP]]</f>
        <v>-4.3423305763181741</v>
      </c>
    </row>
    <row r="428" spans="1:22" ht="15" customHeight="1" x14ac:dyDescent="0.25">
      <c r="A428" s="7" t="s">
        <v>18346</v>
      </c>
      <c r="B428" s="8" t="str">
        <f>VLOOKUP(MYRANKS_H[[#This Row],[PLAYERID]],PLAYERIDMAP[],COLUMN(PLAYERIDMAP[LASTNAME]),FALSE)</f>
        <v>Green</v>
      </c>
      <c r="C428" s="11" t="str">
        <f>VLOOKUP(MYRANKS_H[[#This Row],[PLAYERID]],PLAYERIDMAP[],COLUMN(PLAYERIDMAP[FIRSTNAME]),FALSE)</f>
        <v xml:space="preserve">Taylor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9147</v>
      </c>
      <c r="G428" s="12">
        <f>VLOOKUP(MYRANKS_H[[#This Row],[IDFRANGRAPHS]],STEAMER_H[],COLUMN(STEAMER_H[PA]),FALSE)</f>
        <v>137</v>
      </c>
      <c r="H428" s="12">
        <f>VLOOKUP(MYRANKS_H[[#This Row],[IDFRANGRAPHS]],STEAMER_H[],COLUMN(STEAMER_H[AB]),FALSE)</f>
        <v>123</v>
      </c>
      <c r="I428" s="12">
        <f>VLOOKUP(MYRANKS_H[[#This Row],[IDFRANGRAPHS]],STEAMER_H[],COLUMN(STEAMER_H[H]),FALSE)</f>
        <v>31</v>
      </c>
      <c r="J428" s="12">
        <f>VLOOKUP(MYRANKS_H[[#This Row],[IDFRANGRAPHS]],STEAMER_H[],COLUMN(STEAMER_H[HR]),FALSE)</f>
        <v>4</v>
      </c>
      <c r="K428" s="12">
        <f>VLOOKUP(MYRANKS_H[[#This Row],[IDFRANGRAPHS]],STEAMER_H[],COLUMN(STEAMER_H[R]),FALSE)</f>
        <v>14</v>
      </c>
      <c r="L428" s="12">
        <f>VLOOKUP(MYRANKS_H[[#This Row],[IDFRANGRAPHS]],STEAMER_H[],COLUMN(STEAMER_H[RBI]),FALSE)</f>
        <v>15</v>
      </c>
      <c r="M428" s="12">
        <f>VLOOKUP(MYRANKS_H[[#This Row],[IDFRANGRAPHS]],STEAMER_H[],COLUMN(STEAMER_H[BB]),FALSE)</f>
        <v>11</v>
      </c>
      <c r="N428" s="12">
        <f>VLOOKUP(MYRANKS_H[[#This Row],[IDFRANGRAPHS]],STEAMER_H[],COLUMN(STEAMER_H[SO]),FALSE)</f>
        <v>23</v>
      </c>
      <c r="O428" s="12">
        <f>VLOOKUP(MYRANKS_H[[#This Row],[IDFRANGRAPHS]],STEAMER_H[],COLUMN(STEAMER_H[SB]),FALSE)</f>
        <v>1</v>
      </c>
      <c r="P428" s="14">
        <f>MYRANKS_H[[#This Row],[H]]/MYRANKS_H[[#This Row],[AB]]</f>
        <v>0.25203252032520324</v>
      </c>
      <c r="Q428" s="26">
        <f>MYRANKS_H[[#This Row],[R]]/24.6-VLOOKUP(MYRANKS_H[[#This Row],[POS]],ReplacementLevel_H[],COLUMN(ReplacementLevel_H[R]),FALSE)</f>
        <v>-1.6208943089430894</v>
      </c>
      <c r="R428" s="26">
        <f>MYRANKS_H[[#This Row],[HR]]/10.4-VLOOKUP(MYRANKS_H[[#This Row],[POS]],ReplacementLevel_H[],COLUMN(ReplacementLevel_H[HR]),FALSE)</f>
        <v>-1.1753846153846155</v>
      </c>
      <c r="S428" s="26">
        <f>MYRANKS_H[[#This Row],[RBI]]/24.6-VLOOKUP(MYRANKS_H[[#This Row],[POS]],ReplacementLevel_H[],COLUMN(ReplacementLevel_H[RBI]),FALSE)</f>
        <v>-1.7402439024390244</v>
      </c>
      <c r="T428" s="26">
        <f>MYRANKS_H[[#This Row],[SB]]/9.4-VLOOKUP(MYRANKS_H[[#This Row],[POS]],ReplacementLevel_H[],COLUMN(ReplacementLevel_H[SB]),FALSE)</f>
        <v>-0.34361702127659577</v>
      </c>
      <c r="U428" s="26">
        <f>((MYRANKS_H[[#This Row],[H]]+1768)/(MYRANKS_H[[#This Row],[AB]]+6617)-0.267)/0.0024-VLOOKUP(MYRANKS_H[[#This Row],[POS]],ReplacementLevel_H[],COLUMN(ReplacementLevel_H[AVG]),FALSE)</f>
        <v>0.15414441147378019</v>
      </c>
      <c r="V428" s="26">
        <f>MYRANKS_H[[#This Row],[RSGP]]+MYRANKS_H[[#This Row],[HRSGP]]+MYRANKS_H[[#This Row],[RBISGP]]+MYRANKS_H[[#This Row],[SBSGP]]+MYRANKS_H[[#This Row],[AVGSGP]]</f>
        <v>-4.7259954365695451</v>
      </c>
    </row>
    <row r="429" spans="1:22" ht="15" customHeight="1" x14ac:dyDescent="0.25">
      <c r="A429" s="7" t="s">
        <v>17725</v>
      </c>
      <c r="B429" s="8" t="str">
        <f>VLOOKUP(MYRANKS_H[[#This Row],[PLAYERID]],PLAYERIDMAP[],COLUMN(PLAYERIDMAP[LASTNAME]),FALSE)</f>
        <v>Cox</v>
      </c>
      <c r="C429" s="11" t="str">
        <f>VLOOKUP(MYRANKS_H[[#This Row],[PLAYERID]],PLAYERIDMAP[],COLUMN(PLAYERIDMAP[FIRSTNAME]),FALSE)</f>
        <v xml:space="preserve">Zack </v>
      </c>
      <c r="D429" s="11" t="str">
        <f>VLOOKUP(MYRANKS_H[[#This Row],[PLAYERID]],PLAYERIDMAP[],COLUMN(PLAYERIDMAP[TEAM]),FALSE)</f>
        <v>MIA</v>
      </c>
      <c r="E429" s="11" t="str">
        <f>VLOOKUP(MYRANKS_H[[#This Row],[PLAYERID]],PLAYERIDMAP[],COLUMN(PLAYERIDMAP[POS]),FALSE)</f>
        <v>3B</v>
      </c>
      <c r="F429" s="11" t="str">
        <f>VLOOKUP(MYRANKS_H[[#This Row],[PLAYERID]],PLAYERIDMAP[],COLUMN(PLAYERIDMAP[IDFANGRAPHS]),FALSE)</f>
        <v>sa455436</v>
      </c>
      <c r="G429" s="12">
        <f>VLOOKUP(MYRANKS_H[[#This Row],[IDFRANGRAPHS]],STEAMER_H[],COLUMN(STEAMER_H[PA]),FALSE)</f>
        <v>163</v>
      </c>
      <c r="H429" s="12">
        <f>VLOOKUP(MYRANKS_H[[#This Row],[IDFRANGRAPHS]],STEAMER_H[],COLUMN(STEAMER_H[AB]),FALSE)</f>
        <v>150</v>
      </c>
      <c r="I429" s="12">
        <f>VLOOKUP(MYRANKS_H[[#This Row],[IDFRANGRAPHS]],STEAMER_H[],COLUMN(STEAMER_H[H]),FALSE)</f>
        <v>38</v>
      </c>
      <c r="J429" s="12">
        <f>VLOOKUP(MYRANKS_H[[#This Row],[IDFRANGRAPHS]],STEAMER_H[],COLUMN(STEAMER_H[HR]),FALSE)</f>
        <v>3</v>
      </c>
      <c r="K429" s="12">
        <f>VLOOKUP(MYRANKS_H[[#This Row],[IDFRANGRAPHS]],STEAMER_H[],COLUMN(STEAMER_H[R]),FALSE)</f>
        <v>14</v>
      </c>
      <c r="L429" s="12">
        <f>VLOOKUP(MYRANKS_H[[#This Row],[IDFRANGRAPHS]],STEAMER_H[],COLUMN(STEAMER_H[RBI]),FALSE)</f>
        <v>17</v>
      </c>
      <c r="M429" s="12">
        <f>VLOOKUP(MYRANKS_H[[#This Row],[IDFRANGRAPHS]],STEAMER_H[],COLUMN(STEAMER_H[BB]),FALSE)</f>
        <v>9</v>
      </c>
      <c r="N429" s="12">
        <f>VLOOKUP(MYRANKS_H[[#This Row],[IDFRANGRAPHS]],STEAMER_H[],COLUMN(STEAMER_H[SO]),FALSE)</f>
        <v>31</v>
      </c>
      <c r="O429" s="12">
        <f>VLOOKUP(MYRANKS_H[[#This Row],[IDFRANGRAPHS]],STEAMER_H[],COLUMN(STEAMER_H[SB]),FALSE)</f>
        <v>1</v>
      </c>
      <c r="P429" s="14">
        <f>MYRANKS_H[[#This Row],[H]]/MYRANKS_H[[#This Row],[AB]]</f>
        <v>0.25333333333333335</v>
      </c>
      <c r="Q429" s="26">
        <f>MYRANKS_H[[#This Row],[R]]/24.6-VLOOKUP(MYRANKS_H[[#This Row],[POS]],ReplacementLevel_H[],COLUMN(ReplacementLevel_H[R]),FALSE)</f>
        <v>-1.6208943089430894</v>
      </c>
      <c r="R429" s="26">
        <f>MYRANKS_H[[#This Row],[HR]]/10.4-VLOOKUP(MYRANKS_H[[#This Row],[POS]],ReplacementLevel_H[],COLUMN(ReplacementLevel_H[HR]),FALSE)</f>
        <v>-1.2715384615384617</v>
      </c>
      <c r="S429" s="26">
        <f>MYRANKS_H[[#This Row],[RBI]]/24.6-VLOOKUP(MYRANKS_H[[#This Row],[POS]],ReplacementLevel_H[],COLUMN(ReplacementLevel_H[RBI]),FALSE)</f>
        <v>-1.6589430894308945</v>
      </c>
      <c r="T429" s="26">
        <f>MYRANKS_H[[#This Row],[SB]]/9.4-VLOOKUP(MYRANKS_H[[#This Row],[POS]],ReplacementLevel_H[],COLUMN(ReplacementLevel_H[SB]),FALSE)</f>
        <v>-0.34361702127659577</v>
      </c>
      <c r="U429" s="26">
        <f>((MYRANKS_H[[#This Row],[H]]+1768)/(MYRANKS_H[[#This Row],[AB]]+6617)-0.267)/0.0024-VLOOKUP(MYRANKS_H[[#This Row],[POS]],ReplacementLevel_H[],COLUMN(ReplacementLevel_H[AVG]),FALSE)</f>
        <v>0.14141864932761411</v>
      </c>
      <c r="V429" s="26">
        <f>MYRANKS_H[[#This Row],[RSGP]]+MYRANKS_H[[#This Row],[HRSGP]]+MYRANKS_H[[#This Row],[RBISGP]]+MYRANKS_H[[#This Row],[SBSGP]]+MYRANKS_H[[#This Row],[AVGSGP]]</f>
        <v>-4.7535742318614274</v>
      </c>
    </row>
    <row r="430" spans="1:22" x14ac:dyDescent="0.25">
      <c r="A430" s="7" t="s">
        <v>18163</v>
      </c>
      <c r="B430" s="8" t="str">
        <f>VLOOKUP(MYRANKS_H[[#This Row],[PLAYERID]],PLAYERIDMAP[],COLUMN(PLAYERIDMAP[LASTNAME]),FALSE)</f>
        <v>Frandsen</v>
      </c>
      <c r="C430" s="11" t="str">
        <f>VLOOKUP(MYRANKS_H[[#This Row],[PLAYERID]],PLAYERIDMAP[],COLUMN(PLAYERIDMAP[FIRSTNAME]),FALSE)</f>
        <v xml:space="preserve">Kevin </v>
      </c>
      <c r="D430" s="11" t="str">
        <f>VLOOKUP(MYRANKS_H[[#This Row],[PLAYERID]],PLAYERIDMAP[],COLUMN(PLAYERIDMAP[TEAM]),FALSE)</f>
        <v>PHI</v>
      </c>
      <c r="E430" s="11" t="str">
        <f>VLOOKUP(MYRANKS_H[[#This Row],[PLAYERID]],PLAYERIDMAP[],COLUMN(PLAYERIDMAP[POS]),FALSE)</f>
        <v>3B</v>
      </c>
      <c r="F430" s="11">
        <f>VLOOKUP(MYRANKS_H[[#This Row],[PLAYERID]],PLAYERIDMAP[],COLUMN(PLAYERIDMAP[IDFANGRAPHS]),FALSE)</f>
        <v>7528</v>
      </c>
      <c r="G430" s="12">
        <f>VLOOKUP(MYRANKS_H[[#This Row],[IDFRANGRAPHS]],STEAMER_H[],COLUMN(STEAMER_H[PA]),FALSE)</f>
        <v>148</v>
      </c>
      <c r="H430" s="12">
        <f>VLOOKUP(MYRANKS_H[[#This Row],[IDFRANGRAPHS]],STEAMER_H[],COLUMN(STEAMER_H[AB]),FALSE)</f>
        <v>137</v>
      </c>
      <c r="I430" s="12">
        <f>VLOOKUP(MYRANKS_H[[#This Row],[IDFRANGRAPHS]],STEAMER_H[],COLUMN(STEAMER_H[H]),FALSE)</f>
        <v>38</v>
      </c>
      <c r="J430" s="12">
        <f>VLOOKUP(MYRANKS_H[[#This Row],[IDFRANGRAPHS]],STEAMER_H[],COLUMN(STEAMER_H[HR]),FALSE)</f>
        <v>2</v>
      </c>
      <c r="K430" s="12">
        <f>VLOOKUP(MYRANKS_H[[#This Row],[IDFRANGRAPHS]],STEAMER_H[],COLUMN(STEAMER_H[R]),FALSE)</f>
        <v>14</v>
      </c>
      <c r="L430" s="12">
        <f>VLOOKUP(MYRANKS_H[[#This Row],[IDFRANGRAPHS]],STEAMER_H[],COLUMN(STEAMER_H[RBI]),FALSE)</f>
        <v>14</v>
      </c>
      <c r="M430" s="12">
        <f>VLOOKUP(MYRANKS_H[[#This Row],[IDFRANGRAPHS]],STEAMER_H[],COLUMN(STEAMER_H[BB]),FALSE)</f>
        <v>6</v>
      </c>
      <c r="N430" s="12">
        <f>VLOOKUP(MYRANKS_H[[#This Row],[IDFRANGRAPHS]],STEAMER_H[],COLUMN(STEAMER_H[SO]),FALSE)</f>
        <v>14</v>
      </c>
      <c r="O430" s="12">
        <f>VLOOKUP(MYRANKS_H[[#This Row],[IDFRANGRAPHS]],STEAMER_H[],COLUMN(STEAMER_H[SB]),FALSE)</f>
        <v>1</v>
      </c>
      <c r="P430" s="14">
        <f>MYRANKS_H[[#This Row],[H]]/MYRANKS_H[[#This Row],[AB]]</f>
        <v>0.27737226277372262</v>
      </c>
      <c r="Q430" s="26">
        <f>MYRANKS_H[[#This Row],[R]]/24.6-VLOOKUP(MYRANKS_H[[#This Row],[POS]],ReplacementLevel_H[],COLUMN(ReplacementLevel_H[R]),FALSE)</f>
        <v>-1.6208943089430894</v>
      </c>
      <c r="R430" s="26">
        <f>MYRANKS_H[[#This Row],[HR]]/10.4-VLOOKUP(MYRANKS_H[[#This Row],[POS]],ReplacementLevel_H[],COLUMN(ReplacementLevel_H[HR]),FALSE)</f>
        <v>-1.3676923076923078</v>
      </c>
      <c r="S430" s="26">
        <f>MYRANKS_H[[#This Row],[RBI]]/24.6-VLOOKUP(MYRANKS_H[[#This Row],[POS]],ReplacementLevel_H[],COLUMN(ReplacementLevel_H[RBI]),FALSE)</f>
        <v>-1.7808943089430895</v>
      </c>
      <c r="T430" s="26">
        <f>MYRANKS_H[[#This Row],[SB]]/9.4-VLOOKUP(MYRANKS_H[[#This Row],[POS]],ReplacementLevel_H[],COLUMN(ReplacementLevel_H[SB]),FALSE)</f>
        <v>-0.34361702127659577</v>
      </c>
      <c r="U430" s="26">
        <f>((MYRANKS_H[[#This Row],[H]]+1768)/(MYRANKS_H[[#This Row],[AB]]+6617)-0.267)/0.0024-VLOOKUP(MYRANKS_H[[#This Row],[POS]],ReplacementLevel_H[],COLUMN(ReplacementLevel_H[AVG]),FALSE)</f>
        <v>0.35545750666271958</v>
      </c>
      <c r="V430" s="26">
        <f>MYRANKS_H[[#This Row],[RSGP]]+MYRANKS_H[[#This Row],[HRSGP]]+MYRANKS_H[[#This Row],[RBISGP]]+MYRANKS_H[[#This Row],[SBSGP]]+MYRANKS_H[[#This Row],[AVGSGP]]</f>
        <v>-4.7576404401923629</v>
      </c>
    </row>
    <row r="431" spans="1:22" ht="15" customHeight="1" x14ac:dyDescent="0.25">
      <c r="A431" s="7" t="s">
        <v>16920</v>
      </c>
      <c r="B431" s="8" t="str">
        <f>VLOOKUP(MYRANKS_H[[#This Row],[PLAYERID]],PLAYERIDMAP[],COLUMN(PLAYERIDMAP[LASTNAME]),FALSE)</f>
        <v>Abreu</v>
      </c>
      <c r="C431" s="11" t="str">
        <f>VLOOKUP(MYRANKS_H[[#This Row],[PLAYERID]],PLAYERIDMAP[],COLUMN(PLAYERIDMAP[FIRSTNAME]),FALSE)</f>
        <v xml:space="preserve">Tony </v>
      </c>
      <c r="D431" s="11" t="str">
        <f>VLOOKUP(MYRANKS_H[[#This Row],[PLAYERID]],PLAYERIDMAP[],COLUMN(PLAYERIDMAP[TEAM]),FALSE)</f>
        <v>SF</v>
      </c>
      <c r="E431" s="11" t="str">
        <f>VLOOKUP(MYRANKS_H[[#This Row],[PLAYERID]],PLAYERIDMAP[],COLUMN(PLAYERIDMAP[POS]),FALSE)</f>
        <v>2B</v>
      </c>
      <c r="F431" s="11">
        <f>VLOOKUP(MYRANKS_H[[#This Row],[PLAYERID]],PLAYERIDMAP[],COLUMN(PLAYERIDMAP[IDFANGRAPHS]),FALSE)</f>
        <v>5053</v>
      </c>
      <c r="G431" s="12">
        <f>VLOOKUP(MYRANKS_H[[#This Row],[IDFRANGRAPHS]],STEAMER_H[],COLUMN(STEAMER_H[PA]),FALSE)</f>
        <v>100</v>
      </c>
      <c r="H431" s="12">
        <f>VLOOKUP(MYRANKS_H[[#This Row],[IDFRANGRAPHS]],STEAMER_H[],COLUMN(STEAMER_H[AB]),FALSE)</f>
        <v>94</v>
      </c>
      <c r="I431" s="12">
        <f>VLOOKUP(MYRANKS_H[[#This Row],[IDFRANGRAPHS]],STEAMER_H[],COLUMN(STEAMER_H[H]),FALSE)</f>
        <v>25</v>
      </c>
      <c r="J431" s="12">
        <f>VLOOKUP(MYRANKS_H[[#This Row],[IDFRANGRAPHS]],STEAMER_H[],COLUMN(STEAMER_H[HR]),FALSE)</f>
        <v>1</v>
      </c>
      <c r="K431" s="12">
        <f>VLOOKUP(MYRANKS_H[[#This Row],[IDFRANGRAPHS]],STEAMER_H[],COLUMN(STEAMER_H[R]),FALSE)</f>
        <v>10</v>
      </c>
      <c r="L431" s="12">
        <f>VLOOKUP(MYRANKS_H[[#This Row],[IDFRANGRAPHS]],STEAMER_H[],COLUMN(STEAMER_H[RBI]),FALSE)</f>
        <v>10</v>
      </c>
      <c r="M431" s="12">
        <f>VLOOKUP(MYRANKS_H[[#This Row],[IDFRANGRAPHS]],STEAMER_H[],COLUMN(STEAMER_H[BB]),FALSE)</f>
        <v>4</v>
      </c>
      <c r="N431" s="12">
        <f>VLOOKUP(MYRANKS_H[[#This Row],[IDFRANGRAPHS]],STEAMER_H[],COLUMN(STEAMER_H[SO]),FALSE)</f>
        <v>17</v>
      </c>
      <c r="O431" s="12">
        <f>VLOOKUP(MYRANKS_H[[#This Row],[IDFRANGRAPHS]],STEAMER_H[],COLUMN(STEAMER_H[SB]),FALSE)</f>
        <v>1</v>
      </c>
      <c r="P431" s="14">
        <f>MYRANKS_H[[#This Row],[H]]/MYRANKS_H[[#This Row],[AB]]</f>
        <v>0.26595744680851063</v>
      </c>
      <c r="Q431" s="26">
        <f>MYRANKS_H[[#This Row],[R]]/24.6-VLOOKUP(MYRANKS_H[[#This Row],[POS]],ReplacementLevel_H[],COLUMN(ReplacementLevel_H[R]),FALSE)</f>
        <v>-1.8634959349593496</v>
      </c>
      <c r="R431" s="26">
        <f>MYRANKS_H[[#This Row],[HR]]/10.4-VLOOKUP(MYRANKS_H[[#This Row],[POS]],ReplacementLevel_H[],COLUMN(ReplacementLevel_H[HR]),FALSE)</f>
        <v>-0.8438461538461538</v>
      </c>
      <c r="S431" s="26">
        <f>MYRANKS_H[[#This Row],[RBI]]/24.6-VLOOKUP(MYRANKS_H[[#This Row],[POS]],ReplacementLevel_H[],COLUMN(ReplacementLevel_H[RBI]),FALSE)</f>
        <v>-1.6934959349593497</v>
      </c>
      <c r="T431" s="26">
        <f>MYRANKS_H[[#This Row],[SB]]/9.4-VLOOKUP(MYRANKS_H[[#This Row],[POS]],ReplacementLevel_H[],COLUMN(ReplacementLevel_H[SB]),FALSE)</f>
        <v>-0.5136170212765957</v>
      </c>
      <c r="U431" s="26">
        <f>((MYRANKS_H[[#This Row],[H]]+1768)/(MYRANKS_H[[#This Row],[AB]]+6617)-0.267)/0.0024-VLOOKUP(MYRANKS_H[[#This Row],[POS]],ReplacementLevel_H[],COLUMN(ReplacementLevel_H[AVG]),FALSE)</f>
        <v>-8.7792678686746159E-2</v>
      </c>
      <c r="V431" s="26">
        <f>MYRANKS_H[[#This Row],[RSGP]]+MYRANKS_H[[#This Row],[HRSGP]]+MYRANKS_H[[#This Row],[RBISGP]]+MYRANKS_H[[#This Row],[SBSGP]]+MYRANKS_H[[#This Row],[AVGSGP]]</f>
        <v>-5.0022477237281953</v>
      </c>
    </row>
    <row r="432" spans="1:22" x14ac:dyDescent="0.25">
      <c r="A432" s="7" t="s">
        <v>19220</v>
      </c>
      <c r="B432" s="8" t="str">
        <f>VLOOKUP(MYRANKS_H[[#This Row],[PLAYERID]],PLAYERIDMAP[],COLUMN(PLAYERIDMAP[LASTNAME]),FALSE)</f>
        <v>Martinez</v>
      </c>
      <c r="C432" s="11" t="str">
        <f>VLOOKUP(MYRANKS_H[[#This Row],[PLAYERID]],PLAYERIDMAP[],COLUMN(PLAYERIDMAP[FIRSTNAME]),FALSE)</f>
        <v xml:space="preserve">Michael </v>
      </c>
      <c r="D432" s="11" t="str">
        <f>VLOOKUP(MYRANKS_H[[#This Row],[PLAYERID]],PLAYERIDMAP[],COLUMN(PLAYERIDMAP[TEAM]),FALSE)</f>
        <v>PHI</v>
      </c>
      <c r="E432" s="11" t="str">
        <f>VLOOKUP(MYRANKS_H[[#This Row],[PLAYERID]],PLAYERIDMAP[],COLUMN(PLAYERIDMAP[POS]),FALSE)</f>
        <v>2B</v>
      </c>
      <c r="F432" s="11">
        <f>VLOOKUP(MYRANKS_H[[#This Row],[PLAYERID]],PLAYERIDMAP[],COLUMN(PLAYERIDMAP[IDFANGRAPHS]),FALSE)</f>
        <v>7358</v>
      </c>
      <c r="G432" s="12">
        <f>VLOOKUP(MYRANKS_H[[#This Row],[IDFRANGRAPHS]],STEAMER_H[],COLUMN(STEAMER_H[PA]),FALSE)</f>
        <v>100</v>
      </c>
      <c r="H432" s="12">
        <f>VLOOKUP(MYRANKS_H[[#This Row],[IDFRANGRAPHS]],STEAMER_H[],COLUMN(STEAMER_H[AB]),FALSE)</f>
        <v>92</v>
      </c>
      <c r="I432" s="12">
        <f>VLOOKUP(MYRANKS_H[[#This Row],[IDFRANGRAPHS]],STEAMER_H[],COLUMN(STEAMER_H[H]),FALSE)</f>
        <v>21</v>
      </c>
      <c r="J432" s="12">
        <f>VLOOKUP(MYRANKS_H[[#This Row],[IDFRANGRAPHS]],STEAMER_H[],COLUMN(STEAMER_H[HR]),FALSE)</f>
        <v>2</v>
      </c>
      <c r="K432" s="12">
        <f>VLOOKUP(MYRANKS_H[[#This Row],[IDFRANGRAPHS]],STEAMER_H[],COLUMN(STEAMER_H[R]),FALSE)</f>
        <v>10</v>
      </c>
      <c r="L432" s="12">
        <f>VLOOKUP(MYRANKS_H[[#This Row],[IDFRANGRAPHS]],STEAMER_H[],COLUMN(STEAMER_H[RBI]),FALSE)</f>
        <v>10</v>
      </c>
      <c r="M432" s="12">
        <f>VLOOKUP(MYRANKS_H[[#This Row],[IDFRANGRAPHS]],STEAMER_H[],COLUMN(STEAMER_H[BB]),FALSE)</f>
        <v>6</v>
      </c>
      <c r="N432" s="12">
        <f>VLOOKUP(MYRANKS_H[[#This Row],[IDFRANGRAPHS]],STEAMER_H[],COLUMN(STEAMER_H[SO]),FALSE)</f>
        <v>15</v>
      </c>
      <c r="O432" s="12">
        <f>VLOOKUP(MYRANKS_H[[#This Row],[IDFRANGRAPHS]],STEAMER_H[],COLUMN(STEAMER_H[SB]),FALSE)</f>
        <v>2</v>
      </c>
      <c r="P432" s="14">
        <f>MYRANKS_H[[#This Row],[H]]/MYRANKS_H[[#This Row],[AB]]</f>
        <v>0.22826086956521738</v>
      </c>
      <c r="Q432" s="26">
        <f>MYRANKS_H[[#This Row],[R]]/24.6-VLOOKUP(MYRANKS_H[[#This Row],[POS]],ReplacementLevel_H[],COLUMN(ReplacementLevel_H[R]),FALSE)</f>
        <v>-1.8634959349593496</v>
      </c>
      <c r="R432" s="26">
        <f>MYRANKS_H[[#This Row],[HR]]/10.4-VLOOKUP(MYRANKS_H[[#This Row],[POS]],ReplacementLevel_H[],COLUMN(ReplacementLevel_H[HR]),FALSE)</f>
        <v>-0.74769230769230766</v>
      </c>
      <c r="S432" s="26">
        <f>MYRANKS_H[[#This Row],[RBI]]/24.6-VLOOKUP(MYRANKS_H[[#This Row],[POS]],ReplacementLevel_H[],COLUMN(ReplacementLevel_H[RBI]),FALSE)</f>
        <v>-1.6934959349593497</v>
      </c>
      <c r="T432" s="26">
        <f>MYRANKS_H[[#This Row],[SB]]/9.4-VLOOKUP(MYRANKS_H[[#This Row],[POS]],ReplacementLevel_H[],COLUMN(ReplacementLevel_H[SB]),FALSE)</f>
        <v>-0.40723404255319151</v>
      </c>
      <c r="U432" s="26">
        <f>((MYRANKS_H[[#This Row],[H]]+1768)/(MYRANKS_H[[#This Row],[AB]]+6617)-0.267)/0.0024-VLOOKUP(MYRANKS_H[[#This Row],[POS]],ReplacementLevel_H[],COLUMN(ReplacementLevel_H[AVG]),FALSE)</f>
        <v>-0.30302926417251541</v>
      </c>
      <c r="V432" s="26">
        <f>MYRANKS_H[[#This Row],[RSGP]]+MYRANKS_H[[#This Row],[HRSGP]]+MYRANKS_H[[#This Row],[RBISGP]]+MYRANKS_H[[#This Row],[SBSGP]]+MYRANKS_H[[#This Row],[AVGSGP]]</f>
        <v>-5.0149474843367141</v>
      </c>
    </row>
    <row r="433" spans="1:22" x14ac:dyDescent="0.25">
      <c r="A433" s="7" t="s">
        <v>18113</v>
      </c>
      <c r="B433" s="8" t="str">
        <f>VLOOKUP(MYRANKS_H[[#This Row],[PLAYERID]],PLAYERIDMAP[],COLUMN(PLAYERIDMAP[LASTNAME]),FALSE)</f>
        <v>Flaherty</v>
      </c>
      <c r="C433" s="11" t="str">
        <f>VLOOKUP(MYRANKS_H[[#This Row],[PLAYERID]],PLAYERIDMAP[],COLUMN(PLAYERIDMAP[FIRSTNAME]),FALSE)</f>
        <v xml:space="preserve">Ryan </v>
      </c>
      <c r="D433" s="11" t="str">
        <f>VLOOKUP(MYRANKS_H[[#This Row],[PLAYERID]],PLAYERIDMAP[],COLUMN(PLAYERIDMAP[TEAM]),FALSE)</f>
        <v>BAL</v>
      </c>
      <c r="E433" s="11" t="str">
        <f>VLOOKUP(MYRANKS_H[[#This Row],[PLAYERID]],PLAYERIDMAP[],COLUMN(PLAYERIDMAP[POS]),FALSE)</f>
        <v>3B</v>
      </c>
      <c r="F433" s="11">
        <f>VLOOKUP(MYRANKS_H[[#This Row],[PLAYERID]],PLAYERIDMAP[],COLUMN(PLAYERIDMAP[IDFANGRAPHS]),FALSE)</f>
        <v>7888</v>
      </c>
      <c r="G433" s="12">
        <f>VLOOKUP(MYRANKS_H[[#This Row],[IDFRANGRAPHS]],STEAMER_H[],COLUMN(STEAMER_H[PA]),FALSE)</f>
        <v>155</v>
      </c>
      <c r="H433" s="12">
        <f>VLOOKUP(MYRANKS_H[[#This Row],[IDFRANGRAPHS]],STEAMER_H[],COLUMN(STEAMER_H[AB]),FALSE)</f>
        <v>141</v>
      </c>
      <c r="I433" s="12">
        <f>VLOOKUP(MYRANKS_H[[#This Row],[IDFRANGRAPHS]],STEAMER_H[],COLUMN(STEAMER_H[H]),FALSE)</f>
        <v>33</v>
      </c>
      <c r="J433" s="12">
        <f>VLOOKUP(MYRANKS_H[[#This Row],[IDFRANGRAPHS]],STEAMER_H[],COLUMN(STEAMER_H[HR]),FALSE)</f>
        <v>4</v>
      </c>
      <c r="K433" s="12">
        <f>VLOOKUP(MYRANKS_H[[#This Row],[IDFRANGRAPHS]],STEAMER_H[],COLUMN(STEAMER_H[R]),FALSE)</f>
        <v>16</v>
      </c>
      <c r="L433" s="12">
        <f>VLOOKUP(MYRANKS_H[[#This Row],[IDFRANGRAPHS]],STEAMER_H[],COLUMN(STEAMER_H[RBI]),FALSE)</f>
        <v>16</v>
      </c>
      <c r="M433" s="12">
        <f>VLOOKUP(MYRANKS_H[[#This Row],[IDFRANGRAPHS]],STEAMER_H[],COLUMN(STEAMER_H[BB]),FALSE)</f>
        <v>10</v>
      </c>
      <c r="N433" s="12">
        <f>VLOOKUP(MYRANKS_H[[#This Row],[IDFRANGRAPHS]],STEAMER_H[],COLUMN(STEAMER_H[SO]),FALSE)</f>
        <v>31</v>
      </c>
      <c r="O433" s="12">
        <f>VLOOKUP(MYRANKS_H[[#This Row],[IDFRANGRAPHS]],STEAMER_H[],COLUMN(STEAMER_H[SB]),FALSE)</f>
        <v>1</v>
      </c>
      <c r="P433" s="14">
        <f>MYRANKS_H[[#This Row],[H]]/MYRANKS_H[[#This Row],[AB]]</f>
        <v>0.23404255319148937</v>
      </c>
      <c r="Q433" s="26">
        <f>MYRANKS_H[[#This Row],[R]]/24.6-VLOOKUP(MYRANKS_H[[#This Row],[POS]],ReplacementLevel_H[],COLUMN(ReplacementLevel_H[R]),FALSE)</f>
        <v>-1.5395934959349593</v>
      </c>
      <c r="R433" s="26">
        <f>MYRANKS_H[[#This Row],[HR]]/10.4-VLOOKUP(MYRANKS_H[[#This Row],[POS]],ReplacementLevel_H[],COLUMN(ReplacementLevel_H[HR]),FALSE)</f>
        <v>-1.1753846153846155</v>
      </c>
      <c r="S433" s="26">
        <f>MYRANKS_H[[#This Row],[RBI]]/24.6-VLOOKUP(MYRANKS_H[[#This Row],[POS]],ReplacementLevel_H[],COLUMN(ReplacementLevel_H[RBI]),FALSE)</f>
        <v>-1.6995934959349595</v>
      </c>
      <c r="T433" s="26">
        <f>MYRANKS_H[[#This Row],[SB]]/9.4-VLOOKUP(MYRANKS_H[[#This Row],[POS]],ReplacementLevel_H[],COLUMN(ReplacementLevel_H[SB]),FALSE)</f>
        <v>-0.34361702127659577</v>
      </c>
      <c r="U433" s="26">
        <f>((MYRANKS_H[[#This Row],[H]]+1768)/(MYRANKS_H[[#This Row],[AB]]+6617)-0.267)/0.0024-VLOOKUP(MYRANKS_H[[#This Row],[POS]],ReplacementLevel_H[],COLUMN(ReplacementLevel_H[AVG]),FALSE)</f>
        <v>-1.8764920587948652E-2</v>
      </c>
      <c r="V433" s="26">
        <f>MYRANKS_H[[#This Row],[RSGP]]+MYRANKS_H[[#This Row],[HRSGP]]+MYRANKS_H[[#This Row],[RBISGP]]+MYRANKS_H[[#This Row],[SBSGP]]+MYRANKS_H[[#This Row],[AVGSGP]]</f>
        <v>-4.7769535491190789</v>
      </c>
    </row>
    <row r="434" spans="1:22" ht="15" customHeight="1" x14ac:dyDescent="0.25">
      <c r="A434" s="7" t="s">
        <v>17256</v>
      </c>
      <c r="B434" s="8" t="str">
        <f>VLOOKUP(MYRANKS_H[[#This Row],[PLAYERID]],PLAYERIDMAP[],COLUMN(PLAYERIDMAP[LASTNAME]),FALSE)</f>
        <v>Bixler</v>
      </c>
      <c r="C434" s="11" t="str">
        <f>VLOOKUP(MYRANKS_H[[#This Row],[PLAYERID]],PLAYERIDMAP[],COLUMN(PLAYERIDMAP[FIRSTNAME]),FALSE)</f>
        <v xml:space="preserve">Brian </v>
      </c>
      <c r="D434" s="11" t="str">
        <f>VLOOKUP(MYRANKS_H[[#This Row],[PLAYERID]],PLAYERIDMAP[],COLUMN(PLAYERIDMAP[TEAM]),FALSE)</f>
        <v>HOU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8055</v>
      </c>
      <c r="G434" s="12">
        <f>VLOOKUP(MYRANKS_H[[#This Row],[IDFRANGRAPHS]],STEAMER_H[],COLUMN(STEAMER_H[PA]),FALSE)</f>
        <v>100</v>
      </c>
      <c r="H434" s="12">
        <f>VLOOKUP(MYRANKS_H[[#This Row],[IDFRANGRAPHS]],STEAMER_H[],COLUMN(STEAMER_H[AB]),FALSE)</f>
        <v>90</v>
      </c>
      <c r="I434" s="12">
        <f>VLOOKUP(MYRANKS_H[[#This Row],[IDFRANGRAPHS]],STEAMER_H[],COLUMN(STEAMER_H[H]),FALSE)</f>
        <v>22</v>
      </c>
      <c r="J434" s="12">
        <f>VLOOKUP(MYRANKS_H[[#This Row],[IDFRANGRAPHS]],STEAMER_H[],COLUMN(STEAMER_H[HR]),FALSE)</f>
        <v>1</v>
      </c>
      <c r="K434" s="12">
        <f>VLOOKUP(MYRANKS_H[[#This Row],[IDFRANGRAPHS]],STEAMER_H[],COLUMN(STEAMER_H[R]),FALSE)</f>
        <v>9</v>
      </c>
      <c r="L434" s="12">
        <f>VLOOKUP(MYRANKS_H[[#This Row],[IDFRANGRAPHS]],STEAMER_H[],COLUMN(STEAMER_H[RBI]),FALSE)</f>
        <v>8</v>
      </c>
      <c r="M434" s="12">
        <f>VLOOKUP(MYRANKS_H[[#This Row],[IDFRANGRAPHS]],STEAMER_H[],COLUMN(STEAMER_H[BB]),FALSE)</f>
        <v>7</v>
      </c>
      <c r="N434" s="12">
        <f>VLOOKUP(MYRANKS_H[[#This Row],[IDFRANGRAPHS]],STEAMER_H[],COLUMN(STEAMER_H[SO]),FALSE)</f>
        <v>25</v>
      </c>
      <c r="O434" s="12">
        <f>VLOOKUP(MYRANKS_H[[#This Row],[IDFRANGRAPHS]],STEAMER_H[],COLUMN(STEAMER_H[SB]),FALSE)</f>
        <v>3</v>
      </c>
      <c r="P434" s="14">
        <f>MYRANKS_H[[#This Row],[H]]/MYRANKS_H[[#This Row],[AB]]</f>
        <v>0.24444444444444444</v>
      </c>
      <c r="Q434" s="26">
        <f>MYRANKS_H[[#This Row],[R]]/24.6-VLOOKUP(MYRANKS_H[[#This Row],[POS]],ReplacementLevel_H[],COLUMN(ReplacementLevel_H[R]),FALSE)</f>
        <v>-1.9041463414634148</v>
      </c>
      <c r="R434" s="26">
        <f>MYRANKS_H[[#This Row],[HR]]/10.4-VLOOKUP(MYRANKS_H[[#This Row],[POS]],ReplacementLevel_H[],COLUMN(ReplacementLevel_H[HR]),FALSE)</f>
        <v>-0.8438461538461538</v>
      </c>
      <c r="S434" s="26">
        <f>MYRANKS_H[[#This Row],[RBI]]/24.6-VLOOKUP(MYRANKS_H[[#This Row],[POS]],ReplacementLevel_H[],COLUMN(ReplacementLevel_H[RBI]),FALSE)</f>
        <v>-1.7747967479674798</v>
      </c>
      <c r="T434" s="26">
        <f>MYRANKS_H[[#This Row],[SB]]/9.4-VLOOKUP(MYRANKS_H[[#This Row],[POS]],ReplacementLevel_H[],COLUMN(ReplacementLevel_H[SB]),FALSE)</f>
        <v>-0.30085106382978727</v>
      </c>
      <c r="U434" s="26">
        <f>((MYRANKS_H[[#This Row],[H]]+1768)/(MYRANKS_H[[#This Row],[AB]]+6617)-0.267)/0.0024-VLOOKUP(MYRANKS_H[[#This Row],[POS]],ReplacementLevel_H[],COLUMN(ReplacementLevel_H[AVG]),FALSE)</f>
        <v>-0.20777347050346584</v>
      </c>
      <c r="V434" s="26">
        <f>MYRANKS_H[[#This Row],[RSGP]]+MYRANKS_H[[#This Row],[HRSGP]]+MYRANKS_H[[#This Row],[RBISGP]]+MYRANKS_H[[#This Row],[SBSGP]]+MYRANKS_H[[#This Row],[AVGSGP]]</f>
        <v>-5.0314137776103012</v>
      </c>
    </row>
    <row r="435" spans="1:22" ht="15" customHeight="1" x14ac:dyDescent="0.25">
      <c r="A435" s="8" t="s">
        <v>20335</v>
      </c>
      <c r="B435" s="15" t="str">
        <f>VLOOKUP(MYRANKS_H[[#This Row],[PLAYERID]],PLAYERIDMAP[],COLUMN(PLAYERIDMAP[LASTNAME]),FALSE)</f>
        <v>Snyder</v>
      </c>
      <c r="C435" s="12" t="str">
        <f>VLOOKUP(MYRANKS_H[[#This Row],[PLAYERID]],PLAYERIDMAP[],COLUMN(PLAYERIDMAP[FIRSTNAME]),FALSE)</f>
        <v xml:space="preserve">Brandon </v>
      </c>
      <c r="D435" s="12" t="str">
        <f>VLOOKUP(MYRANKS_H[[#This Row],[PLAYERID]],PLAYERIDMAP[],COLUMN(PLAYERIDMAP[TEAM]),FALSE)</f>
        <v>TEX</v>
      </c>
      <c r="E435" s="12" t="str">
        <f>VLOOKUP(MYRANKS_H[[#This Row],[PLAYERID]],PLAYERIDMAP[],COLUMN(PLAYERIDMAP[POS]),FALSE)</f>
        <v>1B</v>
      </c>
      <c r="F435" s="12">
        <f>VLOOKUP(MYRANKS_H[[#This Row],[PLAYERID]],PLAYERIDMAP[],COLUMN(PLAYERIDMAP[IDFANGRAPHS]),FALSE)</f>
        <v>9856</v>
      </c>
      <c r="G435" s="12">
        <f>VLOOKUP(MYRANKS_H[[#This Row],[IDFRANGRAPHS]],STEAMER_H[],COLUMN(STEAMER_H[PA]),FALSE)</f>
        <v>155</v>
      </c>
      <c r="H435" s="12">
        <f>VLOOKUP(MYRANKS_H[[#This Row],[IDFRANGRAPHS]],STEAMER_H[],COLUMN(STEAMER_H[AB]),FALSE)</f>
        <v>141</v>
      </c>
      <c r="I435" s="12">
        <f>VLOOKUP(MYRANKS_H[[#This Row],[IDFRANGRAPHS]],STEAMER_H[],COLUMN(STEAMER_H[H]),FALSE)</f>
        <v>35</v>
      </c>
      <c r="J435" s="12">
        <f>VLOOKUP(MYRANKS_H[[#This Row],[IDFRANGRAPHS]],STEAMER_H[],COLUMN(STEAMER_H[HR]),FALSE)</f>
        <v>4</v>
      </c>
      <c r="K435" s="12">
        <f>VLOOKUP(MYRANKS_H[[#This Row],[IDFRANGRAPHS]],STEAMER_H[],COLUMN(STEAMER_H[R]),FALSE)</f>
        <v>17</v>
      </c>
      <c r="L435" s="12">
        <f>VLOOKUP(MYRANKS_H[[#This Row],[IDFRANGRAPHS]],STEAMER_H[],COLUMN(STEAMER_H[RBI]),FALSE)</f>
        <v>18</v>
      </c>
      <c r="M435" s="12">
        <f>VLOOKUP(MYRANKS_H[[#This Row],[IDFRANGRAPHS]],STEAMER_H[],COLUMN(STEAMER_H[BB]),FALSE)</f>
        <v>10</v>
      </c>
      <c r="N435" s="12">
        <f>VLOOKUP(MYRANKS_H[[#This Row],[IDFRANGRAPHS]],STEAMER_H[],COLUMN(STEAMER_H[SO]),FALSE)</f>
        <v>38</v>
      </c>
      <c r="O435" s="12">
        <f>VLOOKUP(MYRANKS_H[[#This Row],[IDFRANGRAPHS]],STEAMER_H[],COLUMN(STEAMER_H[SB]),FALSE)</f>
        <v>1</v>
      </c>
      <c r="P435" s="14">
        <f>MYRANKS_H[[#This Row],[H]]/MYRANKS_H[[#This Row],[AB]]</f>
        <v>0.24822695035460993</v>
      </c>
      <c r="Q435" s="26">
        <f>MYRANKS_H[[#This Row],[R]]/24.6-VLOOKUP(MYRANKS_H[[#This Row],[POS]],ReplacementLevel_H[],COLUMN(ReplacementLevel_H[R]),FALSE)</f>
        <v>-1.6789430894308945</v>
      </c>
      <c r="R435" s="26">
        <f>MYRANKS_H[[#This Row],[HR]]/10.4-VLOOKUP(MYRANKS_H[[#This Row],[POS]],ReplacementLevel_H[],COLUMN(ReplacementLevel_H[HR]),FALSE)</f>
        <v>-1.1553846153846155</v>
      </c>
      <c r="S435" s="26">
        <f>MYRANKS_H[[#This Row],[RBI]]/24.6-VLOOKUP(MYRANKS_H[[#This Row],[POS]],ReplacementLevel_H[],COLUMN(ReplacementLevel_H[RBI]),FALSE)</f>
        <v>-1.7282926829268292</v>
      </c>
      <c r="T435" s="26">
        <f>MYRANKS_H[[#This Row],[SB]]/9.4-VLOOKUP(MYRANKS_H[[#This Row],[POS]],ReplacementLevel_H[],COLUMN(ReplacementLevel_H[SB]),FALSE)</f>
        <v>-0.15361702127659577</v>
      </c>
      <c r="U435" s="26">
        <f>((MYRANKS_H[[#This Row],[H]]+1768)/(MYRANKS_H[[#This Row],[AB]]+6617)-0.267)/0.0024-VLOOKUP(MYRANKS_H[[#This Row],[POS]],ReplacementLevel_H[],COLUMN(ReplacementLevel_H[AVG]),FALSE)</f>
        <v>0.15454572358685428</v>
      </c>
      <c r="V435" s="26">
        <f>MYRANKS_H[[#This Row],[RSGP]]+MYRANKS_H[[#This Row],[HRSGP]]+MYRANKS_H[[#This Row],[RBISGP]]+MYRANKS_H[[#This Row],[SBSGP]]+MYRANKS_H[[#This Row],[AVGSGP]]</f>
        <v>-4.5616916854320815</v>
      </c>
    </row>
    <row r="436" spans="1:22" ht="15" customHeight="1" x14ac:dyDescent="0.25">
      <c r="A436" s="7" t="s">
        <v>19355</v>
      </c>
      <c r="B436" s="8" t="str">
        <f>VLOOKUP(MYRANKS_H[[#This Row],[PLAYERID]],PLAYERIDMAP[],COLUMN(PLAYERIDMAP[LASTNAME]),FALSE)</f>
        <v>Mercer</v>
      </c>
      <c r="C436" s="11" t="str">
        <f>VLOOKUP(MYRANKS_H[[#This Row],[PLAYERID]],PLAYERIDMAP[],COLUMN(PLAYERIDMAP[FIRSTNAME]),FALSE)</f>
        <v xml:space="preserve">Jordy </v>
      </c>
      <c r="D436" s="11" t="str">
        <f>VLOOKUP(MYRANKS_H[[#This Row],[PLAYERID]],PLAYERIDMAP[],COLUMN(PLAYERIDMAP[TEAM]),FALSE)</f>
        <v>PIT</v>
      </c>
      <c r="E436" s="11" t="str">
        <f>VLOOKUP(MYRANKS_H[[#This Row],[PLAYERID]],PLAYERIDMAP[],COLUMN(PLAYERIDMAP[POS]),FALSE)</f>
        <v>2B</v>
      </c>
      <c r="F436" s="11">
        <f>VLOOKUP(MYRANKS_H[[#This Row],[PLAYERID]],PLAYERIDMAP[],COLUMN(PLAYERIDMAP[IDFANGRAPHS]),FALSE)</f>
        <v>6547</v>
      </c>
      <c r="G436" s="12">
        <f>VLOOKUP(MYRANKS_H[[#This Row],[IDFRANGRAPHS]],STEAMER_H[],COLUMN(STEAMER_H[PA]),FALSE)</f>
        <v>102</v>
      </c>
      <c r="H436" s="12">
        <f>VLOOKUP(MYRANKS_H[[#This Row],[IDFRANGRAPHS]],STEAMER_H[],COLUMN(STEAMER_H[AB]),FALSE)</f>
        <v>93</v>
      </c>
      <c r="I436" s="12">
        <f>VLOOKUP(MYRANKS_H[[#This Row],[IDFRANGRAPHS]],STEAMER_H[],COLUMN(STEAMER_H[H]),FALSE)</f>
        <v>23</v>
      </c>
      <c r="J436" s="12">
        <f>VLOOKUP(MYRANKS_H[[#This Row],[IDFRANGRAPHS]],STEAMER_H[],COLUMN(STEAMER_H[HR]),FALSE)</f>
        <v>2</v>
      </c>
      <c r="K436" s="12">
        <f>VLOOKUP(MYRANKS_H[[#This Row],[IDFRANGRAPHS]],STEAMER_H[],COLUMN(STEAMER_H[R]),FALSE)</f>
        <v>9</v>
      </c>
      <c r="L436" s="12">
        <f>VLOOKUP(MYRANKS_H[[#This Row],[IDFRANGRAPHS]],STEAMER_H[],COLUMN(STEAMER_H[RBI]),FALSE)</f>
        <v>10</v>
      </c>
      <c r="M436" s="12">
        <f>VLOOKUP(MYRANKS_H[[#This Row],[IDFRANGRAPHS]],STEAMER_H[],COLUMN(STEAMER_H[BB]),FALSE)</f>
        <v>6</v>
      </c>
      <c r="N436" s="12">
        <f>VLOOKUP(MYRANKS_H[[#This Row],[IDFRANGRAPHS]],STEAMER_H[],COLUMN(STEAMER_H[SO]),FALSE)</f>
        <v>17</v>
      </c>
      <c r="O436" s="12">
        <f>VLOOKUP(MYRANKS_H[[#This Row],[IDFRANGRAPHS]],STEAMER_H[],COLUMN(STEAMER_H[SB]),FALSE)</f>
        <v>1</v>
      </c>
      <c r="P436" s="14">
        <f>MYRANKS_H[[#This Row],[H]]/MYRANKS_H[[#This Row],[AB]]</f>
        <v>0.24731182795698925</v>
      </c>
      <c r="Q436" s="26">
        <f>MYRANKS_H[[#This Row],[R]]/24.6-VLOOKUP(MYRANKS_H[[#This Row],[POS]],ReplacementLevel_H[],COLUMN(ReplacementLevel_H[R]),FALSE)</f>
        <v>-1.9041463414634148</v>
      </c>
      <c r="R436" s="26">
        <f>MYRANKS_H[[#This Row],[HR]]/10.4-VLOOKUP(MYRANKS_H[[#This Row],[POS]],ReplacementLevel_H[],COLUMN(ReplacementLevel_H[HR]),FALSE)</f>
        <v>-0.74769230769230766</v>
      </c>
      <c r="S436" s="26">
        <f>MYRANKS_H[[#This Row],[RBI]]/24.6-VLOOKUP(MYRANKS_H[[#This Row],[POS]],ReplacementLevel_H[],COLUMN(ReplacementLevel_H[RBI]),FALSE)</f>
        <v>-1.6934959349593497</v>
      </c>
      <c r="T436" s="26">
        <f>MYRANKS_H[[#This Row],[SB]]/9.4-VLOOKUP(MYRANKS_H[[#This Row],[POS]],ReplacementLevel_H[],COLUMN(ReplacementLevel_H[SB]),FALSE)</f>
        <v>-0.5136170212765957</v>
      </c>
      <c r="U436" s="26">
        <f>((MYRANKS_H[[#This Row],[H]]+1768)/(MYRANKS_H[[#This Row],[AB]]+6617)-0.267)/0.0024-VLOOKUP(MYRANKS_H[[#This Row],[POS]],ReplacementLevel_H[],COLUMN(ReplacementLevel_H[AVG]),FALSE)</f>
        <v>-0.19539493293592636</v>
      </c>
      <c r="V436" s="26">
        <f>MYRANKS_H[[#This Row],[RSGP]]+MYRANKS_H[[#This Row],[HRSGP]]+MYRANKS_H[[#This Row],[RBISGP]]+MYRANKS_H[[#This Row],[SBSGP]]+MYRANKS_H[[#This Row],[AVGSGP]]</f>
        <v>-5.0543465383275938</v>
      </c>
    </row>
    <row r="437" spans="1:22" x14ac:dyDescent="0.25">
      <c r="A437" s="7" t="s">
        <v>18335</v>
      </c>
      <c r="B437" s="8" t="str">
        <f>VLOOKUP(MYRANKS_H[[#This Row],[PLAYERID]],PLAYERIDMAP[],COLUMN(PLAYERIDMAP[LASTNAME]),FALSE)</f>
        <v>Gose</v>
      </c>
      <c r="C437" s="11" t="str">
        <f>VLOOKUP(MYRANKS_H[[#This Row],[PLAYERID]],PLAYERIDMAP[],COLUMN(PLAYERIDMAP[FIRSTNAME]),FALSE)</f>
        <v xml:space="preserve">Anthony </v>
      </c>
      <c r="D437" s="11" t="str">
        <f>VLOOKUP(MYRANKS_H[[#This Row],[PLAYERID]],PLAYERIDMAP[],COLUMN(PLAYERIDMAP[TEAM]),FALSE)</f>
        <v>TOR</v>
      </c>
      <c r="E437" s="11" t="str">
        <f>VLOOKUP(MYRANKS_H[[#This Row],[PLAYERID]],PLAYERIDMAP[],COLUMN(PLAYERIDMAP[POS]),FALSE)</f>
        <v>OF</v>
      </c>
      <c r="F437" s="11">
        <f>VLOOKUP(MYRANKS_H[[#This Row],[PLAYERID]],PLAYERIDMAP[],COLUMN(PLAYERIDMAP[IDFANGRAPHS]),FALSE)</f>
        <v>5097</v>
      </c>
      <c r="G437" s="12">
        <f>VLOOKUP(MYRANKS_H[[#This Row],[IDFRANGRAPHS]],STEAMER_H[],COLUMN(STEAMER_H[PA]),FALSE)</f>
        <v>146</v>
      </c>
      <c r="H437" s="12">
        <f>VLOOKUP(MYRANKS_H[[#This Row],[IDFRANGRAPHS]],STEAMER_H[],COLUMN(STEAMER_H[AB]),FALSE)</f>
        <v>130</v>
      </c>
      <c r="I437" s="12">
        <f>VLOOKUP(MYRANKS_H[[#This Row],[IDFRANGRAPHS]],STEAMER_H[],COLUMN(STEAMER_H[H]),FALSE)</f>
        <v>30</v>
      </c>
      <c r="J437" s="12">
        <f>VLOOKUP(MYRANKS_H[[#This Row],[IDFRANGRAPHS]],STEAMER_H[],COLUMN(STEAMER_H[HR]),FALSE)</f>
        <v>2</v>
      </c>
      <c r="K437" s="12">
        <f>VLOOKUP(MYRANKS_H[[#This Row],[IDFRANGRAPHS]],STEAMER_H[],COLUMN(STEAMER_H[R]),FALSE)</f>
        <v>16</v>
      </c>
      <c r="L437" s="12">
        <f>VLOOKUP(MYRANKS_H[[#This Row],[IDFRANGRAPHS]],STEAMER_H[],COLUMN(STEAMER_H[RBI]),FALSE)</f>
        <v>13</v>
      </c>
      <c r="M437" s="12">
        <f>VLOOKUP(MYRANKS_H[[#This Row],[IDFRANGRAPHS]],STEAMER_H[],COLUMN(STEAMER_H[BB]),FALSE)</f>
        <v>12</v>
      </c>
      <c r="N437" s="12">
        <f>VLOOKUP(MYRANKS_H[[#This Row],[IDFRANGRAPHS]],STEAMER_H[],COLUMN(STEAMER_H[SO]),FALSE)</f>
        <v>36</v>
      </c>
      <c r="O437" s="12">
        <f>VLOOKUP(MYRANKS_H[[#This Row],[IDFRANGRAPHS]],STEAMER_H[],COLUMN(STEAMER_H[SB]),FALSE)</f>
        <v>11</v>
      </c>
      <c r="P437" s="14">
        <f>MYRANKS_H[[#This Row],[H]]/MYRANKS_H[[#This Row],[AB]]</f>
        <v>0.23076923076923078</v>
      </c>
      <c r="Q437" s="26">
        <f>MYRANKS_H[[#This Row],[R]]/24.6-VLOOKUP(MYRANKS_H[[#This Row],[POS]],ReplacementLevel_H[],COLUMN(ReplacementLevel_H[R]),FALSE)</f>
        <v>-1.7195934959349595</v>
      </c>
      <c r="R437" s="26">
        <f>MYRANKS_H[[#This Row],[HR]]/10.4-VLOOKUP(MYRANKS_H[[#This Row],[POS]],ReplacementLevel_H[],COLUMN(ReplacementLevel_H[HR]),FALSE)</f>
        <v>-0.9076923076923078</v>
      </c>
      <c r="S437" s="26">
        <f>MYRANKS_H[[#This Row],[RBI]]/24.6-VLOOKUP(MYRANKS_H[[#This Row],[POS]],ReplacementLevel_H[],COLUMN(ReplacementLevel_H[RBI]),FALSE)</f>
        <v>-1.5115447154471546</v>
      </c>
      <c r="T437" s="26">
        <f>MYRANKS_H[[#This Row],[SB]]/9.4-VLOOKUP(MYRANKS_H[[#This Row],[POS]],ReplacementLevel_H[],COLUMN(ReplacementLevel_H[SB]),FALSE)</f>
        <v>-0.16978723404255325</v>
      </c>
      <c r="U437" s="26">
        <f>((MYRANKS_H[[#This Row],[H]]+1768)/(MYRANKS_H[[#This Row],[AB]]+6617)-0.267)/0.0024-VLOOKUP(MYRANKS_H[[#This Row],[POS]],ReplacementLevel_H[],COLUMN(ReplacementLevel_H[AVG]),FALSE)</f>
        <v>-0.132995899412094</v>
      </c>
      <c r="V437" s="26">
        <f>MYRANKS_H[[#This Row],[RSGP]]+MYRANKS_H[[#This Row],[HRSGP]]+MYRANKS_H[[#This Row],[RBISGP]]+MYRANKS_H[[#This Row],[SBSGP]]+MYRANKS_H[[#This Row],[AVGSGP]]</f>
        <v>-4.4416136525290693</v>
      </c>
    </row>
    <row r="438" spans="1:22" x14ac:dyDescent="0.25">
      <c r="A438" s="7" t="s">
        <v>18167</v>
      </c>
      <c r="B438" s="8" t="str">
        <f>VLOOKUP(MYRANKS_H[[#This Row],[PLAYERID]],PLAYERIDMAP[],COLUMN(PLAYERIDMAP[LASTNAME]),FALSE)</f>
        <v>Franklin</v>
      </c>
      <c r="C438" s="11" t="str">
        <f>VLOOKUP(MYRANKS_H[[#This Row],[PLAYERID]],PLAYERIDMAP[],COLUMN(PLAYERIDMAP[FIRSTNAME]),FALSE)</f>
        <v xml:space="preserve">Nick </v>
      </c>
      <c r="D438" s="11" t="str">
        <f>VLOOKUP(MYRANKS_H[[#This Row],[PLAYERID]],PLAYERIDMAP[],COLUMN(PLAYERIDMAP[TEAM]),FALSE)</f>
        <v>SEA</v>
      </c>
      <c r="E438" s="11" t="str">
        <f>VLOOKUP(MYRANKS_H[[#This Row],[PLAYERID]],PLAYERIDMAP[],COLUMN(PLAYERIDMAP[POS]),FALSE)</f>
        <v>SS</v>
      </c>
      <c r="F438" s="11" t="str">
        <f>VLOOKUP(MYRANKS_H[[#This Row],[PLAYERID]],PLAYERIDMAP[],COLUMN(PLAYERIDMAP[IDFANGRAPHS]),FALSE)</f>
        <v>sa500740</v>
      </c>
      <c r="G438" s="12">
        <f>VLOOKUP(MYRANKS_H[[#This Row],[IDFRANGRAPHS]],STEAMER_H[],COLUMN(STEAMER_H[PA]),FALSE)</f>
        <v>159</v>
      </c>
      <c r="H438" s="12">
        <f>VLOOKUP(MYRANKS_H[[#This Row],[IDFRANGRAPHS]],STEAMER_H[],COLUMN(STEAMER_H[AB]),FALSE)</f>
        <v>144</v>
      </c>
      <c r="I438" s="12">
        <f>VLOOKUP(MYRANKS_H[[#This Row],[IDFRANGRAPHS]],STEAMER_H[],COLUMN(STEAMER_H[H]),FALSE)</f>
        <v>34</v>
      </c>
      <c r="J438" s="12">
        <f>VLOOKUP(MYRANKS_H[[#This Row],[IDFRANGRAPHS]],STEAMER_H[],COLUMN(STEAMER_H[HR]),FALSE)</f>
        <v>3</v>
      </c>
      <c r="K438" s="12">
        <f>VLOOKUP(MYRANKS_H[[#This Row],[IDFRANGRAPHS]],STEAMER_H[],COLUMN(STEAMER_H[R]),FALSE)</f>
        <v>15</v>
      </c>
      <c r="L438" s="12">
        <f>VLOOKUP(MYRANKS_H[[#This Row],[IDFRANGRAPHS]],STEAMER_H[],COLUMN(STEAMER_H[RBI]),FALSE)</f>
        <v>15</v>
      </c>
      <c r="M438" s="12">
        <f>VLOOKUP(MYRANKS_H[[#This Row],[IDFRANGRAPHS]],STEAMER_H[],COLUMN(STEAMER_H[BB]),FALSE)</f>
        <v>11</v>
      </c>
      <c r="N438" s="12">
        <f>VLOOKUP(MYRANKS_H[[#This Row],[IDFRANGRAPHS]],STEAMER_H[],COLUMN(STEAMER_H[SO]),FALSE)</f>
        <v>33</v>
      </c>
      <c r="O438" s="12">
        <f>VLOOKUP(MYRANKS_H[[#This Row],[IDFRANGRAPHS]],STEAMER_H[],COLUMN(STEAMER_H[SB]),FALSE)</f>
        <v>4</v>
      </c>
      <c r="P438" s="14">
        <f>MYRANKS_H[[#This Row],[H]]/MYRANKS_H[[#This Row],[AB]]</f>
        <v>0.2361111111111111</v>
      </c>
      <c r="Q438" s="26">
        <f>MYRANKS_H[[#This Row],[R]]/24.6-VLOOKUP(MYRANKS_H[[#This Row],[POS]],ReplacementLevel_H[],COLUMN(ReplacementLevel_H[R]),FALSE)</f>
        <v>-1.4702439024390244</v>
      </c>
      <c r="R438" s="26">
        <f>MYRANKS_H[[#This Row],[HR]]/10.4-VLOOKUP(MYRANKS_H[[#This Row],[POS]],ReplacementLevel_H[],COLUMN(ReplacementLevel_H[HR]),FALSE)</f>
        <v>-0.61153846153846159</v>
      </c>
      <c r="S438" s="26">
        <f>MYRANKS_H[[#This Row],[RBI]]/24.6-VLOOKUP(MYRANKS_H[[#This Row],[POS]],ReplacementLevel_H[],COLUMN(ReplacementLevel_H[RBI]),FALSE)</f>
        <v>-1.3302439024390242</v>
      </c>
      <c r="T438" s="26">
        <f>MYRANKS_H[[#This Row],[SB]]/9.4-VLOOKUP(MYRANKS_H[[#This Row],[POS]],ReplacementLevel_H[],COLUMN(ReplacementLevel_H[SB]),FALSE)</f>
        <v>-1.044468085106383</v>
      </c>
      <c r="U438" s="26">
        <f>((MYRANKS_H[[#This Row],[H]]+1768)/(MYRANKS_H[[#This Row],[AB]]+6617)-0.267)/0.0024-VLOOKUP(MYRANKS_H[[#This Row],[POS]],ReplacementLevel_H[],COLUMN(ReplacementLevel_H[AVG]),FALSE)</f>
        <v>-6.6408322240317536E-2</v>
      </c>
      <c r="V438" s="26">
        <f>MYRANKS_H[[#This Row],[RSGP]]+MYRANKS_H[[#This Row],[HRSGP]]+MYRANKS_H[[#This Row],[RBISGP]]+MYRANKS_H[[#This Row],[SBSGP]]+MYRANKS_H[[#This Row],[AVGSGP]]</f>
        <v>-4.5229026737632108</v>
      </c>
    </row>
    <row r="439" spans="1:22" ht="15" customHeight="1" x14ac:dyDescent="0.25">
      <c r="A439" s="8" t="s">
        <v>19523</v>
      </c>
      <c r="B439" s="15" t="str">
        <f>VLOOKUP(MYRANKS_H[[#This Row],[PLAYERID]],PLAYERIDMAP[],COLUMN(PLAYERIDMAP[LASTNAME]),FALSE)</f>
        <v>Nava</v>
      </c>
      <c r="C439" s="12" t="str">
        <f>VLOOKUP(MYRANKS_H[[#This Row],[PLAYERID]],PLAYERIDMAP[],COLUMN(PLAYERIDMAP[FIRSTNAME]),FALSE)</f>
        <v xml:space="preserve">Daniel </v>
      </c>
      <c r="D439" s="12" t="str">
        <f>VLOOKUP(MYRANKS_H[[#This Row],[PLAYERID]],PLAYERIDMAP[],COLUMN(PLAYERIDMAP[TEAM]),FALSE)</f>
        <v>BOS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5450</v>
      </c>
      <c r="G439" s="12">
        <f>VLOOKUP(MYRANKS_H[[#This Row],[IDFRANGRAPHS]],STEAMER_H[],COLUMN(STEAMER_H[PA]),FALSE)</f>
        <v>203</v>
      </c>
      <c r="H439" s="12">
        <f>VLOOKUP(MYRANKS_H[[#This Row],[IDFRANGRAPHS]],STEAMER_H[],COLUMN(STEAMER_H[AB]),FALSE)</f>
        <v>175</v>
      </c>
      <c r="I439" s="12">
        <f>VLOOKUP(MYRANKS_H[[#This Row],[IDFRANGRAPHS]],STEAMER_H[],COLUMN(STEAMER_H[H]),FALSE)</f>
        <v>45</v>
      </c>
      <c r="J439" s="12">
        <f>VLOOKUP(MYRANKS_H[[#This Row],[IDFRANGRAPHS]],STEAMER_H[],COLUMN(STEAMER_H[HR]),FALSE)</f>
        <v>4</v>
      </c>
      <c r="K439" s="12">
        <f>VLOOKUP(MYRANKS_H[[#This Row],[IDFRANGRAPHS]],STEAMER_H[],COLUMN(STEAMER_H[R]),FALSE)</f>
        <v>23</v>
      </c>
      <c r="L439" s="12">
        <f>VLOOKUP(MYRANKS_H[[#This Row],[IDFRANGRAPHS]],STEAMER_H[],COLUMN(STEAMER_H[RBI]),FALSE)</f>
        <v>20</v>
      </c>
      <c r="M439" s="12">
        <f>VLOOKUP(MYRANKS_H[[#This Row],[IDFRANGRAPHS]],STEAMER_H[],COLUMN(STEAMER_H[BB]),FALSE)</f>
        <v>21</v>
      </c>
      <c r="N439" s="12">
        <f>VLOOKUP(MYRANKS_H[[#This Row],[IDFRANGRAPHS]],STEAMER_H[],COLUMN(STEAMER_H[SO]),FALSE)</f>
        <v>38</v>
      </c>
      <c r="O439" s="12">
        <f>VLOOKUP(MYRANKS_H[[#This Row],[IDFRANGRAPHS]],STEAMER_H[],COLUMN(STEAMER_H[SB]),FALSE)</f>
        <v>2</v>
      </c>
      <c r="P439" s="14">
        <f>MYRANKS_H[[#This Row],[H]]/MYRANKS_H[[#This Row],[AB]]</f>
        <v>0.25714285714285712</v>
      </c>
      <c r="Q439" s="26">
        <f>MYRANKS_H[[#This Row],[R]]/24.6-VLOOKUP(MYRANKS_H[[#This Row],[POS]],ReplacementLevel_H[],COLUMN(ReplacementLevel_H[R]),FALSE)</f>
        <v>-1.4350406504065041</v>
      </c>
      <c r="R439" s="26">
        <f>MYRANKS_H[[#This Row],[HR]]/10.4-VLOOKUP(MYRANKS_H[[#This Row],[POS]],ReplacementLevel_H[],COLUMN(ReplacementLevel_H[HR]),FALSE)</f>
        <v>-0.71538461538461551</v>
      </c>
      <c r="S439" s="26">
        <f>MYRANKS_H[[#This Row],[RBI]]/24.6-VLOOKUP(MYRANKS_H[[#This Row],[POS]],ReplacementLevel_H[],COLUMN(ReplacementLevel_H[RBI]),FALSE)</f>
        <v>-1.2269918699186992</v>
      </c>
      <c r="T439" s="26">
        <f>MYRANKS_H[[#This Row],[SB]]/9.4-VLOOKUP(MYRANKS_H[[#This Row],[POS]],ReplacementLevel_H[],COLUMN(ReplacementLevel_H[SB]),FALSE)</f>
        <v>-1.1272340425531915</v>
      </c>
      <c r="U439" s="26">
        <f>((MYRANKS_H[[#This Row],[H]]+1768)/(MYRANKS_H[[#This Row],[AB]]+6617)-0.267)/0.0024-VLOOKUP(MYRANKS_H[[#This Row],[POS]],ReplacementLevel_H[],COLUMN(ReplacementLevel_H[AVG]),FALSE)</f>
        <v>5.1535139379659922E-2</v>
      </c>
      <c r="V439" s="26">
        <f>MYRANKS_H[[#This Row],[RSGP]]+MYRANKS_H[[#This Row],[HRSGP]]+MYRANKS_H[[#This Row],[RBISGP]]+MYRANKS_H[[#This Row],[SBSGP]]+MYRANKS_H[[#This Row],[AVGSGP]]</f>
        <v>-4.4531160388833504</v>
      </c>
    </row>
    <row r="440" spans="1:22" ht="15" customHeight="1" x14ac:dyDescent="0.25">
      <c r="A440" s="8" t="s">
        <v>20264</v>
      </c>
      <c r="B440" s="15" t="str">
        <f>VLOOKUP(MYRANKS_H[[#This Row],[PLAYERID]],PLAYERIDMAP[],COLUMN(PLAYERIDMAP[LASTNAME]),FALSE)</f>
        <v>Schumaker</v>
      </c>
      <c r="C440" s="12" t="str">
        <f>VLOOKUP(MYRANKS_H[[#This Row],[PLAYERID]],PLAYERIDMAP[],COLUMN(PLAYERIDMAP[FIRSTNAME]),FALSE)</f>
        <v xml:space="preserve">Skip </v>
      </c>
      <c r="D440" s="12" t="str">
        <f>VLOOKUP(MYRANKS_H[[#This Row],[PLAYERID]],PLAYERIDMAP[],COLUMN(PLAYERIDMAP[TEAM]),FALSE)</f>
        <v>LAD</v>
      </c>
      <c r="E440" s="12" t="str">
        <f>VLOOKUP(MYRANKS_H[[#This Row],[PLAYERID]],PLAYERIDMAP[],COLUMN(PLAYERIDMAP[POS]),FALSE)</f>
        <v>OF</v>
      </c>
      <c r="F440" s="12">
        <f>VLOOKUP(MYRANKS_H[[#This Row],[PLAYERID]],PLAYERIDMAP[],COLUMN(PLAYERIDMAP[IDFANGRAPHS]),FALSE)</f>
        <v>3704</v>
      </c>
      <c r="G440" s="12">
        <f>VLOOKUP(MYRANKS_H[[#This Row],[IDFRANGRAPHS]],STEAMER_H[],COLUMN(STEAMER_H[PA]),FALSE)</f>
        <v>248</v>
      </c>
      <c r="H440" s="12">
        <f>VLOOKUP(MYRANKS_H[[#This Row],[IDFRANGRAPHS]],STEAMER_H[],COLUMN(STEAMER_H[AB]),FALSE)</f>
        <v>222</v>
      </c>
      <c r="I440" s="12">
        <f>VLOOKUP(MYRANKS_H[[#This Row],[IDFRANGRAPHS]],STEAMER_H[],COLUMN(STEAMER_H[H]),FALSE)</f>
        <v>59</v>
      </c>
      <c r="J440" s="12">
        <f>VLOOKUP(MYRANKS_H[[#This Row],[IDFRANGRAPHS]],STEAMER_H[],COLUMN(STEAMER_H[HR]),FALSE)</f>
        <v>2</v>
      </c>
      <c r="K440" s="12">
        <f>VLOOKUP(MYRANKS_H[[#This Row],[IDFRANGRAPHS]],STEAMER_H[],COLUMN(STEAMER_H[R]),FALSE)</f>
        <v>22</v>
      </c>
      <c r="L440" s="12">
        <f>VLOOKUP(MYRANKS_H[[#This Row],[IDFRANGRAPHS]],STEAMER_H[],COLUMN(STEAMER_H[RBI]),FALSE)</f>
        <v>23</v>
      </c>
      <c r="M440" s="12">
        <f>VLOOKUP(MYRANKS_H[[#This Row],[IDFRANGRAPHS]],STEAMER_H[],COLUMN(STEAMER_H[BB]),FALSE)</f>
        <v>21</v>
      </c>
      <c r="N440" s="12">
        <f>VLOOKUP(MYRANKS_H[[#This Row],[IDFRANGRAPHS]],STEAMER_H[],COLUMN(STEAMER_H[SO]),FALSE)</f>
        <v>38</v>
      </c>
      <c r="O440" s="12">
        <f>VLOOKUP(MYRANKS_H[[#This Row],[IDFRANGRAPHS]],STEAMER_H[],COLUMN(STEAMER_H[SB]),FALSE)</f>
        <v>2</v>
      </c>
      <c r="P440" s="14">
        <f>MYRANKS_H[[#This Row],[H]]/MYRANKS_H[[#This Row],[AB]]</f>
        <v>0.26576576576576577</v>
      </c>
      <c r="Q440" s="26">
        <f>MYRANKS_H[[#This Row],[R]]/24.6-VLOOKUP(MYRANKS_H[[#This Row],[POS]],ReplacementLevel_H[],COLUMN(ReplacementLevel_H[R]),FALSE)</f>
        <v>-1.4756910569105692</v>
      </c>
      <c r="R440" s="26">
        <f>MYRANKS_H[[#This Row],[HR]]/10.4-VLOOKUP(MYRANKS_H[[#This Row],[POS]],ReplacementLevel_H[],COLUMN(ReplacementLevel_H[HR]),FALSE)</f>
        <v>-0.9076923076923078</v>
      </c>
      <c r="S440" s="26">
        <f>MYRANKS_H[[#This Row],[RBI]]/24.6-VLOOKUP(MYRANKS_H[[#This Row],[POS]],ReplacementLevel_H[],COLUMN(ReplacementLevel_H[RBI]),FALSE)</f>
        <v>-1.105040650406504</v>
      </c>
      <c r="T440" s="26">
        <f>MYRANKS_H[[#This Row],[SB]]/9.4-VLOOKUP(MYRANKS_H[[#This Row],[POS]],ReplacementLevel_H[],COLUMN(ReplacementLevel_H[SB]),FALSE)</f>
        <v>-1.1272340425531915</v>
      </c>
      <c r="U440" s="26">
        <f>((MYRANKS_H[[#This Row],[H]]+1768)/(MYRANKS_H[[#This Row],[AB]]+6617)-0.267)/0.0024-VLOOKUP(MYRANKS_H[[#This Row],[POS]],ReplacementLevel_H[],COLUMN(ReplacementLevel_H[AVG]),FALSE)</f>
        <v>0.14013306038894774</v>
      </c>
      <c r="V440" s="26">
        <f>MYRANKS_H[[#This Row],[RSGP]]+MYRANKS_H[[#This Row],[HRSGP]]+MYRANKS_H[[#This Row],[RBISGP]]+MYRANKS_H[[#This Row],[SBSGP]]+MYRANKS_H[[#This Row],[AVGSGP]]</f>
        <v>-4.4755249971736246</v>
      </c>
    </row>
    <row r="441" spans="1:22" ht="15" customHeight="1" x14ac:dyDescent="0.25">
      <c r="A441" s="7" t="s">
        <v>18193</v>
      </c>
      <c r="B441" s="8" t="str">
        <f>VLOOKUP(MYRANKS_H[[#This Row],[PLAYERID]],PLAYERIDMAP[],COLUMN(PLAYERIDMAP[LASTNAME]),FALSE)</f>
        <v>Fuld</v>
      </c>
      <c r="C441" s="11" t="str">
        <f>VLOOKUP(MYRANKS_H[[#This Row],[PLAYERID]],PLAYERIDMAP[],COLUMN(PLAYERIDMAP[FIRSTNAME]),FALSE)</f>
        <v xml:space="preserve">Sam </v>
      </c>
      <c r="D441" s="11" t="str">
        <f>VLOOKUP(MYRANKS_H[[#This Row],[PLAYERID]],PLAYERIDMAP[],COLUMN(PLAYERIDMAP[TEAM]),FALSE)</f>
        <v>TB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8254</v>
      </c>
      <c r="G441" s="12">
        <f>VLOOKUP(MYRANKS_H[[#This Row],[IDFRANGRAPHS]],STEAMER_H[],COLUMN(STEAMER_H[PA]),FALSE)</f>
        <v>204</v>
      </c>
      <c r="H441" s="12">
        <f>VLOOKUP(MYRANKS_H[[#This Row],[IDFRANGRAPHS]],STEAMER_H[],COLUMN(STEAMER_H[AB]),FALSE)</f>
        <v>180</v>
      </c>
      <c r="I441" s="12">
        <f>VLOOKUP(MYRANKS_H[[#This Row],[IDFRANGRAPHS]],STEAMER_H[],COLUMN(STEAMER_H[H]),FALSE)</f>
        <v>43</v>
      </c>
      <c r="J441" s="12">
        <f>VLOOKUP(MYRANKS_H[[#This Row],[IDFRANGRAPHS]],STEAMER_H[],COLUMN(STEAMER_H[HR]),FALSE)</f>
        <v>2</v>
      </c>
      <c r="K441" s="12">
        <f>VLOOKUP(MYRANKS_H[[#This Row],[IDFRANGRAPHS]],STEAMER_H[],COLUMN(STEAMER_H[R]),FALSE)</f>
        <v>21</v>
      </c>
      <c r="L441" s="12">
        <f>VLOOKUP(MYRANKS_H[[#This Row],[IDFRANGRAPHS]],STEAMER_H[],COLUMN(STEAMER_H[RBI]),FALSE)</f>
        <v>18</v>
      </c>
      <c r="M441" s="12">
        <f>VLOOKUP(MYRANKS_H[[#This Row],[IDFRANGRAPHS]],STEAMER_H[],COLUMN(STEAMER_H[BB]),FALSE)</f>
        <v>20</v>
      </c>
      <c r="N441" s="12">
        <f>VLOOKUP(MYRANKS_H[[#This Row],[IDFRANGRAPHS]],STEAMER_H[],COLUMN(STEAMER_H[SO]),FALSE)</f>
        <v>28</v>
      </c>
      <c r="O441" s="12">
        <f>VLOOKUP(MYRANKS_H[[#This Row],[IDFRANGRAPHS]],STEAMER_H[],COLUMN(STEAMER_H[SB]),FALSE)</f>
        <v>7</v>
      </c>
      <c r="P441" s="14">
        <f>MYRANKS_H[[#This Row],[H]]/MYRANKS_H[[#This Row],[AB]]</f>
        <v>0.2388888888888889</v>
      </c>
      <c r="Q441" s="26">
        <f>MYRANKS_H[[#This Row],[R]]/24.6-VLOOKUP(MYRANKS_H[[#This Row],[POS]],ReplacementLevel_H[],COLUMN(ReplacementLevel_H[R]),FALSE)</f>
        <v>-1.5163414634146344</v>
      </c>
      <c r="R441" s="26">
        <f>MYRANKS_H[[#This Row],[HR]]/10.4-VLOOKUP(MYRANKS_H[[#This Row],[POS]],ReplacementLevel_H[],COLUMN(ReplacementLevel_H[HR]),FALSE)</f>
        <v>-0.9076923076923078</v>
      </c>
      <c r="S441" s="26">
        <f>MYRANKS_H[[#This Row],[RBI]]/24.6-VLOOKUP(MYRANKS_H[[#This Row],[POS]],ReplacementLevel_H[],COLUMN(ReplacementLevel_H[RBI]),FALSE)</f>
        <v>-1.3082926829268293</v>
      </c>
      <c r="T441" s="26">
        <f>MYRANKS_H[[#This Row],[SB]]/9.4-VLOOKUP(MYRANKS_H[[#This Row],[POS]],ReplacementLevel_H[],COLUMN(ReplacementLevel_H[SB]),FALSE)</f>
        <v>-0.59531914893617033</v>
      </c>
      <c r="U441" s="26">
        <f>((MYRANKS_H[[#This Row],[H]]+1768)/(MYRANKS_H[[#This Row],[AB]]+6617)-0.267)/0.0024-VLOOKUP(MYRANKS_H[[#This Row],[POS]],ReplacementLevel_H[],COLUMN(ReplacementLevel_H[AVG]),FALSE)</f>
        <v>-0.15288460595361403</v>
      </c>
      <c r="V441" s="26">
        <f>MYRANKS_H[[#This Row],[RSGP]]+MYRANKS_H[[#This Row],[HRSGP]]+MYRANKS_H[[#This Row],[RBISGP]]+MYRANKS_H[[#This Row],[SBSGP]]+MYRANKS_H[[#This Row],[AVGSGP]]</f>
        <v>-4.4805302089235557</v>
      </c>
    </row>
    <row r="442" spans="1:22" x14ac:dyDescent="0.25">
      <c r="A442" s="8" t="s">
        <v>19872</v>
      </c>
      <c r="B442" s="15" t="str">
        <f>VLOOKUP(MYRANKS_H[[#This Row],[PLAYERID]],PLAYERIDMAP[],COLUMN(PLAYERIDMAP[LASTNAME]),FALSE)</f>
        <v>Presley</v>
      </c>
      <c r="C442" s="12" t="str">
        <f>VLOOKUP(MYRANKS_H[[#This Row],[PLAYERID]],PLAYERIDMAP[],COLUMN(PLAYERIDMAP[FIRSTNAME]),FALSE)</f>
        <v xml:space="preserve">Alex </v>
      </c>
      <c r="D442" s="12" t="str">
        <f>VLOOKUP(MYRANKS_H[[#This Row],[PLAYERID]],PLAYERIDMAP[],COLUMN(PLAYERIDMAP[TEAM]),FALSE)</f>
        <v>PIT</v>
      </c>
      <c r="E442" s="12" t="str">
        <f>VLOOKUP(MYRANKS_H[[#This Row],[PLAYERID]],PLAYERIDMAP[],COLUMN(PLAYERIDMAP[POS]),FALSE)</f>
        <v>OF</v>
      </c>
      <c r="F442" s="12">
        <f>VLOOKUP(MYRANKS_H[[#This Row],[PLAYERID]],PLAYERIDMAP[],COLUMN(PLAYERIDMAP[IDFANGRAPHS]),FALSE)</f>
        <v>5305</v>
      </c>
      <c r="G442" s="12">
        <f>VLOOKUP(MYRANKS_H[[#This Row],[IDFRANGRAPHS]],STEAMER_H[],COLUMN(STEAMER_H[PA]),FALSE)</f>
        <v>156</v>
      </c>
      <c r="H442" s="12">
        <f>VLOOKUP(MYRANKS_H[[#This Row],[IDFRANGRAPHS]],STEAMER_H[],COLUMN(STEAMER_H[AB]),FALSE)</f>
        <v>143</v>
      </c>
      <c r="I442" s="12">
        <f>VLOOKUP(MYRANKS_H[[#This Row],[IDFRANGRAPHS]],STEAMER_H[],COLUMN(STEAMER_H[H]),FALSE)</f>
        <v>39</v>
      </c>
      <c r="J442" s="12">
        <f>VLOOKUP(MYRANKS_H[[#This Row],[IDFRANGRAPHS]],STEAMER_H[],COLUMN(STEAMER_H[HR]),FALSE)</f>
        <v>4</v>
      </c>
      <c r="K442" s="12">
        <f>VLOOKUP(MYRANKS_H[[#This Row],[IDFRANGRAPHS]],STEAMER_H[],COLUMN(STEAMER_H[R]),FALSE)</f>
        <v>17</v>
      </c>
      <c r="L442" s="12">
        <f>VLOOKUP(MYRANKS_H[[#This Row],[IDFRANGRAPHS]],STEAMER_H[],COLUMN(STEAMER_H[RBI]),FALSE)</f>
        <v>16</v>
      </c>
      <c r="M442" s="12">
        <f>VLOOKUP(MYRANKS_H[[#This Row],[IDFRANGRAPHS]],STEAMER_H[],COLUMN(STEAMER_H[BB]),FALSE)</f>
        <v>10</v>
      </c>
      <c r="N442" s="12">
        <f>VLOOKUP(MYRANKS_H[[#This Row],[IDFRANGRAPHS]],STEAMER_H[],COLUMN(STEAMER_H[SO]),FALSE)</f>
        <v>26</v>
      </c>
      <c r="O442" s="12">
        <f>VLOOKUP(MYRANKS_H[[#This Row],[IDFRANGRAPHS]],STEAMER_H[],COLUMN(STEAMER_H[SB]),FALSE)</f>
        <v>4</v>
      </c>
      <c r="P442" s="14">
        <f>MYRANKS_H[[#This Row],[H]]/MYRANKS_H[[#This Row],[AB]]</f>
        <v>0.27272727272727271</v>
      </c>
      <c r="Q442" s="26">
        <f>MYRANKS_H[[#This Row],[R]]/24.6-VLOOKUP(MYRANKS_H[[#This Row],[POS]],ReplacementLevel_H[],COLUMN(ReplacementLevel_H[R]),FALSE)</f>
        <v>-1.6789430894308945</v>
      </c>
      <c r="R442" s="26">
        <f>MYRANKS_H[[#This Row],[HR]]/10.4-VLOOKUP(MYRANKS_H[[#This Row],[POS]],ReplacementLevel_H[],COLUMN(ReplacementLevel_H[HR]),FALSE)</f>
        <v>-0.71538461538461551</v>
      </c>
      <c r="S442" s="26">
        <f>MYRANKS_H[[#This Row],[RBI]]/24.6-VLOOKUP(MYRANKS_H[[#This Row],[POS]],ReplacementLevel_H[],COLUMN(ReplacementLevel_H[RBI]),FALSE)</f>
        <v>-1.3895934959349594</v>
      </c>
      <c r="T442" s="26">
        <f>MYRANKS_H[[#This Row],[SB]]/9.4-VLOOKUP(MYRANKS_H[[#This Row],[POS]],ReplacementLevel_H[],COLUMN(ReplacementLevel_H[SB]),FALSE)</f>
        <v>-0.91446808510638311</v>
      </c>
      <c r="U442" s="26">
        <f>((MYRANKS_H[[#This Row],[H]]+1768)/(MYRANKS_H[[#This Row],[AB]]+6617)-0.267)/0.0024-VLOOKUP(MYRANKS_H[[#This Row],[POS]],ReplacementLevel_H[],COLUMN(ReplacementLevel_H[AVG]),FALSE)</f>
        <v>0.20820512820511944</v>
      </c>
      <c r="V442" s="26">
        <f>MYRANKS_H[[#This Row],[RSGP]]+MYRANKS_H[[#This Row],[HRSGP]]+MYRANKS_H[[#This Row],[RBISGP]]+MYRANKS_H[[#This Row],[SBSGP]]+MYRANKS_H[[#This Row],[AVGSGP]]</f>
        <v>-4.4901841576517327</v>
      </c>
    </row>
    <row r="443" spans="1:22" ht="15" customHeight="1" x14ac:dyDescent="0.25">
      <c r="A443" s="7" t="s">
        <v>18037</v>
      </c>
      <c r="B443" s="8" t="str">
        <f>VLOOKUP(MYRANKS_H[[#This Row],[PLAYERID]],PLAYERIDMAP[],COLUMN(PLAYERIDMAP[LASTNAME]),FALSE)</f>
        <v>Escobar</v>
      </c>
      <c r="C443" s="11" t="str">
        <f>VLOOKUP(MYRANKS_H[[#This Row],[PLAYERID]],PLAYERIDMAP[],COLUMN(PLAYERIDMAP[FIRSTNAME]),FALSE)</f>
        <v xml:space="preserve">Eduardo </v>
      </c>
      <c r="D443" s="11" t="str">
        <f>VLOOKUP(MYRANKS_H[[#This Row],[PLAYERID]],PLAYERIDMAP[],COLUMN(PLAYERIDMAP[TEAM]),FALSE)</f>
        <v>MIN</v>
      </c>
      <c r="E443" s="11" t="str">
        <f>VLOOKUP(MYRANKS_H[[#This Row],[PLAYERID]],PLAYERIDMAP[],COLUMN(PLAYERIDMAP[POS]),FALSE)</f>
        <v>SS</v>
      </c>
      <c r="F443" s="11">
        <f>VLOOKUP(MYRANKS_H[[#This Row],[PLAYERID]],PLAYERIDMAP[],COLUMN(PLAYERIDMAP[IDFANGRAPHS]),FALSE)</f>
        <v>6153</v>
      </c>
      <c r="G443" s="12">
        <f>VLOOKUP(MYRANKS_H[[#This Row],[IDFRANGRAPHS]],STEAMER_H[],COLUMN(STEAMER_H[PA]),FALSE)</f>
        <v>171</v>
      </c>
      <c r="H443" s="12">
        <f>VLOOKUP(MYRANKS_H[[#This Row],[IDFRANGRAPHS]],STEAMER_H[],COLUMN(STEAMER_H[AB]),FALSE)</f>
        <v>158</v>
      </c>
      <c r="I443" s="12">
        <f>VLOOKUP(MYRANKS_H[[#This Row],[IDFRANGRAPHS]],STEAMER_H[],COLUMN(STEAMER_H[H]),FALSE)</f>
        <v>38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16</v>
      </c>
      <c r="L443" s="12">
        <f>VLOOKUP(MYRANKS_H[[#This Row],[IDFRANGRAPHS]],STEAMER_H[],COLUMN(STEAMER_H[RBI]),FALSE)</f>
        <v>15</v>
      </c>
      <c r="M443" s="12">
        <f>VLOOKUP(MYRANKS_H[[#This Row],[IDFRANGRAPHS]],STEAMER_H[],COLUMN(STEAMER_H[BB]),FALSE)</f>
        <v>10</v>
      </c>
      <c r="N443" s="12">
        <f>VLOOKUP(MYRANKS_H[[#This Row],[IDFRANGRAPHS]],STEAMER_H[],COLUMN(STEAMER_H[SO]),FALSE)</f>
        <v>32</v>
      </c>
      <c r="O443" s="12">
        <f>VLOOKUP(MYRANKS_H[[#This Row],[IDFRANGRAPHS]],STEAMER_H[],COLUMN(STEAMER_H[SB]),FALSE)</f>
        <v>4</v>
      </c>
      <c r="P443" s="14">
        <f>MYRANKS_H[[#This Row],[H]]/MYRANKS_H[[#This Row],[AB]]</f>
        <v>0.24050632911392406</v>
      </c>
      <c r="Q443" s="26">
        <f>MYRANKS_H[[#This Row],[R]]/24.6-VLOOKUP(MYRANKS_H[[#This Row],[POS]],ReplacementLevel_H[],COLUMN(ReplacementLevel_H[R]),FALSE)</f>
        <v>-1.4295934959349594</v>
      </c>
      <c r="R443" s="26">
        <f>MYRANKS_H[[#This Row],[HR]]/10.4-VLOOKUP(MYRANKS_H[[#This Row],[POS]],ReplacementLevel_H[],COLUMN(ReplacementLevel_H[HR]),FALSE)</f>
        <v>-0.70769230769230773</v>
      </c>
      <c r="S443" s="26">
        <f>MYRANKS_H[[#This Row],[RBI]]/24.6-VLOOKUP(MYRANKS_H[[#This Row],[POS]],ReplacementLevel_H[],COLUMN(ReplacementLevel_H[RBI]),FALSE)</f>
        <v>-1.3302439024390242</v>
      </c>
      <c r="T443" s="26">
        <f>MYRANKS_H[[#This Row],[SB]]/9.4-VLOOKUP(MYRANKS_H[[#This Row],[POS]],ReplacementLevel_H[],COLUMN(ReplacementLevel_H[SB]),FALSE)</f>
        <v>-1.044468085106383</v>
      </c>
      <c r="U443" s="26">
        <f>((MYRANKS_H[[#This Row],[H]]+1768)/(MYRANKS_H[[#This Row],[AB]]+6617)-0.267)/0.0024-VLOOKUP(MYRANKS_H[[#This Row],[POS]],ReplacementLevel_H[],COLUMN(ReplacementLevel_H[AVG]),FALSE)</f>
        <v>-4.9889298892986961E-2</v>
      </c>
      <c r="V443" s="26">
        <f>MYRANKS_H[[#This Row],[RSGP]]+MYRANKS_H[[#This Row],[HRSGP]]+MYRANKS_H[[#This Row],[RBISGP]]+MYRANKS_H[[#This Row],[SBSGP]]+MYRANKS_H[[#This Row],[AVGSGP]]</f>
        <v>-4.5618870900656621</v>
      </c>
    </row>
    <row r="444" spans="1:22" x14ac:dyDescent="0.25">
      <c r="A444" s="7" t="s">
        <v>17829</v>
      </c>
      <c r="B444" s="8" t="str">
        <f>VLOOKUP(MYRANKS_H[[#This Row],[PLAYERID]],PLAYERIDMAP[],COLUMN(PLAYERIDMAP[LASTNAME]),FALSE)</f>
        <v>De Jesus</v>
      </c>
      <c r="C444" s="11" t="str">
        <f>VLOOKUP(MYRANKS_H[[#This Row],[PLAYERID]],PLAYERIDMAP[],COLUMN(PLAYERIDMAP[FIRSTNAME]),FALSE)</f>
        <v xml:space="preserve">Ivan </v>
      </c>
      <c r="D444" s="11" t="str">
        <f>VLOOKUP(MYRANKS_H[[#This Row],[PLAYERID]],PLAYERIDMAP[],COLUMN(PLAYERIDMAP[TEAM]),FALSE)</f>
        <v>BOS</v>
      </c>
      <c r="E444" s="11" t="str">
        <f>VLOOKUP(MYRANKS_H[[#This Row],[PLAYERID]],PLAYERIDMAP[],COLUMN(PLAYERIDMAP[POS]),FALSE)</f>
        <v>2B</v>
      </c>
      <c r="F444" s="11">
        <f>VLOOKUP(MYRANKS_H[[#This Row],[PLAYERID]],PLAYERIDMAP[],COLUMN(PLAYERIDMAP[IDFANGRAPHS]),FALSE)</f>
        <v>9886</v>
      </c>
      <c r="G444" s="12">
        <f>VLOOKUP(MYRANKS_H[[#This Row],[IDFRANGRAPHS]],STEAMER_H[],COLUMN(STEAMER_H[PA]),FALSE)</f>
        <v>100</v>
      </c>
      <c r="H444" s="12">
        <f>VLOOKUP(MYRANKS_H[[#This Row],[IDFRANGRAPHS]],STEAMER_H[],COLUMN(STEAMER_H[AB]),FALSE)</f>
        <v>91</v>
      </c>
      <c r="I444" s="12">
        <f>VLOOKUP(MYRANKS_H[[#This Row],[IDFRANGRAPHS]],STEAMER_H[],COLUMN(STEAMER_H[H]),FALSE)</f>
        <v>23</v>
      </c>
      <c r="J444" s="12">
        <f>VLOOKUP(MYRANKS_H[[#This Row],[IDFRANGRAPHS]],STEAMER_H[],COLUMN(STEAMER_H[HR]),FALSE)</f>
        <v>1</v>
      </c>
      <c r="K444" s="12">
        <f>VLOOKUP(MYRANKS_H[[#This Row],[IDFRANGRAPHS]],STEAMER_H[],COLUMN(STEAMER_H[R]),FALSE)</f>
        <v>10</v>
      </c>
      <c r="L444" s="12">
        <f>VLOOKUP(MYRANKS_H[[#This Row],[IDFRANGRAPHS]],STEAMER_H[],COLUMN(STEAMER_H[RBI]),FALSE)</f>
        <v>9</v>
      </c>
      <c r="M444" s="12">
        <f>VLOOKUP(MYRANKS_H[[#This Row],[IDFRANGRAPHS]],STEAMER_H[],COLUMN(STEAMER_H[BB]),FALSE)</f>
        <v>6</v>
      </c>
      <c r="N444" s="12">
        <f>VLOOKUP(MYRANKS_H[[#This Row],[IDFRANGRAPHS]],STEAMER_H[],COLUMN(STEAMER_H[SO]),FALSE)</f>
        <v>19</v>
      </c>
      <c r="O444" s="12">
        <f>VLOOKUP(MYRANKS_H[[#This Row],[IDFRANGRAPHS]],STEAMER_H[],COLUMN(STEAMER_H[SB]),FALSE)</f>
        <v>1</v>
      </c>
      <c r="P444" s="14">
        <f>MYRANKS_H[[#This Row],[H]]/MYRANKS_H[[#This Row],[AB]]</f>
        <v>0.25274725274725274</v>
      </c>
      <c r="Q444" s="26">
        <f>MYRANKS_H[[#This Row],[R]]/24.6-VLOOKUP(MYRANKS_H[[#This Row],[POS]],ReplacementLevel_H[],COLUMN(ReplacementLevel_H[R]),FALSE)</f>
        <v>-1.8634959349593496</v>
      </c>
      <c r="R444" s="26">
        <f>MYRANKS_H[[#This Row],[HR]]/10.4-VLOOKUP(MYRANKS_H[[#This Row],[POS]],ReplacementLevel_H[],COLUMN(ReplacementLevel_H[HR]),FALSE)</f>
        <v>-0.8438461538461538</v>
      </c>
      <c r="S444" s="26">
        <f>MYRANKS_H[[#This Row],[RBI]]/24.6-VLOOKUP(MYRANKS_H[[#This Row],[POS]],ReplacementLevel_H[],COLUMN(ReplacementLevel_H[RBI]),FALSE)</f>
        <v>-1.7341463414634148</v>
      </c>
      <c r="T444" s="26">
        <f>MYRANKS_H[[#This Row],[SB]]/9.4-VLOOKUP(MYRANKS_H[[#This Row],[POS]],ReplacementLevel_H[],COLUMN(ReplacementLevel_H[SB]),FALSE)</f>
        <v>-0.5136170212765957</v>
      </c>
      <c r="U444" s="26">
        <f>((MYRANKS_H[[#This Row],[H]]+1768)/(MYRANKS_H[[#This Row],[AB]]+6617)-0.267)/0.0024-VLOOKUP(MYRANKS_H[[#This Row],[POS]],ReplacementLevel_H[],COLUMN(ReplacementLevel_H[AVG]),FALSE)</f>
        <v>-0.16223613595707237</v>
      </c>
      <c r="V444" s="26">
        <f>MYRANKS_H[[#This Row],[RSGP]]+MYRANKS_H[[#This Row],[HRSGP]]+MYRANKS_H[[#This Row],[RBISGP]]+MYRANKS_H[[#This Row],[SBSGP]]+MYRANKS_H[[#This Row],[AVGSGP]]</f>
        <v>-5.1173415875025867</v>
      </c>
    </row>
    <row r="445" spans="1:22" x14ac:dyDescent="0.25">
      <c r="A445" s="8" t="s">
        <v>20574</v>
      </c>
      <c r="B445" s="15" t="str">
        <f>VLOOKUP(MYRANKS_H[[#This Row],[PLAYERID]],PLAYERIDMAP[],COLUMN(PLAYERIDMAP[LASTNAME]),FALSE)</f>
        <v>Uribe</v>
      </c>
      <c r="C445" s="12" t="str">
        <f>VLOOKUP(MYRANKS_H[[#This Row],[PLAYERID]],PLAYERIDMAP[],COLUMN(PLAYERIDMAP[FIRSTNAME]),FALSE)</f>
        <v xml:space="preserve">Juan </v>
      </c>
      <c r="D445" s="12" t="str">
        <f>VLOOKUP(MYRANKS_H[[#This Row],[PLAYERID]],PLAYERIDMAP[],COLUMN(PLAYERIDMAP[TEAM]),FALSE)</f>
        <v>LAD</v>
      </c>
      <c r="E445" s="12" t="str">
        <f>VLOOKUP(MYRANKS_H[[#This Row],[PLAYERID]],PLAYERIDMAP[],COLUMN(PLAYERIDMAP[POS]),FALSE)</f>
        <v>3B</v>
      </c>
      <c r="F445" s="12">
        <f>VLOOKUP(MYRANKS_H[[#This Row],[PLAYERID]],PLAYERIDMAP[],COLUMN(PLAYERIDMAP[IDFANGRAPHS]),FALSE)</f>
        <v>454</v>
      </c>
      <c r="G445" s="12">
        <f>VLOOKUP(MYRANKS_H[[#This Row],[IDFRANGRAPHS]],STEAMER_H[],COLUMN(STEAMER_H[PA]),FALSE)</f>
        <v>155</v>
      </c>
      <c r="H445" s="12">
        <f>VLOOKUP(MYRANKS_H[[#This Row],[IDFRANGRAPHS]],STEAMER_H[],COLUMN(STEAMER_H[AB]),FALSE)</f>
        <v>139</v>
      </c>
      <c r="I445" s="12">
        <f>VLOOKUP(MYRANKS_H[[#This Row],[IDFRANGRAPHS]],STEAMER_H[],COLUMN(STEAMER_H[H]),FALSE)</f>
        <v>32</v>
      </c>
      <c r="J445" s="12">
        <f>VLOOKUP(MYRANKS_H[[#This Row],[IDFRANGRAPHS]],STEAMER_H[],COLUMN(STEAMER_H[HR]),FALSE)</f>
        <v>4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16</v>
      </c>
      <c r="M445" s="12">
        <f>VLOOKUP(MYRANKS_H[[#This Row],[IDFRANGRAPHS]],STEAMER_H[],COLUMN(STEAMER_H[BB]),FALSE)</f>
        <v>12</v>
      </c>
      <c r="N445" s="12">
        <f>VLOOKUP(MYRANKS_H[[#This Row],[IDFRANGRAPHS]],STEAMER_H[],COLUMN(STEAMER_H[SO]),FALSE)</f>
        <v>31</v>
      </c>
      <c r="O445" s="12">
        <f>VLOOKUP(MYRANKS_H[[#This Row],[IDFRANGRAPHS]],STEAMER_H[],COLUMN(STEAMER_H[SB]),FALSE)</f>
        <v>1</v>
      </c>
      <c r="P445" s="14">
        <f>MYRANKS_H[[#This Row],[H]]/MYRANKS_H[[#This Row],[AB]]</f>
        <v>0.23021582733812951</v>
      </c>
      <c r="Q445" s="26">
        <f>MYRANKS_H[[#This Row],[R]]/24.6-VLOOKUP(MYRANKS_H[[#This Row],[POS]],ReplacementLevel_H[],COLUMN(ReplacementLevel_H[R]),FALSE)</f>
        <v>-1.6208943089430894</v>
      </c>
      <c r="R445" s="26">
        <f>MYRANKS_H[[#This Row],[HR]]/10.4-VLOOKUP(MYRANKS_H[[#This Row],[POS]],ReplacementLevel_H[],COLUMN(ReplacementLevel_H[HR]),FALSE)</f>
        <v>-1.1753846153846155</v>
      </c>
      <c r="S445" s="26">
        <f>MYRANKS_H[[#This Row],[RBI]]/24.6-VLOOKUP(MYRANKS_H[[#This Row],[POS]],ReplacementLevel_H[],COLUMN(ReplacementLevel_H[RBI]),FALSE)</f>
        <v>-1.6995934959349595</v>
      </c>
      <c r="T445" s="26">
        <f>MYRANKS_H[[#This Row],[SB]]/9.4-VLOOKUP(MYRANKS_H[[#This Row],[POS]],ReplacementLevel_H[],COLUMN(ReplacementLevel_H[SB]),FALSE)</f>
        <v>-0.34361702127659577</v>
      </c>
      <c r="U445" s="26">
        <f>((MYRANKS_H[[#This Row],[H]]+1768)/(MYRANKS_H[[#This Row],[AB]]+6617)-0.267)/0.0024-VLOOKUP(MYRANKS_H[[#This Row],[POS]],ReplacementLevel_H[],COLUMN(ReplacementLevel_H[AVG]),FALSE)</f>
        <v>-4.756660746003985E-2</v>
      </c>
      <c r="V445" s="26">
        <f>MYRANKS_H[[#This Row],[RSGP]]+MYRANKS_H[[#This Row],[HRSGP]]+MYRANKS_H[[#This Row],[RBISGP]]+MYRANKS_H[[#This Row],[SBSGP]]+MYRANKS_H[[#This Row],[AVGSGP]]</f>
        <v>-4.8870560489993</v>
      </c>
    </row>
    <row r="446" spans="1:22" ht="15" customHeight="1" x14ac:dyDescent="0.25">
      <c r="A446" s="7" t="s">
        <v>19274</v>
      </c>
      <c r="B446" s="8" t="str">
        <f>VLOOKUP(MYRANKS_H[[#This Row],[PLAYERID]],PLAYERIDMAP[],COLUMN(PLAYERIDMAP[LASTNAME]),FALSE)</f>
        <v>Maysonet</v>
      </c>
      <c r="C446" s="11" t="str">
        <f>VLOOKUP(MYRANKS_H[[#This Row],[PLAYERID]],PLAYERIDMAP[],COLUMN(PLAYERIDMAP[FIRSTNAME]),FALSE)</f>
        <v xml:space="preserve">Edwin </v>
      </c>
      <c r="D446" s="11" t="str">
        <f>VLOOKUP(MYRANKS_H[[#This Row],[PLAYERID]],PLAYERIDMAP[],COLUMN(PLAYERIDMAP[TEAM]),FALSE)</f>
        <v>MIL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5735</v>
      </c>
      <c r="G446" s="12">
        <f>VLOOKUP(MYRANKS_H[[#This Row],[IDFRANGRAPHS]],STEAMER_H[],COLUMN(STEAMER_H[PA]),FALSE)</f>
        <v>100</v>
      </c>
      <c r="H446" s="12">
        <f>VLOOKUP(MYRANKS_H[[#This Row],[IDFRANGRAPHS]],STEAMER_H[],COLUMN(STEAMER_H[AB]),FALSE)</f>
        <v>92</v>
      </c>
      <c r="I446" s="12">
        <f>VLOOKUP(MYRANKS_H[[#This Row],[IDFRANGRAPHS]],STEAMER_H[],COLUMN(STEAMER_H[H]),FALSE)</f>
        <v>22</v>
      </c>
      <c r="J446" s="12">
        <f>VLOOKUP(MYRANKS_H[[#This Row],[IDFRANGRAPHS]],STEAMER_H[],COLUMN(STEAMER_H[HR]),FALSE)</f>
        <v>1</v>
      </c>
      <c r="K446" s="12">
        <f>VLOOKUP(MYRANKS_H[[#This Row],[IDFRANGRAPHS]],STEAMER_H[],COLUMN(STEAMER_H[R]),FALSE)</f>
        <v>9</v>
      </c>
      <c r="L446" s="12">
        <f>VLOOKUP(MYRANKS_H[[#This Row],[IDFRANGRAPHS]],STEAMER_H[],COLUMN(STEAMER_H[RBI]),FALSE)</f>
        <v>9</v>
      </c>
      <c r="M446" s="12">
        <f>VLOOKUP(MYRANKS_H[[#This Row],[IDFRANGRAPHS]],STEAMER_H[],COLUMN(STEAMER_H[BB]),FALSE)</f>
        <v>6</v>
      </c>
      <c r="N446" s="12">
        <f>VLOOKUP(MYRANKS_H[[#This Row],[IDFRANGRAPHS]],STEAMER_H[],COLUMN(STEAMER_H[SO]),FALSE)</f>
        <v>17</v>
      </c>
      <c r="O446" s="12">
        <f>VLOOKUP(MYRANKS_H[[#This Row],[IDFRANGRAPHS]],STEAMER_H[],COLUMN(STEAMER_H[SB]),FALSE)</f>
        <v>2</v>
      </c>
      <c r="P446" s="14">
        <f>MYRANKS_H[[#This Row],[H]]/MYRANKS_H[[#This Row],[AB]]</f>
        <v>0.2391304347826087</v>
      </c>
      <c r="Q446" s="26">
        <f>MYRANKS_H[[#This Row],[R]]/24.6-VLOOKUP(MYRANKS_H[[#This Row],[POS]],ReplacementLevel_H[],COLUMN(ReplacementLevel_H[R]),FALSE)</f>
        <v>-1.9041463414634148</v>
      </c>
      <c r="R446" s="26">
        <f>MYRANKS_H[[#This Row],[HR]]/10.4-VLOOKUP(MYRANKS_H[[#This Row],[POS]],ReplacementLevel_H[],COLUMN(ReplacementLevel_H[HR]),FALSE)</f>
        <v>-0.8438461538461538</v>
      </c>
      <c r="S446" s="26">
        <f>MYRANKS_H[[#This Row],[RBI]]/24.6-VLOOKUP(MYRANKS_H[[#This Row],[POS]],ReplacementLevel_H[],COLUMN(ReplacementLevel_H[RBI]),FALSE)</f>
        <v>-1.7341463414634148</v>
      </c>
      <c r="T446" s="26">
        <f>MYRANKS_H[[#This Row],[SB]]/9.4-VLOOKUP(MYRANKS_H[[#This Row],[POS]],ReplacementLevel_H[],COLUMN(ReplacementLevel_H[SB]),FALSE)</f>
        <v>-0.40723404255319151</v>
      </c>
      <c r="U446" s="26">
        <f>((MYRANKS_H[[#This Row],[H]]+1768)/(MYRANKS_H[[#This Row],[AB]]+6617)-0.267)/0.0024-VLOOKUP(MYRANKS_H[[#This Row],[POS]],ReplacementLevel_H[],COLUMN(ReplacementLevel_H[AVG]),FALSE)</f>
        <v>-0.24092363491828128</v>
      </c>
      <c r="V446" s="26">
        <f>MYRANKS_H[[#This Row],[RSGP]]+MYRANKS_H[[#This Row],[HRSGP]]+MYRANKS_H[[#This Row],[RBISGP]]+MYRANKS_H[[#This Row],[SBSGP]]+MYRANKS_H[[#This Row],[AVGSGP]]</f>
        <v>-5.1302965142444554</v>
      </c>
    </row>
    <row r="447" spans="1:22" x14ac:dyDescent="0.25">
      <c r="A447" s="7" t="s">
        <v>17279</v>
      </c>
      <c r="B447" s="8" t="str">
        <f>VLOOKUP(MYRANKS_H[[#This Row],[PLAYERID]],PLAYERIDMAP[],COLUMN(PLAYERIDMAP[LASTNAME]),FALSE)</f>
        <v>Blanks</v>
      </c>
      <c r="C447" s="11" t="str">
        <f>VLOOKUP(MYRANKS_H[[#This Row],[PLAYERID]],PLAYERIDMAP[],COLUMN(PLAYERIDMAP[FIRSTNAME]),FALSE)</f>
        <v xml:space="preserve">Kyle </v>
      </c>
      <c r="D447" s="11" t="str">
        <f>VLOOKUP(MYRANKS_H[[#This Row],[PLAYERID]],PLAYERIDMAP[],COLUMN(PLAYERIDMAP[TEAM]),FALSE)</f>
        <v>SD</v>
      </c>
      <c r="E447" s="11" t="str">
        <f>VLOOKUP(MYRANKS_H[[#This Row],[PLAYERID]],PLAYERIDMAP[],COLUMN(PLAYERIDMAP[POS]),FALSE)</f>
        <v>OF</v>
      </c>
      <c r="F447" s="11">
        <f>VLOOKUP(MYRANKS_H[[#This Row],[PLAYERID]],PLAYERIDMAP[],COLUMN(PLAYERIDMAP[IDFANGRAPHS]),FALSE)</f>
        <v>49</v>
      </c>
      <c r="G447" s="12">
        <f>VLOOKUP(MYRANKS_H[[#This Row],[IDFRANGRAPHS]],STEAMER_H[],COLUMN(STEAMER_H[PA]),FALSE)</f>
        <v>170</v>
      </c>
      <c r="H447" s="12">
        <f>VLOOKUP(MYRANKS_H[[#This Row],[IDFRANGRAPHS]],STEAMER_H[],COLUMN(STEAMER_H[AB]),FALSE)</f>
        <v>151</v>
      </c>
      <c r="I447" s="12">
        <f>VLOOKUP(MYRANKS_H[[#This Row],[IDFRANGRAPHS]],STEAMER_H[],COLUMN(STEAMER_H[H]),FALSE)</f>
        <v>37</v>
      </c>
      <c r="J447" s="12">
        <f>VLOOKUP(MYRANKS_H[[#This Row],[IDFRANGRAPHS]],STEAMER_H[],COLUMN(STEAMER_H[HR]),FALSE)</f>
        <v>6</v>
      </c>
      <c r="K447" s="12">
        <f>VLOOKUP(MYRANKS_H[[#This Row],[IDFRANGRAPHS]],STEAMER_H[],COLUMN(STEAMER_H[R]),FALSE)</f>
        <v>18</v>
      </c>
      <c r="L447" s="12">
        <f>VLOOKUP(MYRANKS_H[[#This Row],[IDFRANGRAPHS]],STEAMER_H[],COLUMN(STEAMER_H[RBI]),FALSE)</f>
        <v>21</v>
      </c>
      <c r="M447" s="12">
        <f>VLOOKUP(MYRANKS_H[[#This Row],[IDFRANGRAPHS]],STEAMER_H[],COLUMN(STEAMER_H[BB]),FALSE)</f>
        <v>16</v>
      </c>
      <c r="N447" s="12">
        <f>VLOOKUP(MYRANKS_H[[#This Row],[IDFRANGRAPHS]],STEAMER_H[],COLUMN(STEAMER_H[SO]),FALSE)</f>
        <v>43</v>
      </c>
      <c r="O447" s="12">
        <f>VLOOKUP(MYRANKS_H[[#This Row],[IDFRANGRAPHS]],STEAMER_H[],COLUMN(STEAMER_H[SB]),FALSE)</f>
        <v>2</v>
      </c>
      <c r="P447" s="14">
        <f>MYRANKS_H[[#This Row],[H]]/MYRANKS_H[[#This Row],[AB]]</f>
        <v>0.24503311258278146</v>
      </c>
      <c r="Q447" s="26">
        <f>MYRANKS_H[[#This Row],[R]]/24.6-VLOOKUP(MYRANKS_H[[#This Row],[POS]],ReplacementLevel_H[],COLUMN(ReplacementLevel_H[R]),FALSE)</f>
        <v>-1.6382926829268294</v>
      </c>
      <c r="R447" s="26">
        <f>MYRANKS_H[[#This Row],[HR]]/10.4-VLOOKUP(MYRANKS_H[[#This Row],[POS]],ReplacementLevel_H[],COLUMN(ReplacementLevel_H[HR]),FALSE)</f>
        <v>-0.52307692307692322</v>
      </c>
      <c r="S447" s="26">
        <f>MYRANKS_H[[#This Row],[RBI]]/24.6-VLOOKUP(MYRANKS_H[[#This Row],[POS]],ReplacementLevel_H[],COLUMN(ReplacementLevel_H[RBI]),FALSE)</f>
        <v>-1.1863414634146343</v>
      </c>
      <c r="T447" s="26">
        <f>MYRANKS_H[[#This Row],[SB]]/9.4-VLOOKUP(MYRANKS_H[[#This Row],[POS]],ReplacementLevel_H[],COLUMN(ReplacementLevel_H[SB]),FALSE)</f>
        <v>-1.1272340425531915</v>
      </c>
      <c r="U447" s="26">
        <f>((MYRANKS_H[[#This Row],[H]]+1768)/(MYRANKS_H[[#This Row],[AB]]+6617)-0.267)/0.0024-VLOOKUP(MYRANKS_H[[#This Row],[POS]],ReplacementLevel_H[],COLUMN(ReplacementLevel_H[AVG]),FALSE)</f>
        <v>-4.657604412924056E-2</v>
      </c>
      <c r="V447" s="26">
        <f>MYRANKS_H[[#This Row],[RSGP]]+MYRANKS_H[[#This Row],[HRSGP]]+MYRANKS_H[[#This Row],[RBISGP]]+MYRANKS_H[[#This Row],[SBSGP]]+MYRANKS_H[[#This Row],[AVGSGP]]</f>
        <v>-4.5215211561008193</v>
      </c>
    </row>
    <row r="448" spans="1:22" ht="15" customHeight="1" x14ac:dyDescent="0.25">
      <c r="A448" s="8" t="s">
        <v>20343</v>
      </c>
      <c r="B448" s="15" t="str">
        <f>VLOOKUP(MYRANKS_H[[#This Row],[PLAYERID]],PLAYERIDMAP[],COLUMN(PLAYERIDMAP[LASTNAME]),FALSE)</f>
        <v>Sogard</v>
      </c>
      <c r="C448" s="12" t="str">
        <f>VLOOKUP(MYRANKS_H[[#This Row],[PLAYERID]],PLAYERIDMAP[],COLUMN(PLAYERIDMAP[FIRSTNAME]),FALSE)</f>
        <v xml:space="preserve">Eric </v>
      </c>
      <c r="D448" s="12" t="str">
        <f>VLOOKUP(MYRANKS_H[[#This Row],[PLAYERID]],PLAYERIDMAP[],COLUMN(PLAYERIDMAP[TEAM]),FALSE)</f>
        <v>OAK</v>
      </c>
      <c r="E448" s="12" t="str">
        <f>VLOOKUP(MYRANKS_H[[#This Row],[PLAYERID]],PLAYERIDMAP[],COLUMN(PLAYERIDMAP[POS]),FALSE)</f>
        <v>3B</v>
      </c>
      <c r="F448" s="12">
        <f>VLOOKUP(MYRANKS_H[[#This Row],[PLAYERID]],PLAYERIDMAP[],COLUMN(PLAYERIDMAP[IDFANGRAPHS]),FALSE)</f>
        <v>7927</v>
      </c>
      <c r="G448" s="12">
        <f>VLOOKUP(MYRANKS_H[[#This Row],[IDFRANGRAPHS]],STEAMER_H[],COLUMN(STEAMER_H[PA]),FALSE)</f>
        <v>100</v>
      </c>
      <c r="H448" s="12">
        <f>VLOOKUP(MYRANKS_H[[#This Row],[IDFRANGRAPHS]],STEAMER_H[],COLUMN(STEAMER_H[AB]),FALSE)</f>
        <v>89</v>
      </c>
      <c r="I448" s="12">
        <f>VLOOKUP(MYRANKS_H[[#This Row],[IDFRANGRAPHS]],STEAMER_H[],COLUMN(STEAMER_H[H]),FALSE)</f>
        <v>24</v>
      </c>
      <c r="J448" s="12">
        <f>VLOOKUP(MYRANKS_H[[#This Row],[IDFRANGRAPHS]],STEAMER_H[],COLUMN(STEAMER_H[HR]),FALSE)</f>
        <v>2</v>
      </c>
      <c r="K448" s="12">
        <f>VLOOKUP(MYRANKS_H[[#This Row],[IDFRANGRAPHS]],STEAMER_H[],COLUMN(STEAMER_H[R]),FALSE)</f>
        <v>11</v>
      </c>
      <c r="L448" s="12">
        <f>VLOOKUP(MYRANKS_H[[#This Row],[IDFRANGRAPHS]],STEAMER_H[],COLUMN(STEAMER_H[RBI]),FALSE)</f>
        <v>10</v>
      </c>
      <c r="M448" s="12">
        <f>VLOOKUP(MYRANKS_H[[#This Row],[IDFRANGRAPHS]],STEAMER_H[],COLUMN(STEAMER_H[BB]),FALSE)</f>
        <v>9</v>
      </c>
      <c r="N448" s="12">
        <f>VLOOKUP(MYRANKS_H[[#This Row],[IDFRANGRAPHS]],STEAMER_H[],COLUMN(STEAMER_H[SO]),FALSE)</f>
        <v>12</v>
      </c>
      <c r="O448" s="12">
        <f>VLOOKUP(MYRANKS_H[[#This Row],[IDFRANGRAPHS]],STEAMER_H[],COLUMN(STEAMER_H[SB]),FALSE)</f>
        <v>3</v>
      </c>
      <c r="P448" s="14">
        <f>MYRANKS_H[[#This Row],[H]]/MYRANKS_H[[#This Row],[AB]]</f>
        <v>0.2696629213483146</v>
      </c>
      <c r="Q448" s="26">
        <f>MYRANKS_H[[#This Row],[R]]/24.6-VLOOKUP(MYRANKS_H[[#This Row],[POS]],ReplacementLevel_H[],COLUMN(ReplacementLevel_H[R]),FALSE)</f>
        <v>-1.7428455284552844</v>
      </c>
      <c r="R448" s="26">
        <f>MYRANKS_H[[#This Row],[HR]]/10.4-VLOOKUP(MYRANKS_H[[#This Row],[POS]],ReplacementLevel_H[],COLUMN(ReplacementLevel_H[HR]),FALSE)</f>
        <v>-1.3676923076923078</v>
      </c>
      <c r="S448" s="26">
        <f>MYRANKS_H[[#This Row],[RBI]]/24.6-VLOOKUP(MYRANKS_H[[#This Row],[POS]],ReplacementLevel_H[],COLUMN(ReplacementLevel_H[RBI]),FALSE)</f>
        <v>-1.9434959349593497</v>
      </c>
      <c r="T448" s="26">
        <f>MYRANKS_H[[#This Row],[SB]]/9.4-VLOOKUP(MYRANKS_H[[#This Row],[POS]],ReplacementLevel_H[],COLUMN(ReplacementLevel_H[SB]),FALSE)</f>
        <v>-0.13085106382978728</v>
      </c>
      <c r="U448" s="26">
        <f>((MYRANKS_H[[#This Row],[H]]+1768)/(MYRANKS_H[[#This Row],[AB]]+6617)-0.267)/0.0024-VLOOKUP(MYRANKS_H[[#This Row],[POS]],ReplacementLevel_H[],COLUMN(ReplacementLevel_H[AVG]),FALSE)</f>
        <v>0.28307585247040712</v>
      </c>
      <c r="V448" s="26">
        <f>MYRANKS_H[[#This Row],[RSGP]]+MYRANKS_H[[#This Row],[HRSGP]]+MYRANKS_H[[#This Row],[RBISGP]]+MYRANKS_H[[#This Row],[SBSGP]]+MYRANKS_H[[#This Row],[AVGSGP]]</f>
        <v>-4.9018089824663216</v>
      </c>
    </row>
    <row r="449" spans="1:22" x14ac:dyDescent="0.25">
      <c r="A449" s="7" t="s">
        <v>18451</v>
      </c>
      <c r="B449" s="8" t="str">
        <f>VLOOKUP(MYRANKS_H[[#This Row],[PLAYERID]],PLAYERIDMAP[],COLUMN(PLAYERIDMAP[LASTNAME]),FALSE)</f>
        <v>Hannahan</v>
      </c>
      <c r="C449" s="11" t="str">
        <f>VLOOKUP(MYRANKS_H[[#This Row],[PLAYERID]],PLAYERIDMAP[],COLUMN(PLAYERIDMAP[FIRSTNAME]),FALSE)</f>
        <v xml:space="preserve">Jack </v>
      </c>
      <c r="D449" s="11" t="str">
        <f>VLOOKUP(MYRANKS_H[[#This Row],[PLAYERID]],PLAYERIDMAP[],COLUMN(PLAYERIDMAP[TEAM]),FALSE)</f>
        <v>CIN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3692</v>
      </c>
      <c r="G449" s="12">
        <f>VLOOKUP(MYRANKS_H[[#This Row],[IDFRANGRAPHS]],STEAMER_H[],COLUMN(STEAMER_H[PA]),FALSE)</f>
        <v>185</v>
      </c>
      <c r="H449" s="12">
        <f>VLOOKUP(MYRANKS_H[[#This Row],[IDFRANGRAPHS]],STEAMER_H[],COLUMN(STEAMER_H[AB]),FALSE)</f>
        <v>164</v>
      </c>
      <c r="I449" s="12">
        <f>VLOOKUP(MYRANKS_H[[#This Row],[IDFRANGRAPHS]],STEAMER_H[],COLUMN(STEAMER_H[H]),FALSE)</f>
        <v>38</v>
      </c>
      <c r="J449" s="12">
        <f>VLOOKUP(MYRANKS_H[[#This Row],[IDFRANGRAPHS]],STEAMER_H[],COLUMN(STEAMER_H[HR]),FALSE)</f>
        <v>3</v>
      </c>
      <c r="K449" s="12">
        <f>VLOOKUP(MYRANKS_H[[#This Row],[IDFRANGRAPHS]],STEAMER_H[],COLUMN(STEAMER_H[R]),FALSE)</f>
        <v>16</v>
      </c>
      <c r="L449" s="12">
        <f>VLOOKUP(MYRANKS_H[[#This Row],[IDFRANGRAPHS]],STEAMER_H[],COLUMN(STEAMER_H[RBI]),FALSE)</f>
        <v>17</v>
      </c>
      <c r="M449" s="12">
        <f>VLOOKUP(MYRANKS_H[[#This Row],[IDFRANGRAPHS]],STEAMER_H[],COLUMN(STEAMER_H[BB]),FALSE)</f>
        <v>17</v>
      </c>
      <c r="N449" s="12">
        <f>VLOOKUP(MYRANKS_H[[#This Row],[IDFRANGRAPHS]],STEAMER_H[],COLUMN(STEAMER_H[SO]),FALSE)</f>
        <v>39</v>
      </c>
      <c r="O449" s="12">
        <f>VLOOKUP(MYRANKS_H[[#This Row],[IDFRANGRAPHS]],STEAMER_H[],COLUMN(STEAMER_H[SB]),FALSE)</f>
        <v>1</v>
      </c>
      <c r="P449" s="14">
        <f>MYRANKS_H[[#This Row],[H]]/MYRANKS_H[[#This Row],[AB]]</f>
        <v>0.23170731707317074</v>
      </c>
      <c r="Q449" s="26">
        <f>MYRANKS_H[[#This Row],[R]]/24.6-VLOOKUP(MYRANKS_H[[#This Row],[POS]],ReplacementLevel_H[],COLUMN(ReplacementLevel_H[R]),FALSE)</f>
        <v>-1.5395934959349593</v>
      </c>
      <c r="R449" s="26">
        <f>MYRANKS_H[[#This Row],[HR]]/10.4-VLOOKUP(MYRANKS_H[[#This Row],[POS]],ReplacementLevel_H[],COLUMN(ReplacementLevel_H[HR]),FALSE)</f>
        <v>-1.2715384615384617</v>
      </c>
      <c r="S449" s="26">
        <f>MYRANKS_H[[#This Row],[RBI]]/24.6-VLOOKUP(MYRANKS_H[[#This Row],[POS]],ReplacementLevel_H[],COLUMN(ReplacementLevel_H[RBI]),FALSE)</f>
        <v>-1.6589430894308945</v>
      </c>
      <c r="T449" s="26">
        <f>MYRANKS_H[[#This Row],[SB]]/9.4-VLOOKUP(MYRANKS_H[[#This Row],[POS]],ReplacementLevel_H[],COLUMN(ReplacementLevel_H[SB]),FALSE)</f>
        <v>-0.34361702127659577</v>
      </c>
      <c r="U449" s="26">
        <f>((MYRANKS_H[[#This Row],[H]]+1768)/(MYRANKS_H[[#This Row],[AB]]+6617)-0.267)/0.0024-VLOOKUP(MYRANKS_H[[#This Row],[POS]],ReplacementLevel_H[],COLUMN(ReplacementLevel_H[AVG]),FALSE)</f>
        <v>-8.8166937029931503E-2</v>
      </c>
      <c r="V449" s="26">
        <f>MYRANKS_H[[#This Row],[RSGP]]+MYRANKS_H[[#This Row],[HRSGP]]+MYRANKS_H[[#This Row],[RBISGP]]+MYRANKS_H[[#This Row],[SBSGP]]+MYRANKS_H[[#This Row],[AVGSGP]]</f>
        <v>-4.9018590052108424</v>
      </c>
    </row>
    <row r="450" spans="1:22" ht="15" customHeight="1" x14ac:dyDescent="0.25">
      <c r="A450" s="7" t="s">
        <v>18288</v>
      </c>
      <c r="B450" s="8" t="str">
        <f>VLOOKUP(MYRANKS_H[[#This Row],[PLAYERID]],PLAYERIDMAP[],COLUMN(PLAYERIDMAP[LASTNAME]),FALSE)</f>
        <v>Gomes</v>
      </c>
      <c r="C450" s="11" t="str">
        <f>VLOOKUP(MYRANKS_H[[#This Row],[PLAYERID]],PLAYERIDMAP[],COLUMN(PLAYERIDMAP[FIRSTNAME]),FALSE)</f>
        <v xml:space="preserve">Yan </v>
      </c>
      <c r="D450" s="11" t="str">
        <f>VLOOKUP(MYRANKS_H[[#This Row],[PLAYERID]],PLAYERIDMAP[],COLUMN(PLAYERIDMAP[TEAM]),FALSE)</f>
        <v>CLE</v>
      </c>
      <c r="E450" s="11" t="str">
        <f>VLOOKUP(MYRANKS_H[[#This Row],[PLAYERID]],PLAYERIDMAP[],COLUMN(PLAYERIDMAP[POS]),FALSE)</f>
        <v>3B</v>
      </c>
      <c r="F450" s="11">
        <f>VLOOKUP(MYRANKS_H[[#This Row],[PLAYERID]],PLAYERIDMAP[],COLUMN(PLAYERIDMAP[IDFANGRAPHS]),FALSE)</f>
        <v>9627</v>
      </c>
      <c r="G450" s="12">
        <f>VLOOKUP(MYRANKS_H[[#This Row],[IDFRANGRAPHS]],STEAMER_H[],COLUMN(STEAMER_H[PA]),FALSE)</f>
        <v>113</v>
      </c>
      <c r="H450" s="12">
        <f>VLOOKUP(MYRANKS_H[[#This Row],[IDFRANGRAPHS]],STEAMER_H[],COLUMN(STEAMER_H[AB]),FALSE)</f>
        <v>103</v>
      </c>
      <c r="I450" s="12">
        <f>VLOOKUP(MYRANKS_H[[#This Row],[IDFRANGRAPHS]],STEAMER_H[],COLUMN(STEAMER_H[H]),FALSE)</f>
        <v>25</v>
      </c>
      <c r="J450" s="12">
        <f>VLOOKUP(MYRANKS_H[[#This Row],[IDFRANGRAPHS]],STEAMER_H[],COLUMN(STEAMER_H[HR]),FALSE)</f>
        <v>4</v>
      </c>
      <c r="K450" s="12">
        <f>VLOOKUP(MYRANKS_H[[#This Row],[IDFRANGRAPHS]],STEAMER_H[],COLUMN(STEAMER_H[R]),FALSE)</f>
        <v>12</v>
      </c>
      <c r="L450" s="12">
        <f>VLOOKUP(MYRANKS_H[[#This Row],[IDFRANGRAPHS]],STEAMER_H[],COLUMN(STEAMER_H[RBI]),FALSE)</f>
        <v>13</v>
      </c>
      <c r="M450" s="12">
        <f>VLOOKUP(MYRANKS_H[[#This Row],[IDFRANGRAPHS]],STEAMER_H[],COLUMN(STEAMER_H[BB]),FALSE)</f>
        <v>7</v>
      </c>
      <c r="N450" s="12">
        <f>VLOOKUP(MYRANKS_H[[#This Row],[IDFRANGRAPHS]],STEAMER_H[],COLUMN(STEAMER_H[SO]),FALSE)</f>
        <v>27</v>
      </c>
      <c r="O450" s="12">
        <f>VLOOKUP(MYRANKS_H[[#This Row],[IDFRANGRAPHS]],STEAMER_H[],COLUMN(STEAMER_H[SB]),FALSE)</f>
        <v>1</v>
      </c>
      <c r="P450" s="14">
        <f>MYRANKS_H[[#This Row],[H]]/MYRANKS_H[[#This Row],[AB]]</f>
        <v>0.24271844660194175</v>
      </c>
      <c r="Q450" s="26">
        <f>MYRANKS_H[[#This Row],[R]]/24.6-VLOOKUP(MYRANKS_H[[#This Row],[POS]],ReplacementLevel_H[],COLUMN(ReplacementLevel_H[R]),FALSE)</f>
        <v>-1.7021951219512195</v>
      </c>
      <c r="R450" s="26">
        <f>MYRANKS_H[[#This Row],[HR]]/10.4-VLOOKUP(MYRANKS_H[[#This Row],[POS]],ReplacementLevel_H[],COLUMN(ReplacementLevel_H[HR]),FALSE)</f>
        <v>-1.1753846153846155</v>
      </c>
      <c r="S450" s="26">
        <f>MYRANKS_H[[#This Row],[RBI]]/24.6-VLOOKUP(MYRANKS_H[[#This Row],[POS]],ReplacementLevel_H[],COLUMN(ReplacementLevel_H[RBI]),FALSE)</f>
        <v>-1.8215447154471547</v>
      </c>
      <c r="T450" s="26">
        <f>MYRANKS_H[[#This Row],[SB]]/9.4-VLOOKUP(MYRANKS_H[[#This Row],[POS]],ReplacementLevel_H[],COLUMN(ReplacementLevel_H[SB]),FALSE)</f>
        <v>-0.34361702127659577</v>
      </c>
      <c r="U450" s="26">
        <f>((MYRANKS_H[[#This Row],[H]]+1768)/(MYRANKS_H[[#This Row],[AB]]+6617)-0.267)/0.0024-VLOOKUP(MYRANKS_H[[#This Row],[POS]],ReplacementLevel_H[],COLUMN(ReplacementLevel_H[AVG]),FALSE)</f>
        <v>0.11311507936507131</v>
      </c>
      <c r="V450" s="26">
        <f>MYRANKS_H[[#This Row],[RSGP]]+MYRANKS_H[[#This Row],[HRSGP]]+MYRANKS_H[[#This Row],[RBISGP]]+MYRANKS_H[[#This Row],[SBSGP]]+MYRANKS_H[[#This Row],[AVGSGP]]</f>
        <v>-4.9296263946945134</v>
      </c>
    </row>
    <row r="451" spans="1:22" ht="15" customHeight="1" x14ac:dyDescent="0.25">
      <c r="A451" s="7" t="s">
        <v>18639</v>
      </c>
      <c r="B451" s="8" t="str">
        <f>VLOOKUP(MYRANKS_H[[#This Row],[PLAYERID]],PLAYERIDMAP[],COLUMN(PLAYERIDMAP[LASTNAME]),FALSE)</f>
        <v>Hughes</v>
      </c>
      <c r="C451" s="11" t="str">
        <f>VLOOKUP(MYRANKS_H[[#This Row],[PLAYERID]],PLAYERIDMAP[],COLUMN(PLAYERIDMAP[FIRSTNAME]),FALSE)</f>
        <v xml:space="preserve">Luke </v>
      </c>
      <c r="D451" s="11" t="str">
        <f>VLOOKUP(MYRANKS_H[[#This Row],[PLAYERID]],PLAYERIDMAP[],COLUMN(PLAYERIDMAP[TEAM]),FALSE)</f>
        <v>OAK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4898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90</v>
      </c>
      <c r="I451" s="12">
        <f>VLOOKUP(MYRANKS_H[[#This Row],[IDFRANGRAPHS]],STEAMER_H[],COLUMN(STEAMER_H[H]),FALSE)</f>
        <v>20</v>
      </c>
      <c r="J451" s="12">
        <f>VLOOKUP(MYRANKS_H[[#This Row],[IDFRANGRAPHS]],STEAMER_H[],COLUMN(STEAMER_H[HR]),FALSE)</f>
        <v>2</v>
      </c>
      <c r="K451" s="12">
        <f>VLOOKUP(MYRANKS_H[[#This Row],[IDFRANGRAPHS]],STEAMER_H[],COLUMN(STEAMER_H[R]),FALSE)</f>
        <v>9</v>
      </c>
      <c r="L451" s="12">
        <f>VLOOKUP(MYRANKS_H[[#This Row],[IDFRANGRAPHS]],STEAMER_H[],COLUMN(STEAMER_H[RBI]),FALSE)</f>
        <v>10</v>
      </c>
      <c r="M451" s="12">
        <f>VLOOKUP(MYRANKS_H[[#This Row],[IDFRANGRAPHS]],STEAMER_H[],COLUMN(STEAMER_H[BB]),FALSE)</f>
        <v>8</v>
      </c>
      <c r="N451" s="12">
        <f>VLOOKUP(MYRANKS_H[[#This Row],[IDFRANGRAPHS]],STEAMER_H[],COLUMN(STEAMER_H[SO]),FALSE)</f>
        <v>24</v>
      </c>
      <c r="O451" s="12">
        <f>VLOOKUP(MYRANKS_H[[#This Row],[IDFRANGRAPHS]],STEAMER_H[],COLUMN(STEAMER_H[SB]),FALSE)</f>
        <v>1</v>
      </c>
      <c r="P451" s="14">
        <f>MYRANKS_H[[#This Row],[H]]/MYRANKS_H[[#This Row],[AB]]</f>
        <v>0.22222222222222221</v>
      </c>
      <c r="Q451" s="26">
        <f>MYRANKS_H[[#This Row],[R]]/24.6-VLOOKUP(MYRANKS_H[[#This Row],[POS]],ReplacementLevel_H[],COLUMN(ReplacementLevel_H[R]),FALSE)</f>
        <v>-1.9041463414634148</v>
      </c>
      <c r="R451" s="26">
        <f>MYRANKS_H[[#This Row],[HR]]/10.4-VLOOKUP(MYRANKS_H[[#This Row],[POS]],ReplacementLevel_H[],COLUMN(ReplacementLevel_H[HR]),FALSE)</f>
        <v>-0.74769230769230766</v>
      </c>
      <c r="S451" s="26">
        <f>MYRANKS_H[[#This Row],[RBI]]/24.6-VLOOKUP(MYRANKS_H[[#This Row],[POS]],ReplacementLevel_H[],COLUMN(ReplacementLevel_H[RBI]),FALSE)</f>
        <v>-1.6934959349593497</v>
      </c>
      <c r="T451" s="26">
        <f>MYRANKS_H[[#This Row],[SB]]/9.4-VLOOKUP(MYRANKS_H[[#This Row],[POS]],ReplacementLevel_H[],COLUMN(ReplacementLevel_H[SB]),FALSE)</f>
        <v>-0.5136170212765957</v>
      </c>
      <c r="U451" s="26">
        <f>((MYRANKS_H[[#This Row],[H]]+1768)/(MYRANKS_H[[#This Row],[AB]]+6617)-0.267)/0.0024-VLOOKUP(MYRANKS_H[[#This Row],[POS]],ReplacementLevel_H[],COLUMN(ReplacementLevel_H[AVG]),FALSE)</f>
        <v>-0.33202176830178698</v>
      </c>
      <c r="V451" s="26">
        <f>MYRANKS_H[[#This Row],[RSGP]]+MYRANKS_H[[#This Row],[HRSGP]]+MYRANKS_H[[#This Row],[RBISGP]]+MYRANKS_H[[#This Row],[SBSGP]]+MYRANKS_H[[#This Row],[AVGSGP]]</f>
        <v>-5.1909733736934545</v>
      </c>
    </row>
    <row r="452" spans="1:22" x14ac:dyDescent="0.25">
      <c r="A452" s="8" t="s">
        <v>20098</v>
      </c>
      <c r="B452" s="15" t="str">
        <f>VLOOKUP(MYRANKS_H[[#This Row],[PLAYERID]],PLAYERIDMAP[],COLUMN(PLAYERIDMAP[LASTNAME]),FALSE)</f>
        <v>Romine</v>
      </c>
      <c r="C452" s="12" t="str">
        <f>VLOOKUP(MYRANKS_H[[#This Row],[PLAYERID]],PLAYERIDMAP[],COLUMN(PLAYERIDMAP[FIRSTNAME]),FALSE)</f>
        <v xml:space="preserve">Andrew </v>
      </c>
      <c r="D452" s="12" t="str">
        <f>VLOOKUP(MYRANKS_H[[#This Row],[PLAYERID]],PLAYERIDMAP[],COLUMN(PLAYERIDMAP[TEAM]),FALSE)</f>
        <v>LAA</v>
      </c>
      <c r="E452" s="12" t="str">
        <f>VLOOKUP(MYRANKS_H[[#This Row],[PLAYERID]],PLAYERIDMAP[],COLUMN(PLAYERIDMAP[POS]),FALSE)</f>
        <v>3B</v>
      </c>
      <c r="F452" s="12">
        <f>VLOOKUP(MYRANKS_H[[#This Row],[PLAYERID]],PLAYERIDMAP[],COLUMN(PLAYERIDMAP[IDFANGRAPHS]),FALSE)</f>
        <v>1159</v>
      </c>
      <c r="G452" s="12">
        <f>VLOOKUP(MYRANKS_H[[#This Row],[IDFRANGRAPHS]],STEAMER_H[],COLUMN(STEAMER_H[PA]),FALSE)</f>
        <v>100</v>
      </c>
      <c r="H452" s="12">
        <f>VLOOKUP(MYRANKS_H[[#This Row],[IDFRANGRAPHS]],STEAMER_H[],COLUMN(STEAMER_H[AB]),FALSE)</f>
        <v>91</v>
      </c>
      <c r="I452" s="12">
        <f>VLOOKUP(MYRANKS_H[[#This Row],[IDFRANGRAPHS]],STEAMER_H[],COLUMN(STEAMER_H[H]),FALSE)</f>
        <v>23</v>
      </c>
      <c r="J452" s="12">
        <f>VLOOKUP(MYRANKS_H[[#This Row],[IDFRANGRAPHS]],STEAMER_H[],COLUMN(STEAMER_H[HR]),FALSE)</f>
        <v>1</v>
      </c>
      <c r="K452" s="12">
        <f>VLOOKUP(MYRANKS_H[[#This Row],[IDFRANGRAPHS]],STEAMER_H[],COLUMN(STEAMER_H[R]),FALSE)</f>
        <v>10</v>
      </c>
      <c r="L452" s="12">
        <f>VLOOKUP(MYRANKS_H[[#This Row],[IDFRANGRAPHS]],STEAMER_H[],COLUMN(STEAMER_H[RBI]),FALSE)</f>
        <v>9</v>
      </c>
      <c r="M452" s="12">
        <f>VLOOKUP(MYRANKS_H[[#This Row],[IDFRANGRAPHS]],STEAMER_H[],COLUMN(STEAMER_H[BB]),FALSE)</f>
        <v>7</v>
      </c>
      <c r="N452" s="12">
        <f>VLOOKUP(MYRANKS_H[[#This Row],[IDFRANGRAPHS]],STEAMER_H[],COLUMN(STEAMER_H[SO]),FALSE)</f>
        <v>16</v>
      </c>
      <c r="O452" s="12">
        <f>VLOOKUP(MYRANKS_H[[#This Row],[IDFRANGRAPHS]],STEAMER_H[],COLUMN(STEAMER_H[SB]),FALSE)</f>
        <v>5</v>
      </c>
      <c r="P452" s="14">
        <f>MYRANKS_H[[#This Row],[H]]/MYRANKS_H[[#This Row],[AB]]</f>
        <v>0.25274725274725274</v>
      </c>
      <c r="Q452" s="26">
        <f>MYRANKS_H[[#This Row],[R]]/24.6-VLOOKUP(MYRANKS_H[[#This Row],[POS]],ReplacementLevel_H[],COLUMN(ReplacementLevel_H[R]),FALSE)</f>
        <v>-1.7834959349593495</v>
      </c>
      <c r="R452" s="26">
        <f>MYRANKS_H[[#This Row],[HR]]/10.4-VLOOKUP(MYRANKS_H[[#This Row],[POS]],ReplacementLevel_H[],COLUMN(ReplacementLevel_H[HR]),FALSE)</f>
        <v>-1.4638461538461538</v>
      </c>
      <c r="S452" s="26">
        <f>MYRANKS_H[[#This Row],[RBI]]/24.6-VLOOKUP(MYRANKS_H[[#This Row],[POS]],ReplacementLevel_H[],COLUMN(ReplacementLevel_H[RBI]),FALSE)</f>
        <v>-1.9841463414634148</v>
      </c>
      <c r="T452" s="26">
        <f>MYRANKS_H[[#This Row],[SB]]/9.4-VLOOKUP(MYRANKS_H[[#This Row],[POS]],ReplacementLevel_H[],COLUMN(ReplacementLevel_H[SB]),FALSE)</f>
        <v>8.1914893617021256E-2</v>
      </c>
      <c r="U452" s="26">
        <f>((MYRANKS_H[[#This Row],[H]]+1768)/(MYRANKS_H[[#This Row],[AB]]+6617)-0.267)/0.0024-VLOOKUP(MYRANKS_H[[#This Row],[POS]],ReplacementLevel_H[],COLUMN(ReplacementLevel_H[AVG]),FALSE)</f>
        <v>0.18776386404292764</v>
      </c>
      <c r="V452" s="26">
        <f>MYRANKS_H[[#This Row],[RSGP]]+MYRANKS_H[[#This Row],[HRSGP]]+MYRANKS_H[[#This Row],[RBISGP]]+MYRANKS_H[[#This Row],[SBSGP]]+MYRANKS_H[[#This Row],[AVGSGP]]</f>
        <v>-4.9618096726089691</v>
      </c>
    </row>
    <row r="453" spans="1:22" ht="15" customHeight="1" x14ac:dyDescent="0.25">
      <c r="A453" s="7" t="s">
        <v>17291</v>
      </c>
      <c r="B453" s="8" t="str">
        <f>VLOOKUP(MYRANKS_H[[#This Row],[PLAYERID]],PLAYERIDMAP[],COLUMN(PLAYERIDMAP[LASTNAME]),FALSE)</f>
        <v>Bloomquist</v>
      </c>
      <c r="C453" s="11" t="str">
        <f>VLOOKUP(MYRANKS_H[[#This Row],[PLAYERID]],PLAYERIDMAP[],COLUMN(PLAYERIDMAP[FIRSTNAME]),FALSE)</f>
        <v xml:space="preserve">Willie </v>
      </c>
      <c r="D453" s="11" t="str">
        <f>VLOOKUP(MYRANKS_H[[#This Row],[PLAYERID]],PLAYERIDMAP[],COLUMN(PLAYERIDMAP[TEAM]),FALSE)</f>
        <v>ARI</v>
      </c>
      <c r="E453" s="11" t="str">
        <f>VLOOKUP(MYRANKS_H[[#This Row],[PLAYERID]],PLAYERIDMAP[],COLUMN(PLAYERIDMAP[POS]),FALSE)</f>
        <v>SS</v>
      </c>
      <c r="F453" s="11">
        <f>VLOOKUP(MYRANKS_H[[#This Row],[PLAYERID]],PLAYERIDMAP[],COLUMN(PLAYERIDMAP[IDFANGRAPHS]),FALSE)</f>
        <v>1066</v>
      </c>
      <c r="G453" s="12">
        <f>VLOOKUP(MYRANKS_H[[#This Row],[IDFRANGRAPHS]],STEAMER_H[],COLUMN(STEAMER_H[PA]),FALSE)</f>
        <v>155</v>
      </c>
      <c r="H453" s="12">
        <f>VLOOKUP(MYRANKS_H[[#This Row],[IDFRANGRAPHS]],STEAMER_H[],COLUMN(STEAMER_H[AB]),FALSE)</f>
        <v>143</v>
      </c>
      <c r="I453" s="12">
        <f>VLOOKUP(MYRANKS_H[[#This Row],[IDFRANGRAPHS]],STEAMER_H[],COLUMN(STEAMER_H[H]),FALSE)</f>
        <v>38</v>
      </c>
      <c r="J453" s="12">
        <f>VLOOKUP(MYRANKS_H[[#This Row],[IDFRANGRAPHS]],STEAMER_H[],COLUMN(STEAMER_H[HR]),FALSE)</f>
        <v>1</v>
      </c>
      <c r="K453" s="12">
        <f>VLOOKUP(MYRANKS_H[[#This Row],[IDFRANGRAPHS]],STEAMER_H[],COLUMN(STEAMER_H[R]),FALSE)</f>
        <v>13</v>
      </c>
      <c r="L453" s="12">
        <f>VLOOKUP(MYRANKS_H[[#This Row],[IDFRANGRAPHS]],STEAMER_H[],COLUMN(STEAMER_H[RBI]),FALSE)</f>
        <v>14</v>
      </c>
      <c r="M453" s="12">
        <f>VLOOKUP(MYRANKS_H[[#This Row],[IDFRANGRAPHS]],STEAMER_H[],COLUMN(STEAMER_H[BB]),FALSE)</f>
        <v>8</v>
      </c>
      <c r="N453" s="12">
        <f>VLOOKUP(MYRANKS_H[[#This Row],[IDFRANGRAPHS]],STEAMER_H[],COLUMN(STEAMER_H[SO]),FALSE)</f>
        <v>24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0.26573426573426573</v>
      </c>
      <c r="Q453" s="26">
        <f>MYRANKS_H[[#This Row],[R]]/24.6-VLOOKUP(MYRANKS_H[[#This Row],[POS]],ReplacementLevel_H[],COLUMN(ReplacementLevel_H[R]),FALSE)</f>
        <v>-1.5515447154471547</v>
      </c>
      <c r="R453" s="26">
        <f>MYRANKS_H[[#This Row],[HR]]/10.4-VLOOKUP(MYRANKS_H[[#This Row],[POS]],ReplacementLevel_H[],COLUMN(ReplacementLevel_H[HR]),FALSE)</f>
        <v>-0.80384615384615388</v>
      </c>
      <c r="S453" s="26">
        <f>MYRANKS_H[[#This Row],[RBI]]/24.6-VLOOKUP(MYRANKS_H[[#This Row],[POS]],ReplacementLevel_H[],COLUMN(ReplacementLevel_H[RBI]),FALSE)</f>
        <v>-1.3708943089430894</v>
      </c>
      <c r="T453" s="26">
        <f>MYRANKS_H[[#This Row],[SB]]/9.4-VLOOKUP(MYRANKS_H[[#This Row],[POS]],ReplacementLevel_H[],COLUMN(ReplacementLevel_H[SB]),FALSE)</f>
        <v>-1.1508510638297873</v>
      </c>
      <c r="U453" s="26">
        <f>((MYRANKS_H[[#This Row],[H]]+1768)/(MYRANKS_H[[#This Row],[AB]]+6617)-0.267)/0.0024-VLOOKUP(MYRANKS_H[[#This Row],[POS]],ReplacementLevel_H[],COLUMN(ReplacementLevel_H[AVG]),FALSE)</f>
        <v>0.19656804733727135</v>
      </c>
      <c r="V453" s="26">
        <f>MYRANKS_H[[#This Row],[RSGP]]+MYRANKS_H[[#This Row],[HRSGP]]+MYRANKS_H[[#This Row],[RBISGP]]+MYRANKS_H[[#This Row],[SBSGP]]+MYRANKS_H[[#This Row],[AVGSGP]]</f>
        <v>-4.6805681947289139</v>
      </c>
    </row>
    <row r="454" spans="1:22" x14ac:dyDescent="0.25">
      <c r="A454" s="7" t="s">
        <v>17516</v>
      </c>
      <c r="B454" s="8" t="str">
        <f>VLOOKUP(MYRANKS_H[[#This Row],[PLAYERID]],PLAYERIDMAP[],COLUMN(PLAYERIDMAP[LASTNAME]),FALSE)</f>
        <v>Carp</v>
      </c>
      <c r="C454" s="11" t="str">
        <f>VLOOKUP(MYRANKS_H[[#This Row],[PLAYERID]],PLAYERIDMAP[],COLUMN(PLAYERIDMAP[FIRSTNAME]),FALSE)</f>
        <v xml:space="preserve">Mike </v>
      </c>
      <c r="D454" s="11" t="str">
        <f>VLOOKUP(MYRANKS_H[[#This Row],[PLAYERID]],PLAYERIDMAP[],COLUMN(PLAYERIDMAP[TEAM]),FALSE)</f>
        <v>BOS</v>
      </c>
      <c r="E454" s="11" t="str">
        <f>VLOOKUP(MYRANKS_H[[#This Row],[PLAYERID]],PLAYERIDMAP[],COLUMN(PLAYERIDMAP[POS]),FALSE)</f>
        <v>OF</v>
      </c>
      <c r="F454" s="11">
        <f>VLOOKUP(MYRANKS_H[[#This Row],[PLAYERID]],PLAYERIDMAP[],COLUMN(PLAYERIDMAP[IDFANGRAPHS]),FALSE)</f>
        <v>7480</v>
      </c>
      <c r="G454" s="12">
        <f>VLOOKUP(MYRANKS_H[[#This Row],[IDFRANGRAPHS]],STEAMER_H[],COLUMN(STEAMER_H[PA]),FALSE)</f>
        <v>168</v>
      </c>
      <c r="H454" s="12">
        <f>VLOOKUP(MYRANKS_H[[#This Row],[IDFRANGRAPHS]],STEAMER_H[],COLUMN(STEAMER_H[AB]),FALSE)</f>
        <v>150</v>
      </c>
      <c r="I454" s="12">
        <f>VLOOKUP(MYRANKS_H[[#This Row],[IDFRANGRAPHS]],STEAMER_H[],COLUMN(STEAMER_H[H]),FALSE)</f>
        <v>37</v>
      </c>
      <c r="J454" s="12">
        <f>VLOOKUP(MYRANKS_H[[#This Row],[IDFRANGRAPHS]],STEAMER_H[],COLUMN(STEAMER_H[HR]),FALSE)</f>
        <v>6</v>
      </c>
      <c r="K454" s="12">
        <f>VLOOKUP(MYRANKS_H[[#This Row],[IDFRANGRAPHS]],STEAMER_H[],COLUMN(STEAMER_H[R]),FALSE)</f>
        <v>19</v>
      </c>
      <c r="L454" s="12">
        <f>VLOOKUP(MYRANKS_H[[#This Row],[IDFRANGRAPHS]],STEAMER_H[],COLUMN(STEAMER_H[RBI]),FALSE)</f>
        <v>20</v>
      </c>
      <c r="M454" s="12">
        <f>VLOOKUP(MYRANKS_H[[#This Row],[IDFRANGRAPHS]],STEAMER_H[],COLUMN(STEAMER_H[BB]),FALSE)</f>
        <v>15</v>
      </c>
      <c r="N454" s="12">
        <f>VLOOKUP(MYRANKS_H[[#This Row],[IDFRANGRAPHS]],STEAMER_H[],COLUMN(STEAMER_H[SO]),FALSE)</f>
        <v>36</v>
      </c>
      <c r="O454" s="12">
        <f>VLOOKUP(MYRANKS_H[[#This Row],[IDFRANGRAPHS]],STEAMER_H[],COLUMN(STEAMER_H[SB]),FALSE)</f>
        <v>1</v>
      </c>
      <c r="P454" s="14">
        <f>MYRANKS_H[[#This Row],[H]]/MYRANKS_H[[#This Row],[AB]]</f>
        <v>0.24666666666666667</v>
      </c>
      <c r="Q454" s="26">
        <f>MYRANKS_H[[#This Row],[R]]/24.6-VLOOKUP(MYRANKS_H[[#This Row],[POS]],ReplacementLevel_H[],COLUMN(ReplacementLevel_H[R]),FALSE)</f>
        <v>-1.5976422764227642</v>
      </c>
      <c r="R454" s="26">
        <f>MYRANKS_H[[#This Row],[HR]]/10.4-VLOOKUP(MYRANKS_H[[#This Row],[POS]],ReplacementLevel_H[],COLUMN(ReplacementLevel_H[HR]),FALSE)</f>
        <v>-0.52307692307692322</v>
      </c>
      <c r="S454" s="26">
        <f>MYRANKS_H[[#This Row],[RBI]]/24.6-VLOOKUP(MYRANKS_H[[#This Row],[POS]],ReplacementLevel_H[],COLUMN(ReplacementLevel_H[RBI]),FALSE)</f>
        <v>-1.2269918699186992</v>
      </c>
      <c r="T454" s="26">
        <f>MYRANKS_H[[#This Row],[SB]]/9.4-VLOOKUP(MYRANKS_H[[#This Row],[POS]],ReplacementLevel_H[],COLUMN(ReplacementLevel_H[SB]),FALSE)</f>
        <v>-1.2336170212765958</v>
      </c>
      <c r="U454" s="26">
        <f>((MYRANKS_H[[#This Row],[H]]+1768)/(MYRANKS_H[[#This Row],[AB]]+6617)-0.267)/0.0024-VLOOKUP(MYRANKS_H[[#This Row],[POS]],ReplacementLevel_H[],COLUMN(ReplacementLevel_H[AVG]),FALSE)</f>
        <v>-3.0154672183643288E-2</v>
      </c>
      <c r="V454" s="26">
        <f>MYRANKS_H[[#This Row],[RSGP]]+MYRANKS_H[[#This Row],[HRSGP]]+MYRANKS_H[[#This Row],[RBISGP]]+MYRANKS_H[[#This Row],[SBSGP]]+MYRANKS_H[[#This Row],[AVGSGP]]</f>
        <v>-4.6114827628786257</v>
      </c>
    </row>
    <row r="455" spans="1:22" ht="15" customHeight="1" x14ac:dyDescent="0.25">
      <c r="A455" s="8" t="s">
        <v>20662</v>
      </c>
      <c r="B455" s="15" t="str">
        <f>VLOOKUP(MYRANKS_H[[#This Row],[PLAYERID]],PLAYERIDMAP[],COLUMN(PLAYERIDMAP[LASTNAME]),FALSE)</f>
        <v>Vitters</v>
      </c>
      <c r="C455" s="12" t="str">
        <f>VLOOKUP(MYRANKS_H[[#This Row],[PLAYERID]],PLAYERIDMAP[],COLUMN(PLAYERIDMAP[FIRSTNAME]),FALSE)</f>
        <v xml:space="preserve">Josh </v>
      </c>
      <c r="D455" s="12" t="str">
        <f>VLOOKUP(MYRANKS_H[[#This Row],[PLAYERID]],PLAYERIDMAP[],COLUMN(PLAYERIDMAP[TEAM]),FALSE)</f>
        <v>CHC</v>
      </c>
      <c r="E455" s="12" t="str">
        <f>VLOOKUP(MYRANKS_H[[#This Row],[PLAYERID]],PLAYERIDMAP[],COLUMN(PLAYERIDMAP[POS]),FALSE)</f>
        <v>3B</v>
      </c>
      <c r="F455" s="12">
        <f>VLOOKUP(MYRANKS_H[[#This Row],[PLAYERID]],PLAYERIDMAP[],COLUMN(PLAYERIDMAP[IDFANGRAPHS]),FALSE)</f>
        <v>4623</v>
      </c>
      <c r="G455" s="12">
        <f>VLOOKUP(MYRANKS_H[[#This Row],[IDFRANGRAPHS]],STEAMER_H[],COLUMN(STEAMER_H[PA]),FALSE)</f>
        <v>111</v>
      </c>
      <c r="H455" s="12">
        <f>VLOOKUP(MYRANKS_H[[#This Row],[IDFRANGRAPHS]],STEAMER_H[],COLUMN(STEAMER_H[AB]),FALSE)</f>
        <v>103</v>
      </c>
      <c r="I455" s="12">
        <f>VLOOKUP(MYRANKS_H[[#This Row],[IDFRANGRAPHS]],STEAMER_H[],COLUMN(STEAMER_H[H]),FALSE)</f>
        <v>26</v>
      </c>
      <c r="J455" s="12">
        <f>VLOOKUP(MYRANKS_H[[#This Row],[IDFRANGRAPHS]],STEAMER_H[],COLUMN(STEAMER_H[HR]),FALSE)</f>
        <v>3</v>
      </c>
      <c r="K455" s="12">
        <f>VLOOKUP(MYRANKS_H[[#This Row],[IDFRANGRAPHS]],STEAMER_H[],COLUMN(STEAMER_H[R]),FALSE)</f>
        <v>11</v>
      </c>
      <c r="L455" s="12">
        <f>VLOOKUP(MYRANKS_H[[#This Row],[IDFRANGRAPHS]],STEAMER_H[],COLUMN(STEAMER_H[RBI]),FALSE)</f>
        <v>13</v>
      </c>
      <c r="M455" s="12">
        <f>VLOOKUP(MYRANKS_H[[#This Row],[IDFRANGRAPHS]],STEAMER_H[],COLUMN(STEAMER_H[BB]),FALSE)</f>
        <v>6</v>
      </c>
      <c r="N455" s="12">
        <f>VLOOKUP(MYRANKS_H[[#This Row],[IDFRANGRAPHS]],STEAMER_H[],COLUMN(STEAMER_H[SO]),FALSE)</f>
        <v>19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0.25242718446601942</v>
      </c>
      <c r="Q455" s="26">
        <f>MYRANKS_H[[#This Row],[R]]/24.6-VLOOKUP(MYRANKS_H[[#This Row],[POS]],ReplacementLevel_H[],COLUMN(ReplacementLevel_H[R]),FALSE)</f>
        <v>-1.7428455284552844</v>
      </c>
      <c r="R455" s="26">
        <f>MYRANKS_H[[#This Row],[HR]]/10.4-VLOOKUP(MYRANKS_H[[#This Row],[POS]],ReplacementLevel_H[],COLUMN(ReplacementLevel_H[HR]),FALSE)</f>
        <v>-1.2715384615384617</v>
      </c>
      <c r="S455" s="26">
        <f>MYRANKS_H[[#This Row],[RBI]]/24.6-VLOOKUP(MYRANKS_H[[#This Row],[POS]],ReplacementLevel_H[],COLUMN(ReplacementLevel_H[RBI]),FALSE)</f>
        <v>-1.8215447154471547</v>
      </c>
      <c r="T455" s="26">
        <f>MYRANKS_H[[#This Row],[SB]]/9.4-VLOOKUP(MYRANKS_H[[#This Row],[POS]],ReplacementLevel_H[],COLUMN(ReplacementLevel_H[SB]),FALSE)</f>
        <v>-0.34361702127659577</v>
      </c>
      <c r="U455" s="26">
        <f>((MYRANKS_H[[#This Row],[H]]+1768)/(MYRANKS_H[[#This Row],[AB]]+6617)-0.267)/0.0024-VLOOKUP(MYRANKS_H[[#This Row],[POS]],ReplacementLevel_H[],COLUMN(ReplacementLevel_H[AVG]),FALSE)</f>
        <v>0.17511904761903935</v>
      </c>
      <c r="V455" s="26">
        <f>MYRANKS_H[[#This Row],[RSGP]]+MYRANKS_H[[#This Row],[HRSGP]]+MYRANKS_H[[#This Row],[RBISGP]]+MYRANKS_H[[#This Row],[SBSGP]]+MYRANKS_H[[#This Row],[AVGSGP]]</f>
        <v>-5.004426679098458</v>
      </c>
    </row>
    <row r="456" spans="1:22" x14ac:dyDescent="0.25">
      <c r="A456" s="7" t="s">
        <v>17303</v>
      </c>
      <c r="B456" s="8" t="str">
        <f>VLOOKUP(MYRANKS_H[[#This Row],[PLAYERID]],PLAYERIDMAP[],COLUMN(PLAYERIDMAP[LASTNAME]),FALSE)</f>
        <v>Bogusevic</v>
      </c>
      <c r="C456" s="11" t="str">
        <f>VLOOKUP(MYRANKS_H[[#This Row],[PLAYERID]],PLAYERIDMAP[],COLUMN(PLAYERIDMAP[FIRSTNAME]),FALSE)</f>
        <v xml:space="preserve">Brian </v>
      </c>
      <c r="D456" s="11" t="str">
        <f>VLOOKUP(MYRANKS_H[[#This Row],[PLAYERID]],PLAYERIDMAP[],COLUMN(PLAYERIDMAP[TEAM]),FALSE)</f>
        <v>HOU</v>
      </c>
      <c r="E456" s="11" t="str">
        <f>VLOOKUP(MYRANKS_H[[#This Row],[PLAYERID]],PLAYERIDMAP[],COLUMN(PLAYERIDMAP[POS]),FALSE)</f>
        <v>OF</v>
      </c>
      <c r="F456" s="11">
        <f>VLOOKUP(MYRANKS_H[[#This Row],[PLAYERID]],PLAYERIDMAP[],COLUMN(PLAYERIDMAP[IDFANGRAPHS]),FALSE)</f>
        <v>4719</v>
      </c>
      <c r="G456" s="12">
        <f>VLOOKUP(MYRANKS_H[[#This Row],[IDFRANGRAPHS]],STEAMER_H[],COLUMN(STEAMER_H[PA]),FALSE)</f>
        <v>189</v>
      </c>
      <c r="H456" s="12">
        <f>VLOOKUP(MYRANKS_H[[#This Row],[IDFRANGRAPHS]],STEAMER_H[],COLUMN(STEAMER_H[AB]),FALSE)</f>
        <v>166</v>
      </c>
      <c r="I456" s="12">
        <f>VLOOKUP(MYRANKS_H[[#This Row],[IDFRANGRAPHS]],STEAMER_H[],COLUMN(STEAMER_H[H]),FALSE)</f>
        <v>39</v>
      </c>
      <c r="J456" s="12">
        <f>VLOOKUP(MYRANKS_H[[#This Row],[IDFRANGRAPHS]],STEAMER_H[],COLUMN(STEAMER_H[HR]),FALSE)</f>
        <v>3</v>
      </c>
      <c r="K456" s="12">
        <f>VLOOKUP(MYRANKS_H[[#This Row],[IDFRANGRAPHS]],STEAMER_H[],COLUMN(STEAMER_H[R]),FALSE)</f>
        <v>18</v>
      </c>
      <c r="L456" s="12">
        <f>VLOOKUP(MYRANKS_H[[#This Row],[IDFRANGRAPHS]],STEAMER_H[],COLUMN(STEAMER_H[RBI]),FALSE)</f>
        <v>18</v>
      </c>
      <c r="M456" s="12">
        <f>VLOOKUP(MYRANKS_H[[#This Row],[IDFRANGRAPHS]],STEAMER_H[],COLUMN(STEAMER_H[BB]),FALSE)</f>
        <v>18</v>
      </c>
      <c r="N456" s="12">
        <f>VLOOKUP(MYRANKS_H[[#This Row],[IDFRANGRAPHS]],STEAMER_H[],COLUMN(STEAMER_H[SO]),FALSE)</f>
        <v>42</v>
      </c>
      <c r="O456" s="12">
        <f>VLOOKUP(MYRANKS_H[[#This Row],[IDFRANGRAPHS]],STEAMER_H[],COLUMN(STEAMER_H[SB]),FALSE)</f>
        <v>6</v>
      </c>
      <c r="P456" s="14">
        <f>MYRANKS_H[[#This Row],[H]]/MYRANKS_H[[#This Row],[AB]]</f>
        <v>0.23493975903614459</v>
      </c>
      <c r="Q456" s="26">
        <f>MYRANKS_H[[#This Row],[R]]/24.6-VLOOKUP(MYRANKS_H[[#This Row],[POS]],ReplacementLevel_H[],COLUMN(ReplacementLevel_H[R]),FALSE)</f>
        <v>-1.6382926829268294</v>
      </c>
      <c r="R456" s="26">
        <f>MYRANKS_H[[#This Row],[HR]]/10.4-VLOOKUP(MYRANKS_H[[#This Row],[POS]],ReplacementLevel_H[],COLUMN(ReplacementLevel_H[HR]),FALSE)</f>
        <v>-0.81153846153846165</v>
      </c>
      <c r="S456" s="26">
        <f>MYRANKS_H[[#This Row],[RBI]]/24.6-VLOOKUP(MYRANKS_H[[#This Row],[POS]],ReplacementLevel_H[],COLUMN(ReplacementLevel_H[RBI]),FALSE)</f>
        <v>-1.3082926829268293</v>
      </c>
      <c r="T456" s="26">
        <f>MYRANKS_H[[#This Row],[SB]]/9.4-VLOOKUP(MYRANKS_H[[#This Row],[POS]],ReplacementLevel_H[],COLUMN(ReplacementLevel_H[SB]),FALSE)</f>
        <v>-0.70170212765957463</v>
      </c>
      <c r="U456" s="26">
        <f>((MYRANKS_H[[#This Row],[H]]+1768)/(MYRANKS_H[[#This Row],[AB]]+6617)-0.267)/0.0024-VLOOKUP(MYRANKS_H[[#This Row],[POS]],ReplacementLevel_H[],COLUMN(ReplacementLevel_H[AVG]),FALSE)</f>
        <v>-0.16945943289597654</v>
      </c>
      <c r="V456" s="26">
        <f>MYRANKS_H[[#This Row],[RSGP]]+MYRANKS_H[[#This Row],[HRSGP]]+MYRANKS_H[[#This Row],[RBISGP]]+MYRANKS_H[[#This Row],[SBSGP]]+MYRANKS_H[[#This Row],[AVGSGP]]</f>
        <v>-4.6292853879476716</v>
      </c>
    </row>
    <row r="457" spans="1:22" ht="15" customHeight="1" x14ac:dyDescent="0.25">
      <c r="A457" s="7" t="s">
        <v>18687</v>
      </c>
      <c r="B457" s="8" t="str">
        <f>VLOOKUP(MYRANKS_H[[#This Row],[PLAYERID]],PLAYERIDMAP[],COLUMN(PLAYERIDMAP[LASTNAME]),FALSE)</f>
        <v>Inge</v>
      </c>
      <c r="C457" s="11" t="str">
        <f>VLOOKUP(MYRANKS_H[[#This Row],[PLAYERID]],PLAYERIDMAP[],COLUMN(PLAYERIDMAP[FIRSTNAME]),FALSE)</f>
        <v xml:space="preserve">Brandon </v>
      </c>
      <c r="D457" s="11" t="str">
        <f>VLOOKUP(MYRANKS_H[[#This Row],[PLAYERID]],PLAYERIDMAP[],COLUMN(PLAYERIDMAP[TEAM]),FALSE)</f>
        <v>OAK</v>
      </c>
      <c r="E457" s="11" t="str">
        <f>VLOOKUP(MYRANKS_H[[#This Row],[PLAYERID]],PLAYERIDMAP[],COLUMN(PLAYERIDMAP[POS]),FALSE)</f>
        <v>3B</v>
      </c>
      <c r="F457" s="11">
        <f>VLOOKUP(MYRANKS_H[[#This Row],[PLAYERID]],PLAYERIDMAP[],COLUMN(PLAYERIDMAP[IDFANGRAPHS]),FALSE)</f>
        <v>470</v>
      </c>
      <c r="G457" s="12">
        <f>VLOOKUP(MYRANKS_H[[#This Row],[IDFRANGRAPHS]],STEAMER_H[],COLUMN(STEAMER_H[PA]),FALSE)</f>
        <v>163</v>
      </c>
      <c r="H457" s="12">
        <f>VLOOKUP(MYRANKS_H[[#This Row],[IDFRANGRAPHS]],STEAMER_H[],COLUMN(STEAMER_H[AB]),FALSE)</f>
        <v>145</v>
      </c>
      <c r="I457" s="12">
        <f>VLOOKUP(MYRANKS_H[[#This Row],[IDFRANGRAPHS]],STEAMER_H[],COLUMN(STEAMER_H[H]),FALSE)</f>
        <v>32</v>
      </c>
      <c r="J457" s="12">
        <f>VLOOKUP(MYRANKS_H[[#This Row],[IDFRANGRAPHS]],STEAMER_H[],COLUMN(STEAMER_H[HR]),FALSE)</f>
        <v>4</v>
      </c>
      <c r="K457" s="12">
        <f>VLOOKUP(MYRANKS_H[[#This Row],[IDFRANGRAPHS]],STEAMER_H[],COLUMN(STEAMER_H[R]),FALSE)</f>
        <v>15</v>
      </c>
      <c r="L457" s="12">
        <f>VLOOKUP(MYRANKS_H[[#This Row],[IDFRANGRAPHS]],STEAMER_H[],COLUMN(STEAMER_H[RBI]),FALSE)</f>
        <v>17</v>
      </c>
      <c r="M457" s="12">
        <f>VLOOKUP(MYRANKS_H[[#This Row],[IDFRANGRAPHS]],STEAMER_H[],COLUMN(STEAMER_H[BB]),FALSE)</f>
        <v>14</v>
      </c>
      <c r="N457" s="12">
        <f>VLOOKUP(MYRANKS_H[[#This Row],[IDFRANGRAPHS]],STEAMER_H[],COLUMN(STEAMER_H[SO]),FALSE)</f>
        <v>42</v>
      </c>
      <c r="O457" s="12">
        <f>VLOOKUP(MYRANKS_H[[#This Row],[IDFRANGRAPHS]],STEAMER_H[],COLUMN(STEAMER_H[SB]),FALSE)</f>
        <v>0</v>
      </c>
      <c r="P457" s="14">
        <f>MYRANKS_H[[#This Row],[H]]/MYRANKS_H[[#This Row],[AB]]</f>
        <v>0.22068965517241379</v>
      </c>
      <c r="Q457" s="26">
        <f>MYRANKS_H[[#This Row],[R]]/24.6-VLOOKUP(MYRANKS_H[[#This Row],[POS]],ReplacementLevel_H[],COLUMN(ReplacementLevel_H[R]),FALSE)</f>
        <v>-1.5802439024390242</v>
      </c>
      <c r="R457" s="26">
        <f>MYRANKS_H[[#This Row],[HR]]/10.4-VLOOKUP(MYRANKS_H[[#This Row],[POS]],ReplacementLevel_H[],COLUMN(ReplacementLevel_H[HR]),FALSE)</f>
        <v>-1.1753846153846155</v>
      </c>
      <c r="S457" s="26">
        <f>MYRANKS_H[[#This Row],[RBI]]/24.6-VLOOKUP(MYRANKS_H[[#This Row],[POS]],ReplacementLevel_H[],COLUMN(ReplacementLevel_H[RBI]),FALSE)</f>
        <v>-1.6589430894308945</v>
      </c>
      <c r="T457" s="26">
        <f>MYRANKS_H[[#This Row],[SB]]/9.4-VLOOKUP(MYRANKS_H[[#This Row],[POS]],ReplacementLevel_H[],COLUMN(ReplacementLevel_H[SB]),FALSE)</f>
        <v>-0.45</v>
      </c>
      <c r="U457" s="26">
        <f>((MYRANKS_H[[#This Row],[H]]+1768)/(MYRANKS_H[[#This Row],[AB]]+6617)-0.267)/0.0024-VLOOKUP(MYRANKS_H[[#This Row],[POS]],ReplacementLevel_H[],COLUMN(ReplacementLevel_H[AVG]),FALSE)</f>
        <v>-0.14606921029281461</v>
      </c>
      <c r="V457" s="26">
        <f>MYRANKS_H[[#This Row],[RSGP]]+MYRANKS_H[[#This Row],[HRSGP]]+MYRANKS_H[[#This Row],[RBISGP]]+MYRANKS_H[[#This Row],[SBSGP]]+MYRANKS_H[[#This Row],[AVGSGP]]</f>
        <v>-5.0106408175473494</v>
      </c>
    </row>
    <row r="458" spans="1:22" ht="15" customHeight="1" x14ac:dyDescent="0.25">
      <c r="A458" s="8" t="s">
        <v>19565</v>
      </c>
      <c r="B458" s="15" t="str">
        <f>VLOOKUP(MYRANKS_H[[#This Row],[PLAYERID]],PLAYERIDMAP[],COLUMN(PLAYERIDMAP[LASTNAME]),FALSE)</f>
        <v>Nix</v>
      </c>
      <c r="C458" s="12" t="str">
        <f>VLOOKUP(MYRANKS_H[[#This Row],[PLAYERID]],PLAYERIDMAP[],COLUMN(PLAYERIDMAP[FIRSTNAME]),FALSE)</f>
        <v xml:space="preserve">Laynce </v>
      </c>
      <c r="D458" s="12" t="str">
        <f>VLOOKUP(MYRANKS_H[[#This Row],[PLAYERID]],PLAYERIDMAP[],COLUMN(PLAYERIDMAP[TEAM]),FALSE)</f>
        <v>PHI</v>
      </c>
      <c r="E458" s="12" t="str">
        <f>VLOOKUP(MYRANKS_H[[#This Row],[PLAYERID]],PLAYERIDMAP[],COLUMN(PLAYERIDMAP[POS]),FALSE)</f>
        <v>OF</v>
      </c>
      <c r="F458" s="12">
        <f>VLOOKUP(MYRANKS_H[[#This Row],[PLAYERID]],PLAYERIDMAP[],COLUMN(PLAYERIDMAP[IDFANGRAPHS]),FALSE)</f>
        <v>1766</v>
      </c>
      <c r="G458" s="12">
        <f>VLOOKUP(MYRANKS_H[[#This Row],[IDFRANGRAPHS]],STEAMER_H[],COLUMN(STEAMER_H[PA]),FALSE)</f>
        <v>163</v>
      </c>
      <c r="H458" s="12">
        <f>VLOOKUP(MYRANKS_H[[#This Row],[IDFRANGRAPHS]],STEAMER_H[],COLUMN(STEAMER_H[AB]),FALSE)</f>
        <v>147</v>
      </c>
      <c r="I458" s="12">
        <f>VLOOKUP(MYRANKS_H[[#This Row],[IDFRANGRAPHS]],STEAMER_H[],COLUMN(STEAMER_H[H]),FALSE)</f>
        <v>37</v>
      </c>
      <c r="J458" s="12">
        <f>VLOOKUP(MYRANKS_H[[#This Row],[IDFRANGRAPHS]],STEAMER_H[],COLUMN(STEAMER_H[HR]),FALSE)</f>
        <v>6</v>
      </c>
      <c r="K458" s="12">
        <f>VLOOKUP(MYRANKS_H[[#This Row],[IDFRANGRAPHS]],STEAMER_H[],COLUMN(STEAMER_H[R]),FALSE)</f>
        <v>17</v>
      </c>
      <c r="L458" s="12">
        <f>VLOOKUP(MYRANKS_H[[#This Row],[IDFRANGRAPHS]],STEAMER_H[],COLUMN(STEAMER_H[RBI]),FALSE)</f>
        <v>20</v>
      </c>
      <c r="M458" s="12">
        <f>VLOOKUP(MYRANKS_H[[#This Row],[IDFRANGRAPHS]],STEAMER_H[],COLUMN(STEAMER_H[BB]),FALSE)</f>
        <v>13</v>
      </c>
      <c r="N458" s="12">
        <f>VLOOKUP(MYRANKS_H[[#This Row],[IDFRANGRAPHS]],STEAMER_H[],COLUMN(STEAMER_H[SO]),FALSE)</f>
        <v>40</v>
      </c>
      <c r="O458" s="12">
        <f>VLOOKUP(MYRANKS_H[[#This Row],[IDFRANGRAPHS]],STEAMER_H[],COLUMN(STEAMER_H[SB]),FALSE)</f>
        <v>1</v>
      </c>
      <c r="P458" s="14">
        <f>MYRANKS_H[[#This Row],[H]]/MYRANKS_H[[#This Row],[AB]]</f>
        <v>0.25170068027210885</v>
      </c>
      <c r="Q458" s="26">
        <f>MYRANKS_H[[#This Row],[R]]/24.6-VLOOKUP(MYRANKS_H[[#This Row],[POS]],ReplacementLevel_H[],COLUMN(ReplacementLevel_H[R]),FALSE)</f>
        <v>-1.6789430894308945</v>
      </c>
      <c r="R458" s="26">
        <f>MYRANKS_H[[#This Row],[HR]]/10.4-VLOOKUP(MYRANKS_H[[#This Row],[POS]],ReplacementLevel_H[],COLUMN(ReplacementLevel_H[HR]),FALSE)</f>
        <v>-0.52307692307692322</v>
      </c>
      <c r="S458" s="26">
        <f>MYRANKS_H[[#This Row],[RBI]]/24.6-VLOOKUP(MYRANKS_H[[#This Row],[POS]],ReplacementLevel_H[],COLUMN(ReplacementLevel_H[RBI]),FALSE)</f>
        <v>-1.2269918699186992</v>
      </c>
      <c r="T458" s="26">
        <f>MYRANKS_H[[#This Row],[SB]]/9.4-VLOOKUP(MYRANKS_H[[#This Row],[POS]],ReplacementLevel_H[],COLUMN(ReplacementLevel_H[SB]),FALSE)</f>
        <v>-1.2336170212765958</v>
      </c>
      <c r="U458" s="26">
        <f>((MYRANKS_H[[#This Row],[H]]+1768)/(MYRANKS_H[[#This Row],[AB]]+6617)-0.267)/0.0024-VLOOKUP(MYRANKS_H[[#This Row],[POS]],ReplacementLevel_H[],COLUMN(ReplacementLevel_H[AVG]),FALSE)</f>
        <v>1.9138576779013948E-2</v>
      </c>
      <c r="V458" s="26">
        <f>MYRANKS_H[[#This Row],[RSGP]]+MYRANKS_H[[#This Row],[HRSGP]]+MYRANKS_H[[#This Row],[RBISGP]]+MYRANKS_H[[#This Row],[SBSGP]]+MYRANKS_H[[#This Row],[AVGSGP]]</f>
        <v>-4.6434903269240992</v>
      </c>
    </row>
    <row r="459" spans="1:22" ht="15" customHeight="1" x14ac:dyDescent="0.25">
      <c r="A459" s="7" t="s">
        <v>16942</v>
      </c>
      <c r="B459" s="8" t="str">
        <f>VLOOKUP(MYRANKS_H[[#This Row],[PLAYERID]],PLAYERIDMAP[],COLUMN(PLAYERIDMAP[LASTNAME]),FALSE)</f>
        <v>Adams</v>
      </c>
      <c r="C459" s="11" t="str">
        <f>VLOOKUP(MYRANKS_H[[#This Row],[PLAYERID]],PLAYERIDMAP[],COLUMN(PLAYERIDMAP[FIRSTNAME]),FALSE)</f>
        <v xml:space="preserve">Matt </v>
      </c>
      <c r="D459" s="11" t="str">
        <f>VLOOKUP(MYRANKS_H[[#This Row],[PLAYERID]],PLAYERIDMAP[],COLUMN(PLAYERIDMAP[TEAM]),FALSE)</f>
        <v>STL</v>
      </c>
      <c r="E459" s="11" t="str">
        <f>VLOOKUP(MYRANKS_H[[#This Row],[PLAYERID]],PLAYERIDMAP[],COLUMN(PLAYERIDMAP[POS]),FALSE)</f>
        <v>1B</v>
      </c>
      <c r="F459" s="11">
        <f>VLOOKUP(MYRANKS_H[[#This Row],[PLAYERID]],PLAYERIDMAP[],COLUMN(PLAYERIDMAP[IDFANGRAPHS]),FALSE)</f>
        <v>9393</v>
      </c>
      <c r="G459" s="12">
        <f>VLOOKUP(MYRANKS_H[[#This Row],[IDFRANGRAPHS]],STEAMER_H[],COLUMN(STEAMER_H[PA]),FALSE)</f>
        <v>100</v>
      </c>
      <c r="H459" s="12">
        <f>VLOOKUP(MYRANKS_H[[#This Row],[IDFRANGRAPHS]],STEAMER_H[],COLUMN(STEAMER_H[AB]),FALSE)</f>
        <v>92</v>
      </c>
      <c r="I459" s="12">
        <f>VLOOKUP(MYRANKS_H[[#This Row],[IDFRANGRAPHS]],STEAMER_H[],COLUMN(STEAMER_H[H]),FALSE)</f>
        <v>25</v>
      </c>
      <c r="J459" s="12">
        <f>VLOOKUP(MYRANKS_H[[#This Row],[IDFRANGRAPHS]],STEAMER_H[],COLUMN(STEAMER_H[HR]),FALSE)</f>
        <v>4</v>
      </c>
      <c r="K459" s="12">
        <f>VLOOKUP(MYRANKS_H[[#This Row],[IDFRANGRAPHS]],STEAMER_H[],COLUMN(STEAMER_H[R]),FALSE)</f>
        <v>11</v>
      </c>
      <c r="L459" s="12">
        <f>VLOOKUP(MYRANKS_H[[#This Row],[IDFRANGRAPHS]],STEAMER_H[],COLUMN(STEAMER_H[RBI]),FALSE)</f>
        <v>14</v>
      </c>
      <c r="M459" s="12">
        <f>VLOOKUP(MYRANKS_H[[#This Row],[IDFRANGRAPHS]],STEAMER_H[],COLUMN(STEAMER_H[BB]),FALSE)</f>
        <v>6</v>
      </c>
      <c r="N459" s="12">
        <f>VLOOKUP(MYRANKS_H[[#This Row],[IDFRANGRAPHS]],STEAMER_H[],COLUMN(STEAMER_H[SO]),FALSE)</f>
        <v>19</v>
      </c>
      <c r="O459" s="12">
        <f>VLOOKUP(MYRANKS_H[[#This Row],[IDFRANGRAPHS]],STEAMER_H[],COLUMN(STEAMER_H[SB]),FALSE)</f>
        <v>1</v>
      </c>
      <c r="P459" s="14">
        <f>MYRANKS_H[[#This Row],[H]]/MYRANKS_H[[#This Row],[AB]]</f>
        <v>0.27173913043478259</v>
      </c>
      <c r="Q459" s="26">
        <f>MYRANKS_H[[#This Row],[R]]/24.6-VLOOKUP(MYRANKS_H[[#This Row],[POS]],ReplacementLevel_H[],COLUMN(ReplacementLevel_H[R]),FALSE)</f>
        <v>-1.9228455284552846</v>
      </c>
      <c r="R459" s="26">
        <f>MYRANKS_H[[#This Row],[HR]]/10.4-VLOOKUP(MYRANKS_H[[#This Row],[POS]],ReplacementLevel_H[],COLUMN(ReplacementLevel_H[HR]),FALSE)</f>
        <v>-1.1553846153846155</v>
      </c>
      <c r="S459" s="26">
        <f>MYRANKS_H[[#This Row],[RBI]]/24.6-VLOOKUP(MYRANKS_H[[#This Row],[POS]],ReplacementLevel_H[],COLUMN(ReplacementLevel_H[RBI]),FALSE)</f>
        <v>-1.8908943089430894</v>
      </c>
      <c r="T459" s="26">
        <f>MYRANKS_H[[#This Row],[SB]]/9.4-VLOOKUP(MYRANKS_H[[#This Row],[POS]],ReplacementLevel_H[],COLUMN(ReplacementLevel_H[SB]),FALSE)</f>
        <v>-0.15361702127659577</v>
      </c>
      <c r="U459" s="26">
        <f>((MYRANKS_H[[#This Row],[H]]+1768)/(MYRANKS_H[[#This Row],[AB]]+6617)-0.267)/0.0024-VLOOKUP(MYRANKS_H[[#This Row],[POS]],ReplacementLevel_H[],COLUMN(ReplacementLevel_H[AVG]),FALSE)</f>
        <v>0.34539325284442124</v>
      </c>
      <c r="V459" s="26">
        <f>MYRANKS_H[[#This Row],[RSGP]]+MYRANKS_H[[#This Row],[HRSGP]]+MYRANKS_H[[#This Row],[RBISGP]]+MYRANKS_H[[#This Row],[SBSGP]]+MYRANKS_H[[#This Row],[AVGSGP]]</f>
        <v>-4.7773482212151643</v>
      </c>
    </row>
    <row r="460" spans="1:22" ht="15" customHeight="1" x14ac:dyDescent="0.25">
      <c r="A460" s="7" t="s">
        <v>18788</v>
      </c>
      <c r="B460" s="8" t="str">
        <f>VLOOKUP(MYRANKS_H[[#This Row],[PLAYERID]],PLAYERIDMAP[],COLUMN(PLAYERIDMAP[LASTNAME]),FALSE)</f>
        <v>Johnson</v>
      </c>
      <c r="C460" s="11" t="str">
        <f>VLOOKUP(MYRANKS_H[[#This Row],[PLAYERID]],PLAYERIDMAP[],COLUMN(PLAYERIDMAP[FIRSTNAME]),FALSE)</f>
        <v xml:space="preserve">Reed </v>
      </c>
      <c r="D460" s="11" t="str">
        <f>VLOOKUP(MYRANKS_H[[#This Row],[PLAYERID]],PLAYERIDMAP[],COLUMN(PLAYERIDMAP[TEAM]),FALSE)</f>
        <v>ATL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1702</v>
      </c>
      <c r="G460" s="12">
        <f>VLOOKUP(MYRANKS_H[[#This Row],[IDFRANGRAPHS]],STEAMER_H[],COLUMN(STEAMER_H[PA]),FALSE)</f>
        <v>205</v>
      </c>
      <c r="H460" s="12">
        <f>VLOOKUP(MYRANKS_H[[#This Row],[IDFRANGRAPHS]],STEAMER_H[],COLUMN(STEAMER_H[AB]),FALSE)</f>
        <v>189</v>
      </c>
      <c r="I460" s="12">
        <f>VLOOKUP(MYRANKS_H[[#This Row],[IDFRANGRAPHS]],STEAMER_H[],COLUMN(STEAMER_H[H]),FALSE)</f>
        <v>50</v>
      </c>
      <c r="J460" s="12">
        <f>VLOOKUP(MYRANKS_H[[#This Row],[IDFRANGRAPHS]],STEAMER_H[],COLUMN(STEAMER_H[HR]),FALSE)</f>
        <v>3</v>
      </c>
      <c r="K460" s="12">
        <f>VLOOKUP(MYRANKS_H[[#This Row],[IDFRANGRAPHS]],STEAMER_H[],COLUMN(STEAMER_H[R]),FALSE)</f>
        <v>20</v>
      </c>
      <c r="L460" s="12">
        <f>VLOOKUP(MYRANKS_H[[#This Row],[IDFRANGRAPHS]],STEAMER_H[],COLUMN(STEAMER_H[RBI]),FALSE)</f>
        <v>21</v>
      </c>
      <c r="M460" s="12">
        <f>VLOOKUP(MYRANKS_H[[#This Row],[IDFRANGRAPHS]],STEAMER_H[],COLUMN(STEAMER_H[BB]),FALSE)</f>
        <v>10</v>
      </c>
      <c r="N460" s="12">
        <f>VLOOKUP(MYRANKS_H[[#This Row],[IDFRANGRAPHS]],STEAMER_H[],COLUMN(STEAMER_H[SO]),FALSE)</f>
        <v>45</v>
      </c>
      <c r="O460" s="12">
        <f>VLOOKUP(MYRANKS_H[[#This Row],[IDFRANGRAPHS]],STEAMER_H[],COLUMN(STEAMER_H[SB]),FALSE)</f>
        <v>1</v>
      </c>
      <c r="P460" s="14">
        <f>MYRANKS_H[[#This Row],[H]]/MYRANKS_H[[#This Row],[AB]]</f>
        <v>0.26455026455026454</v>
      </c>
      <c r="Q460" s="26">
        <f>MYRANKS_H[[#This Row],[R]]/24.6-VLOOKUP(MYRANKS_H[[#This Row],[POS]],ReplacementLevel_H[],COLUMN(ReplacementLevel_H[R]),FALSE)</f>
        <v>-1.5569918699186993</v>
      </c>
      <c r="R460" s="26">
        <f>MYRANKS_H[[#This Row],[HR]]/10.4-VLOOKUP(MYRANKS_H[[#This Row],[POS]],ReplacementLevel_H[],COLUMN(ReplacementLevel_H[HR]),FALSE)</f>
        <v>-0.81153846153846165</v>
      </c>
      <c r="S460" s="26">
        <f>MYRANKS_H[[#This Row],[RBI]]/24.6-VLOOKUP(MYRANKS_H[[#This Row],[POS]],ReplacementLevel_H[],COLUMN(ReplacementLevel_H[RBI]),FALSE)</f>
        <v>-1.1863414634146343</v>
      </c>
      <c r="T460" s="26">
        <f>MYRANKS_H[[#This Row],[SB]]/9.4-VLOOKUP(MYRANKS_H[[#This Row],[POS]],ReplacementLevel_H[],COLUMN(ReplacementLevel_H[SB]),FALSE)</f>
        <v>-1.2336170212765958</v>
      </c>
      <c r="U460" s="26">
        <f>((MYRANKS_H[[#This Row],[H]]+1768)/(MYRANKS_H[[#This Row],[AB]]+6617)-0.267)/0.0024-VLOOKUP(MYRANKS_H[[#This Row],[POS]],ReplacementLevel_H[],COLUMN(ReplacementLevel_H[AVG]),FALSE)</f>
        <v>0.12885395239494679</v>
      </c>
      <c r="V460" s="26">
        <f>MYRANKS_H[[#This Row],[RSGP]]+MYRANKS_H[[#This Row],[HRSGP]]+MYRANKS_H[[#This Row],[RBISGP]]+MYRANKS_H[[#This Row],[SBSGP]]+MYRANKS_H[[#This Row],[AVGSGP]]</f>
        <v>-4.6596348637534444</v>
      </c>
    </row>
    <row r="461" spans="1:22" ht="15" customHeight="1" x14ac:dyDescent="0.25">
      <c r="A461" s="7" t="s">
        <v>19427</v>
      </c>
      <c r="B461" s="8" t="str">
        <f>VLOOKUP(MYRANKS_H[[#This Row],[PLAYERID]],PLAYERIDMAP[],COLUMN(PLAYERIDMAP[LASTNAME]),FALSE)</f>
        <v>Moore</v>
      </c>
      <c r="C461" s="11" t="str">
        <f>VLOOKUP(MYRANKS_H[[#This Row],[PLAYERID]],PLAYERIDMAP[],COLUMN(PLAYERIDMAP[FIRSTNAME]),FALSE)</f>
        <v xml:space="preserve">Scott </v>
      </c>
      <c r="D461" s="11" t="str">
        <f>VLOOKUP(MYRANKS_H[[#This Row],[PLAYERID]],PLAYERIDMAP[],COLUMN(PLAYERIDMAP[TEAM]),FALSE)</f>
        <v>HOU</v>
      </c>
      <c r="E461" s="11" t="str">
        <f>VLOOKUP(MYRANKS_H[[#This Row],[PLAYERID]],PLAYERIDMAP[],COLUMN(PLAYERIDMAP[POS]),FALSE)</f>
        <v>3B</v>
      </c>
      <c r="F461" s="11">
        <f>VLOOKUP(MYRANKS_H[[#This Row],[PLAYERID]],PLAYERIDMAP[],COLUMN(PLAYERIDMAP[IDFANGRAPHS]),FALSE)</f>
        <v>4390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90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3</v>
      </c>
      <c r="K461" s="12">
        <f>VLOOKUP(MYRANKS_H[[#This Row],[IDFRANGRAPHS]],STEAMER_H[],COLUMN(STEAMER_H[R]),FALSE)</f>
        <v>11</v>
      </c>
      <c r="L461" s="12">
        <f>VLOOKUP(MYRANKS_H[[#This Row],[IDFRANGRAPHS]],STEAMER_H[],COLUMN(STEAMER_H[RBI]),FALSE)</f>
        <v>13</v>
      </c>
      <c r="M461" s="12">
        <f>VLOOKUP(MYRANKS_H[[#This Row],[IDFRANGRAPHS]],STEAMER_H[],COLUMN(STEAMER_H[BB]),FALSE)</f>
        <v>8</v>
      </c>
      <c r="N461" s="12">
        <f>VLOOKUP(MYRANKS_H[[#This Row],[IDFRANGRAPHS]],STEAMER_H[],COLUMN(STEAMER_H[SO]),FALSE)</f>
        <v>21</v>
      </c>
      <c r="O461" s="12">
        <f>VLOOKUP(MYRANKS_H[[#This Row],[IDFRANGRAPHS]],STEAMER_H[],COLUMN(STEAMER_H[SB]),FALSE)</f>
        <v>0</v>
      </c>
      <c r="P461" s="14">
        <f>MYRANKS_H[[#This Row],[H]]/MYRANKS_H[[#This Row],[AB]]</f>
        <v>0.25555555555555554</v>
      </c>
      <c r="Q461" s="26">
        <f>MYRANKS_H[[#This Row],[R]]/24.6-VLOOKUP(MYRANKS_H[[#This Row],[POS]],ReplacementLevel_H[],COLUMN(ReplacementLevel_H[R]),FALSE)</f>
        <v>-1.7428455284552844</v>
      </c>
      <c r="R461" s="26">
        <f>MYRANKS_H[[#This Row],[HR]]/10.4-VLOOKUP(MYRANKS_H[[#This Row],[POS]],ReplacementLevel_H[],COLUMN(ReplacementLevel_H[HR]),FALSE)</f>
        <v>-1.2715384615384617</v>
      </c>
      <c r="S461" s="26">
        <f>MYRANKS_H[[#This Row],[RBI]]/24.6-VLOOKUP(MYRANKS_H[[#This Row],[POS]],ReplacementLevel_H[],COLUMN(ReplacementLevel_H[RBI]),FALSE)</f>
        <v>-1.8215447154471547</v>
      </c>
      <c r="T461" s="26">
        <f>MYRANKS_H[[#This Row],[SB]]/9.4-VLOOKUP(MYRANKS_H[[#This Row],[POS]],ReplacementLevel_H[],COLUMN(ReplacementLevel_H[SB]),FALSE)</f>
        <v>-0.45</v>
      </c>
      <c r="U461" s="26">
        <f>((MYRANKS_H[[#This Row],[H]]+1768)/(MYRANKS_H[[#This Row],[AB]]+6617)-0.267)/0.0024-VLOOKUP(MYRANKS_H[[#This Row],[POS]],ReplacementLevel_H[],COLUMN(ReplacementLevel_H[AVG]),FALSE)</f>
        <v>0.20435067839570628</v>
      </c>
      <c r="V461" s="26">
        <f>MYRANKS_H[[#This Row],[RSGP]]+MYRANKS_H[[#This Row],[HRSGP]]+MYRANKS_H[[#This Row],[RBISGP]]+MYRANKS_H[[#This Row],[SBSGP]]+MYRANKS_H[[#This Row],[AVGSGP]]</f>
        <v>-5.0815780270451949</v>
      </c>
    </row>
    <row r="462" spans="1:22" x14ac:dyDescent="0.25">
      <c r="A462" s="7" t="s">
        <v>17792</v>
      </c>
      <c r="B462" s="8" t="str">
        <f>VLOOKUP(MYRANKS_H[[#This Row],[PLAYERID]],PLAYERIDMAP[],COLUMN(PLAYERIDMAP[LASTNAME]),FALSE)</f>
        <v>Darnell</v>
      </c>
      <c r="C462" s="11" t="str">
        <f>VLOOKUP(MYRANKS_H[[#This Row],[PLAYERID]],PLAYERIDMAP[],COLUMN(PLAYERIDMAP[FIRSTNAME]),FALSE)</f>
        <v xml:space="preserve">James </v>
      </c>
      <c r="D462" s="11" t="str">
        <f>VLOOKUP(MYRANKS_H[[#This Row],[PLAYERID]],PLAYERIDMAP[],COLUMN(PLAYERIDMAP[TEAM]),FALSE)</f>
        <v>SD</v>
      </c>
      <c r="E462" s="11" t="str">
        <f>VLOOKUP(MYRANKS_H[[#This Row],[PLAYERID]],PLAYERIDMAP[],COLUMN(PLAYERIDMAP[POS]),FALSE)</f>
        <v>3B</v>
      </c>
      <c r="F462" s="11">
        <f>VLOOKUP(MYRANKS_H[[#This Row],[PLAYERID]],PLAYERIDMAP[],COLUMN(PLAYERIDMAP[IDFANGRAPHS]),FALSE)</f>
        <v>9060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88</v>
      </c>
      <c r="I462" s="12">
        <f>VLOOKUP(MYRANKS_H[[#This Row],[IDFRANGRAPHS]],STEAMER_H[],COLUMN(STEAMER_H[H]),FALSE)</f>
        <v>22</v>
      </c>
      <c r="J462" s="12">
        <f>VLOOKUP(MYRANKS_H[[#This Row],[IDFRANGRAPHS]],STEAMER_H[],COLUMN(STEAMER_H[HR]),FALSE)</f>
        <v>3</v>
      </c>
      <c r="K462" s="12">
        <f>VLOOKUP(MYRANKS_H[[#This Row],[IDFRANGRAPHS]],STEAMER_H[],COLUMN(STEAMER_H[R]),FALSE)</f>
        <v>10</v>
      </c>
      <c r="L462" s="12">
        <f>VLOOKUP(MYRANKS_H[[#This Row],[IDFRANGRAPHS]],STEAMER_H[],COLUMN(STEAMER_H[RBI]),FALSE)</f>
        <v>12</v>
      </c>
      <c r="M462" s="12">
        <f>VLOOKUP(MYRANKS_H[[#This Row],[IDFRANGRAPHS]],STEAMER_H[],COLUMN(STEAMER_H[BB]),FALSE)</f>
        <v>10</v>
      </c>
      <c r="N462" s="12">
        <f>VLOOKUP(MYRANKS_H[[#This Row],[IDFRANGRAPHS]],STEAMER_H[],COLUMN(STEAMER_H[SO]),FALSE)</f>
        <v>18</v>
      </c>
      <c r="O462" s="12">
        <f>VLOOKUP(MYRANKS_H[[#This Row],[IDFRANGRAPHS]],STEAMER_H[],COLUMN(STEAMER_H[SB]),FALSE)</f>
        <v>1</v>
      </c>
      <c r="P462" s="14">
        <f>MYRANKS_H[[#This Row],[H]]/MYRANKS_H[[#This Row],[AB]]</f>
        <v>0.25</v>
      </c>
      <c r="Q462" s="26">
        <f>MYRANKS_H[[#This Row],[R]]/24.6-VLOOKUP(MYRANKS_H[[#This Row],[POS]],ReplacementLevel_H[],COLUMN(ReplacementLevel_H[R]),FALSE)</f>
        <v>-1.7834959349593495</v>
      </c>
      <c r="R462" s="26">
        <f>MYRANKS_H[[#This Row],[HR]]/10.4-VLOOKUP(MYRANKS_H[[#This Row],[POS]],ReplacementLevel_H[],COLUMN(ReplacementLevel_H[HR]),FALSE)</f>
        <v>-1.2715384615384617</v>
      </c>
      <c r="S462" s="26">
        <f>MYRANKS_H[[#This Row],[RBI]]/24.6-VLOOKUP(MYRANKS_H[[#This Row],[POS]],ReplacementLevel_H[],COLUMN(ReplacementLevel_H[RBI]),FALSE)</f>
        <v>-1.8621951219512196</v>
      </c>
      <c r="T462" s="26">
        <f>MYRANKS_H[[#This Row],[SB]]/9.4-VLOOKUP(MYRANKS_H[[#This Row],[POS]],ReplacementLevel_H[],COLUMN(ReplacementLevel_H[SB]),FALSE)</f>
        <v>-0.34361702127659577</v>
      </c>
      <c r="U462" s="26">
        <f>((MYRANKS_H[[#This Row],[H]]+1768)/(MYRANKS_H[[#This Row],[AB]]+6617)-0.267)/0.0024-VLOOKUP(MYRANKS_H[[#This Row],[POS]],ReplacementLevel_H[],COLUMN(ReplacementLevel_H[AVG]),FALSE)</f>
        <v>0.17539647029579167</v>
      </c>
      <c r="V462" s="26">
        <f>MYRANKS_H[[#This Row],[RSGP]]+MYRANKS_H[[#This Row],[HRSGP]]+MYRANKS_H[[#This Row],[RBISGP]]+MYRANKS_H[[#This Row],[SBSGP]]+MYRANKS_H[[#This Row],[AVGSGP]]</f>
        <v>-5.085450069429835</v>
      </c>
    </row>
    <row r="463" spans="1:22" ht="15" customHeight="1" x14ac:dyDescent="0.25">
      <c r="A463" s="7" t="s">
        <v>18502</v>
      </c>
      <c r="B463" s="8" t="str">
        <f>VLOOKUP(MYRANKS_H[[#This Row],[PLAYERID]],PLAYERIDMAP[],COLUMN(PLAYERIDMAP[LASTNAME]),FALSE)</f>
        <v>Havens</v>
      </c>
      <c r="C463" s="11" t="str">
        <f>VLOOKUP(MYRANKS_H[[#This Row],[PLAYERID]],PLAYERIDMAP[],COLUMN(PLAYERIDMAP[FIRSTNAME]),FALSE)</f>
        <v xml:space="preserve">Reese </v>
      </c>
      <c r="D463" s="11" t="str">
        <f>VLOOKUP(MYRANKS_H[[#This Row],[PLAYERID]],PLAYERIDMAP[],COLUMN(PLAYERIDMAP[TEAM]),FALSE)</f>
        <v>NYM</v>
      </c>
      <c r="E463" s="11" t="str">
        <f>VLOOKUP(MYRANKS_H[[#This Row],[PLAYERID]],PLAYERIDMAP[],COLUMN(PLAYERIDMAP[POS]),FALSE)</f>
        <v>2B</v>
      </c>
      <c r="F463" s="11" t="str">
        <f>VLOOKUP(MYRANKS_H[[#This Row],[PLAYERID]],PLAYERIDMAP[],COLUMN(PLAYERIDMAP[IDFANGRAPHS]),FALSE)</f>
        <v>sa454377</v>
      </c>
      <c r="G463" s="12">
        <f>VLOOKUP(MYRANKS_H[[#This Row],[IDFRANGRAPHS]],STEAMER_H[],COLUMN(STEAMER_H[PA]),FALSE)</f>
        <v>100</v>
      </c>
      <c r="H463" s="12">
        <f>VLOOKUP(MYRANKS_H[[#This Row],[IDFRANGRAPHS]],STEAMER_H[],COLUMN(STEAMER_H[AB]),FALSE)</f>
        <v>89</v>
      </c>
      <c r="I463" s="12">
        <f>VLOOKUP(MYRANKS_H[[#This Row],[IDFRANGRAPHS]],STEAMER_H[],COLUMN(STEAMER_H[H]),FALSE)</f>
        <v>19</v>
      </c>
      <c r="J463" s="12">
        <f>VLOOKUP(MYRANKS_H[[#This Row],[IDFRANGRAPHS]],STEAMER_H[],COLUMN(STEAMER_H[HR]),FALSE)</f>
        <v>2</v>
      </c>
      <c r="K463" s="12">
        <f>VLOOKUP(MYRANKS_H[[#This Row],[IDFRANGRAPHS]],STEAMER_H[],COLUMN(STEAMER_H[R]),FALSE)</f>
        <v>9</v>
      </c>
      <c r="L463" s="12">
        <f>VLOOKUP(MYRANKS_H[[#This Row],[IDFRANGRAPHS]],STEAMER_H[],COLUMN(STEAMER_H[RBI]),FALSE)</f>
        <v>10</v>
      </c>
      <c r="M463" s="12">
        <f>VLOOKUP(MYRANKS_H[[#This Row],[IDFRANGRAPHS]],STEAMER_H[],COLUMN(STEAMER_H[BB]),FALSE)</f>
        <v>9</v>
      </c>
      <c r="N463" s="12">
        <f>VLOOKUP(MYRANKS_H[[#This Row],[IDFRANGRAPHS]],STEAMER_H[],COLUMN(STEAMER_H[SO]),FALSE)</f>
        <v>29</v>
      </c>
      <c r="O463" s="12">
        <f>VLOOKUP(MYRANKS_H[[#This Row],[IDFRANGRAPHS]],STEAMER_H[],COLUMN(STEAMER_H[SB]),FALSE)</f>
        <v>0</v>
      </c>
      <c r="P463" s="14">
        <f>MYRANKS_H[[#This Row],[H]]/MYRANKS_H[[#This Row],[AB]]</f>
        <v>0.21348314606741572</v>
      </c>
      <c r="Q463" s="26">
        <f>MYRANKS_H[[#This Row],[R]]/24.6-VLOOKUP(MYRANKS_H[[#This Row],[POS]],ReplacementLevel_H[],COLUMN(ReplacementLevel_H[R]),FALSE)</f>
        <v>-1.9041463414634148</v>
      </c>
      <c r="R463" s="26">
        <f>MYRANKS_H[[#This Row],[HR]]/10.4-VLOOKUP(MYRANKS_H[[#This Row],[POS]],ReplacementLevel_H[],COLUMN(ReplacementLevel_H[HR]),FALSE)</f>
        <v>-0.74769230769230766</v>
      </c>
      <c r="S463" s="26">
        <f>MYRANKS_H[[#This Row],[RBI]]/24.6-VLOOKUP(MYRANKS_H[[#This Row],[POS]],ReplacementLevel_H[],COLUMN(ReplacementLevel_H[RBI]),FALSE)</f>
        <v>-1.6934959349593497</v>
      </c>
      <c r="T463" s="26">
        <f>MYRANKS_H[[#This Row],[SB]]/9.4-VLOOKUP(MYRANKS_H[[#This Row],[POS]],ReplacementLevel_H[],COLUMN(ReplacementLevel_H[SB]),FALSE)</f>
        <v>-0.62</v>
      </c>
      <c r="U463" s="26">
        <f>((MYRANKS_H[[#This Row],[H]]+1768)/(MYRANKS_H[[#This Row],[AB]]+6617)-0.267)/0.0024-VLOOKUP(MYRANKS_H[[#This Row],[POS]],ReplacementLevel_H[],COLUMN(ReplacementLevel_H[AVG]),FALSE)</f>
        <v>-0.37759121185009614</v>
      </c>
      <c r="V463" s="26">
        <f>MYRANKS_H[[#This Row],[RSGP]]+MYRANKS_H[[#This Row],[HRSGP]]+MYRANKS_H[[#This Row],[RBISGP]]+MYRANKS_H[[#This Row],[SBSGP]]+MYRANKS_H[[#This Row],[AVGSGP]]</f>
        <v>-5.3429257959651686</v>
      </c>
    </row>
    <row r="464" spans="1:22" ht="15" customHeight="1" x14ac:dyDescent="0.25">
      <c r="A464" s="7" t="s">
        <v>19024</v>
      </c>
      <c r="B464" s="8" t="str">
        <f>VLOOKUP(MYRANKS_H[[#This Row],[PLAYERID]],PLAYERIDMAP[],COLUMN(PLAYERIDMAP[LASTNAME]),FALSE)</f>
        <v>Liddi</v>
      </c>
      <c r="C464" s="11" t="str">
        <f>VLOOKUP(MYRANKS_H[[#This Row],[PLAYERID]],PLAYERIDMAP[],COLUMN(PLAYERIDMAP[FIRSTNAME]),FALSE)</f>
        <v xml:space="preserve">Alex </v>
      </c>
      <c r="D464" s="11" t="str">
        <f>VLOOKUP(MYRANKS_H[[#This Row],[PLAYERID]],PLAYERIDMAP[],COLUMN(PLAYERIDMAP[TEAM]),FALSE)</f>
        <v>SEA</v>
      </c>
      <c r="E464" s="11" t="str">
        <f>VLOOKUP(MYRANKS_H[[#This Row],[PLAYERID]],PLAYERIDMAP[],COLUMN(PLAYERIDMAP[POS]),FALSE)</f>
        <v>3B</v>
      </c>
      <c r="F464" s="11">
        <f>VLOOKUP(MYRANKS_H[[#This Row],[PLAYERID]],PLAYERIDMAP[],COLUMN(PLAYERIDMAP[IDFANGRAPHS]),FALSE)</f>
        <v>5411</v>
      </c>
      <c r="G464" s="12">
        <f>VLOOKUP(MYRANKS_H[[#This Row],[IDFRANGRAPHS]],STEAMER_H[],COLUMN(STEAMER_H[PA]),FALSE)</f>
        <v>100</v>
      </c>
      <c r="H464" s="12">
        <f>VLOOKUP(MYRANKS_H[[#This Row],[IDFRANGRAPHS]],STEAMER_H[],COLUMN(STEAMER_H[AB]),FALSE)</f>
        <v>90</v>
      </c>
      <c r="I464" s="12">
        <f>VLOOKUP(MYRANKS_H[[#This Row],[IDFRANGRAPHS]],STEAMER_H[],COLUMN(STEAMER_H[H]),FALSE)</f>
        <v>22</v>
      </c>
      <c r="J464" s="12">
        <f>VLOOKUP(MYRANKS_H[[#This Row],[IDFRANGRAPHS]],STEAMER_H[],COLUMN(STEAMER_H[HR]),FALSE)</f>
        <v>3</v>
      </c>
      <c r="K464" s="12">
        <f>VLOOKUP(MYRANKS_H[[#This Row],[IDFRANGRAPHS]],STEAMER_H[],COLUMN(STEAMER_H[R]),FALSE)</f>
        <v>11</v>
      </c>
      <c r="L464" s="12">
        <f>VLOOKUP(MYRANKS_H[[#This Row],[IDFRANGRAPHS]],STEAMER_H[],COLUMN(STEAMER_H[RBI]),FALSE)</f>
        <v>11</v>
      </c>
      <c r="M464" s="12">
        <f>VLOOKUP(MYRANKS_H[[#This Row],[IDFRANGRAPHS]],STEAMER_H[],COLUMN(STEAMER_H[BB]),FALSE)</f>
        <v>8</v>
      </c>
      <c r="N464" s="12">
        <f>VLOOKUP(MYRANKS_H[[#This Row],[IDFRANGRAPHS]],STEAMER_H[],COLUMN(STEAMER_H[SO]),FALSE)</f>
        <v>26</v>
      </c>
      <c r="O464" s="12">
        <f>VLOOKUP(MYRANKS_H[[#This Row],[IDFRANGRAPHS]],STEAMER_H[],COLUMN(STEAMER_H[SB]),FALSE)</f>
        <v>1</v>
      </c>
      <c r="P464" s="14">
        <f>MYRANKS_H[[#This Row],[H]]/MYRANKS_H[[#This Row],[AB]]</f>
        <v>0.24444444444444444</v>
      </c>
      <c r="Q464" s="26">
        <f>MYRANKS_H[[#This Row],[R]]/24.6-VLOOKUP(MYRANKS_H[[#This Row],[POS]],ReplacementLevel_H[],COLUMN(ReplacementLevel_H[R]),FALSE)</f>
        <v>-1.7428455284552844</v>
      </c>
      <c r="R464" s="26">
        <f>MYRANKS_H[[#This Row],[HR]]/10.4-VLOOKUP(MYRANKS_H[[#This Row],[POS]],ReplacementLevel_H[],COLUMN(ReplacementLevel_H[HR]),FALSE)</f>
        <v>-1.2715384615384617</v>
      </c>
      <c r="S464" s="26">
        <f>MYRANKS_H[[#This Row],[RBI]]/24.6-VLOOKUP(MYRANKS_H[[#This Row],[POS]],ReplacementLevel_H[],COLUMN(ReplacementLevel_H[RBI]),FALSE)</f>
        <v>-1.9028455284552845</v>
      </c>
      <c r="T464" s="26">
        <f>MYRANKS_H[[#This Row],[SB]]/9.4-VLOOKUP(MYRANKS_H[[#This Row],[POS]],ReplacementLevel_H[],COLUMN(ReplacementLevel_H[SB]),FALSE)</f>
        <v>-0.34361702127659577</v>
      </c>
      <c r="U464" s="26">
        <f>((MYRANKS_H[[#This Row],[H]]+1768)/(MYRANKS_H[[#This Row],[AB]]+6617)-0.267)/0.0024-VLOOKUP(MYRANKS_H[[#This Row],[POS]],ReplacementLevel_H[],COLUMN(ReplacementLevel_H[AVG]),FALSE)</f>
        <v>0.14222652949653414</v>
      </c>
      <c r="V464" s="26">
        <f>MYRANKS_H[[#This Row],[RSGP]]+MYRANKS_H[[#This Row],[HRSGP]]+MYRANKS_H[[#This Row],[RBISGP]]+MYRANKS_H[[#This Row],[SBSGP]]+MYRANKS_H[[#This Row],[AVGSGP]]</f>
        <v>-5.1186200102290922</v>
      </c>
    </row>
    <row r="465" spans="1:22" ht="15" customHeight="1" x14ac:dyDescent="0.25">
      <c r="A465" s="8" t="s">
        <v>20235</v>
      </c>
      <c r="B465" s="15" t="str">
        <f>VLOOKUP(MYRANKS_H[[#This Row],[PLAYERID]],PLAYERIDMAP[],COLUMN(PLAYERIDMAP[LASTNAME]),FALSE)</f>
        <v>Sappelt</v>
      </c>
      <c r="C465" s="12" t="str">
        <f>VLOOKUP(MYRANKS_H[[#This Row],[PLAYERID]],PLAYERIDMAP[],COLUMN(PLAYERIDMAP[FIRSTNAME]),FALSE)</f>
        <v xml:space="preserve">Dave </v>
      </c>
      <c r="D465" s="12" t="str">
        <f>VLOOKUP(MYRANKS_H[[#This Row],[PLAYERID]],PLAYERIDMAP[],COLUMN(PLAYERIDMAP[TEAM]),FALSE)</f>
        <v>CHC</v>
      </c>
      <c r="E465" s="12" t="str">
        <f>VLOOKUP(MYRANKS_H[[#This Row],[PLAYERID]],PLAYERIDMAP[],COLUMN(PLAYERIDMAP[POS]),FALSE)</f>
        <v>OF</v>
      </c>
      <c r="F465" s="12">
        <f>VLOOKUP(MYRANKS_H[[#This Row],[PLAYERID]],PLAYERIDMAP[],COLUMN(PLAYERIDMAP[IDFANGRAPHS]),FALSE)</f>
        <v>6898</v>
      </c>
      <c r="G465" s="12">
        <f>VLOOKUP(MYRANKS_H[[#This Row],[IDFRANGRAPHS]],STEAMER_H[],COLUMN(STEAMER_H[PA]),FALSE)</f>
        <v>165</v>
      </c>
      <c r="H465" s="12">
        <f>VLOOKUP(MYRANKS_H[[#This Row],[IDFRANGRAPHS]],STEAMER_H[],COLUMN(STEAMER_H[AB]),FALSE)</f>
        <v>151</v>
      </c>
      <c r="I465" s="12">
        <f>VLOOKUP(MYRANKS_H[[#This Row],[IDFRANGRAPHS]],STEAMER_H[],COLUMN(STEAMER_H[H]),FALSE)</f>
        <v>41</v>
      </c>
      <c r="J465" s="12">
        <f>VLOOKUP(MYRANKS_H[[#This Row],[IDFRANGRAPHS]],STEAMER_H[],COLUMN(STEAMER_H[HR]),FALSE)</f>
        <v>3</v>
      </c>
      <c r="K465" s="12">
        <f>VLOOKUP(MYRANKS_H[[#This Row],[IDFRANGRAPHS]],STEAMER_H[],COLUMN(STEAMER_H[R]),FALSE)</f>
        <v>17</v>
      </c>
      <c r="L465" s="12">
        <f>VLOOKUP(MYRANKS_H[[#This Row],[IDFRANGRAPHS]],STEAMER_H[],COLUMN(STEAMER_H[RBI]),FALSE)</f>
        <v>15</v>
      </c>
      <c r="M465" s="12">
        <f>VLOOKUP(MYRANKS_H[[#This Row],[IDFRANGRAPHS]],STEAMER_H[],COLUMN(STEAMER_H[BB]),FALSE)</f>
        <v>10</v>
      </c>
      <c r="N465" s="12">
        <f>VLOOKUP(MYRANKS_H[[#This Row],[IDFRANGRAPHS]],STEAMER_H[],COLUMN(STEAMER_H[SO]),FALSE)</f>
        <v>22</v>
      </c>
      <c r="O465" s="12">
        <f>VLOOKUP(MYRANKS_H[[#This Row],[IDFRANGRAPHS]],STEAMER_H[],COLUMN(STEAMER_H[SB]),FALSE)</f>
        <v>3</v>
      </c>
      <c r="P465" s="14">
        <f>MYRANKS_H[[#This Row],[H]]/MYRANKS_H[[#This Row],[AB]]</f>
        <v>0.27152317880794702</v>
      </c>
      <c r="Q465" s="26">
        <f>MYRANKS_H[[#This Row],[R]]/24.6-VLOOKUP(MYRANKS_H[[#This Row],[POS]],ReplacementLevel_H[],COLUMN(ReplacementLevel_H[R]),FALSE)</f>
        <v>-1.6789430894308945</v>
      </c>
      <c r="R465" s="26">
        <f>MYRANKS_H[[#This Row],[HR]]/10.4-VLOOKUP(MYRANKS_H[[#This Row],[POS]],ReplacementLevel_H[],COLUMN(ReplacementLevel_H[HR]),FALSE)</f>
        <v>-0.81153846153846165</v>
      </c>
      <c r="S465" s="26">
        <f>MYRANKS_H[[#This Row],[RBI]]/24.6-VLOOKUP(MYRANKS_H[[#This Row],[POS]],ReplacementLevel_H[],COLUMN(ReplacementLevel_H[RBI]),FALSE)</f>
        <v>-1.4302439024390243</v>
      </c>
      <c r="T465" s="26">
        <f>MYRANKS_H[[#This Row],[SB]]/9.4-VLOOKUP(MYRANKS_H[[#This Row],[POS]],ReplacementLevel_H[],COLUMN(ReplacementLevel_H[SB]),FALSE)</f>
        <v>-1.0208510638297874</v>
      </c>
      <c r="U465" s="26">
        <f>((MYRANKS_H[[#This Row],[H]]+1768)/(MYRANKS_H[[#This Row],[AB]]+6617)-0.267)/0.0024-VLOOKUP(MYRANKS_H[[#This Row],[POS]],ReplacementLevel_H[],COLUMN(ReplacementLevel_H[AVG]),FALSE)</f>
        <v>0.19968085106381367</v>
      </c>
      <c r="V465" s="26">
        <f>MYRANKS_H[[#This Row],[RSGP]]+MYRANKS_H[[#This Row],[HRSGP]]+MYRANKS_H[[#This Row],[RBISGP]]+MYRANKS_H[[#This Row],[SBSGP]]+MYRANKS_H[[#This Row],[AVGSGP]]</f>
        <v>-4.7418956661743543</v>
      </c>
    </row>
    <row r="466" spans="1:22" ht="15" customHeight="1" x14ac:dyDescent="0.25">
      <c r="A466" s="7" t="s">
        <v>18946</v>
      </c>
      <c r="B466" s="8" t="str">
        <f>VLOOKUP(MYRANKS_H[[#This Row],[PLAYERID]],PLAYERIDMAP[],COLUMN(PLAYERIDMAP[LASTNAME]),FALSE)</f>
        <v>LaHair</v>
      </c>
      <c r="C466" s="11" t="str">
        <f>VLOOKUP(MYRANKS_H[[#This Row],[PLAYERID]],PLAYERIDMAP[],COLUMN(PLAYERIDMAP[FIRSTNAME]),FALSE)</f>
        <v xml:space="preserve">Bryan </v>
      </c>
      <c r="D466" s="11" t="str">
        <f>VLOOKUP(MYRANKS_H[[#This Row],[PLAYERID]],PLAYERIDMAP[],COLUMN(PLAYERIDMAP[TEAM]),FALSE)</f>
        <v>CHC</v>
      </c>
      <c r="E466" s="11" t="str">
        <f>VLOOKUP(MYRANKS_H[[#This Row],[PLAYERID]],PLAYERIDMAP[],COLUMN(PLAYERIDMAP[POS]),FALSE)</f>
        <v>1B</v>
      </c>
      <c r="F466" s="11">
        <f>VLOOKUP(MYRANKS_H[[#This Row],[PLAYERID]],PLAYERIDMAP[],COLUMN(PLAYERIDMAP[IDFANGRAPHS]),FALSE)</f>
        <v>5462</v>
      </c>
      <c r="G466" s="12">
        <f>VLOOKUP(MYRANKS_H[[#This Row],[IDFRANGRAPHS]],STEAMER_H[],COLUMN(STEAMER_H[PA]),FALSE)</f>
        <v>100</v>
      </c>
      <c r="H466" s="12">
        <f>VLOOKUP(MYRANKS_H[[#This Row],[IDFRANGRAPHS]],STEAMER_H[],COLUMN(STEAMER_H[AB]),FALSE)</f>
        <v>89</v>
      </c>
      <c r="I466" s="12">
        <f>VLOOKUP(MYRANKS_H[[#This Row],[IDFRANGRAPHS]],STEAMER_H[],COLUMN(STEAMER_H[H]),FALSE)</f>
        <v>23</v>
      </c>
      <c r="J466" s="12">
        <f>VLOOKUP(MYRANKS_H[[#This Row],[IDFRANGRAPHS]],STEAMER_H[],COLUMN(STEAMER_H[HR]),FALSE)</f>
        <v>4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13</v>
      </c>
      <c r="M466" s="12">
        <f>VLOOKUP(MYRANKS_H[[#This Row],[IDFRANGRAPHS]],STEAMER_H[],COLUMN(STEAMER_H[BB]),FALSE)</f>
        <v>10</v>
      </c>
      <c r="N466" s="12">
        <f>VLOOKUP(MYRANKS_H[[#This Row],[IDFRANGRAPHS]],STEAMER_H[],COLUMN(STEAMER_H[SO]),FALSE)</f>
        <v>26</v>
      </c>
      <c r="O466" s="12">
        <f>VLOOKUP(MYRANKS_H[[#This Row],[IDFRANGRAPHS]],STEAMER_H[],COLUMN(STEAMER_H[SB]),FALSE)</f>
        <v>1</v>
      </c>
      <c r="P466" s="14">
        <f>MYRANKS_H[[#This Row],[H]]/MYRANKS_H[[#This Row],[AB]]</f>
        <v>0.25842696629213485</v>
      </c>
      <c r="Q466" s="26">
        <f>MYRANKS_H[[#This Row],[R]]/24.6-VLOOKUP(MYRANKS_H[[#This Row],[POS]],ReplacementLevel_H[],COLUMN(ReplacementLevel_H[R]),FALSE)</f>
        <v>-1.9228455284552846</v>
      </c>
      <c r="R466" s="26">
        <f>MYRANKS_H[[#This Row],[HR]]/10.4-VLOOKUP(MYRANKS_H[[#This Row],[POS]],ReplacementLevel_H[],COLUMN(ReplacementLevel_H[HR]),FALSE)</f>
        <v>-1.1553846153846155</v>
      </c>
      <c r="S466" s="26">
        <f>MYRANKS_H[[#This Row],[RBI]]/24.6-VLOOKUP(MYRANKS_H[[#This Row],[POS]],ReplacementLevel_H[],COLUMN(ReplacementLevel_H[RBI]),FALSE)</f>
        <v>-1.9315447154471546</v>
      </c>
      <c r="T466" s="26">
        <f>MYRANKS_H[[#This Row],[SB]]/9.4-VLOOKUP(MYRANKS_H[[#This Row],[POS]],ReplacementLevel_H[],COLUMN(ReplacementLevel_H[SB]),FALSE)</f>
        <v>-0.15361702127659577</v>
      </c>
      <c r="U466" s="26">
        <f>((MYRANKS_H[[#This Row],[H]]+1768)/(MYRANKS_H[[#This Row],[AB]]+6617)-0.267)/0.0024-VLOOKUP(MYRANKS_H[[#This Row],[POS]],ReplacementLevel_H[],COLUMN(ReplacementLevel_H[AVG]),FALSE)</f>
        <v>0.2709424396063157</v>
      </c>
      <c r="V466" s="26">
        <f>MYRANKS_H[[#This Row],[RSGP]]+MYRANKS_H[[#This Row],[HRSGP]]+MYRANKS_H[[#This Row],[RBISGP]]+MYRANKS_H[[#This Row],[SBSGP]]+MYRANKS_H[[#This Row],[AVGSGP]]</f>
        <v>-4.8924494409573347</v>
      </c>
    </row>
    <row r="467" spans="1:22" ht="15" customHeight="1" x14ac:dyDescent="0.25">
      <c r="A467" s="8" t="s">
        <v>20538</v>
      </c>
      <c r="B467" s="15" t="str">
        <f>VLOOKUP(MYRANKS_H[[#This Row],[PLAYERID]],PLAYERIDMAP[],COLUMN(PLAYERIDMAP[LASTNAME]),FALSE)</f>
        <v>Triunfel</v>
      </c>
      <c r="C467" s="12" t="str">
        <f>VLOOKUP(MYRANKS_H[[#This Row],[PLAYERID]],PLAYERIDMAP[],COLUMN(PLAYERIDMAP[FIRSTNAME]),FALSE)</f>
        <v xml:space="preserve">Carlos </v>
      </c>
      <c r="D467" s="12" t="str">
        <f>VLOOKUP(MYRANKS_H[[#This Row],[PLAYERID]],PLAYERIDMAP[],COLUMN(PLAYERIDMAP[TEAM]),FALSE)</f>
        <v>SEA</v>
      </c>
      <c r="E467" s="12" t="str">
        <f>VLOOKUP(MYRANKS_H[[#This Row],[PLAYERID]],PLAYERIDMAP[],COLUMN(PLAYERIDMAP[POS]),FALSE)</f>
        <v>SS</v>
      </c>
      <c r="F467" s="12">
        <f>VLOOKUP(MYRANKS_H[[#This Row],[PLAYERID]],PLAYERIDMAP[],COLUMN(PLAYERIDMAP[IDFANGRAPHS]),FALSE)</f>
        <v>193</v>
      </c>
      <c r="G467" s="12">
        <f>VLOOKUP(MYRANKS_H[[#This Row],[IDFRANGRAPHS]],STEAMER_H[],COLUMN(STEAMER_H[PA]),FALSE)</f>
        <v>147</v>
      </c>
      <c r="H467" s="12">
        <f>VLOOKUP(MYRANKS_H[[#This Row],[IDFRANGRAPHS]],STEAMER_H[],COLUMN(STEAMER_H[AB]),FALSE)</f>
        <v>137</v>
      </c>
      <c r="I467" s="12">
        <f>VLOOKUP(MYRANKS_H[[#This Row],[IDFRANGRAPHS]],STEAMER_H[],COLUMN(STEAMER_H[H]),FALSE)</f>
        <v>34</v>
      </c>
      <c r="J467" s="12">
        <f>VLOOKUP(MYRANKS_H[[#This Row],[IDFRANGRAPHS]],STEAMER_H[],COLUMN(STEAMER_H[HR]),FALSE)</f>
        <v>2</v>
      </c>
      <c r="K467" s="12">
        <f>VLOOKUP(MYRANKS_H[[#This Row],[IDFRANGRAPHS]],STEAMER_H[],COLUMN(STEAMER_H[R]),FALSE)</f>
        <v>14</v>
      </c>
      <c r="L467" s="12">
        <f>VLOOKUP(MYRANKS_H[[#This Row],[IDFRANGRAPHS]],STEAMER_H[],COLUMN(STEAMER_H[RBI]),FALSE)</f>
        <v>13</v>
      </c>
      <c r="M467" s="12">
        <f>VLOOKUP(MYRANKS_H[[#This Row],[IDFRANGRAPHS]],STEAMER_H[],COLUMN(STEAMER_H[BB]),FALSE)</f>
        <v>6</v>
      </c>
      <c r="N467" s="12">
        <f>VLOOKUP(MYRANKS_H[[#This Row],[IDFRANGRAPHS]],STEAMER_H[],COLUMN(STEAMER_H[SO]),FALSE)</f>
        <v>23</v>
      </c>
      <c r="O467" s="12">
        <f>VLOOKUP(MYRANKS_H[[#This Row],[IDFRANGRAPHS]],STEAMER_H[],COLUMN(STEAMER_H[SB]),FALSE)</f>
        <v>2</v>
      </c>
      <c r="P467" s="14">
        <f>MYRANKS_H[[#This Row],[H]]/MYRANKS_H[[#This Row],[AB]]</f>
        <v>0.24817518248175183</v>
      </c>
      <c r="Q467" s="26">
        <f>MYRANKS_H[[#This Row],[R]]/24.6-VLOOKUP(MYRANKS_H[[#This Row],[POS]],ReplacementLevel_H[],COLUMN(ReplacementLevel_H[R]),FALSE)</f>
        <v>-1.5108943089430895</v>
      </c>
      <c r="R467" s="26">
        <f>MYRANKS_H[[#This Row],[HR]]/10.4-VLOOKUP(MYRANKS_H[[#This Row],[POS]],ReplacementLevel_H[],COLUMN(ReplacementLevel_H[HR]),FALSE)</f>
        <v>-0.70769230769230773</v>
      </c>
      <c r="S467" s="26">
        <f>MYRANKS_H[[#This Row],[RBI]]/24.6-VLOOKUP(MYRANKS_H[[#This Row],[POS]],ReplacementLevel_H[],COLUMN(ReplacementLevel_H[RBI]),FALSE)</f>
        <v>-1.4115447154471545</v>
      </c>
      <c r="T467" s="26">
        <f>MYRANKS_H[[#This Row],[SB]]/9.4-VLOOKUP(MYRANKS_H[[#This Row],[POS]],ReplacementLevel_H[],COLUMN(ReplacementLevel_H[SB]),FALSE)</f>
        <v>-1.2572340425531914</v>
      </c>
      <c r="U467" s="26">
        <f>((MYRANKS_H[[#This Row],[H]]+1768)/(MYRANKS_H[[#This Row],[AB]]+6617)-0.267)/0.0024-VLOOKUP(MYRANKS_H[[#This Row],[POS]],ReplacementLevel_H[],COLUMN(ReplacementLevel_H[AVG]),FALSE)</f>
        <v>4.8690158918164556E-2</v>
      </c>
      <c r="V467" s="26">
        <f>MYRANKS_H[[#This Row],[RSGP]]+MYRANKS_H[[#This Row],[HRSGP]]+MYRANKS_H[[#This Row],[RBISGP]]+MYRANKS_H[[#This Row],[SBSGP]]+MYRANKS_H[[#This Row],[AVGSGP]]</f>
        <v>-4.8386752157175783</v>
      </c>
    </row>
    <row r="468" spans="1:22" x14ac:dyDescent="0.25">
      <c r="A468" s="7" t="s">
        <v>17861</v>
      </c>
      <c r="B468" s="8" t="str">
        <f>VLOOKUP(MYRANKS_H[[#This Row],[PLAYERID]],PLAYERIDMAP[],COLUMN(PLAYERIDMAP[LASTNAME]),FALSE)</f>
        <v>DeRosa</v>
      </c>
      <c r="C468" s="11" t="str">
        <f>VLOOKUP(MYRANKS_H[[#This Row],[PLAYERID]],PLAYERIDMAP[],COLUMN(PLAYERIDMAP[FIRSTNAME]),FALSE)</f>
        <v xml:space="preserve">Mark </v>
      </c>
      <c r="D468" s="11" t="str">
        <f>VLOOKUP(MYRANKS_H[[#This Row],[PLAYERID]],PLAYERIDMAP[],COLUMN(PLAYERIDMAP[TEAM]),FALSE)</f>
        <v>TOR</v>
      </c>
      <c r="E468" s="11" t="str">
        <f>VLOOKUP(MYRANKS_H[[#This Row],[PLAYERID]],PLAYERIDMAP[],COLUMN(PLAYERIDMAP[POS]),FALSE)</f>
        <v>3B</v>
      </c>
      <c r="F468" s="11">
        <f>VLOOKUP(MYRANKS_H[[#This Row],[PLAYERID]],PLAYERIDMAP[],COLUMN(PLAYERIDMAP[IDFANGRAPHS]),FALSE)</f>
        <v>1392</v>
      </c>
      <c r="G468" s="12">
        <f>VLOOKUP(MYRANKS_H[[#This Row],[IDFRANGRAPHS]],STEAMER_H[],COLUMN(STEAMER_H[PA]),FALSE)</f>
        <v>100</v>
      </c>
      <c r="H468" s="12">
        <f>VLOOKUP(MYRANKS_H[[#This Row],[IDFRANGRAPHS]],STEAMER_H[],COLUMN(STEAMER_H[AB]),FALSE)</f>
        <v>89</v>
      </c>
      <c r="I468" s="12">
        <f>VLOOKUP(MYRANKS_H[[#This Row],[IDFRANGRAPHS]],STEAMER_H[],COLUMN(STEAMER_H[H]),FALSE)</f>
        <v>22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11</v>
      </c>
      <c r="L468" s="12">
        <f>VLOOKUP(MYRANKS_H[[#This Row],[IDFRANGRAPHS]],STEAMER_H[],COLUMN(STEAMER_H[RBI]),FALSE)</f>
        <v>9</v>
      </c>
      <c r="M468" s="12">
        <f>VLOOKUP(MYRANKS_H[[#This Row],[IDFRANGRAPHS]],STEAMER_H[],COLUMN(STEAMER_H[BB]),FALSE)</f>
        <v>9</v>
      </c>
      <c r="N468" s="12">
        <f>VLOOKUP(MYRANKS_H[[#This Row],[IDFRANGRAPHS]],STEAMER_H[],COLUMN(STEAMER_H[SO]),FALSE)</f>
        <v>18</v>
      </c>
      <c r="O468" s="12">
        <f>VLOOKUP(MYRANKS_H[[#This Row],[IDFRANGRAPHS]],STEAMER_H[],COLUMN(STEAMER_H[SB]),FALSE)</f>
        <v>2</v>
      </c>
      <c r="P468" s="14">
        <f>MYRANKS_H[[#This Row],[H]]/MYRANKS_H[[#This Row],[AB]]</f>
        <v>0.24719101123595505</v>
      </c>
      <c r="Q468" s="26">
        <f>MYRANKS_H[[#This Row],[R]]/24.6-VLOOKUP(MYRANKS_H[[#This Row],[POS]],ReplacementLevel_H[],COLUMN(ReplacementLevel_H[R]),FALSE)</f>
        <v>-1.7428455284552844</v>
      </c>
      <c r="R468" s="26">
        <f>MYRANKS_H[[#This Row],[HR]]/10.4-VLOOKUP(MYRANKS_H[[#This Row],[POS]],ReplacementLevel_H[],COLUMN(ReplacementLevel_H[HR]),FALSE)</f>
        <v>-1.3676923076923078</v>
      </c>
      <c r="S468" s="26">
        <f>MYRANKS_H[[#This Row],[RBI]]/24.6-VLOOKUP(MYRANKS_H[[#This Row],[POS]],ReplacementLevel_H[],COLUMN(ReplacementLevel_H[RBI]),FALSE)</f>
        <v>-1.9841463414634148</v>
      </c>
      <c r="T468" s="26">
        <f>MYRANKS_H[[#This Row],[SB]]/9.4-VLOOKUP(MYRANKS_H[[#This Row],[POS]],ReplacementLevel_H[],COLUMN(ReplacementLevel_H[SB]),FALSE)</f>
        <v>-0.2372340425531915</v>
      </c>
      <c r="U468" s="26">
        <f>((MYRANKS_H[[#This Row],[H]]+1768)/(MYRANKS_H[[#This Row],[AB]]+6617)-0.267)/0.0024-VLOOKUP(MYRANKS_H[[#This Row],[POS]],ReplacementLevel_H[],COLUMN(ReplacementLevel_H[AVG]),FALSE)</f>
        <v>0.15880902674222433</v>
      </c>
      <c r="V468" s="26">
        <f>MYRANKS_H[[#This Row],[RSGP]]+MYRANKS_H[[#This Row],[HRSGP]]+MYRANKS_H[[#This Row],[RBISGP]]+MYRANKS_H[[#This Row],[SBSGP]]+MYRANKS_H[[#This Row],[AVGSGP]]</f>
        <v>-5.1731091934219737</v>
      </c>
    </row>
    <row r="469" spans="1:22" ht="15" customHeight="1" x14ac:dyDescent="0.25">
      <c r="A469" s="7" t="s">
        <v>17200</v>
      </c>
      <c r="B469" s="8" t="str">
        <f>VLOOKUP(MYRANKS_H[[#This Row],[PLAYERID]],PLAYERIDMAP[],COLUMN(PLAYERIDMAP[LASTNAME]),FALSE)</f>
        <v>Bell</v>
      </c>
      <c r="C469" s="11" t="str">
        <f>VLOOKUP(MYRANKS_H[[#This Row],[PLAYERID]],PLAYERIDMAP[],COLUMN(PLAYERIDMAP[FIRSTNAME]),FALSE)</f>
        <v xml:space="preserve">Josh </v>
      </c>
      <c r="D469" s="11" t="str">
        <f>VLOOKUP(MYRANKS_H[[#This Row],[PLAYERID]],PLAYERIDMAP[],COLUMN(PLAYERIDMAP[TEAM]),FALSE)</f>
        <v>ARI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2510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91</v>
      </c>
      <c r="I469" s="12">
        <f>VLOOKUP(MYRANKS_H[[#This Row],[IDFRANGRAPHS]],STEAMER_H[],COLUMN(STEAMER_H[H]),FALSE)</f>
        <v>22</v>
      </c>
      <c r="J469" s="12">
        <f>VLOOKUP(MYRANKS_H[[#This Row],[IDFRANGRAPHS]],STEAMER_H[],COLUMN(STEAMER_H[HR]),FALSE)</f>
        <v>3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11</v>
      </c>
      <c r="M469" s="12">
        <f>VLOOKUP(MYRANKS_H[[#This Row],[IDFRANGRAPHS]],STEAMER_H[],COLUMN(STEAMER_H[BB]),FALSE)</f>
        <v>7</v>
      </c>
      <c r="N469" s="12">
        <f>VLOOKUP(MYRANKS_H[[#This Row],[IDFRANGRAPHS]],STEAMER_H[],COLUMN(STEAMER_H[SO]),FALSE)</f>
        <v>24</v>
      </c>
      <c r="O469" s="12">
        <f>VLOOKUP(MYRANKS_H[[#This Row],[IDFRANGRAPHS]],STEAMER_H[],COLUMN(STEAMER_H[SB]),FALSE)</f>
        <v>1</v>
      </c>
      <c r="P469" s="14">
        <f>MYRANKS_H[[#This Row],[H]]/MYRANKS_H[[#This Row],[AB]]</f>
        <v>0.24175824175824176</v>
      </c>
      <c r="Q469" s="26">
        <f>MYRANKS_H[[#This Row],[R]]/24.6-VLOOKUP(MYRANKS_H[[#This Row],[POS]],ReplacementLevel_H[],COLUMN(ReplacementLevel_H[R]),FALSE)</f>
        <v>-1.7834959349593495</v>
      </c>
      <c r="R469" s="26">
        <f>MYRANKS_H[[#This Row],[HR]]/10.4-VLOOKUP(MYRANKS_H[[#This Row],[POS]],ReplacementLevel_H[],COLUMN(ReplacementLevel_H[HR]),FALSE)</f>
        <v>-1.2715384615384617</v>
      </c>
      <c r="S469" s="26">
        <f>MYRANKS_H[[#This Row],[RBI]]/24.6-VLOOKUP(MYRANKS_H[[#This Row],[POS]],ReplacementLevel_H[],COLUMN(ReplacementLevel_H[RBI]),FALSE)</f>
        <v>-1.9028455284552845</v>
      </c>
      <c r="T469" s="26">
        <f>MYRANKS_H[[#This Row],[SB]]/9.4-VLOOKUP(MYRANKS_H[[#This Row],[POS]],ReplacementLevel_H[],COLUMN(ReplacementLevel_H[SB]),FALSE)</f>
        <v>-0.34361702127659577</v>
      </c>
      <c r="U469" s="26">
        <f>((MYRANKS_H[[#This Row],[H]]+1768)/(MYRANKS_H[[#This Row],[AB]]+6617)-0.267)/0.0024-VLOOKUP(MYRANKS_H[[#This Row],[POS]],ReplacementLevel_H[],COLUMN(ReplacementLevel_H[AVG]),FALSE)</f>
        <v>0.12564897634664804</v>
      </c>
      <c r="V469" s="26">
        <f>MYRANKS_H[[#This Row],[RSGP]]+MYRANKS_H[[#This Row],[HRSGP]]+MYRANKS_H[[#This Row],[RBISGP]]+MYRANKS_H[[#This Row],[SBSGP]]+MYRANKS_H[[#This Row],[AVGSGP]]</f>
        <v>-5.1758479698830433</v>
      </c>
    </row>
    <row r="470" spans="1:22" ht="15" customHeight="1" x14ac:dyDescent="0.25">
      <c r="A470" s="8" t="s">
        <v>19561</v>
      </c>
      <c r="B470" s="15" t="str">
        <f>VLOOKUP(MYRANKS_H[[#This Row],[PLAYERID]],PLAYERIDMAP[],COLUMN(PLAYERIDMAP[LASTNAME]),FALSE)</f>
        <v>Nix</v>
      </c>
      <c r="C470" s="12" t="str">
        <f>VLOOKUP(MYRANKS_H[[#This Row],[PLAYERID]],PLAYERIDMAP[],COLUMN(PLAYERIDMAP[FIRSTNAME]),FALSE)</f>
        <v xml:space="preserve">Jayson </v>
      </c>
      <c r="D470" s="12" t="str">
        <f>VLOOKUP(MYRANKS_H[[#This Row],[PLAYERID]],PLAYERIDMAP[],COLUMN(PLAYERIDMAP[TEAM]),FALSE)</f>
        <v>NYY</v>
      </c>
      <c r="E470" s="12" t="str">
        <f>VLOOKUP(MYRANKS_H[[#This Row],[PLAYERID]],PLAYERIDMAP[],COLUMN(PLAYERIDMAP[POS]),FALSE)</f>
        <v>3B</v>
      </c>
      <c r="F470" s="12">
        <f>VLOOKUP(MYRANKS_H[[#This Row],[PLAYERID]],PLAYERIDMAP[],COLUMN(PLAYERIDMAP[IDFANGRAPHS]),FALSE)</f>
        <v>3790</v>
      </c>
      <c r="G470" s="12">
        <f>VLOOKUP(MYRANKS_H[[#This Row],[IDFRANGRAPHS]],STEAMER_H[],COLUMN(STEAMER_H[PA]),FALSE)</f>
        <v>100</v>
      </c>
      <c r="H470" s="12">
        <f>VLOOKUP(MYRANKS_H[[#This Row],[IDFRANGRAPHS]],STEAMER_H[],COLUMN(STEAMER_H[AB]),FALSE)</f>
        <v>90</v>
      </c>
      <c r="I470" s="12">
        <f>VLOOKUP(MYRANKS_H[[#This Row],[IDFRANGRAPHS]],STEAMER_H[],COLUMN(STEAMER_H[H]),FALSE)</f>
        <v>20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10</v>
      </c>
      <c r="L470" s="12">
        <f>VLOOKUP(MYRANKS_H[[#This Row],[IDFRANGRAPHS]],STEAMER_H[],COLUMN(STEAMER_H[RBI]),FALSE)</f>
        <v>11</v>
      </c>
      <c r="M470" s="12">
        <f>VLOOKUP(MYRANKS_H[[#This Row],[IDFRANGRAPHS]],STEAMER_H[],COLUMN(STEAMER_H[BB]),FALSE)</f>
        <v>8</v>
      </c>
      <c r="N470" s="12">
        <f>VLOOKUP(MYRANKS_H[[#This Row],[IDFRANGRAPHS]],STEAMER_H[],COLUMN(STEAMER_H[SO]),FALSE)</f>
        <v>25</v>
      </c>
      <c r="O470" s="12">
        <f>VLOOKUP(MYRANKS_H[[#This Row],[IDFRANGRAPHS]],STEAMER_H[],COLUMN(STEAMER_H[SB]),FALSE)</f>
        <v>2</v>
      </c>
      <c r="P470" s="14">
        <f>MYRANKS_H[[#This Row],[H]]/MYRANKS_H[[#This Row],[AB]]</f>
        <v>0.22222222222222221</v>
      </c>
      <c r="Q470" s="26">
        <f>MYRANKS_H[[#This Row],[R]]/24.6-VLOOKUP(MYRANKS_H[[#This Row],[POS]],ReplacementLevel_H[],COLUMN(ReplacementLevel_H[R]),FALSE)</f>
        <v>-1.7834959349593495</v>
      </c>
      <c r="R470" s="26">
        <f>MYRANKS_H[[#This Row],[HR]]/10.4-VLOOKUP(MYRANKS_H[[#This Row],[POS]],ReplacementLevel_H[],COLUMN(ReplacementLevel_H[HR]),FALSE)</f>
        <v>-1.2715384615384617</v>
      </c>
      <c r="S470" s="26">
        <f>MYRANKS_H[[#This Row],[RBI]]/24.6-VLOOKUP(MYRANKS_H[[#This Row],[POS]],ReplacementLevel_H[],COLUMN(ReplacementLevel_H[RBI]),FALSE)</f>
        <v>-1.9028455284552845</v>
      </c>
      <c r="T470" s="26">
        <f>MYRANKS_H[[#This Row],[SB]]/9.4-VLOOKUP(MYRANKS_H[[#This Row],[POS]],ReplacementLevel_H[],COLUMN(ReplacementLevel_H[SB]),FALSE)</f>
        <v>-0.2372340425531915</v>
      </c>
      <c r="U470" s="26">
        <f>((MYRANKS_H[[#This Row],[H]]+1768)/(MYRANKS_H[[#This Row],[AB]]+6617)-0.267)/0.0024-VLOOKUP(MYRANKS_H[[#This Row],[POS]],ReplacementLevel_H[],COLUMN(ReplacementLevel_H[AVG]),FALSE)</f>
        <v>1.7978231698212999E-2</v>
      </c>
      <c r="V470" s="26">
        <f>MYRANKS_H[[#This Row],[RSGP]]+MYRANKS_H[[#This Row],[HRSGP]]+MYRANKS_H[[#This Row],[RBISGP]]+MYRANKS_H[[#This Row],[SBSGP]]+MYRANKS_H[[#This Row],[AVGSGP]]</f>
        <v>-5.1771357358080738</v>
      </c>
    </row>
    <row r="471" spans="1:22" ht="15" customHeight="1" x14ac:dyDescent="0.25">
      <c r="A471" s="7" t="s">
        <v>18219</v>
      </c>
      <c r="B471" s="8" t="str">
        <f>VLOOKUP(MYRANKS_H[[#This Row],[PLAYERID]],PLAYERIDMAP[],COLUMN(PLAYERIDMAP[LASTNAME]),FALSE)</f>
        <v>Garcia</v>
      </c>
      <c r="C471" s="11" t="str">
        <f>VLOOKUP(MYRANKS_H[[#This Row],[PLAYERID]],PLAYERIDMAP[],COLUMN(PLAYERIDMAP[FIRSTNAME]),FALSE)</f>
        <v xml:space="preserve">Avisail </v>
      </c>
      <c r="D471" s="11" t="str">
        <f>VLOOKUP(MYRANKS_H[[#This Row],[PLAYERID]],PLAYERIDMAP[],COLUMN(PLAYERIDMAP[TEAM]),FALSE)</f>
        <v>DET</v>
      </c>
      <c r="E471" s="11" t="str">
        <f>VLOOKUP(MYRANKS_H[[#This Row],[PLAYERID]],PLAYERIDMAP[],COLUMN(PLAYERIDMAP[POS]),FALSE)</f>
        <v>OF</v>
      </c>
      <c r="F471" s="11">
        <f>VLOOKUP(MYRANKS_H[[#This Row],[PLAYERID]],PLAYERIDMAP[],COLUMN(PLAYERIDMAP[IDFANGRAPHS]),FALSE)</f>
        <v>5760</v>
      </c>
      <c r="G471" s="12">
        <f>VLOOKUP(MYRANKS_H[[#This Row],[IDFRANGRAPHS]],STEAMER_H[],COLUMN(STEAMER_H[PA]),FALSE)</f>
        <v>149</v>
      </c>
      <c r="H471" s="12">
        <f>VLOOKUP(MYRANKS_H[[#This Row],[IDFRANGRAPHS]],STEAMER_H[],COLUMN(STEAMER_H[AB]),FALSE)</f>
        <v>140</v>
      </c>
      <c r="I471" s="12">
        <f>VLOOKUP(MYRANKS_H[[#This Row],[IDFRANGRAPHS]],STEAMER_H[],COLUMN(STEAMER_H[H]),FALSE)</f>
        <v>36</v>
      </c>
      <c r="J471" s="12">
        <f>VLOOKUP(MYRANKS_H[[#This Row],[IDFRANGRAPHS]],STEAMER_H[],COLUMN(STEAMER_H[HR]),FALSE)</f>
        <v>3</v>
      </c>
      <c r="K471" s="12">
        <f>VLOOKUP(MYRANKS_H[[#This Row],[IDFRANGRAPHS]],STEAMER_H[],COLUMN(STEAMER_H[R]),FALSE)</f>
        <v>15</v>
      </c>
      <c r="L471" s="12">
        <f>VLOOKUP(MYRANKS_H[[#This Row],[IDFRANGRAPHS]],STEAMER_H[],COLUMN(STEAMER_H[RBI]),FALSE)</f>
        <v>16</v>
      </c>
      <c r="M471" s="12">
        <f>VLOOKUP(MYRANKS_H[[#This Row],[IDFRANGRAPHS]],STEAMER_H[],COLUMN(STEAMER_H[BB]),FALSE)</f>
        <v>5</v>
      </c>
      <c r="N471" s="12">
        <f>VLOOKUP(MYRANKS_H[[#This Row],[IDFRANGRAPHS]],STEAMER_H[],COLUMN(STEAMER_H[SO]),FALSE)</f>
        <v>31</v>
      </c>
      <c r="O471" s="12">
        <f>VLOOKUP(MYRANKS_H[[#This Row],[IDFRANGRAPHS]],STEAMER_H[],COLUMN(STEAMER_H[SB]),FALSE)</f>
        <v>4</v>
      </c>
      <c r="P471" s="14">
        <f>MYRANKS_H[[#This Row],[H]]/MYRANKS_H[[#This Row],[AB]]</f>
        <v>0.25714285714285712</v>
      </c>
      <c r="Q471" s="26">
        <f>MYRANKS_H[[#This Row],[R]]/24.6-VLOOKUP(MYRANKS_H[[#This Row],[POS]],ReplacementLevel_H[],COLUMN(ReplacementLevel_H[R]),FALSE)</f>
        <v>-1.7602439024390244</v>
      </c>
      <c r="R471" s="26">
        <f>MYRANKS_H[[#This Row],[HR]]/10.4-VLOOKUP(MYRANKS_H[[#This Row],[POS]],ReplacementLevel_H[],COLUMN(ReplacementLevel_H[HR]),FALSE)</f>
        <v>-0.81153846153846165</v>
      </c>
      <c r="S471" s="26">
        <f>MYRANKS_H[[#This Row],[RBI]]/24.6-VLOOKUP(MYRANKS_H[[#This Row],[POS]],ReplacementLevel_H[],COLUMN(ReplacementLevel_H[RBI]),FALSE)</f>
        <v>-1.3895934959349594</v>
      </c>
      <c r="T471" s="26">
        <f>MYRANKS_H[[#This Row],[SB]]/9.4-VLOOKUP(MYRANKS_H[[#This Row],[POS]],ReplacementLevel_H[],COLUMN(ReplacementLevel_H[SB]),FALSE)</f>
        <v>-0.91446808510638311</v>
      </c>
      <c r="U471" s="26">
        <f>((MYRANKS_H[[#This Row],[H]]+1768)/(MYRANKS_H[[#This Row],[AB]]+6617)-0.267)/0.0024-VLOOKUP(MYRANKS_H[[#This Row],[POS]],ReplacementLevel_H[],COLUMN(ReplacementLevel_H[AVG]),FALSE)</f>
        <v>7.2661930837157634E-2</v>
      </c>
      <c r="V471" s="26">
        <f>MYRANKS_H[[#This Row],[RSGP]]+MYRANKS_H[[#This Row],[HRSGP]]+MYRANKS_H[[#This Row],[RBISGP]]+MYRANKS_H[[#This Row],[SBSGP]]+MYRANKS_H[[#This Row],[AVGSGP]]</f>
        <v>-4.8031820141816715</v>
      </c>
    </row>
    <row r="472" spans="1:22" ht="15" customHeight="1" x14ac:dyDescent="0.25">
      <c r="A472" s="7" t="s">
        <v>19131</v>
      </c>
      <c r="B472" s="8" t="str">
        <f>VLOOKUP(MYRANKS_H[[#This Row],[PLAYERID]],PLAYERIDMAP[],COLUMN(PLAYERIDMAP[LASTNAME]),FALSE)</f>
        <v>Lutz</v>
      </c>
      <c r="C472" s="11" t="str">
        <f>VLOOKUP(MYRANKS_H[[#This Row],[PLAYERID]],PLAYERIDMAP[],COLUMN(PLAYERIDMAP[FIRSTNAME]),FALSE)</f>
        <v xml:space="preserve">Zach </v>
      </c>
      <c r="D472" s="11" t="str">
        <f>VLOOKUP(MYRANKS_H[[#This Row],[PLAYERID]],PLAYERIDMAP[],COLUMN(PLAYERIDMAP[TEAM]),FALSE)</f>
        <v>NYM</v>
      </c>
      <c r="E472" s="11" t="str">
        <f>VLOOKUP(MYRANKS_H[[#This Row],[PLAYERID]],PLAYERIDMAP[],COLUMN(PLAYERIDMAP[POS]),FALSE)</f>
        <v>3B</v>
      </c>
      <c r="F472" s="11">
        <f>VLOOKUP(MYRANKS_H[[#This Row],[PLAYERID]],PLAYERIDMAP[],COLUMN(PLAYERIDMAP[IDFANGRAPHS]),FALSE)</f>
        <v>3735</v>
      </c>
      <c r="G472" s="12">
        <f>VLOOKUP(MYRANKS_H[[#This Row],[IDFRANGRAPHS]],STEAMER_H[],COLUMN(STEAMER_H[PA]),FALSE)</f>
        <v>100</v>
      </c>
      <c r="H472" s="12">
        <f>VLOOKUP(MYRANKS_H[[#This Row],[IDFRANGRAPHS]],STEAMER_H[],COLUMN(STEAMER_H[AB]),FALSE)</f>
        <v>88</v>
      </c>
      <c r="I472" s="12">
        <f>VLOOKUP(MYRANKS_H[[#This Row],[IDFRANGRAPHS]],STEAMER_H[],COLUMN(STEAMER_H[H]),FALSE)</f>
        <v>21</v>
      </c>
      <c r="J472" s="12">
        <f>VLOOKUP(MYRANKS_H[[#This Row],[IDFRANGRAPHS]],STEAMER_H[],COLUMN(STEAMER_H[HR]),FALSE)</f>
        <v>3</v>
      </c>
      <c r="K472" s="12">
        <f>VLOOKUP(MYRANKS_H[[#This Row],[IDFRANGRAPHS]],STEAMER_H[],COLUMN(STEAMER_H[R]),FALSE)</f>
        <v>10</v>
      </c>
      <c r="L472" s="12">
        <f>VLOOKUP(MYRANKS_H[[#This Row],[IDFRANGRAPHS]],STEAMER_H[],COLUMN(STEAMER_H[RBI]),FALSE)</f>
        <v>11</v>
      </c>
      <c r="M472" s="12">
        <f>VLOOKUP(MYRANKS_H[[#This Row],[IDFRANGRAPHS]],STEAMER_H[],COLUMN(STEAMER_H[BB]),FALSE)</f>
        <v>9</v>
      </c>
      <c r="N472" s="12">
        <f>VLOOKUP(MYRANKS_H[[#This Row],[IDFRANGRAPHS]],STEAMER_H[],COLUMN(STEAMER_H[SO]),FALSE)</f>
        <v>27</v>
      </c>
      <c r="O472" s="12">
        <f>VLOOKUP(MYRANKS_H[[#This Row],[IDFRANGRAPHS]],STEAMER_H[],COLUMN(STEAMER_H[SB]),FALSE)</f>
        <v>1</v>
      </c>
      <c r="P472" s="14">
        <f>MYRANKS_H[[#This Row],[H]]/MYRANKS_H[[#This Row],[AB]]</f>
        <v>0.23863636363636365</v>
      </c>
      <c r="Q472" s="26">
        <f>MYRANKS_H[[#This Row],[R]]/24.6-VLOOKUP(MYRANKS_H[[#This Row],[POS]],ReplacementLevel_H[],COLUMN(ReplacementLevel_H[R]),FALSE)</f>
        <v>-1.7834959349593495</v>
      </c>
      <c r="R472" s="26">
        <f>MYRANKS_H[[#This Row],[HR]]/10.4-VLOOKUP(MYRANKS_H[[#This Row],[POS]],ReplacementLevel_H[],COLUMN(ReplacementLevel_H[HR]),FALSE)</f>
        <v>-1.2715384615384617</v>
      </c>
      <c r="S472" s="26">
        <f>MYRANKS_H[[#This Row],[RBI]]/24.6-VLOOKUP(MYRANKS_H[[#This Row],[POS]],ReplacementLevel_H[],COLUMN(ReplacementLevel_H[RBI]),FALSE)</f>
        <v>-1.9028455284552845</v>
      </c>
      <c r="T472" s="26">
        <f>MYRANKS_H[[#This Row],[SB]]/9.4-VLOOKUP(MYRANKS_H[[#This Row],[POS]],ReplacementLevel_H[],COLUMN(ReplacementLevel_H[SB]),FALSE)</f>
        <v>-0.34361702127659577</v>
      </c>
      <c r="U472" s="26">
        <f>((MYRANKS_H[[#This Row],[H]]+1768)/(MYRANKS_H[[#This Row],[AB]]+6617)-0.267)/0.0024-VLOOKUP(MYRANKS_H[[#This Row],[POS]],ReplacementLevel_H[],COLUMN(ReplacementLevel_H[AVG]),FALSE)</f>
        <v>0.11325379070345903</v>
      </c>
      <c r="V472" s="26">
        <f>MYRANKS_H[[#This Row],[RSGP]]+MYRANKS_H[[#This Row],[HRSGP]]+MYRANKS_H[[#This Row],[RBISGP]]+MYRANKS_H[[#This Row],[SBSGP]]+MYRANKS_H[[#This Row],[AVGSGP]]</f>
        <v>-5.1882431555262318</v>
      </c>
    </row>
    <row r="473" spans="1:22" ht="15" customHeight="1" x14ac:dyDescent="0.25">
      <c r="A473" s="7" t="s">
        <v>18950</v>
      </c>
      <c r="B473" s="8" t="str">
        <f>VLOOKUP(MYRANKS_H[[#This Row],[PLAYERID]],PLAYERIDMAP[],COLUMN(PLAYERIDMAP[LASTNAME]),FALSE)</f>
        <v>Laird</v>
      </c>
      <c r="C473" s="11" t="str">
        <f>VLOOKUP(MYRANKS_H[[#This Row],[PLAYERID]],PLAYERIDMAP[],COLUMN(PLAYERIDMAP[FIRSTNAME]),FALSE)</f>
        <v xml:space="preserve">Brandon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3B</v>
      </c>
      <c r="F473" s="11">
        <f>VLOOKUP(MYRANKS_H[[#This Row],[PLAYERID]],PLAYERIDMAP[],COLUMN(PLAYERIDMAP[IDFANGRAPHS]),FALSE)</f>
        <v>5476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92</v>
      </c>
      <c r="I473" s="12">
        <f>VLOOKUP(MYRANKS_H[[#This Row],[IDFRANGRAPHS]],STEAMER_H[],COLUMN(STEAMER_H[H]),FALSE)</f>
        <v>23</v>
      </c>
      <c r="J473" s="12">
        <f>VLOOKUP(MYRANKS_H[[#This Row],[IDFRANGRAPHS]],STEAMER_H[],COLUMN(STEAMER_H[HR]),FALSE)</f>
        <v>3</v>
      </c>
      <c r="K473" s="12">
        <f>VLOOKUP(MYRANKS_H[[#This Row],[IDFRANGRAPHS]],STEAMER_H[],COLUMN(STEAMER_H[R]),FALSE)</f>
        <v>10</v>
      </c>
      <c r="L473" s="12">
        <f>VLOOKUP(MYRANKS_H[[#This Row],[IDFRANGRAPHS]],STEAMER_H[],COLUMN(STEAMER_H[RBI]),FALSE)</f>
        <v>12</v>
      </c>
      <c r="M473" s="12">
        <f>VLOOKUP(MYRANKS_H[[#This Row],[IDFRANGRAPHS]],STEAMER_H[],COLUMN(STEAMER_H[BB]),FALSE)</f>
        <v>5</v>
      </c>
      <c r="N473" s="12">
        <f>VLOOKUP(MYRANKS_H[[#This Row],[IDFRANGRAPHS]],STEAMER_H[],COLUMN(STEAMER_H[SO]),FALSE)</f>
        <v>18</v>
      </c>
      <c r="O473" s="12">
        <f>VLOOKUP(MYRANKS_H[[#This Row],[IDFRANGRAPHS]],STEAMER_H[],COLUMN(STEAMER_H[SB]),FALSE)</f>
        <v>0</v>
      </c>
      <c r="P473" s="14">
        <f>MYRANKS_H[[#This Row],[H]]/MYRANKS_H[[#This Row],[AB]]</f>
        <v>0.25</v>
      </c>
      <c r="Q473" s="26">
        <f>MYRANKS_H[[#This Row],[R]]/24.6-VLOOKUP(MYRANKS_H[[#This Row],[POS]],ReplacementLevel_H[],COLUMN(ReplacementLevel_H[R]),FALSE)</f>
        <v>-1.7834959349593495</v>
      </c>
      <c r="R473" s="26">
        <f>MYRANKS_H[[#This Row],[HR]]/10.4-VLOOKUP(MYRANKS_H[[#This Row],[POS]],ReplacementLevel_H[],COLUMN(ReplacementLevel_H[HR]),FALSE)</f>
        <v>-1.2715384615384617</v>
      </c>
      <c r="S473" s="26">
        <f>MYRANKS_H[[#This Row],[RBI]]/24.6-VLOOKUP(MYRANKS_H[[#This Row],[POS]],ReplacementLevel_H[],COLUMN(ReplacementLevel_H[RBI]),FALSE)</f>
        <v>-1.8621951219512196</v>
      </c>
      <c r="T473" s="26">
        <f>MYRANKS_H[[#This Row],[SB]]/9.4-VLOOKUP(MYRANKS_H[[#This Row],[POS]],ReplacementLevel_H[],COLUMN(ReplacementLevel_H[SB]),FALSE)</f>
        <v>-0.45</v>
      </c>
      <c r="U473" s="26">
        <f>((MYRANKS_H[[#This Row],[H]]+1768)/(MYRANKS_H[[#This Row],[AB]]+6617)-0.267)/0.0024-VLOOKUP(MYRANKS_H[[#This Row],[POS]],ReplacementLevel_H[],COLUMN(ReplacementLevel_H[AVG]),FALSE)</f>
        <v>0.17118199433595291</v>
      </c>
      <c r="V473" s="26">
        <f>MYRANKS_H[[#This Row],[RSGP]]+MYRANKS_H[[#This Row],[HRSGP]]+MYRANKS_H[[#This Row],[RBISGP]]+MYRANKS_H[[#This Row],[SBSGP]]+MYRANKS_H[[#This Row],[AVGSGP]]</f>
        <v>-5.1960475241130784</v>
      </c>
    </row>
    <row r="474" spans="1:22" ht="15" customHeight="1" x14ac:dyDescent="0.25">
      <c r="A474" s="8" t="s">
        <v>20536</v>
      </c>
      <c r="B474" s="15" t="str">
        <f>VLOOKUP(MYRANKS_H[[#This Row],[PLAYERID]],PLAYERIDMAP[],COLUMN(PLAYERIDMAP[LASTNAME]),FALSE)</f>
        <v>Tracy</v>
      </c>
      <c r="C474" s="12" t="str">
        <f>VLOOKUP(MYRANKS_H[[#This Row],[PLAYERID]],PLAYERIDMAP[],COLUMN(PLAYERIDMAP[FIRSTNAME]),FALSE)</f>
        <v xml:space="preserve">Chad </v>
      </c>
      <c r="D474" s="12" t="str">
        <f>VLOOKUP(MYRANKS_H[[#This Row],[PLAYERID]],PLAYERIDMAP[],COLUMN(PLAYERIDMAP[TEAM]),FALSE)</f>
        <v>WAS</v>
      </c>
      <c r="E474" s="12" t="str">
        <f>VLOOKUP(MYRANKS_H[[#This Row],[PLAYERID]],PLAYERIDMAP[],COLUMN(PLAYERIDMAP[POS]),FALSE)</f>
        <v>3B</v>
      </c>
      <c r="F474" s="12">
        <f>VLOOKUP(MYRANKS_H[[#This Row],[PLAYERID]],PLAYERIDMAP[],COLUMN(PLAYERIDMAP[IDFANGRAPHS]),FALSE)</f>
        <v>1888</v>
      </c>
      <c r="G474" s="12">
        <f>VLOOKUP(MYRANKS_H[[#This Row],[IDFRANGRAPHS]],STEAMER_H[],COLUMN(STEAMER_H[PA]),FALSE)</f>
        <v>100</v>
      </c>
      <c r="H474" s="12">
        <f>VLOOKUP(MYRANKS_H[[#This Row],[IDFRANGRAPHS]],STEAMER_H[],COLUMN(STEAMER_H[AB]),FALSE)</f>
        <v>90</v>
      </c>
      <c r="I474" s="12">
        <f>VLOOKUP(MYRANKS_H[[#This Row],[IDFRANGRAPHS]],STEAMER_H[],COLUMN(STEAMER_H[H]),FALSE)</f>
        <v>23</v>
      </c>
      <c r="J474" s="12">
        <f>VLOOKUP(MYRANKS_H[[#This Row],[IDFRANGRAPHS]],STEAMER_H[],COLUMN(STEAMER_H[HR]),FALSE)</f>
        <v>3</v>
      </c>
      <c r="K474" s="12">
        <f>VLOOKUP(MYRANKS_H[[#This Row],[IDFRANGRAPHS]],STEAMER_H[],COLUMN(STEAMER_H[R]),FALSE)</f>
        <v>10</v>
      </c>
      <c r="L474" s="12">
        <f>VLOOKUP(MYRANKS_H[[#This Row],[IDFRANGRAPHS]],STEAMER_H[],COLUMN(STEAMER_H[RBI]),FALSE)</f>
        <v>11</v>
      </c>
      <c r="M474" s="12">
        <f>VLOOKUP(MYRANKS_H[[#This Row],[IDFRANGRAPHS]],STEAMER_H[],COLUMN(STEAMER_H[BB]),FALSE)</f>
        <v>8</v>
      </c>
      <c r="N474" s="12">
        <f>VLOOKUP(MYRANKS_H[[#This Row],[IDFRANGRAPHS]],STEAMER_H[],COLUMN(STEAMER_H[SO]),FALSE)</f>
        <v>16</v>
      </c>
      <c r="O474" s="12">
        <f>VLOOKUP(MYRANKS_H[[#This Row],[IDFRANGRAPHS]],STEAMER_H[],COLUMN(STEAMER_H[SB]),FALSE)</f>
        <v>0</v>
      </c>
      <c r="P474" s="14">
        <f>MYRANKS_H[[#This Row],[H]]/MYRANKS_H[[#This Row],[AB]]</f>
        <v>0.25555555555555554</v>
      </c>
      <c r="Q474" s="26">
        <f>MYRANKS_H[[#This Row],[R]]/24.6-VLOOKUP(MYRANKS_H[[#This Row],[POS]],ReplacementLevel_H[],COLUMN(ReplacementLevel_H[R]),FALSE)</f>
        <v>-1.7834959349593495</v>
      </c>
      <c r="R474" s="26">
        <f>MYRANKS_H[[#This Row],[HR]]/10.4-VLOOKUP(MYRANKS_H[[#This Row],[POS]],ReplacementLevel_H[],COLUMN(ReplacementLevel_H[HR]),FALSE)</f>
        <v>-1.2715384615384617</v>
      </c>
      <c r="S474" s="26">
        <f>MYRANKS_H[[#This Row],[RBI]]/24.6-VLOOKUP(MYRANKS_H[[#This Row],[POS]],ReplacementLevel_H[],COLUMN(ReplacementLevel_H[RBI]),FALSE)</f>
        <v>-1.9028455284552845</v>
      </c>
      <c r="T474" s="26">
        <f>MYRANKS_H[[#This Row],[SB]]/9.4-VLOOKUP(MYRANKS_H[[#This Row],[POS]],ReplacementLevel_H[],COLUMN(ReplacementLevel_H[SB]),FALSE)</f>
        <v>-0.45</v>
      </c>
      <c r="U474" s="26">
        <f>((MYRANKS_H[[#This Row],[H]]+1768)/(MYRANKS_H[[#This Row],[AB]]+6617)-0.267)/0.0024-VLOOKUP(MYRANKS_H[[#This Row],[POS]],ReplacementLevel_H[],COLUMN(ReplacementLevel_H[AVG]),FALSE)</f>
        <v>0.20435067839570628</v>
      </c>
      <c r="V474" s="26">
        <f>MYRANKS_H[[#This Row],[RSGP]]+MYRANKS_H[[#This Row],[HRSGP]]+MYRANKS_H[[#This Row],[RBISGP]]+MYRANKS_H[[#This Row],[SBSGP]]+MYRANKS_H[[#This Row],[AVGSGP]]</f>
        <v>-5.2035292465573892</v>
      </c>
    </row>
    <row r="475" spans="1:22" ht="15" customHeight="1" x14ac:dyDescent="0.25">
      <c r="A475" s="7" t="s">
        <v>18294</v>
      </c>
      <c r="B475" s="8" t="str">
        <f>VLOOKUP(MYRANKS_H[[#This Row],[PLAYERID]],PLAYERIDMAP[],COLUMN(PLAYERIDMAP[LASTNAME]),FALSE)</f>
        <v>Gomez</v>
      </c>
      <c r="C475" s="11" t="str">
        <f>VLOOKUP(MYRANKS_H[[#This Row],[PLAYERID]],PLAYERIDMAP[],COLUMN(PLAYERIDMAP[FIRSTNAME]),FALSE)</f>
        <v xml:space="preserve">Mauro </v>
      </c>
      <c r="D475" s="11" t="str">
        <f>VLOOKUP(MYRANKS_H[[#This Row],[PLAYERID]],PLAYERIDMAP[],COLUMN(PLAYERIDMAP[TEAM]),FALSE)</f>
        <v>BOS</v>
      </c>
      <c r="E475" s="11" t="str">
        <f>VLOOKUP(MYRANKS_H[[#This Row],[PLAYERID]],PLAYERIDMAP[],COLUMN(PLAYERIDMAP[POS]),FALSE)</f>
        <v>1B</v>
      </c>
      <c r="F475" s="11">
        <f>VLOOKUP(MYRANKS_H[[#This Row],[PLAYERID]],PLAYERIDMAP[],COLUMN(PLAYERIDMAP[IDFANGRAPHS]),FALSE)</f>
        <v>5342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91</v>
      </c>
      <c r="I475" s="12">
        <f>VLOOKUP(MYRANKS_H[[#This Row],[IDFRANGRAPHS]],STEAMER_H[],COLUMN(STEAMER_H[H]),FALSE)</f>
        <v>25</v>
      </c>
      <c r="J475" s="12">
        <f>VLOOKUP(MYRANKS_H[[#This Row],[IDFRANGRAPHS]],STEAMER_H[],COLUMN(STEAMER_H[HR]),FALSE)</f>
        <v>3</v>
      </c>
      <c r="K475" s="12">
        <f>VLOOKUP(MYRANKS_H[[#This Row],[IDFRANGRAPHS]],STEAMER_H[],COLUMN(STEAMER_H[R]),FALSE)</f>
        <v>12</v>
      </c>
      <c r="L475" s="12">
        <f>VLOOKUP(MYRANKS_H[[#This Row],[IDFRANGRAPHS]],STEAMER_H[],COLUMN(STEAMER_H[RBI]),FALSE)</f>
        <v>13</v>
      </c>
      <c r="M475" s="12">
        <f>VLOOKUP(MYRANKS_H[[#This Row],[IDFRANGRAPHS]],STEAMER_H[],COLUMN(STEAMER_H[BB]),FALSE)</f>
        <v>6</v>
      </c>
      <c r="N475" s="12">
        <f>VLOOKUP(MYRANKS_H[[#This Row],[IDFRANGRAPHS]],STEAMER_H[],COLUMN(STEAMER_H[SO]),FALSE)</f>
        <v>23</v>
      </c>
      <c r="O475" s="12">
        <f>VLOOKUP(MYRANKS_H[[#This Row],[IDFRANGRAPHS]],STEAMER_H[],COLUMN(STEAMER_H[SB]),FALSE)</f>
        <v>0</v>
      </c>
      <c r="P475" s="14">
        <f>MYRANKS_H[[#This Row],[H]]/MYRANKS_H[[#This Row],[AB]]</f>
        <v>0.27472527472527475</v>
      </c>
      <c r="Q475" s="26">
        <f>MYRANKS_H[[#This Row],[R]]/24.6-VLOOKUP(MYRANKS_H[[#This Row],[POS]],ReplacementLevel_H[],COLUMN(ReplacementLevel_H[R]),FALSE)</f>
        <v>-1.8821951219512196</v>
      </c>
      <c r="R475" s="26">
        <f>MYRANKS_H[[#This Row],[HR]]/10.4-VLOOKUP(MYRANKS_H[[#This Row],[POS]],ReplacementLevel_H[],COLUMN(ReplacementLevel_H[HR]),FALSE)</f>
        <v>-1.2515384615384617</v>
      </c>
      <c r="S475" s="26">
        <f>MYRANKS_H[[#This Row],[RBI]]/24.6-VLOOKUP(MYRANKS_H[[#This Row],[POS]],ReplacementLevel_H[],COLUMN(ReplacementLevel_H[RBI]),FALSE)</f>
        <v>-1.9315447154471546</v>
      </c>
      <c r="T475" s="26">
        <f>MYRANKS_H[[#This Row],[SB]]/9.4-VLOOKUP(MYRANKS_H[[#This Row],[POS]],ReplacementLevel_H[],COLUMN(ReplacementLevel_H[SB]),FALSE)</f>
        <v>-0.26</v>
      </c>
      <c r="U475" s="26">
        <f>((MYRANKS_H[[#This Row],[H]]+1768)/(MYRANKS_H[[#This Row],[AB]]+6617)-0.267)/0.0024-VLOOKUP(MYRANKS_H[[#This Row],[POS]],ReplacementLevel_H[],COLUMN(ReplacementLevel_H[AVG]),FALSE)</f>
        <v>0.36199363943548685</v>
      </c>
      <c r="V475" s="26">
        <f>MYRANKS_H[[#This Row],[RSGP]]+MYRANKS_H[[#This Row],[HRSGP]]+MYRANKS_H[[#This Row],[RBISGP]]+MYRANKS_H[[#This Row],[SBSGP]]+MYRANKS_H[[#This Row],[AVGSGP]]</f>
        <v>-4.9632846595013485</v>
      </c>
    </row>
    <row r="476" spans="1:22" ht="15" customHeight="1" x14ac:dyDescent="0.25">
      <c r="A476" s="8" t="s">
        <v>19732</v>
      </c>
      <c r="B476" s="15" t="str">
        <f>VLOOKUP(MYRANKS_H[[#This Row],[PLAYERID]],PLAYERIDMAP[],COLUMN(PLAYERIDMAP[LASTNAME]),FALSE)</f>
        <v>Peguero</v>
      </c>
      <c r="C476" s="12" t="str">
        <f>VLOOKUP(MYRANKS_H[[#This Row],[PLAYERID]],PLAYERIDMAP[],COLUMN(PLAYERIDMAP[FIRSTNAME]),FALSE)</f>
        <v xml:space="preserve">Francisco </v>
      </c>
      <c r="D476" s="12" t="str">
        <f>VLOOKUP(MYRANKS_H[[#This Row],[PLAYERID]],PLAYERIDMAP[],COLUMN(PLAYERIDMAP[TEAM]),FALSE)</f>
        <v>SF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5496</v>
      </c>
      <c r="G476" s="12">
        <f>VLOOKUP(MYRANKS_H[[#This Row],[IDFRANGRAPHS]],STEAMER_H[],COLUMN(STEAMER_H[PA]),FALSE)</f>
        <v>155</v>
      </c>
      <c r="H476" s="12">
        <f>VLOOKUP(MYRANKS_H[[#This Row],[IDFRANGRAPHS]],STEAMER_H[],COLUMN(STEAMER_H[AB]),FALSE)</f>
        <v>146</v>
      </c>
      <c r="I476" s="12">
        <f>VLOOKUP(MYRANKS_H[[#This Row],[IDFRANGRAPHS]],STEAMER_H[],COLUMN(STEAMER_H[H]),FALSE)</f>
        <v>41</v>
      </c>
      <c r="J476" s="12">
        <f>VLOOKUP(MYRANKS_H[[#This Row],[IDFRANGRAPHS]],STEAMER_H[],COLUMN(STEAMER_H[HR]),FALSE)</f>
        <v>2</v>
      </c>
      <c r="K476" s="12">
        <f>VLOOKUP(MYRANKS_H[[#This Row],[IDFRANGRAPHS]],STEAMER_H[],COLUMN(STEAMER_H[R]),FALSE)</f>
        <v>14</v>
      </c>
      <c r="L476" s="12">
        <f>VLOOKUP(MYRANKS_H[[#This Row],[IDFRANGRAPHS]],STEAMER_H[],COLUMN(STEAMER_H[RBI]),FALSE)</f>
        <v>16</v>
      </c>
      <c r="M476" s="12">
        <f>VLOOKUP(MYRANKS_H[[#This Row],[IDFRANGRAPHS]],STEAMER_H[],COLUMN(STEAMER_H[BB]),FALSE)</f>
        <v>5</v>
      </c>
      <c r="N476" s="12">
        <f>VLOOKUP(MYRANKS_H[[#This Row],[IDFRANGRAPHS]],STEAMER_H[],COLUMN(STEAMER_H[SO]),FALSE)</f>
        <v>26</v>
      </c>
      <c r="O476" s="12">
        <f>VLOOKUP(MYRANKS_H[[#This Row],[IDFRANGRAPHS]],STEAMER_H[],COLUMN(STEAMER_H[SB]),FALSE)</f>
        <v>3</v>
      </c>
      <c r="P476" s="14">
        <f>MYRANKS_H[[#This Row],[H]]/MYRANKS_H[[#This Row],[AB]]</f>
        <v>0.28082191780821919</v>
      </c>
      <c r="Q476" s="26">
        <f>MYRANKS_H[[#This Row],[R]]/24.6-VLOOKUP(MYRANKS_H[[#This Row],[POS]],ReplacementLevel_H[],COLUMN(ReplacementLevel_H[R]),FALSE)</f>
        <v>-1.8008943089430896</v>
      </c>
      <c r="R476" s="26">
        <f>MYRANKS_H[[#This Row],[HR]]/10.4-VLOOKUP(MYRANKS_H[[#This Row],[POS]],ReplacementLevel_H[],COLUMN(ReplacementLevel_H[HR]),FALSE)</f>
        <v>-0.9076923076923078</v>
      </c>
      <c r="S476" s="26">
        <f>MYRANKS_H[[#This Row],[RBI]]/24.6-VLOOKUP(MYRANKS_H[[#This Row],[POS]],ReplacementLevel_H[],COLUMN(ReplacementLevel_H[RBI]),FALSE)</f>
        <v>-1.3895934959349594</v>
      </c>
      <c r="T476" s="26">
        <f>MYRANKS_H[[#This Row],[SB]]/9.4-VLOOKUP(MYRANKS_H[[#This Row],[POS]],ReplacementLevel_H[],COLUMN(ReplacementLevel_H[SB]),FALSE)</f>
        <v>-1.0208510638297874</v>
      </c>
      <c r="U476" s="26">
        <f>((MYRANKS_H[[#This Row],[H]]+1768)/(MYRANKS_H[[#This Row],[AB]]+6617)-0.267)/0.0024-VLOOKUP(MYRANKS_H[[#This Row],[POS]],ReplacementLevel_H[],COLUMN(ReplacementLevel_H[AVG]),FALSE)</f>
        <v>0.28201833505840523</v>
      </c>
      <c r="V476" s="26">
        <f>MYRANKS_H[[#This Row],[RSGP]]+MYRANKS_H[[#This Row],[HRSGP]]+MYRANKS_H[[#This Row],[RBISGP]]+MYRANKS_H[[#This Row],[SBSGP]]+MYRANKS_H[[#This Row],[AVGSGP]]</f>
        <v>-4.837012841341739</v>
      </c>
    </row>
    <row r="477" spans="1:22" ht="15" customHeight="1" x14ac:dyDescent="0.25">
      <c r="A477" s="7" t="s">
        <v>17553</v>
      </c>
      <c r="B477" s="8" t="str">
        <f>VLOOKUP(MYRANKS_H[[#This Row],[PLAYERID]],PLAYERIDMAP[],COLUMN(PLAYERIDMAP[LASTNAME]),FALSE)</f>
        <v>Castellanos</v>
      </c>
      <c r="C477" s="11" t="str">
        <f>VLOOKUP(MYRANKS_H[[#This Row],[PLAYERID]],PLAYERIDMAP[],COLUMN(PLAYERIDMAP[FIRSTNAME]),FALSE)</f>
        <v xml:space="preserve">Nick </v>
      </c>
      <c r="D477" s="11" t="str">
        <f>VLOOKUP(MYRANKS_H[[#This Row],[PLAYERID]],PLAYERIDMAP[],COLUMN(PLAYERIDMAP[TEAM]),FALSE)</f>
        <v>DET</v>
      </c>
      <c r="E477" s="11" t="str">
        <f>VLOOKUP(MYRANKS_H[[#This Row],[PLAYERID]],PLAYERIDMAP[],COLUMN(PLAYERIDMAP[POS]),FALSE)</f>
        <v>3B</v>
      </c>
      <c r="F477" s="11" t="str">
        <f>VLOOKUP(MYRANKS_H[[#This Row],[PLAYERID]],PLAYERIDMAP[],COLUMN(PLAYERIDMAP[IDFANGRAPHS]),FALSE)</f>
        <v>sa548164</v>
      </c>
      <c r="G477" s="12">
        <f>VLOOKUP(MYRANKS_H[[#This Row],[IDFRANGRAPHS]],STEAMER_H[],COLUMN(STEAMER_H[PA]),FALSE)</f>
        <v>100</v>
      </c>
      <c r="H477" s="12">
        <f>VLOOKUP(MYRANKS_H[[#This Row],[IDFRANGRAPHS]],STEAMER_H[],COLUMN(STEAMER_H[AB]),FALSE)</f>
        <v>93</v>
      </c>
      <c r="I477" s="12">
        <f>VLOOKUP(MYRANKS_H[[#This Row],[IDFRANGRAPHS]],STEAMER_H[],COLUMN(STEAMER_H[H]),FALSE)</f>
        <v>24</v>
      </c>
      <c r="J477" s="12">
        <f>VLOOKUP(MYRANKS_H[[#This Row],[IDFRANGRAPHS]],STEAMER_H[],COLUMN(STEAMER_H[HR]),FALSE)</f>
        <v>2</v>
      </c>
      <c r="K477" s="12">
        <f>VLOOKUP(MYRANKS_H[[#This Row],[IDFRANGRAPHS]],STEAMER_H[],COLUMN(STEAMER_H[R]),FALSE)</f>
        <v>10</v>
      </c>
      <c r="L477" s="12">
        <f>VLOOKUP(MYRANKS_H[[#This Row],[IDFRANGRAPHS]],STEAMER_H[],COLUMN(STEAMER_H[RBI]),FALSE)</f>
        <v>10</v>
      </c>
      <c r="M477" s="12">
        <f>VLOOKUP(MYRANKS_H[[#This Row],[IDFRANGRAPHS]],STEAMER_H[],COLUMN(STEAMER_H[BB]),FALSE)</f>
        <v>5</v>
      </c>
      <c r="N477" s="12">
        <f>VLOOKUP(MYRANKS_H[[#This Row],[IDFRANGRAPHS]],STEAMER_H[],COLUMN(STEAMER_H[SO]),FALSE)</f>
        <v>22</v>
      </c>
      <c r="O477" s="12">
        <f>VLOOKUP(MYRANKS_H[[#This Row],[IDFRANGRAPHS]],STEAMER_H[],COLUMN(STEAMER_H[SB]),FALSE)</f>
        <v>1</v>
      </c>
      <c r="P477" s="14">
        <f>MYRANKS_H[[#This Row],[H]]/MYRANKS_H[[#This Row],[AB]]</f>
        <v>0.25806451612903225</v>
      </c>
      <c r="Q477" s="26">
        <f>MYRANKS_H[[#This Row],[R]]/24.6-VLOOKUP(MYRANKS_H[[#This Row],[POS]],ReplacementLevel_H[],COLUMN(ReplacementLevel_H[R]),FALSE)</f>
        <v>-1.7834959349593495</v>
      </c>
      <c r="R477" s="26">
        <f>MYRANKS_H[[#This Row],[HR]]/10.4-VLOOKUP(MYRANKS_H[[#This Row],[POS]],ReplacementLevel_H[],COLUMN(ReplacementLevel_H[HR]),FALSE)</f>
        <v>-1.3676923076923078</v>
      </c>
      <c r="S477" s="26">
        <f>MYRANKS_H[[#This Row],[RBI]]/24.6-VLOOKUP(MYRANKS_H[[#This Row],[POS]],ReplacementLevel_H[],COLUMN(ReplacementLevel_H[RBI]),FALSE)</f>
        <v>-1.9434959349593497</v>
      </c>
      <c r="T477" s="26">
        <f>MYRANKS_H[[#This Row],[SB]]/9.4-VLOOKUP(MYRANKS_H[[#This Row],[POS]],ReplacementLevel_H[],COLUMN(ReplacementLevel_H[SB]),FALSE)</f>
        <v>-0.34361702127659577</v>
      </c>
      <c r="U477" s="26">
        <f>((MYRANKS_H[[#This Row],[H]]+1768)/(MYRANKS_H[[#This Row],[AB]]+6617)-0.267)/0.0024-VLOOKUP(MYRANKS_H[[#This Row],[POS]],ReplacementLevel_H[],COLUMN(ReplacementLevel_H[AVG]),FALSE)</f>
        <v>0.21670144063586047</v>
      </c>
      <c r="V477" s="26">
        <f>MYRANKS_H[[#This Row],[RSGP]]+MYRANKS_H[[#This Row],[HRSGP]]+MYRANKS_H[[#This Row],[RBISGP]]+MYRANKS_H[[#This Row],[SBSGP]]+MYRANKS_H[[#This Row],[AVGSGP]]</f>
        <v>-5.2215997582517417</v>
      </c>
    </row>
    <row r="478" spans="1:22" ht="15" customHeight="1" x14ac:dyDescent="0.25">
      <c r="A478" s="7" t="s">
        <v>18570</v>
      </c>
      <c r="B478" s="8" t="str">
        <f>VLOOKUP(MYRANKS_H[[#This Row],[PLAYERID]],PLAYERIDMAP[],COLUMN(PLAYERIDMAP[LASTNAME]),FALSE)</f>
        <v>Hicks</v>
      </c>
      <c r="C478" s="11" t="str">
        <f>VLOOKUP(MYRANKS_H[[#This Row],[PLAYERID]],PLAYERIDMAP[],COLUMN(PLAYERIDMAP[FIRSTNAME]),FALSE)</f>
        <v xml:space="preserve">Brandon </v>
      </c>
      <c r="D478" s="11" t="str">
        <f>VLOOKUP(MYRANKS_H[[#This Row],[PLAYERID]],PLAYERIDMAP[],COLUMN(PLAYERIDMAP[TEAM]),FALSE)</f>
        <v>NYM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4003</v>
      </c>
      <c r="G478" s="12">
        <f>VLOOKUP(MYRANKS_H[[#This Row],[IDFRANGRAPHS]],STEAMER_H[],COLUMN(STEAMER_H[PA]),FALSE)</f>
        <v>100</v>
      </c>
      <c r="H478" s="12">
        <f>VLOOKUP(MYRANKS_H[[#This Row],[IDFRANGRAPHS]],STEAMER_H[],COLUMN(STEAMER_H[AB]),FALSE)</f>
        <v>89</v>
      </c>
      <c r="I478" s="12">
        <f>VLOOKUP(MYRANKS_H[[#This Row],[IDFRANGRAPHS]],STEAMER_H[],COLUMN(STEAMER_H[H]),FALSE)</f>
        <v>19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10</v>
      </c>
      <c r="L478" s="12">
        <f>VLOOKUP(MYRANKS_H[[#This Row],[IDFRANGRAPHS]],STEAMER_H[],COLUMN(STEAMER_H[RBI]),FALSE)</f>
        <v>11</v>
      </c>
      <c r="M478" s="12">
        <f>VLOOKUP(MYRANKS_H[[#This Row],[IDFRANGRAPHS]],STEAMER_H[],COLUMN(STEAMER_H[BB]),FALSE)</f>
        <v>8</v>
      </c>
      <c r="N478" s="12">
        <f>VLOOKUP(MYRANKS_H[[#This Row],[IDFRANGRAPHS]],STEAMER_H[],COLUMN(STEAMER_H[SO]),FALSE)</f>
        <v>32</v>
      </c>
      <c r="O478" s="12">
        <f>VLOOKUP(MYRANKS_H[[#This Row],[IDFRANGRAPHS]],STEAMER_H[],COLUMN(STEAMER_H[SB]),FALSE)</f>
        <v>2</v>
      </c>
      <c r="P478" s="14">
        <f>MYRANKS_H[[#This Row],[H]]/MYRANKS_H[[#This Row],[AB]]</f>
        <v>0.21348314606741572</v>
      </c>
      <c r="Q478" s="26">
        <f>MYRANKS_H[[#This Row],[R]]/24.6-VLOOKUP(MYRANKS_H[[#This Row],[POS]],ReplacementLevel_H[],COLUMN(ReplacementLevel_H[R]),FALSE)</f>
        <v>-1.7834959349593495</v>
      </c>
      <c r="R478" s="26">
        <f>MYRANKS_H[[#This Row],[HR]]/10.4-VLOOKUP(MYRANKS_H[[#This Row],[POS]],ReplacementLevel_H[],COLUMN(ReplacementLevel_H[HR]),FALSE)</f>
        <v>-1.2715384615384617</v>
      </c>
      <c r="S478" s="26">
        <f>MYRANKS_H[[#This Row],[RBI]]/24.6-VLOOKUP(MYRANKS_H[[#This Row],[POS]],ReplacementLevel_H[],COLUMN(ReplacementLevel_H[RBI]),FALSE)</f>
        <v>-1.9028455284552845</v>
      </c>
      <c r="T478" s="26">
        <f>MYRANKS_H[[#This Row],[SB]]/9.4-VLOOKUP(MYRANKS_H[[#This Row],[POS]],ReplacementLevel_H[],COLUMN(ReplacementLevel_H[SB]),FALSE)</f>
        <v>-0.2372340425531915</v>
      </c>
      <c r="U478" s="26">
        <f>((MYRANKS_H[[#This Row],[H]]+1768)/(MYRANKS_H[[#This Row],[AB]]+6617)-0.267)/0.0024-VLOOKUP(MYRANKS_H[[#This Row],[POS]],ReplacementLevel_H[],COLUMN(ReplacementLevel_H[AVG]),FALSE)</f>
        <v>-2.7591211850096137E-2</v>
      </c>
      <c r="V478" s="26">
        <f>MYRANKS_H[[#This Row],[RSGP]]+MYRANKS_H[[#This Row],[HRSGP]]+MYRANKS_H[[#This Row],[RBISGP]]+MYRANKS_H[[#This Row],[SBSGP]]+MYRANKS_H[[#This Row],[AVGSGP]]</f>
        <v>-5.2227051793563826</v>
      </c>
    </row>
    <row r="479" spans="1:22" ht="15" customHeight="1" x14ac:dyDescent="0.25">
      <c r="A479" s="8" t="s">
        <v>20307</v>
      </c>
      <c r="B479" s="15" t="str">
        <f>VLOOKUP(MYRANKS_H[[#This Row],[PLAYERID]],PLAYERIDMAP[],COLUMN(PLAYERIDMAP[LASTNAME]),FALSE)</f>
        <v>Singleton</v>
      </c>
      <c r="C479" s="12" t="str">
        <f>VLOOKUP(MYRANKS_H[[#This Row],[PLAYERID]],PLAYERIDMAP[],COLUMN(PLAYERIDMAP[FIRSTNAME]),FALSE)</f>
        <v xml:space="preserve">Jonathan </v>
      </c>
      <c r="D479" s="12" t="str">
        <f>VLOOKUP(MYRANKS_H[[#This Row],[PLAYERID]],PLAYERIDMAP[],COLUMN(PLAYERIDMAP[TEAM]),FALSE)</f>
        <v>-</v>
      </c>
      <c r="E479" s="12" t="str">
        <f>VLOOKUP(MYRANKS_H[[#This Row],[PLAYERID]],PLAYERIDMAP[],COLUMN(PLAYERIDMAP[POS]),FALSE)</f>
        <v>1B</v>
      </c>
      <c r="F479" s="12" t="str">
        <f>VLOOKUP(MYRANKS_H[[#This Row],[PLAYERID]],PLAYERIDMAP[],COLUMN(PLAYERIDMAP[IDFANGRAPHS]),FALSE)</f>
        <v>sa501596</v>
      </c>
      <c r="G479" s="12">
        <f>VLOOKUP(MYRANKS_H[[#This Row],[IDFRANGRAPHS]],STEAMER_H[],COLUMN(STEAMER_H[PA]),FALSE)</f>
        <v>124</v>
      </c>
      <c r="H479" s="12">
        <f>VLOOKUP(MYRANKS_H[[#This Row],[IDFRANGRAPHS]],STEAMER_H[],COLUMN(STEAMER_H[AB]),FALSE)</f>
        <v>109</v>
      </c>
      <c r="I479" s="12">
        <f>VLOOKUP(MYRANKS_H[[#This Row],[IDFRANGRAPHS]],STEAMER_H[],COLUMN(STEAMER_H[H]),FALSE)</f>
        <v>27</v>
      </c>
      <c r="J479" s="12">
        <f>VLOOKUP(MYRANKS_H[[#This Row],[IDFRANGRAPHS]],STEAMER_H[],COLUMN(STEAMER_H[HR]),FALSE)</f>
        <v>3</v>
      </c>
      <c r="K479" s="12">
        <f>VLOOKUP(MYRANKS_H[[#This Row],[IDFRANGRAPHS]],STEAMER_H[],COLUMN(STEAMER_H[R]),FALSE)</f>
        <v>13</v>
      </c>
      <c r="L479" s="12">
        <f>VLOOKUP(MYRANKS_H[[#This Row],[IDFRANGRAPHS]],STEAMER_H[],COLUMN(STEAMER_H[RBI]),FALSE)</f>
        <v>13</v>
      </c>
      <c r="M479" s="12">
        <f>VLOOKUP(MYRANKS_H[[#This Row],[IDFRANGRAPHS]],STEAMER_H[],COLUMN(STEAMER_H[BB]),FALSE)</f>
        <v>13</v>
      </c>
      <c r="N479" s="12">
        <f>VLOOKUP(MYRANKS_H[[#This Row],[IDFRANGRAPHS]],STEAMER_H[],COLUMN(STEAMER_H[SO]),FALSE)</f>
        <v>28</v>
      </c>
      <c r="O479" s="12">
        <f>VLOOKUP(MYRANKS_H[[#This Row],[IDFRANGRAPHS]],STEAMER_H[],COLUMN(STEAMER_H[SB]),FALSE)</f>
        <v>1</v>
      </c>
      <c r="P479" s="14">
        <f>MYRANKS_H[[#This Row],[H]]/MYRANKS_H[[#This Row],[AB]]</f>
        <v>0.24770642201834864</v>
      </c>
      <c r="Q479" s="26">
        <f>MYRANKS_H[[#This Row],[R]]/24.6-VLOOKUP(MYRANKS_H[[#This Row],[POS]],ReplacementLevel_H[],COLUMN(ReplacementLevel_H[R]),FALSE)</f>
        <v>-1.8415447154471547</v>
      </c>
      <c r="R479" s="26">
        <f>MYRANKS_H[[#This Row],[HR]]/10.4-VLOOKUP(MYRANKS_H[[#This Row],[POS]],ReplacementLevel_H[],COLUMN(ReplacementLevel_H[HR]),FALSE)</f>
        <v>-1.2515384615384617</v>
      </c>
      <c r="S479" s="26">
        <f>MYRANKS_H[[#This Row],[RBI]]/24.6-VLOOKUP(MYRANKS_H[[#This Row],[POS]],ReplacementLevel_H[],COLUMN(ReplacementLevel_H[RBI]),FALSE)</f>
        <v>-1.9315447154471546</v>
      </c>
      <c r="T479" s="26">
        <f>MYRANKS_H[[#This Row],[SB]]/9.4-VLOOKUP(MYRANKS_H[[#This Row],[POS]],ReplacementLevel_H[],COLUMN(ReplacementLevel_H[SB]),FALSE)</f>
        <v>-0.15361702127659577</v>
      </c>
      <c r="U479" s="26">
        <f>((MYRANKS_H[[#This Row],[H]]+1768)/(MYRANKS_H[[#This Row],[AB]]+6617)-0.267)/0.0024-VLOOKUP(MYRANKS_H[[#This Row],[POS]],ReplacementLevel_H[],COLUMN(ReplacementLevel_H[AVG]),FALSE)</f>
        <v>0.18783923084546808</v>
      </c>
      <c r="V479" s="26">
        <f>MYRANKS_H[[#This Row],[RSGP]]+MYRANKS_H[[#This Row],[HRSGP]]+MYRANKS_H[[#This Row],[RBISGP]]+MYRANKS_H[[#This Row],[SBSGP]]+MYRANKS_H[[#This Row],[AVGSGP]]</f>
        <v>-4.9904056828638987</v>
      </c>
    </row>
    <row r="480" spans="1:22" ht="15" customHeight="1" x14ac:dyDescent="0.25">
      <c r="A480" s="7" t="s">
        <v>18344</v>
      </c>
      <c r="B480" s="8" t="str">
        <f>VLOOKUP(MYRANKS_H[[#This Row],[PLAYERID]],PLAYERIDMAP[],COLUMN(PLAYERIDMAP[LASTNAME]),FALSE)</f>
        <v>Green</v>
      </c>
      <c r="C480" s="11" t="str">
        <f>VLOOKUP(MYRANKS_H[[#This Row],[PLAYERID]],PLAYERIDMAP[],COLUMN(PLAYERIDMAP[FIRSTNAME]),FALSE)</f>
        <v xml:space="preserve">Grant </v>
      </c>
      <c r="D480" s="11" t="str">
        <f>VLOOKUP(MYRANKS_H[[#This Row],[PLAYERID]],PLAYERIDMAP[],COLUMN(PLAYERIDMAP[TEAM]),FALSE)</f>
        <v>OAK</v>
      </c>
      <c r="E480" s="11" t="str">
        <f>VLOOKUP(MYRANKS_H[[#This Row],[PLAYERID]],PLAYERIDMAP[],COLUMN(PLAYERIDMAP[POS]),FALSE)</f>
        <v>OF</v>
      </c>
      <c r="F480" s="11" t="str">
        <f>VLOOKUP(MYRANKS_H[[#This Row],[PLAYERID]],PLAYERIDMAP[],COLUMN(PLAYERIDMAP[IDFANGRAPHS]),FALSE)</f>
        <v>sa327799</v>
      </c>
      <c r="G480" s="12">
        <f>VLOOKUP(MYRANKS_H[[#This Row],[IDFRANGRAPHS]],STEAMER_H[],COLUMN(STEAMER_H[PA]),FALSE)</f>
        <v>155</v>
      </c>
      <c r="H480" s="12">
        <f>VLOOKUP(MYRANKS_H[[#This Row],[IDFRANGRAPHS]],STEAMER_H[],COLUMN(STEAMER_H[AB]),FALSE)</f>
        <v>143</v>
      </c>
      <c r="I480" s="12">
        <f>VLOOKUP(MYRANKS_H[[#This Row],[IDFRANGRAPHS]],STEAMER_H[],COLUMN(STEAMER_H[H]),FALSE)</f>
        <v>38</v>
      </c>
      <c r="J480" s="12">
        <f>VLOOKUP(MYRANKS_H[[#This Row],[IDFRANGRAPHS]],STEAMER_H[],COLUMN(STEAMER_H[HR]),FALSE)</f>
        <v>3</v>
      </c>
      <c r="K480" s="12">
        <f>VLOOKUP(MYRANKS_H[[#This Row],[IDFRANGRAPHS]],STEAMER_H[],COLUMN(STEAMER_H[R]),FALSE)</f>
        <v>16</v>
      </c>
      <c r="L480" s="12">
        <f>VLOOKUP(MYRANKS_H[[#This Row],[IDFRANGRAPHS]],STEAMER_H[],COLUMN(STEAMER_H[RBI]),FALSE)</f>
        <v>17</v>
      </c>
      <c r="M480" s="12">
        <f>VLOOKUP(MYRANKS_H[[#This Row],[IDFRANGRAPHS]],STEAMER_H[],COLUMN(STEAMER_H[BB]),FALSE)</f>
        <v>8</v>
      </c>
      <c r="N480" s="12">
        <f>VLOOKUP(MYRANKS_H[[#This Row],[IDFRANGRAPHS]],STEAMER_H[],COLUMN(STEAMER_H[SO]),FALSE)</f>
        <v>26</v>
      </c>
      <c r="O480" s="12">
        <f>VLOOKUP(MYRANKS_H[[#This Row],[IDFRANGRAPHS]],STEAMER_H[],COLUMN(STEAMER_H[SB]),FALSE)</f>
        <v>2</v>
      </c>
      <c r="P480" s="14">
        <f>MYRANKS_H[[#This Row],[H]]/MYRANKS_H[[#This Row],[AB]]</f>
        <v>0.26573426573426573</v>
      </c>
      <c r="Q480" s="26">
        <f>MYRANKS_H[[#This Row],[R]]/24.6-VLOOKUP(MYRANKS_H[[#This Row],[POS]],ReplacementLevel_H[],COLUMN(ReplacementLevel_H[R]),FALSE)</f>
        <v>-1.7195934959349595</v>
      </c>
      <c r="R480" s="26">
        <f>MYRANKS_H[[#This Row],[HR]]/10.4-VLOOKUP(MYRANKS_H[[#This Row],[POS]],ReplacementLevel_H[],COLUMN(ReplacementLevel_H[HR]),FALSE)</f>
        <v>-0.81153846153846165</v>
      </c>
      <c r="S480" s="26">
        <f>MYRANKS_H[[#This Row],[RBI]]/24.6-VLOOKUP(MYRANKS_H[[#This Row],[POS]],ReplacementLevel_H[],COLUMN(ReplacementLevel_H[RBI]),FALSE)</f>
        <v>-1.3489430894308945</v>
      </c>
      <c r="T480" s="26">
        <f>MYRANKS_H[[#This Row],[SB]]/9.4-VLOOKUP(MYRANKS_H[[#This Row],[POS]],ReplacementLevel_H[],COLUMN(ReplacementLevel_H[SB]),FALSE)</f>
        <v>-1.1272340425531915</v>
      </c>
      <c r="U480" s="26">
        <f>((MYRANKS_H[[#This Row],[H]]+1768)/(MYRANKS_H[[#This Row],[AB]]+6617)-0.267)/0.0024-VLOOKUP(MYRANKS_H[[#This Row],[POS]],ReplacementLevel_H[],COLUMN(ReplacementLevel_H[AVG]),FALSE)</f>
        <v>0.14656804733727133</v>
      </c>
      <c r="V480" s="26">
        <f>MYRANKS_H[[#This Row],[RSGP]]+MYRANKS_H[[#This Row],[HRSGP]]+MYRANKS_H[[#This Row],[RBISGP]]+MYRANKS_H[[#This Row],[SBSGP]]+MYRANKS_H[[#This Row],[AVGSGP]]</f>
        <v>-4.8607410421202362</v>
      </c>
    </row>
    <row r="481" spans="1:22" ht="15" customHeight="1" x14ac:dyDescent="0.25">
      <c r="A481" s="7" t="s">
        <v>18102</v>
      </c>
      <c r="B481" s="8" t="str">
        <f>VLOOKUP(MYRANKS_H[[#This Row],[PLAYERID]],PLAYERIDMAP[],COLUMN(PLAYERIDMAP[LASTNAME]),FALSE)</f>
        <v>Figgins</v>
      </c>
      <c r="C481" s="11" t="str">
        <f>VLOOKUP(MYRANKS_H[[#This Row],[PLAYERID]],PLAYERIDMAP[],COLUMN(PLAYERIDMAP[FIRSTNAME]),FALSE)</f>
        <v xml:space="preserve">Chone </v>
      </c>
      <c r="D481" s="11" t="str">
        <f>VLOOKUP(MYRANKS_H[[#This Row],[PLAYERID]],PLAYERIDMAP[],COLUMN(PLAYERIDMAP[TEAM]),FALSE)</f>
        <v>SEA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1580</v>
      </c>
      <c r="G481" s="12">
        <f>VLOOKUP(MYRANKS_H[[#This Row],[IDFRANGRAPHS]],STEAMER_H[],COLUMN(STEAMER_H[PA]),FALSE)</f>
        <v>123</v>
      </c>
      <c r="H481" s="12">
        <f>VLOOKUP(MYRANKS_H[[#This Row],[IDFRANGRAPHS]],STEAMER_H[],COLUMN(STEAMER_H[AB]),FALSE)</f>
        <v>109</v>
      </c>
      <c r="I481" s="12">
        <f>VLOOKUP(MYRANKS_H[[#This Row],[IDFRANGRAPHS]],STEAMER_H[],COLUMN(STEAMER_H[H]),FALSE)</f>
        <v>26</v>
      </c>
      <c r="J481" s="12">
        <f>VLOOKUP(MYRANKS_H[[#This Row],[IDFRANGRAPHS]],STEAMER_H[],COLUMN(STEAMER_H[HR]),FALSE)</f>
        <v>1</v>
      </c>
      <c r="K481" s="12">
        <f>VLOOKUP(MYRANKS_H[[#This Row],[IDFRANGRAPHS]],STEAMER_H[],COLUMN(STEAMER_H[R]),FALSE)</f>
        <v>10</v>
      </c>
      <c r="L481" s="12">
        <f>VLOOKUP(MYRANKS_H[[#This Row],[IDFRANGRAPHS]],STEAMER_H[],COLUMN(STEAMER_H[RBI]),FALSE)</f>
        <v>10</v>
      </c>
      <c r="M481" s="12">
        <f>VLOOKUP(MYRANKS_H[[#This Row],[IDFRANGRAPHS]],STEAMER_H[],COLUMN(STEAMER_H[BB]),FALSE)</f>
        <v>12</v>
      </c>
      <c r="N481" s="12">
        <f>VLOOKUP(MYRANKS_H[[#This Row],[IDFRANGRAPHS]],STEAMER_H[],COLUMN(STEAMER_H[SO]),FALSE)</f>
        <v>23</v>
      </c>
      <c r="O481" s="12">
        <f>VLOOKUP(MYRANKS_H[[#This Row],[IDFRANGRAPHS]],STEAMER_H[],COLUMN(STEAMER_H[SB]),FALSE)</f>
        <v>3</v>
      </c>
      <c r="P481" s="14">
        <f>MYRANKS_H[[#This Row],[H]]/MYRANKS_H[[#This Row],[AB]]</f>
        <v>0.23853211009174313</v>
      </c>
      <c r="Q481" s="26">
        <f>MYRANKS_H[[#This Row],[R]]/24.6-VLOOKUP(MYRANKS_H[[#This Row],[POS]],ReplacementLevel_H[],COLUMN(ReplacementLevel_H[R]),FALSE)</f>
        <v>-1.7834959349593495</v>
      </c>
      <c r="R481" s="26">
        <f>MYRANKS_H[[#This Row],[HR]]/10.4-VLOOKUP(MYRANKS_H[[#This Row],[POS]],ReplacementLevel_H[],COLUMN(ReplacementLevel_H[HR]),FALSE)</f>
        <v>-1.4638461538461538</v>
      </c>
      <c r="S481" s="26">
        <f>MYRANKS_H[[#This Row],[RBI]]/24.6-VLOOKUP(MYRANKS_H[[#This Row],[POS]],ReplacementLevel_H[],COLUMN(ReplacementLevel_H[RBI]),FALSE)</f>
        <v>-1.9434959349593497</v>
      </c>
      <c r="T481" s="26">
        <f>MYRANKS_H[[#This Row],[SB]]/9.4-VLOOKUP(MYRANKS_H[[#This Row],[POS]],ReplacementLevel_H[],COLUMN(ReplacementLevel_H[SB]),FALSE)</f>
        <v>-0.13085106382978728</v>
      </c>
      <c r="U481" s="26">
        <f>((MYRANKS_H[[#This Row],[H]]+1768)/(MYRANKS_H[[#This Row],[AB]]+6617)-0.267)/0.0024-VLOOKUP(MYRANKS_H[[#This Row],[POS]],ReplacementLevel_H[],COLUMN(ReplacementLevel_H[AVG]),FALSE)</f>
        <v>7.5890573892340454E-2</v>
      </c>
      <c r="V481" s="26">
        <f>MYRANKS_H[[#This Row],[RSGP]]+MYRANKS_H[[#This Row],[HRSGP]]+MYRANKS_H[[#This Row],[RBISGP]]+MYRANKS_H[[#This Row],[SBSGP]]+MYRANKS_H[[#This Row],[AVGSGP]]</f>
        <v>-5.2457985137023</v>
      </c>
    </row>
    <row r="482" spans="1:22" x14ac:dyDescent="0.25">
      <c r="A482" s="7" t="s">
        <v>17127</v>
      </c>
      <c r="B482" s="8" t="str">
        <f>VLOOKUP(MYRANKS_H[[#This Row],[PLAYERID]],PLAYERIDMAP[],COLUMN(PLAYERIDMAP[LASTNAME]),FALSE)</f>
        <v>Bartlett</v>
      </c>
      <c r="C482" s="11" t="str">
        <f>VLOOKUP(MYRANKS_H[[#This Row],[PLAYERID]],PLAYERIDMAP[],COLUMN(PLAYERIDMAP[FIRSTNAME]),FALSE)</f>
        <v xml:space="preserve">Jason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8219</v>
      </c>
      <c r="G482" s="12">
        <f>VLOOKUP(MYRANKS_H[[#This Row],[IDFRANGRAPHS]],STEAMER_H[],COLUMN(STEAMER_H[PA]),FALSE)</f>
        <v>155</v>
      </c>
      <c r="H482" s="12">
        <f>VLOOKUP(MYRANKS_H[[#This Row],[IDFRANGRAPHS]],STEAMER_H[],COLUMN(STEAMER_H[AB]),FALSE)</f>
        <v>137</v>
      </c>
      <c r="I482" s="12">
        <f>VLOOKUP(MYRANKS_H[[#This Row],[IDFRANGRAPHS]],STEAMER_H[],COLUMN(STEAMER_H[H]),FALSE)</f>
        <v>33</v>
      </c>
      <c r="J482" s="12">
        <f>VLOOKUP(MYRANKS_H[[#This Row],[IDFRANGRAPHS]],STEAMER_H[],COLUMN(STEAMER_H[HR]),FALSE)</f>
        <v>2</v>
      </c>
      <c r="K482" s="12">
        <f>VLOOKUP(MYRANKS_H[[#This Row],[IDFRANGRAPHS]],STEAMER_H[],COLUMN(STEAMER_H[R]),FALSE)</f>
        <v>13</v>
      </c>
      <c r="L482" s="12">
        <f>VLOOKUP(MYRANKS_H[[#This Row],[IDFRANGRAPHS]],STEAMER_H[],COLUMN(STEAMER_H[RBI]),FALSE)</f>
        <v>13</v>
      </c>
      <c r="M482" s="12">
        <f>VLOOKUP(MYRANKS_H[[#This Row],[IDFRANGRAPHS]],STEAMER_H[],COLUMN(STEAMER_H[BB]),FALSE)</f>
        <v>14</v>
      </c>
      <c r="N482" s="12">
        <f>VLOOKUP(MYRANKS_H[[#This Row],[IDFRANGRAPHS]],STEAMER_H[],COLUMN(STEAMER_H[SO]),FALSE)</f>
        <v>29</v>
      </c>
      <c r="O482" s="12">
        <f>VLOOKUP(MYRANKS_H[[#This Row],[IDFRANGRAPHS]],STEAMER_H[],COLUMN(STEAMER_H[SB]),FALSE)</f>
        <v>2</v>
      </c>
      <c r="P482" s="14">
        <f>MYRANKS_H[[#This Row],[H]]/MYRANKS_H[[#This Row],[AB]]</f>
        <v>0.24087591240875914</v>
      </c>
      <c r="Q482" s="26">
        <f>MYRANKS_H[[#This Row],[R]]/24.6-VLOOKUP(MYRANKS_H[[#This Row],[POS]],ReplacementLevel_H[],COLUMN(ReplacementLevel_H[R]),FALSE)</f>
        <v>-1.5515447154471547</v>
      </c>
      <c r="R482" s="26">
        <f>MYRANKS_H[[#This Row],[HR]]/10.4-VLOOKUP(MYRANKS_H[[#This Row],[POS]],ReplacementLevel_H[],COLUMN(ReplacementLevel_H[HR]),FALSE)</f>
        <v>-0.70769230769230773</v>
      </c>
      <c r="S482" s="26">
        <f>MYRANKS_H[[#This Row],[RBI]]/24.6-VLOOKUP(MYRANKS_H[[#This Row],[POS]],ReplacementLevel_H[],COLUMN(ReplacementLevel_H[RBI]),FALSE)</f>
        <v>-1.4115447154471545</v>
      </c>
      <c r="T482" s="26">
        <f>MYRANKS_H[[#This Row],[SB]]/9.4-VLOOKUP(MYRANKS_H[[#This Row],[POS]],ReplacementLevel_H[],COLUMN(ReplacementLevel_H[SB]),FALSE)</f>
        <v>-1.2572340425531914</v>
      </c>
      <c r="U482" s="26">
        <f>((MYRANKS_H[[#This Row],[H]]+1768)/(MYRANKS_H[[#This Row],[AB]]+6617)-0.267)/0.0024-VLOOKUP(MYRANKS_H[[#This Row],[POS]],ReplacementLevel_H[],COLUMN(ReplacementLevel_H[AVG]),FALSE)</f>
        <v>-1.3001678017974194E-2</v>
      </c>
      <c r="V482" s="26">
        <f>MYRANKS_H[[#This Row],[RSGP]]+MYRANKS_H[[#This Row],[HRSGP]]+MYRANKS_H[[#This Row],[RBISGP]]+MYRANKS_H[[#This Row],[SBSGP]]+MYRANKS_H[[#This Row],[AVGSGP]]</f>
        <v>-4.9410174591577825</v>
      </c>
    </row>
    <row r="483" spans="1:22" ht="15" customHeight="1" x14ac:dyDescent="0.25">
      <c r="A483" s="7" t="s">
        <v>19314</v>
      </c>
      <c r="B483" s="8" t="str">
        <f>VLOOKUP(MYRANKS_H[[#This Row],[PLAYERID]],PLAYERIDMAP[],COLUMN(PLAYERIDMAP[LASTNAME]),FALSE)</f>
        <v>McDonald</v>
      </c>
      <c r="C483" s="11" t="str">
        <f>VLOOKUP(MYRANKS_H[[#This Row],[PLAYERID]],PLAYERIDMAP[],COLUMN(PLAYERIDMAP[FIRSTNAME]),FALSE)</f>
        <v xml:space="preserve">John </v>
      </c>
      <c r="D483" s="11" t="str">
        <f>VLOOKUP(MYRANKS_H[[#This Row],[PLAYERID]],PLAYERIDMAP[],COLUMN(PLAYERIDMAP[TEAM]),FALSE)</f>
        <v>ARI</v>
      </c>
      <c r="E483" s="11" t="str">
        <f>VLOOKUP(MYRANKS_H[[#This Row],[PLAYERID]],PLAYERIDMAP[],COLUMN(PLAYERIDMAP[POS]),FALSE)</f>
        <v>SS</v>
      </c>
      <c r="F483" s="11">
        <f>VLOOKUP(MYRANKS_H[[#This Row],[PLAYERID]],PLAYERIDMAP[],COLUMN(PLAYERIDMAP[IDFANGRAPHS]),FALSE)</f>
        <v>395</v>
      </c>
      <c r="G483" s="12">
        <f>VLOOKUP(MYRANKS_H[[#This Row],[IDFRANGRAPHS]],STEAMER_H[],COLUMN(STEAMER_H[PA]),FALSE)</f>
        <v>123</v>
      </c>
      <c r="H483" s="12">
        <f>VLOOKUP(MYRANKS_H[[#This Row],[IDFRANGRAPHS]],STEAMER_H[],COLUMN(STEAMER_H[AB]),FALSE)</f>
        <v>113</v>
      </c>
      <c r="I483" s="12">
        <f>VLOOKUP(MYRANKS_H[[#This Row],[IDFRANGRAPHS]],STEAMER_H[],COLUMN(STEAMER_H[H]),FALSE)</f>
        <v>28</v>
      </c>
      <c r="J483" s="12">
        <f>VLOOKUP(MYRANKS_H[[#This Row],[IDFRANGRAPHS]],STEAMER_H[],COLUMN(STEAMER_H[HR]),FALSE)</f>
        <v>3</v>
      </c>
      <c r="K483" s="12">
        <f>VLOOKUP(MYRANKS_H[[#This Row],[IDFRANGRAPHS]],STEAMER_H[],COLUMN(STEAMER_H[R]),FALSE)</f>
        <v>11</v>
      </c>
      <c r="L483" s="12">
        <f>VLOOKUP(MYRANKS_H[[#This Row],[IDFRANGRAPHS]],STEAMER_H[],COLUMN(STEAMER_H[RBI]),FALSE)</f>
        <v>13</v>
      </c>
      <c r="M483" s="12">
        <f>VLOOKUP(MYRANKS_H[[#This Row],[IDFRANGRAPHS]],STEAMER_H[],COLUMN(STEAMER_H[BB]),FALSE)</f>
        <v>7</v>
      </c>
      <c r="N483" s="12">
        <f>VLOOKUP(MYRANKS_H[[#This Row],[IDFRANGRAPHS]],STEAMER_H[],COLUMN(STEAMER_H[SO]),FALSE)</f>
        <v>19</v>
      </c>
      <c r="O483" s="12">
        <f>VLOOKUP(MYRANKS_H[[#This Row],[IDFRANGRAPHS]],STEAMER_H[],COLUMN(STEAMER_H[SB]),FALSE)</f>
        <v>1</v>
      </c>
      <c r="P483" s="14">
        <f>MYRANKS_H[[#This Row],[H]]/MYRANKS_H[[#This Row],[AB]]</f>
        <v>0.24778761061946902</v>
      </c>
      <c r="Q483" s="26">
        <f>MYRANKS_H[[#This Row],[R]]/24.6-VLOOKUP(MYRANKS_H[[#This Row],[POS]],ReplacementLevel_H[],COLUMN(ReplacementLevel_H[R]),FALSE)</f>
        <v>-1.6328455284552845</v>
      </c>
      <c r="R483" s="26">
        <f>MYRANKS_H[[#This Row],[HR]]/10.4-VLOOKUP(MYRANKS_H[[#This Row],[POS]],ReplacementLevel_H[],COLUMN(ReplacementLevel_H[HR]),FALSE)</f>
        <v>-0.61153846153846159</v>
      </c>
      <c r="S483" s="26">
        <f>MYRANKS_H[[#This Row],[RBI]]/24.6-VLOOKUP(MYRANKS_H[[#This Row],[POS]],ReplacementLevel_H[],COLUMN(ReplacementLevel_H[RBI]),FALSE)</f>
        <v>-1.4115447154471545</v>
      </c>
      <c r="T483" s="26">
        <f>MYRANKS_H[[#This Row],[SB]]/9.4-VLOOKUP(MYRANKS_H[[#This Row],[POS]],ReplacementLevel_H[],COLUMN(ReplacementLevel_H[SB]),FALSE)</f>
        <v>-1.3636170212765957</v>
      </c>
      <c r="U483" s="26">
        <f>((MYRANKS_H[[#This Row],[H]]+1768)/(MYRANKS_H[[#This Row],[AB]]+6617)-0.267)/0.0024-VLOOKUP(MYRANKS_H[[#This Row],[POS]],ReplacementLevel_H[],COLUMN(ReplacementLevel_H[AVG]),FALSE)</f>
        <v>7.3660227835554037E-2</v>
      </c>
      <c r="V483" s="26">
        <f>MYRANKS_H[[#This Row],[RSGP]]+MYRANKS_H[[#This Row],[HRSGP]]+MYRANKS_H[[#This Row],[RBISGP]]+MYRANKS_H[[#This Row],[SBSGP]]+MYRANKS_H[[#This Row],[AVGSGP]]</f>
        <v>-4.9458854988819416</v>
      </c>
    </row>
    <row r="484" spans="1:22" ht="15" customHeight="1" x14ac:dyDescent="0.25">
      <c r="A484" s="8" t="s">
        <v>20509</v>
      </c>
      <c r="B484" s="15" t="str">
        <f>VLOOKUP(MYRANKS_H[[#This Row],[PLAYERID]],PLAYERIDMAP[],COLUMN(PLAYERIDMAP[LASTNAME]),FALSE)</f>
        <v>Thome</v>
      </c>
      <c r="C484" s="12" t="str">
        <f>VLOOKUP(MYRANKS_H[[#This Row],[PLAYERID]],PLAYERIDMAP[],COLUMN(PLAYERIDMAP[FIRSTNAME]),FALSE)</f>
        <v xml:space="preserve">Jim </v>
      </c>
      <c r="D484" s="12" t="str">
        <f>VLOOKUP(MYRANKS_H[[#This Row],[PLAYERID]],PLAYERIDMAP[],COLUMN(PLAYERIDMAP[TEAM]),FALSE)</f>
        <v>PHI</v>
      </c>
      <c r="E484" s="12" t="str">
        <f>VLOOKUP(MYRANKS_H[[#This Row],[PLAYERID]],PLAYERIDMAP[],COLUMN(PLAYERIDMAP[POS]),FALSE)</f>
        <v>1B</v>
      </c>
      <c r="F484" s="12">
        <f>VLOOKUP(MYRANKS_H[[#This Row],[PLAYERID]],PLAYERIDMAP[],COLUMN(PLAYERIDMAP[IDFANGRAPHS]),FALSE)</f>
        <v>409</v>
      </c>
      <c r="G484" s="12">
        <f>VLOOKUP(MYRANKS_H[[#This Row],[IDFRANGRAPHS]],STEAMER_H[],COLUMN(STEAMER_H[PA]),FALSE)</f>
        <v>120</v>
      </c>
      <c r="H484" s="12">
        <f>VLOOKUP(MYRANKS_H[[#This Row],[IDFRANGRAPHS]],STEAMER_H[],COLUMN(STEAMER_H[AB]),FALSE)</f>
        <v>102</v>
      </c>
      <c r="I484" s="12">
        <f>VLOOKUP(MYRANKS_H[[#This Row],[IDFRANGRAPHS]],STEAMER_H[],COLUMN(STEAMER_H[H]),FALSE)</f>
        <v>24</v>
      </c>
      <c r="J484" s="12">
        <f>VLOOKUP(MYRANKS_H[[#This Row],[IDFRANGRAPHS]],STEAMER_H[],COLUMN(STEAMER_H[HR]),FALSE)</f>
        <v>4</v>
      </c>
      <c r="K484" s="12">
        <f>VLOOKUP(MYRANKS_H[[#This Row],[IDFRANGRAPHS]],STEAMER_H[],COLUMN(STEAMER_H[R]),FALSE)</f>
        <v>13</v>
      </c>
      <c r="L484" s="12">
        <f>VLOOKUP(MYRANKS_H[[#This Row],[IDFRANGRAPHS]],STEAMER_H[],COLUMN(STEAMER_H[RBI]),FALSE)</f>
        <v>14</v>
      </c>
      <c r="M484" s="12">
        <f>VLOOKUP(MYRANKS_H[[#This Row],[IDFRANGRAPHS]],STEAMER_H[],COLUMN(STEAMER_H[BB]),FALSE)</f>
        <v>16</v>
      </c>
      <c r="N484" s="12">
        <f>VLOOKUP(MYRANKS_H[[#This Row],[IDFRANGRAPHS]],STEAMER_H[],COLUMN(STEAMER_H[SO]),FALSE)</f>
        <v>34</v>
      </c>
      <c r="O484" s="12">
        <f>VLOOKUP(MYRANKS_H[[#This Row],[IDFRANGRAPHS]],STEAMER_H[],COLUMN(STEAMER_H[SB]),FALSE)</f>
        <v>0</v>
      </c>
      <c r="P484" s="14">
        <f>MYRANKS_H[[#This Row],[H]]/MYRANKS_H[[#This Row],[AB]]</f>
        <v>0.23529411764705882</v>
      </c>
      <c r="Q484" s="26">
        <f>MYRANKS_H[[#This Row],[R]]/24.6-VLOOKUP(MYRANKS_H[[#This Row],[POS]],ReplacementLevel_H[],COLUMN(ReplacementLevel_H[R]),FALSE)</f>
        <v>-1.8415447154471547</v>
      </c>
      <c r="R484" s="26">
        <f>MYRANKS_H[[#This Row],[HR]]/10.4-VLOOKUP(MYRANKS_H[[#This Row],[POS]],ReplacementLevel_H[],COLUMN(ReplacementLevel_H[HR]),FALSE)</f>
        <v>-1.1553846153846155</v>
      </c>
      <c r="S484" s="26">
        <f>MYRANKS_H[[#This Row],[RBI]]/24.6-VLOOKUP(MYRANKS_H[[#This Row],[POS]],ReplacementLevel_H[],COLUMN(ReplacementLevel_H[RBI]),FALSE)</f>
        <v>-1.8908943089430894</v>
      </c>
      <c r="T484" s="26">
        <f>MYRANKS_H[[#This Row],[SB]]/9.4-VLOOKUP(MYRANKS_H[[#This Row],[POS]],ReplacementLevel_H[],COLUMN(ReplacementLevel_H[SB]),FALSE)</f>
        <v>-0.26</v>
      </c>
      <c r="U484" s="26">
        <f>((MYRANKS_H[[#This Row],[H]]+1768)/(MYRANKS_H[[#This Row],[AB]]+6617)-0.267)/0.0024-VLOOKUP(MYRANKS_H[[#This Row],[POS]],ReplacementLevel_H[],COLUMN(ReplacementLevel_H[AVG]),FALSE)</f>
        <v>0.1176479634866182</v>
      </c>
      <c r="V484" s="26">
        <f>MYRANKS_H[[#This Row],[RSGP]]+MYRANKS_H[[#This Row],[HRSGP]]+MYRANKS_H[[#This Row],[RBISGP]]+MYRANKS_H[[#This Row],[SBSGP]]+MYRANKS_H[[#This Row],[AVGSGP]]</f>
        <v>-5.0301756762882412</v>
      </c>
    </row>
    <row r="485" spans="1:22" ht="15" customHeight="1" x14ac:dyDescent="0.25">
      <c r="A485" s="8" t="s">
        <v>19893</v>
      </c>
      <c r="B485" s="15" t="str">
        <f>VLOOKUP(MYRANKS_H[[#This Row],[PLAYERID]],PLAYERIDMAP[],COLUMN(PLAYERIDMAP[LASTNAME]),FALSE)</f>
        <v>Punto</v>
      </c>
      <c r="C485" s="12" t="str">
        <f>VLOOKUP(MYRANKS_H[[#This Row],[PLAYERID]],PLAYERIDMAP[],COLUMN(PLAYERIDMAP[FIRSTNAME]),FALSE)</f>
        <v xml:space="preserve">Nick </v>
      </c>
      <c r="D485" s="12" t="str">
        <f>VLOOKUP(MYRANKS_H[[#This Row],[PLAYERID]],PLAYERIDMAP[],COLUMN(PLAYERIDMAP[TEAM]),FALSE)</f>
        <v>LAD</v>
      </c>
      <c r="E485" s="12" t="str">
        <f>VLOOKUP(MYRANKS_H[[#This Row],[PLAYERID]],PLAYERIDMAP[],COLUMN(PLAYERIDMAP[POS]),FALSE)</f>
        <v>3B</v>
      </c>
      <c r="F485" s="12">
        <f>VLOOKUP(MYRANKS_H[[#This Row],[PLAYERID]],PLAYERIDMAP[],COLUMN(PLAYERIDMAP[IDFANGRAPHS]),FALSE)</f>
        <v>1429</v>
      </c>
      <c r="G485" s="12">
        <f>VLOOKUP(MYRANKS_H[[#This Row],[IDFRANGRAPHS]],STEAMER_H[],COLUMN(STEAMER_H[PA]),FALSE)</f>
        <v>155</v>
      </c>
      <c r="H485" s="12">
        <f>VLOOKUP(MYRANKS_H[[#This Row],[IDFRANGRAPHS]],STEAMER_H[],COLUMN(STEAMER_H[AB]),FALSE)</f>
        <v>132</v>
      </c>
      <c r="I485" s="12">
        <f>VLOOKUP(MYRANKS_H[[#This Row],[IDFRANGRAPHS]],STEAMER_H[],COLUMN(STEAMER_H[H]),FALSE)</f>
        <v>30</v>
      </c>
      <c r="J485" s="12">
        <f>VLOOKUP(MYRANKS_H[[#This Row],[IDFRANGRAPHS]],STEAMER_H[],COLUMN(STEAMER_H[HR]),FALSE)</f>
        <v>1</v>
      </c>
      <c r="K485" s="12">
        <f>VLOOKUP(MYRANKS_H[[#This Row],[IDFRANGRAPHS]],STEAMER_H[],COLUMN(STEAMER_H[R]),FALSE)</f>
        <v>13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19</v>
      </c>
      <c r="N485" s="12">
        <f>VLOOKUP(MYRANKS_H[[#This Row],[IDFRANGRAPHS]],STEAMER_H[],COLUMN(STEAMER_H[SO]),FALSE)</f>
        <v>30</v>
      </c>
      <c r="O485" s="12">
        <f>VLOOKUP(MYRANKS_H[[#This Row],[IDFRANGRAPHS]],STEAMER_H[],COLUMN(STEAMER_H[SB]),FALSE)</f>
        <v>2</v>
      </c>
      <c r="P485" s="14">
        <f>MYRANKS_H[[#This Row],[H]]/MYRANKS_H[[#This Row],[AB]]</f>
        <v>0.22727272727272727</v>
      </c>
      <c r="Q485" s="26">
        <f>MYRANKS_H[[#This Row],[R]]/24.6-VLOOKUP(MYRANKS_H[[#This Row],[POS]],ReplacementLevel_H[],COLUMN(ReplacementLevel_H[R]),FALSE)</f>
        <v>-1.6615447154471545</v>
      </c>
      <c r="R485" s="26">
        <f>MYRANKS_H[[#This Row],[HR]]/10.4-VLOOKUP(MYRANKS_H[[#This Row],[POS]],ReplacementLevel_H[],COLUMN(ReplacementLevel_H[HR]),FALSE)</f>
        <v>-1.4638461538461538</v>
      </c>
      <c r="S485" s="26">
        <f>MYRANKS_H[[#This Row],[RBI]]/24.6-VLOOKUP(MYRANKS_H[[#This Row],[POS]],ReplacementLevel_H[],COLUMN(ReplacementLevel_H[RBI]),FALSE)</f>
        <v>-1.8621951219512196</v>
      </c>
      <c r="T485" s="26">
        <f>MYRANKS_H[[#This Row],[SB]]/9.4-VLOOKUP(MYRANKS_H[[#This Row],[POS]],ReplacementLevel_H[],COLUMN(ReplacementLevel_H[SB]),FALSE)</f>
        <v>-0.2372340425531915</v>
      </c>
      <c r="U485" s="26">
        <f>((MYRANKS_H[[#This Row],[H]]+1768)/(MYRANKS_H[[#This Row],[AB]]+6617)-0.267)/0.0024-VLOOKUP(MYRANKS_H[[#This Row],[POS]],ReplacementLevel_H[],COLUMN(ReplacementLevel_H[AVG]),FALSE)</f>
        <v>-5.5900627253437002E-2</v>
      </c>
      <c r="V485" s="26">
        <f>MYRANKS_H[[#This Row],[RSGP]]+MYRANKS_H[[#This Row],[HRSGP]]+MYRANKS_H[[#This Row],[RBISGP]]+MYRANKS_H[[#This Row],[SBSGP]]+MYRANKS_H[[#This Row],[AVGSGP]]</f>
        <v>-5.2807206610511557</v>
      </c>
    </row>
    <row r="486" spans="1:22" ht="15" customHeight="1" x14ac:dyDescent="0.25">
      <c r="A486" s="7" t="s">
        <v>19320</v>
      </c>
      <c r="B486" s="8" t="str">
        <f>VLOOKUP(MYRANKS_H[[#This Row],[PLAYERID]],PLAYERIDMAP[],COLUMN(PLAYERIDMAP[LASTNAME]),FALSE)</f>
        <v>McGehee</v>
      </c>
      <c r="C486" s="11" t="str">
        <f>VLOOKUP(MYRANKS_H[[#This Row],[PLAYERID]],PLAYERIDMAP[],COLUMN(PLAYERIDMAP[FIRSTNAME]),FALSE)</f>
        <v xml:space="preserve">Casey </v>
      </c>
      <c r="D486" s="11" t="str">
        <f>VLOOKUP(MYRANKS_H[[#This Row],[PLAYERID]],PLAYERIDMAP[],COLUMN(PLAYERIDMAP[TEAM]),FALSE)</f>
        <v>NYY</v>
      </c>
      <c r="E486" s="11" t="str">
        <f>VLOOKUP(MYRANKS_H[[#This Row],[PLAYERID]],PLAYERIDMAP[],COLUMN(PLAYERIDMAP[POS]),FALSE)</f>
        <v>3B</v>
      </c>
      <c r="F486" s="11">
        <f>VLOOKUP(MYRANKS_H[[#This Row],[PLAYERID]],PLAYERIDMAP[],COLUMN(PLAYERIDMAP[IDFANGRAPHS]),FALSE)</f>
        <v>6086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90</v>
      </c>
      <c r="I486" s="12">
        <f>VLOOKUP(MYRANKS_H[[#This Row],[IDFRANGRAPHS]],STEAMER_H[],COLUMN(STEAMER_H[H]),FALSE)</f>
        <v>22</v>
      </c>
      <c r="J486" s="12">
        <f>VLOOKUP(MYRANKS_H[[#This Row],[IDFRANGRAPHS]],STEAMER_H[],COLUMN(STEAMER_H[HR]),FALSE)</f>
        <v>3</v>
      </c>
      <c r="K486" s="12">
        <f>VLOOKUP(MYRANKS_H[[#This Row],[IDFRANGRAPHS]],STEAMER_H[],COLUMN(STEAMER_H[R]),FALSE)</f>
        <v>9</v>
      </c>
      <c r="L486" s="12">
        <f>VLOOKUP(MYRANKS_H[[#This Row],[IDFRANGRAPHS]],STEAMER_H[],COLUMN(STEAMER_H[RBI]),FALSE)</f>
        <v>11</v>
      </c>
      <c r="M486" s="12">
        <f>VLOOKUP(MYRANKS_H[[#This Row],[IDFRANGRAPHS]],STEAMER_H[],COLUMN(STEAMER_H[BB]),FALSE)</f>
        <v>8</v>
      </c>
      <c r="N486" s="12">
        <f>VLOOKUP(MYRANKS_H[[#This Row],[IDFRANGRAPHS]],STEAMER_H[],COLUMN(STEAMER_H[SO]),FALSE)</f>
        <v>18</v>
      </c>
      <c r="O486" s="12">
        <f>VLOOKUP(MYRANKS_H[[#This Row],[IDFRANGRAPHS]],STEAMER_H[],COLUMN(STEAMER_H[SB]),FALSE)</f>
        <v>0</v>
      </c>
      <c r="P486" s="14">
        <f>MYRANKS_H[[#This Row],[H]]/MYRANKS_H[[#This Row],[AB]]</f>
        <v>0.24444444444444444</v>
      </c>
      <c r="Q486" s="26">
        <f>MYRANKS_H[[#This Row],[R]]/24.6-VLOOKUP(MYRANKS_H[[#This Row],[POS]],ReplacementLevel_H[],COLUMN(ReplacementLevel_H[R]),FALSE)</f>
        <v>-1.8241463414634147</v>
      </c>
      <c r="R486" s="26">
        <f>MYRANKS_H[[#This Row],[HR]]/10.4-VLOOKUP(MYRANKS_H[[#This Row],[POS]],ReplacementLevel_H[],COLUMN(ReplacementLevel_H[HR]),FALSE)</f>
        <v>-1.2715384615384617</v>
      </c>
      <c r="S486" s="26">
        <f>MYRANKS_H[[#This Row],[RBI]]/24.6-VLOOKUP(MYRANKS_H[[#This Row],[POS]],ReplacementLevel_H[],COLUMN(ReplacementLevel_H[RBI]),FALSE)</f>
        <v>-1.9028455284552845</v>
      </c>
      <c r="T486" s="26">
        <f>MYRANKS_H[[#This Row],[SB]]/9.4-VLOOKUP(MYRANKS_H[[#This Row],[POS]],ReplacementLevel_H[],COLUMN(ReplacementLevel_H[SB]),FALSE)</f>
        <v>-0.45</v>
      </c>
      <c r="U486" s="26">
        <f>((MYRANKS_H[[#This Row],[H]]+1768)/(MYRANKS_H[[#This Row],[AB]]+6617)-0.267)/0.0024-VLOOKUP(MYRANKS_H[[#This Row],[POS]],ReplacementLevel_H[],COLUMN(ReplacementLevel_H[AVG]),FALSE)</f>
        <v>0.14222652949653414</v>
      </c>
      <c r="V486" s="26">
        <f>MYRANKS_H[[#This Row],[RSGP]]+MYRANKS_H[[#This Row],[HRSGP]]+MYRANKS_H[[#This Row],[RBISGP]]+MYRANKS_H[[#This Row],[SBSGP]]+MYRANKS_H[[#This Row],[AVGSGP]]</f>
        <v>-5.3063038019606275</v>
      </c>
    </row>
    <row r="487" spans="1:22" ht="15" customHeight="1" x14ac:dyDescent="0.25">
      <c r="A487" s="7" t="s">
        <v>18543</v>
      </c>
      <c r="B487" s="8" t="str">
        <f>VLOOKUP(MYRANKS_H[[#This Row],[PLAYERID]],PLAYERIDMAP[],COLUMN(PLAYERIDMAP[LASTNAME]),FALSE)</f>
        <v>Hernandez</v>
      </c>
      <c r="C487" s="11" t="str">
        <f>VLOOKUP(MYRANKS_H[[#This Row],[PLAYERID]],PLAYERIDMAP[],COLUMN(PLAYERIDMAP[FIRSTNAME]),FALSE)</f>
        <v xml:space="preserve">Gorkys </v>
      </c>
      <c r="D487" s="11" t="str">
        <f>VLOOKUP(MYRANKS_H[[#This Row],[PLAYERID]],PLAYERIDMAP[],COLUMN(PLAYERIDMAP[TEAM]),FALSE)</f>
        <v>MIA</v>
      </c>
      <c r="E487" s="11" t="str">
        <f>VLOOKUP(MYRANKS_H[[#This Row],[PLAYERID]],PLAYERIDMAP[],COLUMN(PLAYERIDMAP[POS]),FALSE)</f>
        <v>OF</v>
      </c>
      <c r="F487" s="11">
        <f>VLOOKUP(MYRANKS_H[[#This Row],[PLAYERID]],PLAYERIDMAP[],COLUMN(PLAYERIDMAP[IDFANGRAPHS]),FALSE)</f>
        <v>4146</v>
      </c>
      <c r="G487" s="12">
        <f>VLOOKUP(MYRANKS_H[[#This Row],[IDFRANGRAPHS]],STEAMER_H[],COLUMN(STEAMER_H[PA]),FALSE)</f>
        <v>180</v>
      </c>
      <c r="H487" s="12">
        <f>VLOOKUP(MYRANKS_H[[#This Row],[IDFRANGRAPHS]],STEAMER_H[],COLUMN(STEAMER_H[AB]),FALSE)</f>
        <v>162</v>
      </c>
      <c r="I487" s="12">
        <f>VLOOKUP(MYRANKS_H[[#This Row],[IDFRANGRAPHS]],STEAMER_H[],COLUMN(STEAMER_H[H]),FALSE)</f>
        <v>39</v>
      </c>
      <c r="J487" s="12">
        <f>VLOOKUP(MYRANKS_H[[#This Row],[IDFRANGRAPHS]],STEAMER_H[],COLUMN(STEAMER_H[HR]),FALSE)</f>
        <v>2</v>
      </c>
      <c r="K487" s="12">
        <f>VLOOKUP(MYRANKS_H[[#This Row],[IDFRANGRAPHS]],STEAMER_H[],COLUMN(STEAMER_H[R]),FALSE)</f>
        <v>14</v>
      </c>
      <c r="L487" s="12">
        <f>VLOOKUP(MYRANKS_H[[#This Row],[IDFRANGRAPHS]],STEAMER_H[],COLUMN(STEAMER_H[RBI]),FALSE)</f>
        <v>15</v>
      </c>
      <c r="M487" s="12">
        <f>VLOOKUP(MYRANKS_H[[#This Row],[IDFRANGRAPHS]],STEAMER_H[],COLUMN(STEAMER_H[BB]),FALSE)</f>
        <v>14</v>
      </c>
      <c r="N487" s="12">
        <f>VLOOKUP(MYRANKS_H[[#This Row],[IDFRANGRAPHS]],STEAMER_H[],COLUMN(STEAMER_H[SO]),FALSE)</f>
        <v>40</v>
      </c>
      <c r="O487" s="12">
        <f>VLOOKUP(MYRANKS_H[[#This Row],[IDFRANGRAPHS]],STEAMER_H[],COLUMN(STEAMER_H[SB]),FALSE)</f>
        <v>6</v>
      </c>
      <c r="P487" s="14">
        <f>MYRANKS_H[[#This Row],[H]]/MYRANKS_H[[#This Row],[AB]]</f>
        <v>0.24074074074074073</v>
      </c>
      <c r="Q487" s="26">
        <f>MYRANKS_H[[#This Row],[R]]/24.6-VLOOKUP(MYRANKS_H[[#This Row],[POS]],ReplacementLevel_H[],COLUMN(ReplacementLevel_H[R]),FALSE)</f>
        <v>-1.8008943089430896</v>
      </c>
      <c r="R487" s="26">
        <f>MYRANKS_H[[#This Row],[HR]]/10.4-VLOOKUP(MYRANKS_H[[#This Row],[POS]],ReplacementLevel_H[],COLUMN(ReplacementLevel_H[HR]),FALSE)</f>
        <v>-0.9076923076923078</v>
      </c>
      <c r="S487" s="26">
        <f>MYRANKS_H[[#This Row],[RBI]]/24.6-VLOOKUP(MYRANKS_H[[#This Row],[POS]],ReplacementLevel_H[],COLUMN(ReplacementLevel_H[RBI]),FALSE)</f>
        <v>-1.4302439024390243</v>
      </c>
      <c r="T487" s="26">
        <f>MYRANKS_H[[#This Row],[SB]]/9.4-VLOOKUP(MYRANKS_H[[#This Row],[POS]],ReplacementLevel_H[],COLUMN(ReplacementLevel_H[SB]),FALSE)</f>
        <v>-0.70170212765957463</v>
      </c>
      <c r="U487" s="26">
        <f>((MYRANKS_H[[#This Row],[H]]+1768)/(MYRANKS_H[[#This Row],[AB]]+6617)-0.267)/0.0024-VLOOKUP(MYRANKS_H[[#This Row],[POS]],ReplacementLevel_H[],COLUMN(ReplacementLevel_H[AVG]),FALSE)</f>
        <v>-0.10396272803265318</v>
      </c>
      <c r="V487" s="26">
        <f>MYRANKS_H[[#This Row],[RSGP]]+MYRANKS_H[[#This Row],[HRSGP]]+MYRANKS_H[[#This Row],[RBISGP]]+MYRANKS_H[[#This Row],[SBSGP]]+MYRANKS_H[[#This Row],[AVGSGP]]</f>
        <v>-4.9444953747666487</v>
      </c>
    </row>
    <row r="488" spans="1:22" ht="15" customHeight="1" x14ac:dyDescent="0.25">
      <c r="A488" s="8" t="s">
        <v>19717</v>
      </c>
      <c r="B488" s="15" t="str">
        <f>VLOOKUP(MYRANKS_H[[#This Row],[PLAYERID]],PLAYERIDMAP[],COLUMN(PLAYERIDMAP[LASTNAME]),FALSE)</f>
        <v>Pearce</v>
      </c>
      <c r="C488" s="12" t="str">
        <f>VLOOKUP(MYRANKS_H[[#This Row],[PLAYERID]],PLAYERIDMAP[],COLUMN(PLAYERIDMAP[FIRSTNAME]),FALSE)</f>
        <v xml:space="preserve">Steve </v>
      </c>
      <c r="D488" s="12" t="str">
        <f>VLOOKUP(MYRANKS_H[[#This Row],[PLAYERID]],PLAYERIDMAP[],COLUMN(PLAYERIDMAP[TEAM]),FALSE)</f>
        <v>BAL</v>
      </c>
      <c r="E488" s="12" t="str">
        <f>VLOOKUP(MYRANKS_H[[#This Row],[PLAYERID]],PLAYERIDMAP[],COLUMN(PLAYERIDMAP[POS]),FALSE)</f>
        <v>1B</v>
      </c>
      <c r="F488" s="12">
        <f>VLOOKUP(MYRANKS_H[[#This Row],[PLAYERID]],PLAYERIDMAP[],COLUMN(PLAYERIDMAP[IDFANGRAPHS]),FALSE)</f>
        <v>9957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88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3</v>
      </c>
      <c r="K488" s="12">
        <f>VLOOKUP(MYRANKS_H[[#This Row],[IDFRANGRAPHS]],STEAMER_H[],COLUMN(STEAMER_H[R]),FALSE)</f>
        <v>11</v>
      </c>
      <c r="L488" s="12">
        <f>VLOOKUP(MYRANKS_H[[#This Row],[IDFRANGRAPHS]],STEAMER_H[],COLUMN(STEAMER_H[RBI]),FALSE)</f>
        <v>12</v>
      </c>
      <c r="M488" s="12">
        <f>VLOOKUP(MYRANKS_H[[#This Row],[IDFRANGRAPHS]],STEAMER_H[],COLUMN(STEAMER_H[BB]),FALSE)</f>
        <v>10</v>
      </c>
      <c r="N488" s="12">
        <f>VLOOKUP(MYRANKS_H[[#This Row],[IDFRANGRAPHS]],STEAMER_H[],COLUMN(STEAMER_H[SO]),FALSE)</f>
        <v>19</v>
      </c>
      <c r="O488" s="12">
        <f>VLOOKUP(MYRANKS_H[[#This Row],[IDFRANGRAPHS]],STEAMER_H[],COLUMN(STEAMER_H[SB]),FALSE)</f>
        <v>1</v>
      </c>
      <c r="P488" s="14">
        <f>MYRANKS_H[[#This Row],[H]]/MYRANKS_H[[#This Row],[AB]]</f>
        <v>0.25</v>
      </c>
      <c r="Q488" s="26">
        <f>MYRANKS_H[[#This Row],[R]]/24.6-VLOOKUP(MYRANKS_H[[#This Row],[POS]],ReplacementLevel_H[],COLUMN(ReplacementLevel_H[R]),FALSE)</f>
        <v>-1.9228455284552846</v>
      </c>
      <c r="R488" s="26">
        <f>MYRANKS_H[[#This Row],[HR]]/10.4-VLOOKUP(MYRANKS_H[[#This Row],[POS]],ReplacementLevel_H[],COLUMN(ReplacementLevel_H[HR]),FALSE)</f>
        <v>-1.2515384615384617</v>
      </c>
      <c r="S488" s="26">
        <f>MYRANKS_H[[#This Row],[RBI]]/24.6-VLOOKUP(MYRANKS_H[[#This Row],[POS]],ReplacementLevel_H[],COLUMN(ReplacementLevel_H[RBI]),FALSE)</f>
        <v>-1.9721951219512195</v>
      </c>
      <c r="T488" s="26">
        <f>MYRANKS_H[[#This Row],[SB]]/9.4-VLOOKUP(MYRANKS_H[[#This Row],[POS]],ReplacementLevel_H[],COLUMN(ReplacementLevel_H[SB]),FALSE)</f>
        <v>-0.15361702127659577</v>
      </c>
      <c r="U488" s="26">
        <f>((MYRANKS_H[[#This Row],[H]]+1768)/(MYRANKS_H[[#This Row],[AB]]+6617)-0.267)/0.0024-VLOOKUP(MYRANKS_H[[#This Row],[POS]],ReplacementLevel_H[],COLUMN(ReplacementLevel_H[AVG]),FALSE)</f>
        <v>0.22539647029579166</v>
      </c>
      <c r="V488" s="26">
        <f>MYRANKS_H[[#This Row],[RSGP]]+MYRANKS_H[[#This Row],[HRSGP]]+MYRANKS_H[[#This Row],[RBISGP]]+MYRANKS_H[[#This Row],[SBSGP]]+MYRANKS_H[[#This Row],[AVGSGP]]</f>
        <v>-5.0747996629257708</v>
      </c>
    </row>
    <row r="489" spans="1:22" ht="15" customHeight="1" x14ac:dyDescent="0.25">
      <c r="A489" s="7" t="s">
        <v>19130</v>
      </c>
      <c r="B489" s="8" t="str">
        <f>VLOOKUP(MYRANKS_H[[#This Row],[PLAYERID]],PLAYERIDMAP[],COLUMN(PLAYERIDMAP[LASTNAME]),FALSE)</f>
        <v>Lutz</v>
      </c>
      <c r="C489" s="11" t="str">
        <f>VLOOKUP(MYRANKS_H[[#This Row],[PLAYERID]],PLAYERIDMAP[],COLUMN(PLAYERIDMAP[FIRSTNAME]),FALSE)</f>
        <v xml:space="preserve">Donald </v>
      </c>
      <c r="D489" s="11" t="str">
        <f>VLOOKUP(MYRANKS_H[[#This Row],[PLAYERID]],PLAYERIDMAP[],COLUMN(PLAYERIDMAP[TEAM]),FALSE)</f>
        <v>CIN</v>
      </c>
      <c r="E489" s="11" t="str">
        <f>VLOOKUP(MYRANKS_H[[#This Row],[PLAYERID]],PLAYERIDMAP[],COLUMN(PLAYERIDMAP[POS]),FALSE)</f>
        <v>1B</v>
      </c>
      <c r="F489" s="11" t="str">
        <f>VLOOKUP(MYRANKS_H[[#This Row],[PLAYERID]],PLAYERIDMAP[],COLUMN(PLAYERIDMAP[IDFANGRAPHS]),FALSE)</f>
        <v>sa456006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92</v>
      </c>
      <c r="I489" s="12">
        <f>VLOOKUP(MYRANKS_H[[#This Row],[IDFRANGRAPHS]],STEAMER_H[],COLUMN(STEAMER_H[H]),FALSE)</f>
        <v>22</v>
      </c>
      <c r="J489" s="12">
        <f>VLOOKUP(MYRANKS_H[[#This Row],[IDFRANGRAPHS]],STEAMER_H[],COLUMN(STEAMER_H[HR]),FALSE)</f>
        <v>3</v>
      </c>
      <c r="K489" s="12">
        <f>VLOOKUP(MYRANKS_H[[#This Row],[IDFRANGRAPHS]],STEAMER_H[],COLUMN(STEAMER_H[R]),FALSE)</f>
        <v>10</v>
      </c>
      <c r="L489" s="12">
        <f>VLOOKUP(MYRANKS_H[[#This Row],[IDFRANGRAPHS]],STEAMER_H[],COLUMN(STEAMER_H[RBI]),FALSE)</f>
        <v>12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24</v>
      </c>
      <c r="O489" s="12">
        <f>VLOOKUP(MYRANKS_H[[#This Row],[IDFRANGRAPHS]],STEAMER_H[],COLUMN(STEAMER_H[SB]),FALSE)</f>
        <v>2</v>
      </c>
      <c r="P489" s="14">
        <f>MYRANKS_H[[#This Row],[H]]/MYRANKS_H[[#This Row],[AB]]</f>
        <v>0.2391304347826087</v>
      </c>
      <c r="Q489" s="26">
        <f>MYRANKS_H[[#This Row],[R]]/24.6-VLOOKUP(MYRANKS_H[[#This Row],[POS]],ReplacementLevel_H[],COLUMN(ReplacementLevel_H[R]),FALSE)</f>
        <v>-1.9634959349593497</v>
      </c>
      <c r="R489" s="26">
        <f>MYRANKS_H[[#This Row],[HR]]/10.4-VLOOKUP(MYRANKS_H[[#This Row],[POS]],ReplacementLevel_H[],COLUMN(ReplacementLevel_H[HR]),FALSE)</f>
        <v>-1.2515384615384617</v>
      </c>
      <c r="S489" s="26">
        <f>MYRANKS_H[[#This Row],[RBI]]/24.6-VLOOKUP(MYRANKS_H[[#This Row],[POS]],ReplacementLevel_H[],COLUMN(ReplacementLevel_H[RBI]),FALSE)</f>
        <v>-1.9721951219512195</v>
      </c>
      <c r="T489" s="26">
        <f>MYRANKS_H[[#This Row],[SB]]/9.4-VLOOKUP(MYRANKS_H[[#This Row],[POS]],ReplacementLevel_H[],COLUMN(ReplacementLevel_H[SB]),FALSE)</f>
        <v>-4.7234042553191496E-2</v>
      </c>
      <c r="U489" s="26">
        <f>((MYRANKS_H[[#This Row],[H]]+1768)/(MYRANKS_H[[#This Row],[AB]]+6617)-0.267)/0.0024-VLOOKUP(MYRANKS_H[[#This Row],[POS]],ReplacementLevel_H[],COLUMN(ReplacementLevel_H[AVG]),FALSE)</f>
        <v>0.15907636508171874</v>
      </c>
      <c r="V489" s="26">
        <f>MYRANKS_H[[#This Row],[RSGP]]+MYRANKS_H[[#This Row],[HRSGP]]+MYRANKS_H[[#This Row],[RBISGP]]+MYRANKS_H[[#This Row],[SBSGP]]+MYRANKS_H[[#This Row],[AVGSGP]]</f>
        <v>-5.0753871959205048</v>
      </c>
    </row>
    <row r="490" spans="1:22" ht="15" customHeight="1" x14ac:dyDescent="0.25">
      <c r="A490" s="7" t="s">
        <v>17785</v>
      </c>
      <c r="B490" s="8" t="str">
        <f>VLOOKUP(MYRANKS_H[[#This Row],[PLAYERID]],PLAYERIDMAP[],COLUMN(PLAYERIDMAP[LASTNAME]),FALSE)</f>
        <v>Danks</v>
      </c>
      <c r="C490" s="11" t="str">
        <f>VLOOKUP(MYRANKS_H[[#This Row],[PLAYERID]],PLAYERIDMAP[],COLUMN(PLAYERIDMAP[FIRSTNAME]),FALSE)</f>
        <v xml:space="preserve">Jordan </v>
      </c>
      <c r="D490" s="11" t="str">
        <f>VLOOKUP(MYRANKS_H[[#This Row],[PLAYERID]],PLAYERIDMAP[],COLUMN(PLAYERIDMAP[TEAM]),FALSE)</f>
        <v>CHW</v>
      </c>
      <c r="E490" s="11" t="str">
        <f>VLOOKUP(MYRANKS_H[[#This Row],[PLAYERID]],PLAYERIDMAP[],COLUMN(PLAYERIDMAP[POS]),FALSE)</f>
        <v>OF</v>
      </c>
      <c r="F490" s="11">
        <f>VLOOKUP(MYRANKS_H[[#This Row],[PLAYERID]],PLAYERIDMAP[],COLUMN(PLAYERIDMAP[IDFANGRAPHS]),FALSE)</f>
        <v>9187</v>
      </c>
      <c r="G490" s="12">
        <f>VLOOKUP(MYRANKS_H[[#This Row],[IDFRANGRAPHS]],STEAMER_H[],COLUMN(STEAMER_H[PA]),FALSE)</f>
        <v>147</v>
      </c>
      <c r="H490" s="12">
        <f>VLOOKUP(MYRANKS_H[[#This Row],[IDFRANGRAPHS]],STEAMER_H[],COLUMN(STEAMER_H[AB]),FALSE)</f>
        <v>130</v>
      </c>
      <c r="I490" s="12">
        <f>VLOOKUP(MYRANKS_H[[#This Row],[IDFRANGRAPHS]],STEAMER_H[],COLUMN(STEAMER_H[H]),FALSE)</f>
        <v>31</v>
      </c>
      <c r="J490" s="12">
        <f>VLOOKUP(MYRANKS_H[[#This Row],[IDFRANGRAPHS]],STEAMER_H[],COLUMN(STEAMER_H[HR]),FALSE)</f>
        <v>3</v>
      </c>
      <c r="K490" s="12">
        <f>VLOOKUP(MYRANKS_H[[#This Row],[IDFRANGRAPHS]],STEAMER_H[],COLUMN(STEAMER_H[R]),FALSE)</f>
        <v>17</v>
      </c>
      <c r="L490" s="12">
        <f>VLOOKUP(MYRANKS_H[[#This Row],[IDFRANGRAPHS]],STEAMER_H[],COLUMN(STEAMER_H[RBI]),FALSE)</f>
        <v>14</v>
      </c>
      <c r="M490" s="12">
        <f>VLOOKUP(MYRANKS_H[[#This Row],[IDFRANGRAPHS]],STEAMER_H[],COLUMN(STEAMER_H[BB]),FALSE)</f>
        <v>14</v>
      </c>
      <c r="N490" s="12">
        <f>VLOOKUP(MYRANKS_H[[#This Row],[IDFRANGRAPHS]],STEAMER_H[],COLUMN(STEAMER_H[SO]),FALSE)</f>
        <v>38</v>
      </c>
      <c r="O490" s="12">
        <f>VLOOKUP(MYRANKS_H[[#This Row],[IDFRANGRAPHS]],STEAMER_H[],COLUMN(STEAMER_H[SB]),FALSE)</f>
        <v>4</v>
      </c>
      <c r="P490" s="14">
        <f>MYRANKS_H[[#This Row],[H]]/MYRANKS_H[[#This Row],[AB]]</f>
        <v>0.23846153846153847</v>
      </c>
      <c r="Q490" s="26">
        <f>MYRANKS_H[[#This Row],[R]]/24.6-VLOOKUP(MYRANKS_H[[#This Row],[POS]],ReplacementLevel_H[],COLUMN(ReplacementLevel_H[R]),FALSE)</f>
        <v>-1.6789430894308945</v>
      </c>
      <c r="R490" s="26">
        <f>MYRANKS_H[[#This Row],[HR]]/10.4-VLOOKUP(MYRANKS_H[[#This Row],[POS]],ReplacementLevel_H[],COLUMN(ReplacementLevel_H[HR]),FALSE)</f>
        <v>-0.81153846153846165</v>
      </c>
      <c r="S490" s="26">
        <f>MYRANKS_H[[#This Row],[RBI]]/24.6-VLOOKUP(MYRANKS_H[[#This Row],[POS]],ReplacementLevel_H[],COLUMN(ReplacementLevel_H[RBI]),FALSE)</f>
        <v>-1.4708943089430895</v>
      </c>
      <c r="T490" s="26">
        <f>MYRANKS_H[[#This Row],[SB]]/9.4-VLOOKUP(MYRANKS_H[[#This Row],[POS]],ReplacementLevel_H[],COLUMN(ReplacementLevel_H[SB]),FALSE)</f>
        <v>-0.91446808510638311</v>
      </c>
      <c r="U490" s="26">
        <f>((MYRANKS_H[[#This Row],[H]]+1768)/(MYRANKS_H[[#This Row],[AB]]+6617)-0.267)/0.0024-VLOOKUP(MYRANKS_H[[#This Row],[POS]],ReplacementLevel_H[],COLUMN(ReplacementLevel_H[AVG]),FALSE)</f>
        <v>-7.1240057309418028E-2</v>
      </c>
      <c r="V490" s="26">
        <f>MYRANKS_H[[#This Row],[RSGP]]+MYRANKS_H[[#This Row],[HRSGP]]+MYRANKS_H[[#This Row],[RBISGP]]+MYRANKS_H[[#This Row],[SBSGP]]+MYRANKS_H[[#This Row],[AVGSGP]]</f>
        <v>-4.9470840023282472</v>
      </c>
    </row>
    <row r="491" spans="1:22" ht="15" customHeight="1" x14ac:dyDescent="0.25">
      <c r="A491" s="7" t="s">
        <v>18314</v>
      </c>
      <c r="B491" s="8" t="str">
        <f>VLOOKUP(MYRANKS_H[[#This Row],[PLAYERID]],PLAYERIDMAP[],COLUMN(PLAYERIDMAP[LASTNAME]),FALSE)</f>
        <v>Gonzalez</v>
      </c>
      <c r="C491" s="11" t="str">
        <f>VLOOKUP(MYRANKS_H[[#This Row],[PLAYERID]],PLAYERIDMAP[],COLUMN(PLAYERIDMAP[FIRSTNAME]),FALSE)</f>
        <v xml:space="preserve">Marwin </v>
      </c>
      <c r="D491" s="11" t="str">
        <f>VLOOKUP(MYRANKS_H[[#This Row],[PLAYERID]],PLAYERIDMAP[],COLUMN(PLAYERIDMAP[TEAM]),FALSE)</f>
        <v>HOU</v>
      </c>
      <c r="E491" s="11" t="str">
        <f>VLOOKUP(MYRANKS_H[[#This Row],[PLAYERID]],PLAYERIDMAP[],COLUMN(PLAYERIDMAP[POS]),FALSE)</f>
        <v>SS</v>
      </c>
      <c r="F491" s="11">
        <f>VLOOKUP(MYRANKS_H[[#This Row],[PLAYERID]],PLAYERIDMAP[],COLUMN(PLAYERIDMAP[IDFANGRAPHS]),FALSE)</f>
        <v>5497</v>
      </c>
      <c r="G491" s="12">
        <f>VLOOKUP(MYRANKS_H[[#This Row],[IDFRANGRAPHS]],STEAMER_H[],COLUMN(STEAMER_H[PA]),FALSE)</f>
        <v>135</v>
      </c>
      <c r="H491" s="12">
        <f>VLOOKUP(MYRANKS_H[[#This Row],[IDFRANGRAPHS]],STEAMER_H[],COLUMN(STEAMER_H[AB]),FALSE)</f>
        <v>124</v>
      </c>
      <c r="I491" s="12">
        <f>VLOOKUP(MYRANKS_H[[#This Row],[IDFRANGRAPHS]],STEAMER_H[],COLUMN(STEAMER_H[H]),FALSE)</f>
        <v>31</v>
      </c>
      <c r="J491" s="12">
        <f>VLOOKUP(MYRANKS_H[[#This Row],[IDFRANGRAPHS]],STEAMER_H[],COLUMN(STEAMER_H[HR]),FALSE)</f>
        <v>1</v>
      </c>
      <c r="K491" s="12">
        <f>VLOOKUP(MYRANKS_H[[#This Row],[IDFRANGRAPHS]],STEAMER_H[],COLUMN(STEAMER_H[R]),FALSE)</f>
        <v>12</v>
      </c>
      <c r="L491" s="12">
        <f>VLOOKUP(MYRANKS_H[[#This Row],[IDFRANGRAPHS]],STEAMER_H[],COLUMN(STEAMER_H[RBI]),FALSE)</f>
        <v>12</v>
      </c>
      <c r="M491" s="12">
        <f>VLOOKUP(MYRANKS_H[[#This Row],[IDFRANGRAPHS]],STEAMER_H[],COLUMN(STEAMER_H[BB]),FALSE)</f>
        <v>8</v>
      </c>
      <c r="N491" s="12">
        <f>VLOOKUP(MYRANKS_H[[#This Row],[IDFRANGRAPHS]],STEAMER_H[],COLUMN(STEAMER_H[SO]),FALSE)</f>
        <v>16</v>
      </c>
      <c r="O491" s="12">
        <f>VLOOKUP(MYRANKS_H[[#This Row],[IDFRANGRAPHS]],STEAMER_H[],COLUMN(STEAMER_H[SB]),FALSE)</f>
        <v>2</v>
      </c>
      <c r="P491" s="14">
        <f>MYRANKS_H[[#This Row],[H]]/MYRANKS_H[[#This Row],[AB]]</f>
        <v>0.25</v>
      </c>
      <c r="Q491" s="26">
        <f>MYRANKS_H[[#This Row],[R]]/24.6-VLOOKUP(MYRANKS_H[[#This Row],[POS]],ReplacementLevel_H[],COLUMN(ReplacementLevel_H[R]),FALSE)</f>
        <v>-1.5921951219512196</v>
      </c>
      <c r="R491" s="26">
        <f>MYRANKS_H[[#This Row],[HR]]/10.4-VLOOKUP(MYRANKS_H[[#This Row],[POS]],ReplacementLevel_H[],COLUMN(ReplacementLevel_H[HR]),FALSE)</f>
        <v>-0.80384615384615388</v>
      </c>
      <c r="S491" s="26">
        <f>MYRANKS_H[[#This Row],[RBI]]/24.6-VLOOKUP(MYRANKS_H[[#This Row],[POS]],ReplacementLevel_H[],COLUMN(ReplacementLevel_H[RBI]),FALSE)</f>
        <v>-1.4521951219512195</v>
      </c>
      <c r="T491" s="26">
        <f>MYRANKS_H[[#This Row],[SB]]/9.4-VLOOKUP(MYRANKS_H[[#This Row],[POS]],ReplacementLevel_H[],COLUMN(ReplacementLevel_H[SB]),FALSE)</f>
        <v>-1.2572340425531914</v>
      </c>
      <c r="U491" s="26">
        <f>((MYRANKS_H[[#This Row],[H]]+1768)/(MYRANKS_H[[#This Row],[AB]]+6617)-0.267)/0.0024-VLOOKUP(MYRANKS_H[[#This Row],[POS]],ReplacementLevel_H[],COLUMN(ReplacementLevel_H[AVG]),FALSE)</f>
        <v>7.7646244375214682E-2</v>
      </c>
      <c r="V491" s="26">
        <f>MYRANKS_H[[#This Row],[RSGP]]+MYRANKS_H[[#This Row],[HRSGP]]+MYRANKS_H[[#This Row],[RBISGP]]+MYRANKS_H[[#This Row],[SBSGP]]+MYRANKS_H[[#This Row],[AVGSGP]]</f>
        <v>-5.0278241959265699</v>
      </c>
    </row>
    <row r="492" spans="1:22" x14ac:dyDescent="0.25">
      <c r="A492" s="8" t="s">
        <v>19709</v>
      </c>
      <c r="B492" s="15" t="str">
        <f>VLOOKUP(MYRANKS_H[[#This Row],[PLAYERID]],PLAYERIDMAP[],COLUMN(PLAYERIDMAP[LASTNAME]),FALSE)</f>
        <v>Paul</v>
      </c>
      <c r="C492" s="12" t="str">
        <f>VLOOKUP(MYRANKS_H[[#This Row],[PLAYERID]],PLAYERIDMAP[],COLUMN(PLAYERIDMAP[FIRSTNAME]),FALSE)</f>
        <v xml:space="preserve">Xavier </v>
      </c>
      <c r="D492" s="12" t="str">
        <f>VLOOKUP(MYRANKS_H[[#This Row],[PLAYERID]],PLAYERIDMAP[],COLUMN(PLAYERIDMAP[TEAM]),FALSE)</f>
        <v>CIN</v>
      </c>
      <c r="E492" s="12" t="str">
        <f>VLOOKUP(MYRANKS_H[[#This Row],[PLAYERID]],PLAYERIDMAP[],COLUMN(PLAYERIDMAP[POS]),FALSE)</f>
        <v>OF</v>
      </c>
      <c r="F492" s="12">
        <f>VLOOKUP(MYRANKS_H[[#This Row],[PLAYERID]],PLAYERIDMAP[],COLUMN(PLAYERIDMAP[IDFANGRAPHS]),FALSE)</f>
        <v>5963</v>
      </c>
      <c r="G492" s="12">
        <f>VLOOKUP(MYRANKS_H[[#This Row],[IDFRANGRAPHS]],STEAMER_H[],COLUMN(STEAMER_H[PA]),FALSE)</f>
        <v>133</v>
      </c>
      <c r="H492" s="12">
        <f>VLOOKUP(MYRANKS_H[[#This Row],[IDFRANGRAPHS]],STEAMER_H[],COLUMN(STEAMER_H[AB]),FALSE)</f>
        <v>121</v>
      </c>
      <c r="I492" s="12">
        <f>VLOOKUP(MYRANKS_H[[#This Row],[IDFRANGRAPHS]],STEAMER_H[],COLUMN(STEAMER_H[H]),FALSE)</f>
        <v>32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14</v>
      </c>
      <c r="L492" s="12">
        <f>VLOOKUP(MYRANKS_H[[#This Row],[IDFRANGRAPHS]],STEAMER_H[],COLUMN(STEAMER_H[RBI]),FALSE)</f>
        <v>14</v>
      </c>
      <c r="M492" s="12">
        <f>VLOOKUP(MYRANKS_H[[#This Row],[IDFRANGRAPHS]],STEAMER_H[],COLUMN(STEAMER_H[BB]),FALSE)</f>
        <v>9</v>
      </c>
      <c r="N492" s="12">
        <f>VLOOKUP(MYRANKS_H[[#This Row],[IDFRANGRAPHS]],STEAMER_H[],COLUMN(STEAMER_H[SO]),FALSE)</f>
        <v>27</v>
      </c>
      <c r="O492" s="12">
        <f>VLOOKUP(MYRANKS_H[[#This Row],[IDFRANGRAPHS]],STEAMER_H[],COLUMN(STEAMER_H[SB]),FALSE)</f>
        <v>3</v>
      </c>
      <c r="P492" s="14">
        <f>MYRANKS_H[[#This Row],[H]]/MYRANKS_H[[#This Row],[AB]]</f>
        <v>0.26446280991735538</v>
      </c>
      <c r="Q492" s="26">
        <f>MYRANKS_H[[#This Row],[R]]/24.6-VLOOKUP(MYRANKS_H[[#This Row],[POS]],ReplacementLevel_H[],COLUMN(ReplacementLevel_H[R]),FALSE)</f>
        <v>-1.8008943089430896</v>
      </c>
      <c r="R492" s="26">
        <f>MYRANKS_H[[#This Row],[HR]]/10.4-VLOOKUP(MYRANKS_H[[#This Row],[POS]],ReplacementLevel_H[],COLUMN(ReplacementLevel_H[HR]),FALSE)</f>
        <v>-0.81153846153846165</v>
      </c>
      <c r="S492" s="26">
        <f>MYRANKS_H[[#This Row],[RBI]]/24.6-VLOOKUP(MYRANKS_H[[#This Row],[POS]],ReplacementLevel_H[],COLUMN(ReplacementLevel_H[RBI]),FALSE)</f>
        <v>-1.4708943089430895</v>
      </c>
      <c r="T492" s="26">
        <f>MYRANKS_H[[#This Row],[SB]]/9.4-VLOOKUP(MYRANKS_H[[#This Row],[POS]],ReplacementLevel_H[],COLUMN(ReplacementLevel_H[SB]),FALSE)</f>
        <v>-1.0208510638297874</v>
      </c>
      <c r="U492" s="26">
        <f>((MYRANKS_H[[#This Row],[H]]+1768)/(MYRANKS_H[[#This Row],[AB]]+6617)-0.267)/0.0024-VLOOKUP(MYRANKS_H[[#This Row],[POS]],ReplacementLevel_H[],COLUMN(ReplacementLevel_H[AVG]),FALSE)</f>
        <v>0.13899376669634322</v>
      </c>
      <c r="V492" s="26">
        <f>MYRANKS_H[[#This Row],[RSGP]]+MYRANKS_H[[#This Row],[HRSGP]]+MYRANKS_H[[#This Row],[RBISGP]]+MYRANKS_H[[#This Row],[SBSGP]]+MYRANKS_H[[#This Row],[AVGSGP]]</f>
        <v>-4.965184376558085</v>
      </c>
    </row>
    <row r="493" spans="1:22" x14ac:dyDescent="0.25">
      <c r="A493" s="7" t="s">
        <v>17914</v>
      </c>
      <c r="B493" s="8" t="str">
        <f>VLOOKUP(MYRANKS_H[[#This Row],[PLAYERID]],PLAYERIDMAP[],COLUMN(PLAYERIDMAP[LASTNAME]),FALSE)</f>
        <v>Donald</v>
      </c>
      <c r="C493" s="11" t="str">
        <f>VLOOKUP(MYRANKS_H[[#This Row],[PLAYERID]],PLAYERIDMAP[],COLUMN(PLAYERIDMAP[FIRSTNAME]),FALSE)</f>
        <v xml:space="preserve">Jason </v>
      </c>
      <c r="D493" s="11" t="str">
        <f>VLOOKUP(MYRANKS_H[[#This Row],[PLAYERID]],PLAYERIDMAP[],COLUMN(PLAYERIDMAP[TEAM]),FALSE)</f>
        <v>CIN</v>
      </c>
      <c r="E493" s="11" t="str">
        <f>VLOOKUP(MYRANKS_H[[#This Row],[PLAYERID]],PLAYERIDMAP[],COLUMN(PLAYERIDMAP[POS]),FALSE)</f>
        <v>SS</v>
      </c>
      <c r="F493" s="11">
        <f>VLOOKUP(MYRANKS_H[[#This Row],[PLAYERID]],PLAYERIDMAP[],COLUMN(PLAYERIDMAP[IDFANGRAPHS]),FALSE)</f>
        <v>9331</v>
      </c>
      <c r="G493" s="12">
        <f>VLOOKUP(MYRANKS_H[[#This Row],[IDFRANGRAPHS]],STEAMER_H[],COLUMN(STEAMER_H[PA]),FALSE)</f>
        <v>126</v>
      </c>
      <c r="H493" s="12">
        <f>VLOOKUP(MYRANKS_H[[#This Row],[IDFRANGRAPHS]],STEAMER_H[],COLUMN(STEAMER_H[AB]),FALSE)</f>
        <v>113</v>
      </c>
      <c r="I493" s="12">
        <f>VLOOKUP(MYRANKS_H[[#This Row],[IDFRANGRAPHS]],STEAMER_H[],COLUMN(STEAMER_H[H]),FALSE)</f>
        <v>27</v>
      </c>
      <c r="J493" s="12">
        <f>VLOOKUP(MYRANKS_H[[#This Row],[IDFRANGRAPHS]],STEAMER_H[],COLUMN(STEAMER_H[HR]),FALSE)</f>
        <v>2</v>
      </c>
      <c r="K493" s="12">
        <f>VLOOKUP(MYRANKS_H[[#This Row],[IDFRANGRAPHS]],STEAMER_H[],COLUMN(STEAMER_H[R]),FALSE)</f>
        <v>11</v>
      </c>
      <c r="L493" s="12">
        <f>VLOOKUP(MYRANKS_H[[#This Row],[IDFRANGRAPHS]],STEAMER_H[],COLUMN(STEAMER_H[RBI]),FALSE)</f>
        <v>12</v>
      </c>
      <c r="M493" s="12">
        <f>VLOOKUP(MYRANKS_H[[#This Row],[IDFRANGRAPHS]],STEAMER_H[],COLUMN(STEAMER_H[BB]),FALSE)</f>
        <v>9</v>
      </c>
      <c r="N493" s="12">
        <f>VLOOKUP(MYRANKS_H[[#This Row],[IDFRANGRAPHS]],STEAMER_H[],COLUMN(STEAMER_H[SO]),FALSE)</f>
        <v>28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0.23893805309734514</v>
      </c>
      <c r="Q493" s="26">
        <f>MYRANKS_H[[#This Row],[R]]/24.6-VLOOKUP(MYRANKS_H[[#This Row],[POS]],ReplacementLevel_H[],COLUMN(ReplacementLevel_H[R]),FALSE)</f>
        <v>-1.6328455284552845</v>
      </c>
      <c r="R493" s="26">
        <f>MYRANKS_H[[#This Row],[HR]]/10.4-VLOOKUP(MYRANKS_H[[#This Row],[POS]],ReplacementLevel_H[],COLUMN(ReplacementLevel_H[HR]),FALSE)</f>
        <v>-0.70769230769230773</v>
      </c>
      <c r="S493" s="26">
        <f>MYRANKS_H[[#This Row],[RBI]]/24.6-VLOOKUP(MYRANKS_H[[#This Row],[POS]],ReplacementLevel_H[],COLUMN(ReplacementLevel_H[RBI]),FALSE)</f>
        <v>-1.4521951219512195</v>
      </c>
      <c r="T493" s="26">
        <f>MYRANKS_H[[#This Row],[SB]]/9.4-VLOOKUP(MYRANKS_H[[#This Row],[POS]],ReplacementLevel_H[],COLUMN(ReplacementLevel_H[SB]),FALSE)</f>
        <v>-1.2572340425531914</v>
      </c>
      <c r="U493" s="26">
        <f>((MYRANKS_H[[#This Row],[H]]+1768)/(MYRANKS_H[[#This Row],[AB]]+6617)-0.267)/0.0024-VLOOKUP(MYRANKS_H[[#This Row],[POS]],ReplacementLevel_H[],COLUMN(ReplacementLevel_H[AVG]),FALSE)</f>
        <v>1.1748390292215957E-2</v>
      </c>
      <c r="V493" s="26">
        <f>MYRANKS_H[[#This Row],[RSGP]]+MYRANKS_H[[#This Row],[HRSGP]]+MYRANKS_H[[#This Row],[RBISGP]]+MYRANKS_H[[#This Row],[SBSGP]]+MYRANKS_H[[#This Row],[AVGSGP]]</f>
        <v>-5.0382186103597872</v>
      </c>
    </row>
    <row r="494" spans="1:22" x14ac:dyDescent="0.25">
      <c r="A494" s="7" t="s">
        <v>18718</v>
      </c>
      <c r="B494" s="8" t="str">
        <f>VLOOKUP(MYRANKS_H[[#This Row],[PLAYERID]],PLAYERIDMAP[],COLUMN(PLAYERIDMAP[LASTNAME]),FALSE)</f>
        <v>Jacobs</v>
      </c>
      <c r="C494" s="11" t="str">
        <f>VLOOKUP(MYRANKS_H[[#This Row],[PLAYERID]],PLAYERIDMAP[],COLUMN(PLAYERIDMAP[FIRSTNAME]),FALSE)</f>
        <v xml:space="preserve">Mike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1B</v>
      </c>
      <c r="F494" s="11">
        <f>VLOOKUP(MYRANKS_H[[#This Row],[PLAYERID]],PLAYERIDMAP[],COLUMN(PLAYERIDMAP[IDFANGRAPHS]),FALSE)</f>
        <v>2231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89</v>
      </c>
      <c r="I494" s="12">
        <f>VLOOKUP(MYRANKS_H[[#This Row],[IDFRANGRAPHS]],STEAMER_H[],COLUMN(STEAMER_H[H]),FALSE)</f>
        <v>22</v>
      </c>
      <c r="J494" s="12">
        <f>VLOOKUP(MYRANKS_H[[#This Row],[IDFRANGRAPHS]],STEAMER_H[],COLUMN(STEAMER_H[HR]),FALSE)</f>
        <v>4</v>
      </c>
      <c r="K494" s="12">
        <f>VLOOKUP(MYRANKS_H[[#This Row],[IDFRANGRAPHS]],STEAMER_H[],COLUMN(STEAMER_H[R]),FALSE)</f>
        <v>11</v>
      </c>
      <c r="L494" s="12">
        <f>VLOOKUP(MYRANKS_H[[#This Row],[IDFRANGRAPHS]],STEAMER_H[],COLUMN(STEAMER_H[RBI]),FALSE)</f>
        <v>12</v>
      </c>
      <c r="M494" s="12">
        <f>VLOOKUP(MYRANKS_H[[#This Row],[IDFRANGRAPHS]],STEAMER_H[],COLUMN(STEAMER_H[BB]),FALSE)</f>
        <v>9</v>
      </c>
      <c r="N494" s="12">
        <f>VLOOKUP(MYRANKS_H[[#This Row],[IDFRANGRAPHS]],STEAMER_H[],COLUMN(STEAMER_H[SO]),FALSE)</f>
        <v>22</v>
      </c>
      <c r="O494" s="12">
        <f>VLOOKUP(MYRANKS_H[[#This Row],[IDFRANGRAPHS]],STEAMER_H[],COLUMN(STEAMER_H[SB]),FALSE)</f>
        <v>0</v>
      </c>
      <c r="P494" s="14">
        <f>MYRANKS_H[[#This Row],[H]]/MYRANKS_H[[#This Row],[AB]]</f>
        <v>0.24719101123595505</v>
      </c>
      <c r="Q494" s="26">
        <f>MYRANKS_H[[#This Row],[R]]/24.6-VLOOKUP(MYRANKS_H[[#This Row],[POS]],ReplacementLevel_H[],COLUMN(ReplacementLevel_H[R]),FALSE)</f>
        <v>-1.9228455284552846</v>
      </c>
      <c r="R494" s="26">
        <f>MYRANKS_H[[#This Row],[HR]]/10.4-VLOOKUP(MYRANKS_H[[#This Row],[POS]],ReplacementLevel_H[],COLUMN(ReplacementLevel_H[HR]),FALSE)</f>
        <v>-1.1553846153846155</v>
      </c>
      <c r="S494" s="26">
        <f>MYRANKS_H[[#This Row],[RBI]]/24.6-VLOOKUP(MYRANKS_H[[#This Row],[POS]],ReplacementLevel_H[],COLUMN(ReplacementLevel_H[RBI]),FALSE)</f>
        <v>-1.9721951219512195</v>
      </c>
      <c r="T494" s="26">
        <f>MYRANKS_H[[#This Row],[SB]]/9.4-VLOOKUP(MYRANKS_H[[#This Row],[POS]],ReplacementLevel_H[],COLUMN(ReplacementLevel_H[SB]),FALSE)</f>
        <v>-0.26</v>
      </c>
      <c r="U494" s="26">
        <f>((MYRANKS_H[[#This Row],[H]]+1768)/(MYRANKS_H[[#This Row],[AB]]+6617)-0.267)/0.0024-VLOOKUP(MYRANKS_H[[#This Row],[POS]],ReplacementLevel_H[],COLUMN(ReplacementLevel_H[AVG]),FALSE)</f>
        <v>0.20880902674222432</v>
      </c>
      <c r="V494" s="26">
        <f>MYRANKS_H[[#This Row],[RSGP]]+MYRANKS_H[[#This Row],[HRSGP]]+MYRANKS_H[[#This Row],[RBISGP]]+MYRANKS_H[[#This Row],[SBSGP]]+MYRANKS_H[[#This Row],[AVGSGP]]</f>
        <v>-5.1016162390488953</v>
      </c>
    </row>
    <row r="495" spans="1:22" ht="15" customHeight="1" x14ac:dyDescent="0.25">
      <c r="A495" s="8" t="s">
        <v>19850</v>
      </c>
      <c r="B495" s="15" t="str">
        <f>VLOOKUP(MYRANKS_H[[#This Row],[PLAYERID]],PLAYERIDMAP[],COLUMN(PLAYERIDMAP[LASTNAME]),FALSE)</f>
        <v>Pollock</v>
      </c>
      <c r="C495" s="12" t="str">
        <f>VLOOKUP(MYRANKS_H[[#This Row],[PLAYERID]],PLAYERIDMAP[],COLUMN(PLAYERIDMAP[FIRSTNAME]),FALSE)</f>
        <v xml:space="preserve">A.J. </v>
      </c>
      <c r="D495" s="12" t="str">
        <f>VLOOKUP(MYRANKS_H[[#This Row],[PLAYERID]],PLAYERIDMAP[],COLUMN(PLAYERIDMAP[TEAM]),FALSE)</f>
        <v>ARI</v>
      </c>
      <c r="E495" s="12" t="str">
        <f>VLOOKUP(MYRANKS_H[[#This Row],[PLAYERID]],PLAYERIDMAP[],COLUMN(PLAYERIDMAP[POS]),FALSE)</f>
        <v>OF</v>
      </c>
      <c r="F495" s="12">
        <f>VLOOKUP(MYRANKS_H[[#This Row],[PLAYERID]],PLAYERIDMAP[],COLUMN(PLAYERIDMAP[IDFANGRAPHS]),FALSE)</f>
        <v>9256</v>
      </c>
      <c r="G495" s="12">
        <f>VLOOKUP(MYRANKS_H[[#This Row],[IDFRANGRAPHS]],STEAMER_H[],COLUMN(STEAMER_H[PA]),FALSE)</f>
        <v>128</v>
      </c>
      <c r="H495" s="12">
        <f>VLOOKUP(MYRANKS_H[[#This Row],[IDFRANGRAPHS]],STEAMER_H[],COLUMN(STEAMER_H[AB]),FALSE)</f>
        <v>117</v>
      </c>
      <c r="I495" s="12">
        <f>VLOOKUP(MYRANKS_H[[#This Row],[IDFRANGRAPHS]],STEAMER_H[],COLUMN(STEAMER_H[H]),FALSE)</f>
        <v>32</v>
      </c>
      <c r="J495" s="12">
        <f>VLOOKUP(MYRANKS_H[[#This Row],[IDFRANGRAPHS]],STEAMER_H[],COLUMN(STEAMER_H[HR]),FALSE)</f>
        <v>2</v>
      </c>
      <c r="K495" s="12">
        <f>VLOOKUP(MYRANKS_H[[#This Row],[IDFRANGRAPHS]],STEAMER_H[],COLUMN(STEAMER_H[R]),FALSE)</f>
        <v>12</v>
      </c>
      <c r="L495" s="12">
        <f>VLOOKUP(MYRANKS_H[[#This Row],[IDFRANGRAPHS]],STEAMER_H[],COLUMN(STEAMER_H[RBI]),FALSE)</f>
        <v>13</v>
      </c>
      <c r="M495" s="12">
        <f>VLOOKUP(MYRANKS_H[[#This Row],[IDFRANGRAPHS]],STEAMER_H[],COLUMN(STEAMER_H[BB]),FALSE)</f>
        <v>8</v>
      </c>
      <c r="N495" s="12">
        <f>VLOOKUP(MYRANKS_H[[#This Row],[IDFRANGRAPHS]],STEAMER_H[],COLUMN(STEAMER_H[SO]),FALSE)</f>
        <v>17</v>
      </c>
      <c r="O495" s="12">
        <f>VLOOKUP(MYRANKS_H[[#This Row],[IDFRANGRAPHS]],STEAMER_H[],COLUMN(STEAMER_H[SB]),FALSE)</f>
        <v>4</v>
      </c>
      <c r="P495" s="14">
        <f>MYRANKS_H[[#This Row],[H]]/MYRANKS_H[[#This Row],[AB]]</f>
        <v>0.27350427350427353</v>
      </c>
      <c r="Q495" s="26">
        <f>MYRANKS_H[[#This Row],[R]]/24.6-VLOOKUP(MYRANKS_H[[#This Row],[POS]],ReplacementLevel_H[],COLUMN(ReplacementLevel_H[R]),FALSE)</f>
        <v>-1.8821951219512196</v>
      </c>
      <c r="R495" s="26">
        <f>MYRANKS_H[[#This Row],[HR]]/10.4-VLOOKUP(MYRANKS_H[[#This Row],[POS]],ReplacementLevel_H[],COLUMN(ReplacementLevel_H[HR]),FALSE)</f>
        <v>-0.9076923076923078</v>
      </c>
      <c r="S495" s="26">
        <f>MYRANKS_H[[#This Row],[RBI]]/24.6-VLOOKUP(MYRANKS_H[[#This Row],[POS]],ReplacementLevel_H[],COLUMN(ReplacementLevel_H[RBI]),FALSE)</f>
        <v>-1.5115447154471546</v>
      </c>
      <c r="T495" s="26">
        <f>MYRANKS_H[[#This Row],[SB]]/9.4-VLOOKUP(MYRANKS_H[[#This Row],[POS]],ReplacementLevel_H[],COLUMN(ReplacementLevel_H[SB]),FALSE)</f>
        <v>-0.91446808510638311</v>
      </c>
      <c r="U495" s="26">
        <f>((MYRANKS_H[[#This Row],[H]]+1768)/(MYRANKS_H[[#This Row],[AB]]+6617)-0.267)/0.0024-VLOOKUP(MYRANKS_H[[#This Row],[POS]],ReplacementLevel_H[],COLUMN(ReplacementLevel_H[AVG]),FALSE)</f>
        <v>0.20511137511136512</v>
      </c>
      <c r="V495" s="26">
        <f>MYRANKS_H[[#This Row],[RSGP]]+MYRANKS_H[[#This Row],[HRSGP]]+MYRANKS_H[[#This Row],[RBISGP]]+MYRANKS_H[[#This Row],[SBSGP]]+MYRANKS_H[[#This Row],[AVGSGP]]</f>
        <v>-5.0107888550856998</v>
      </c>
    </row>
    <row r="496" spans="1:22" x14ac:dyDescent="0.25">
      <c r="A496" s="7" t="s">
        <v>16914</v>
      </c>
      <c r="B496" s="8" t="str">
        <f>VLOOKUP(MYRANKS_H[[#This Row],[PLAYERID]],PLAYERIDMAP[],COLUMN(PLAYERIDMAP[LASTNAME]),FALSE)</f>
        <v>Abreu</v>
      </c>
      <c r="C496" s="11" t="str">
        <f>VLOOKUP(MYRANKS_H[[#This Row],[PLAYERID]],PLAYERIDMAP[],COLUMN(PLAYERIDMAP[FIRSTNAME]),FALSE)</f>
        <v xml:space="preserve">Bobby </v>
      </c>
      <c r="D496" s="11" t="str">
        <f>VLOOKUP(MYRANKS_H[[#This Row],[PLAYERID]],PLAYERIDMAP[],COLUMN(PLAYERIDMAP[TEAM]),FALSE)</f>
        <v>LAD</v>
      </c>
      <c r="E496" s="11" t="str">
        <f>VLOOKUP(MYRANKS_H[[#This Row],[PLAYERID]],PLAYERIDMAP[],COLUMN(PLAYERIDMAP[POS]),FALSE)</f>
        <v>OF</v>
      </c>
      <c r="F496" s="11">
        <f>VLOOKUP(MYRANKS_H[[#This Row],[PLAYERID]],PLAYERIDMAP[],COLUMN(PLAYERIDMAP[IDFANGRAPHS]),FALSE)</f>
        <v>945</v>
      </c>
      <c r="G496" s="12">
        <f>VLOOKUP(MYRANKS_H[[#This Row],[IDFRANGRAPHS]],STEAMER_H[],COLUMN(STEAMER_H[PA]),FALSE)</f>
        <v>163</v>
      </c>
      <c r="H496" s="12">
        <f>VLOOKUP(MYRANKS_H[[#This Row],[IDFRANGRAPHS]],STEAMER_H[],COLUMN(STEAMER_H[AB]),FALSE)</f>
        <v>139</v>
      </c>
      <c r="I496" s="12">
        <f>VLOOKUP(MYRANKS_H[[#This Row],[IDFRANGRAPHS]],STEAMER_H[],COLUMN(STEAMER_H[H]),FALSE)</f>
        <v>34</v>
      </c>
      <c r="J496" s="12">
        <f>VLOOKUP(MYRANKS_H[[#This Row],[IDFRANGRAPHS]],STEAMER_H[],COLUMN(STEAMER_H[HR]),FALSE)</f>
        <v>3</v>
      </c>
      <c r="K496" s="12">
        <f>VLOOKUP(MYRANKS_H[[#This Row],[IDFRANGRAPHS]],STEAMER_H[],COLUMN(STEAMER_H[R]),FALSE)</f>
        <v>15</v>
      </c>
      <c r="L496" s="12">
        <f>VLOOKUP(MYRANKS_H[[#This Row],[IDFRANGRAPHS]],STEAMER_H[],COLUMN(STEAMER_H[RBI]),FALSE)</f>
        <v>16</v>
      </c>
      <c r="M496" s="12">
        <f>VLOOKUP(MYRANKS_H[[#This Row],[IDFRANGRAPHS]],STEAMER_H[],COLUMN(STEAMER_H[BB]),FALSE)</f>
        <v>21</v>
      </c>
      <c r="N496" s="12">
        <f>VLOOKUP(MYRANKS_H[[#This Row],[IDFRANGRAPHS]],STEAMER_H[],COLUMN(STEAMER_H[SO]),FALSE)</f>
        <v>34</v>
      </c>
      <c r="O496" s="12">
        <f>VLOOKUP(MYRANKS_H[[#This Row],[IDFRANGRAPHS]],STEAMER_H[],COLUMN(STEAMER_H[SB]),FALSE)</f>
        <v>3</v>
      </c>
      <c r="P496" s="14">
        <f>MYRANKS_H[[#This Row],[H]]/MYRANKS_H[[#This Row],[AB]]</f>
        <v>0.2446043165467626</v>
      </c>
      <c r="Q496" s="26">
        <f>MYRANKS_H[[#This Row],[R]]/24.6-VLOOKUP(MYRANKS_H[[#This Row],[POS]],ReplacementLevel_H[],COLUMN(ReplacementLevel_H[R]),FALSE)</f>
        <v>-1.7602439024390244</v>
      </c>
      <c r="R496" s="26">
        <f>MYRANKS_H[[#This Row],[HR]]/10.4-VLOOKUP(MYRANKS_H[[#This Row],[POS]],ReplacementLevel_H[],COLUMN(ReplacementLevel_H[HR]),FALSE)</f>
        <v>-0.81153846153846165</v>
      </c>
      <c r="S496" s="26">
        <f>MYRANKS_H[[#This Row],[RBI]]/24.6-VLOOKUP(MYRANKS_H[[#This Row],[POS]],ReplacementLevel_H[],COLUMN(ReplacementLevel_H[RBI]),FALSE)</f>
        <v>-1.3895934959349594</v>
      </c>
      <c r="T496" s="26">
        <f>MYRANKS_H[[#This Row],[SB]]/9.4-VLOOKUP(MYRANKS_H[[#This Row],[POS]],ReplacementLevel_H[],COLUMN(ReplacementLevel_H[SB]),FALSE)</f>
        <v>-1.0208510638297874</v>
      </c>
      <c r="U496" s="26">
        <f>((MYRANKS_H[[#This Row],[H]]+1768)/(MYRANKS_H[[#This Row],[AB]]+6617)-0.267)/0.0024-VLOOKUP(MYRANKS_H[[#This Row],[POS]],ReplacementLevel_H[],COLUMN(ReplacementLevel_H[AVG]),FALSE)</f>
        <v>-3.4219459246116732E-2</v>
      </c>
      <c r="V496" s="26">
        <f>MYRANKS_H[[#This Row],[RSGP]]+MYRANKS_H[[#This Row],[HRSGP]]+MYRANKS_H[[#This Row],[RBISGP]]+MYRANKS_H[[#This Row],[SBSGP]]+MYRANKS_H[[#This Row],[AVGSGP]]</f>
        <v>-5.0164463829883497</v>
      </c>
    </row>
    <row r="497" spans="1:22" ht="15" customHeight="1" x14ac:dyDescent="0.25">
      <c r="A497" s="7" t="s">
        <v>17636</v>
      </c>
      <c r="B497" s="8" t="str">
        <f>VLOOKUP(MYRANKS_H[[#This Row],[PLAYERID]],PLAYERIDMAP[],COLUMN(PLAYERIDMAP[LASTNAME]),FALSE)</f>
        <v>Clement</v>
      </c>
      <c r="C497" s="11" t="str">
        <f>VLOOKUP(MYRANKS_H[[#This Row],[PLAYERID]],PLAYERIDMAP[],COLUMN(PLAYERIDMAP[FIRSTNAME]),FALSE)</f>
        <v xml:space="preserve">Jeff </v>
      </c>
      <c r="D497" s="11" t="str">
        <f>VLOOKUP(MYRANKS_H[[#This Row],[PLAYERID]],PLAYERIDMAP[],COLUMN(PLAYERIDMAP[TEAM]),FALSE)</f>
        <v>PIT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4652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91</v>
      </c>
      <c r="I497" s="12">
        <f>VLOOKUP(MYRANKS_H[[#This Row],[IDFRANGRAPHS]],STEAMER_H[],COLUMN(STEAMER_H[H]),FALSE)</f>
        <v>22</v>
      </c>
      <c r="J497" s="12">
        <f>VLOOKUP(MYRANKS_H[[#This Row],[IDFRANGRAPHS]],STEAMER_H[],COLUMN(STEAMER_H[HR]),FALSE)</f>
        <v>3</v>
      </c>
      <c r="K497" s="12">
        <f>VLOOKUP(MYRANKS_H[[#This Row],[IDFRANGRAPHS]],STEAMER_H[],COLUMN(STEAMER_H[R]),FALSE)</f>
        <v>10</v>
      </c>
      <c r="L497" s="12">
        <f>VLOOKUP(MYRANKS_H[[#This Row],[IDFRANGRAPHS]],STEAMER_H[],COLUMN(STEAMER_H[RBI]),FALSE)</f>
        <v>12</v>
      </c>
      <c r="M497" s="12">
        <f>VLOOKUP(MYRANKS_H[[#This Row],[IDFRANGRAPHS]],STEAMER_H[],COLUMN(STEAMER_H[BB]),FALSE)</f>
        <v>7</v>
      </c>
      <c r="N497" s="12">
        <f>VLOOKUP(MYRANKS_H[[#This Row],[IDFRANGRAPHS]],STEAMER_H[],COLUMN(STEAMER_H[SO]),FALSE)</f>
        <v>23</v>
      </c>
      <c r="O497" s="12">
        <f>VLOOKUP(MYRANKS_H[[#This Row],[IDFRANGRAPHS]],STEAMER_H[],COLUMN(STEAMER_H[SB]),FALSE)</f>
        <v>1</v>
      </c>
      <c r="P497" s="14">
        <f>MYRANKS_H[[#This Row],[H]]/MYRANKS_H[[#This Row],[AB]]</f>
        <v>0.24175824175824176</v>
      </c>
      <c r="Q497" s="26">
        <f>MYRANKS_H[[#This Row],[R]]/24.6-VLOOKUP(MYRANKS_H[[#This Row],[POS]],ReplacementLevel_H[],COLUMN(ReplacementLevel_H[R]),FALSE)</f>
        <v>-1.9634959349593497</v>
      </c>
      <c r="R497" s="26">
        <f>MYRANKS_H[[#This Row],[HR]]/10.4-VLOOKUP(MYRANKS_H[[#This Row],[POS]],ReplacementLevel_H[],COLUMN(ReplacementLevel_H[HR]),FALSE)</f>
        <v>-1.2515384615384617</v>
      </c>
      <c r="S497" s="26">
        <f>MYRANKS_H[[#This Row],[RBI]]/24.6-VLOOKUP(MYRANKS_H[[#This Row],[POS]],ReplacementLevel_H[],COLUMN(ReplacementLevel_H[RBI]),FALSE)</f>
        <v>-1.9721951219512195</v>
      </c>
      <c r="T497" s="26">
        <f>MYRANKS_H[[#This Row],[SB]]/9.4-VLOOKUP(MYRANKS_H[[#This Row],[POS]],ReplacementLevel_H[],COLUMN(ReplacementLevel_H[SB]),FALSE)</f>
        <v>-0.15361702127659577</v>
      </c>
      <c r="U497" s="26">
        <f>((MYRANKS_H[[#This Row],[H]]+1768)/(MYRANKS_H[[#This Row],[AB]]+6617)-0.267)/0.0024-VLOOKUP(MYRANKS_H[[#This Row],[POS]],ReplacementLevel_H[],COLUMN(ReplacementLevel_H[AVG]),FALSE)</f>
        <v>0.17564897634664803</v>
      </c>
      <c r="V497" s="26">
        <f>MYRANKS_H[[#This Row],[RSGP]]+MYRANKS_H[[#This Row],[HRSGP]]+MYRANKS_H[[#This Row],[RBISGP]]+MYRANKS_H[[#This Row],[SBSGP]]+MYRANKS_H[[#This Row],[AVGSGP]]</f>
        <v>-5.16519756337898</v>
      </c>
    </row>
    <row r="498" spans="1:22" ht="15" customHeight="1" x14ac:dyDescent="0.25">
      <c r="A498" s="8" t="s">
        <v>19632</v>
      </c>
      <c r="B498" s="15" t="str">
        <f>VLOOKUP(MYRANKS_H[[#This Row],[PLAYERID]],PLAYERIDMAP[],COLUMN(PLAYERIDMAP[LASTNAME]),FALSE)</f>
        <v>Ortega</v>
      </c>
      <c r="C498" s="12" t="str">
        <f>VLOOKUP(MYRANKS_H[[#This Row],[PLAYERID]],PLAYERIDMAP[],COLUMN(PLAYERIDMAP[FIRSTNAME]),FALSE)</f>
        <v xml:space="preserve">Rafael </v>
      </c>
      <c r="D498" s="12" t="str">
        <f>VLOOKUP(MYRANKS_H[[#This Row],[PLAYERID]],PLAYERIDMAP[],COLUMN(PLAYERIDMAP[TEAM]),FALSE)</f>
        <v>COL</v>
      </c>
      <c r="E498" s="12" t="str">
        <f>VLOOKUP(MYRANKS_H[[#This Row],[PLAYERID]],PLAYERIDMAP[],COLUMN(PLAYERIDMAP[POS]),FALSE)</f>
        <v>OF</v>
      </c>
      <c r="F498" s="12">
        <f>VLOOKUP(MYRANKS_H[[#This Row],[PLAYERID]],PLAYERIDMAP[],COLUMN(PLAYERIDMAP[IDFANGRAPHS]),FALSE)</f>
        <v>10323</v>
      </c>
      <c r="G498" s="12">
        <f>VLOOKUP(MYRANKS_H[[#This Row],[IDFRANGRAPHS]],STEAMER_H[],COLUMN(STEAMER_H[PA]),FALSE)</f>
        <v>100</v>
      </c>
      <c r="H498" s="12">
        <f>VLOOKUP(MYRANKS_H[[#This Row],[IDFRANGRAPHS]],STEAMER_H[],COLUMN(STEAMER_H[AB]),FALSE)</f>
        <v>92</v>
      </c>
      <c r="I498" s="12">
        <f>VLOOKUP(MYRANKS_H[[#This Row],[IDFRANGRAPHS]],STEAMER_H[],COLUMN(STEAMER_H[H]),FALSE)</f>
        <v>24</v>
      </c>
      <c r="J498" s="12">
        <f>VLOOKUP(MYRANKS_H[[#This Row],[IDFRANGRAPHS]],STEAMER_H[],COLUMN(STEAMER_H[HR]),FALSE)</f>
        <v>2</v>
      </c>
      <c r="K498" s="12">
        <f>VLOOKUP(MYRANKS_H[[#This Row],[IDFRANGRAPHS]],STEAMER_H[],COLUMN(STEAMER_H[R]),FALSE)</f>
        <v>11</v>
      </c>
      <c r="L498" s="12">
        <f>VLOOKUP(MYRANKS_H[[#This Row],[IDFRANGRAPHS]],STEAMER_H[],COLUMN(STEAMER_H[RBI]),FALSE)</f>
        <v>10</v>
      </c>
      <c r="M498" s="12">
        <f>VLOOKUP(MYRANKS_H[[#This Row],[IDFRANGRAPHS]],STEAMER_H[],COLUMN(STEAMER_H[BB]),FALSE)</f>
        <v>6</v>
      </c>
      <c r="N498" s="12">
        <f>VLOOKUP(MYRANKS_H[[#This Row],[IDFRANGRAPHS]],STEAMER_H[],COLUMN(STEAMER_H[SO]),FALSE)</f>
        <v>17</v>
      </c>
      <c r="O498" s="12">
        <f>VLOOKUP(MYRANKS_H[[#This Row],[IDFRANGRAPHS]],STEAMER_H[],COLUMN(STEAMER_H[SB]),FALSE)</f>
        <v>6</v>
      </c>
      <c r="P498" s="14">
        <f>MYRANKS_H[[#This Row],[H]]/MYRANKS_H[[#This Row],[AB]]</f>
        <v>0.2608695652173913</v>
      </c>
      <c r="Q498" s="26">
        <f>MYRANKS_H[[#This Row],[R]]/24.6-VLOOKUP(MYRANKS_H[[#This Row],[POS]],ReplacementLevel_H[],COLUMN(ReplacementLevel_H[R]),FALSE)</f>
        <v>-1.9228455284552846</v>
      </c>
      <c r="R498" s="26">
        <f>MYRANKS_H[[#This Row],[HR]]/10.4-VLOOKUP(MYRANKS_H[[#This Row],[POS]],ReplacementLevel_H[],COLUMN(ReplacementLevel_H[HR]),FALSE)</f>
        <v>-0.9076923076923078</v>
      </c>
      <c r="S498" s="26">
        <f>MYRANKS_H[[#This Row],[RBI]]/24.6-VLOOKUP(MYRANKS_H[[#This Row],[POS]],ReplacementLevel_H[],COLUMN(ReplacementLevel_H[RBI]),FALSE)</f>
        <v>-1.6334959349593496</v>
      </c>
      <c r="T498" s="26">
        <f>MYRANKS_H[[#This Row],[SB]]/9.4-VLOOKUP(MYRANKS_H[[#This Row],[POS]],ReplacementLevel_H[],COLUMN(ReplacementLevel_H[SB]),FALSE)</f>
        <v>-0.70170212765957463</v>
      </c>
      <c r="U498" s="26">
        <f>((MYRANKS_H[[#This Row],[H]]+1768)/(MYRANKS_H[[#This Row],[AB]]+6617)-0.267)/0.0024-VLOOKUP(MYRANKS_H[[#This Row],[POS]],ReplacementLevel_H[],COLUMN(ReplacementLevel_H[AVG]),FALSE)</f>
        <v>0.12328762359018708</v>
      </c>
      <c r="V498" s="26">
        <f>MYRANKS_H[[#This Row],[RSGP]]+MYRANKS_H[[#This Row],[HRSGP]]+MYRANKS_H[[#This Row],[RBISGP]]+MYRANKS_H[[#This Row],[SBSGP]]+MYRANKS_H[[#This Row],[AVGSGP]]</f>
        <v>-5.04244827517633</v>
      </c>
    </row>
    <row r="499" spans="1:22" ht="15" customHeight="1" x14ac:dyDescent="0.25">
      <c r="A499" s="8" t="s">
        <v>19819</v>
      </c>
      <c r="B499" s="15" t="str">
        <f>VLOOKUP(MYRANKS_H[[#This Row],[PLAYERID]],PLAYERIDMAP[],COLUMN(PLAYERIDMAP[LASTNAME]),FALSE)</f>
        <v>Phipps</v>
      </c>
      <c r="C499" s="12" t="str">
        <f>VLOOKUP(MYRANKS_H[[#This Row],[PLAYERID]],PLAYERIDMAP[],COLUMN(PLAYERIDMAP[FIRSTNAME]),FALSE)</f>
        <v xml:space="preserve">Denis </v>
      </c>
      <c r="D499" s="12" t="str">
        <f>VLOOKUP(MYRANKS_H[[#This Row],[PLAYERID]],PLAYERIDMAP[],COLUMN(PLAYERIDMAP[TEAM]),FALSE)</f>
        <v>CIN</v>
      </c>
      <c r="E499" s="12" t="str">
        <f>VLOOKUP(MYRANKS_H[[#This Row],[PLAYERID]],PLAYERIDMAP[],COLUMN(PLAYERIDMAP[POS]),FALSE)</f>
        <v>OF</v>
      </c>
      <c r="F499" s="12">
        <f>VLOOKUP(MYRANKS_H[[#This Row],[PLAYERID]],PLAYERIDMAP[],COLUMN(PLAYERIDMAP[IDFANGRAPHS]),FALSE)</f>
        <v>6968</v>
      </c>
      <c r="G499" s="12">
        <f>VLOOKUP(MYRANKS_H[[#This Row],[IDFRANGRAPHS]],STEAMER_H[],COLUMN(STEAMER_H[PA]),FALSE)</f>
        <v>163</v>
      </c>
      <c r="H499" s="12">
        <f>VLOOKUP(MYRANKS_H[[#This Row],[IDFRANGRAPHS]],STEAMER_H[],COLUMN(STEAMER_H[AB]),FALSE)</f>
        <v>149</v>
      </c>
      <c r="I499" s="12">
        <f>VLOOKUP(MYRANKS_H[[#This Row],[IDFRANGRAPHS]],STEAMER_H[],COLUMN(STEAMER_H[H]),FALSE)</f>
        <v>35</v>
      </c>
      <c r="J499" s="12">
        <f>VLOOKUP(MYRANKS_H[[#This Row],[IDFRANGRAPHS]],STEAMER_H[],COLUMN(STEAMER_H[HR]),FALSE)</f>
        <v>4</v>
      </c>
      <c r="K499" s="12">
        <f>VLOOKUP(MYRANKS_H[[#This Row],[IDFRANGRAPHS]],STEAMER_H[],COLUMN(STEAMER_H[R]),FALSE)</f>
        <v>15</v>
      </c>
      <c r="L499" s="12">
        <f>VLOOKUP(MYRANKS_H[[#This Row],[IDFRANGRAPHS]],STEAMER_H[],COLUMN(STEAMER_H[RBI]),FALSE)</f>
        <v>18</v>
      </c>
      <c r="M499" s="12">
        <f>VLOOKUP(MYRANKS_H[[#This Row],[IDFRANGRAPHS]],STEAMER_H[],COLUMN(STEAMER_H[BB]),FALSE)</f>
        <v>11</v>
      </c>
      <c r="N499" s="12">
        <f>VLOOKUP(MYRANKS_H[[#This Row],[IDFRANGRAPHS]],STEAMER_H[],COLUMN(STEAMER_H[SO]),FALSE)</f>
        <v>42</v>
      </c>
      <c r="O499" s="12">
        <f>VLOOKUP(MYRANKS_H[[#This Row],[IDFRANGRAPHS]],STEAMER_H[],COLUMN(STEAMER_H[SB]),FALSE)</f>
        <v>2</v>
      </c>
      <c r="P499" s="14">
        <f>MYRANKS_H[[#This Row],[H]]/MYRANKS_H[[#This Row],[AB]]</f>
        <v>0.2348993288590604</v>
      </c>
      <c r="Q499" s="26">
        <f>MYRANKS_H[[#This Row],[R]]/24.6-VLOOKUP(MYRANKS_H[[#This Row],[POS]],ReplacementLevel_H[],COLUMN(ReplacementLevel_H[R]),FALSE)</f>
        <v>-1.7602439024390244</v>
      </c>
      <c r="R499" s="26">
        <f>MYRANKS_H[[#This Row],[HR]]/10.4-VLOOKUP(MYRANKS_H[[#This Row],[POS]],ReplacementLevel_H[],COLUMN(ReplacementLevel_H[HR]),FALSE)</f>
        <v>-0.71538461538461551</v>
      </c>
      <c r="S499" s="26">
        <f>MYRANKS_H[[#This Row],[RBI]]/24.6-VLOOKUP(MYRANKS_H[[#This Row],[POS]],ReplacementLevel_H[],COLUMN(ReplacementLevel_H[RBI]),FALSE)</f>
        <v>-1.3082926829268293</v>
      </c>
      <c r="T499" s="26">
        <f>MYRANKS_H[[#This Row],[SB]]/9.4-VLOOKUP(MYRANKS_H[[#This Row],[POS]],ReplacementLevel_H[],COLUMN(ReplacementLevel_H[SB]),FALSE)</f>
        <v>-1.1272340425531915</v>
      </c>
      <c r="U499" s="26">
        <f>((MYRANKS_H[[#This Row],[H]]+1768)/(MYRANKS_H[[#This Row],[AB]]+6617)-0.267)/0.0024-VLOOKUP(MYRANKS_H[[#This Row],[POS]],ReplacementLevel_H[],COLUMN(ReplacementLevel_H[AVG]),FALSE)</f>
        <v>-0.13689328997931416</v>
      </c>
      <c r="V499" s="26">
        <f>MYRANKS_H[[#This Row],[RSGP]]+MYRANKS_H[[#This Row],[HRSGP]]+MYRANKS_H[[#This Row],[RBISGP]]+MYRANKS_H[[#This Row],[SBSGP]]+MYRANKS_H[[#This Row],[AVGSGP]]</f>
        <v>-5.0480485332829748</v>
      </c>
    </row>
    <row r="500" spans="1:22" ht="15" customHeight="1" x14ac:dyDescent="0.25">
      <c r="A500" s="7" t="s">
        <v>18678</v>
      </c>
      <c r="B500" s="8" t="str">
        <f>VLOOKUP(MYRANKS_H[[#This Row],[PLAYERID]],PLAYERIDMAP[],COLUMN(PLAYERIDMAP[LASTNAME]),FALSE)</f>
        <v>Iglesias</v>
      </c>
      <c r="C500" s="11" t="str">
        <f>VLOOKUP(MYRANKS_H[[#This Row],[PLAYERID]],PLAYERIDMAP[],COLUMN(PLAYERIDMAP[FIRSTNAME]),FALSE)</f>
        <v xml:space="preserve">Jose </v>
      </c>
      <c r="D500" s="11" t="str">
        <f>VLOOKUP(MYRANKS_H[[#This Row],[PLAYERID]],PLAYERIDMAP[],COLUMN(PLAYERIDMAP[TEAM]),FALSE)</f>
        <v>BOS</v>
      </c>
      <c r="E500" s="11" t="str">
        <f>VLOOKUP(MYRANKS_H[[#This Row],[PLAYERID]],PLAYERIDMAP[],COLUMN(PLAYERIDMAP[POS]),FALSE)</f>
        <v>SS</v>
      </c>
      <c r="F500" s="11">
        <f>VLOOKUP(MYRANKS_H[[#This Row],[PLAYERID]],PLAYERIDMAP[],COLUMN(PLAYERIDMAP[IDFANGRAPHS]),FALSE)</f>
        <v>10231</v>
      </c>
      <c r="G500" s="12">
        <f>VLOOKUP(MYRANKS_H[[#This Row],[IDFRANGRAPHS]],STEAMER_H[],COLUMN(STEAMER_H[PA]),FALSE)</f>
        <v>100</v>
      </c>
      <c r="H500" s="12">
        <f>VLOOKUP(MYRANKS_H[[#This Row],[IDFRANGRAPHS]],STEAMER_H[],COLUMN(STEAMER_H[AB]),FALSE)</f>
        <v>92</v>
      </c>
      <c r="I500" s="12">
        <f>VLOOKUP(MYRANKS_H[[#This Row],[IDFRANGRAPHS]],STEAMER_H[],COLUMN(STEAMER_H[H]),FALSE)</f>
        <v>23</v>
      </c>
      <c r="J500" s="12">
        <f>VLOOKUP(MYRANKS_H[[#This Row],[IDFRANGRAPHS]],STEAMER_H[],COLUMN(STEAMER_H[HR]),FALSE)</f>
        <v>1</v>
      </c>
      <c r="K500" s="12">
        <f>VLOOKUP(MYRANKS_H[[#This Row],[IDFRANGRAPHS]],STEAMER_H[],COLUMN(STEAMER_H[R]),FALSE)</f>
        <v>10</v>
      </c>
      <c r="L500" s="12">
        <f>VLOOKUP(MYRANKS_H[[#This Row],[IDFRANGRAPHS]],STEAMER_H[],COLUMN(STEAMER_H[RBI]),FALSE)</f>
        <v>8</v>
      </c>
      <c r="M500" s="12">
        <f>VLOOKUP(MYRANKS_H[[#This Row],[IDFRANGRAPHS]],STEAMER_H[],COLUMN(STEAMER_H[BB]),FALSE)</f>
        <v>5</v>
      </c>
      <c r="N500" s="12">
        <f>VLOOKUP(MYRANKS_H[[#This Row],[IDFRANGRAPHS]],STEAMER_H[],COLUMN(STEAMER_H[SO]),FALSE)</f>
        <v>14</v>
      </c>
      <c r="O500" s="12">
        <f>VLOOKUP(MYRANKS_H[[#This Row],[IDFRANGRAPHS]],STEAMER_H[],COLUMN(STEAMER_H[SB]),FALSE)</f>
        <v>3</v>
      </c>
      <c r="P500" s="14">
        <f>MYRANKS_H[[#This Row],[H]]/MYRANKS_H[[#This Row],[AB]]</f>
        <v>0.25</v>
      </c>
      <c r="Q500" s="26">
        <f>MYRANKS_H[[#This Row],[R]]/24.6-VLOOKUP(MYRANKS_H[[#This Row],[POS]],ReplacementLevel_H[],COLUMN(ReplacementLevel_H[R]),FALSE)</f>
        <v>-1.6734959349593497</v>
      </c>
      <c r="R500" s="26">
        <f>MYRANKS_H[[#This Row],[HR]]/10.4-VLOOKUP(MYRANKS_H[[#This Row],[POS]],ReplacementLevel_H[],COLUMN(ReplacementLevel_H[HR]),FALSE)</f>
        <v>-0.80384615384615388</v>
      </c>
      <c r="S500" s="26">
        <f>MYRANKS_H[[#This Row],[RBI]]/24.6-VLOOKUP(MYRANKS_H[[#This Row],[POS]],ReplacementLevel_H[],COLUMN(ReplacementLevel_H[RBI]),FALSE)</f>
        <v>-1.6147967479674796</v>
      </c>
      <c r="T500" s="26">
        <f>MYRANKS_H[[#This Row],[SB]]/9.4-VLOOKUP(MYRANKS_H[[#This Row],[POS]],ReplacementLevel_H[],COLUMN(ReplacementLevel_H[SB]),FALSE)</f>
        <v>-1.1508510638297873</v>
      </c>
      <c r="U500" s="26">
        <f>((MYRANKS_H[[#This Row],[H]]+1768)/(MYRANKS_H[[#This Row],[AB]]+6617)-0.267)/0.0024-VLOOKUP(MYRANKS_H[[#This Row],[POS]],ReplacementLevel_H[],COLUMN(ReplacementLevel_H[AVG]),FALSE)</f>
        <v>0.11118199433595291</v>
      </c>
      <c r="V500" s="26">
        <f>MYRANKS_H[[#This Row],[RSGP]]+MYRANKS_H[[#This Row],[HRSGP]]+MYRANKS_H[[#This Row],[RBISGP]]+MYRANKS_H[[#This Row],[SBSGP]]+MYRANKS_H[[#This Row],[AVGSGP]]</f>
        <v>-5.1318079062668174</v>
      </c>
    </row>
    <row r="501" spans="1:22" ht="15" customHeight="1" x14ac:dyDescent="0.25">
      <c r="A501" s="7" t="s">
        <v>18143</v>
      </c>
      <c r="B501" s="8" t="str">
        <f>VLOOKUP(MYRANKS_H[[#This Row],[PLAYERID]],PLAYERIDMAP[],COLUMN(PLAYERIDMAP[LASTNAME]),FALSE)</f>
        <v>Francisco</v>
      </c>
      <c r="C501" s="11" t="str">
        <f>VLOOKUP(MYRANKS_H[[#This Row],[PLAYERID]],PLAYERIDMAP[],COLUMN(PLAYERIDMAP[FIRSTNAME]),FALSE)</f>
        <v xml:space="preserve">Ben </v>
      </c>
      <c r="D501" s="11" t="str">
        <f>VLOOKUP(MYRANKS_H[[#This Row],[PLAYERID]],PLAYERIDMAP[],COLUMN(PLAYERIDMAP[TEAM]),FALSE)</f>
        <v>TB</v>
      </c>
      <c r="E501" s="11" t="str">
        <f>VLOOKUP(MYRANKS_H[[#This Row],[PLAYERID]],PLAYERIDMAP[],COLUMN(PLAYERIDMAP[POS]),FALSE)</f>
        <v>OF</v>
      </c>
      <c r="F501" s="11">
        <f>VLOOKUP(MYRANKS_H[[#This Row],[PLAYERID]],PLAYERIDMAP[],COLUMN(PLAYERIDMAP[IDFANGRAPHS]),FALSE)</f>
        <v>4677</v>
      </c>
      <c r="G501" s="12">
        <f>VLOOKUP(MYRANKS_H[[#This Row],[IDFRANGRAPHS]],STEAMER_H[],COLUMN(STEAMER_H[PA]),FALSE)</f>
        <v>147</v>
      </c>
      <c r="H501" s="12">
        <f>VLOOKUP(MYRANKS_H[[#This Row],[IDFRANGRAPHS]],STEAMER_H[],COLUMN(STEAMER_H[AB]),FALSE)</f>
        <v>131</v>
      </c>
      <c r="I501" s="12">
        <f>VLOOKUP(MYRANKS_H[[#This Row],[IDFRANGRAPHS]],STEAMER_H[],COLUMN(STEAMER_H[H]),FALSE)</f>
        <v>32</v>
      </c>
      <c r="J501" s="12">
        <f>VLOOKUP(MYRANKS_H[[#This Row],[IDFRANGRAPHS]],STEAMER_H[],COLUMN(STEAMER_H[HR]),FALSE)</f>
        <v>3</v>
      </c>
      <c r="K501" s="12">
        <f>VLOOKUP(MYRANKS_H[[#This Row],[IDFRANGRAPHS]],STEAMER_H[],COLUMN(STEAMER_H[R]),FALSE)</f>
        <v>16</v>
      </c>
      <c r="L501" s="12">
        <f>VLOOKUP(MYRANKS_H[[#This Row],[IDFRANGRAPHS]],STEAMER_H[],COLUMN(STEAMER_H[RBI]),FALSE)</f>
        <v>16</v>
      </c>
      <c r="M501" s="12">
        <f>VLOOKUP(MYRANKS_H[[#This Row],[IDFRANGRAPHS]],STEAMER_H[],COLUMN(STEAMER_H[BB]),FALSE)</f>
        <v>13</v>
      </c>
      <c r="N501" s="12">
        <f>VLOOKUP(MYRANKS_H[[#This Row],[IDFRANGRAPHS]],STEAMER_H[],COLUMN(STEAMER_H[SO]),FALSE)</f>
        <v>28</v>
      </c>
      <c r="O501" s="12">
        <f>VLOOKUP(MYRANKS_H[[#This Row],[IDFRANGRAPHS]],STEAMER_H[],COLUMN(STEAMER_H[SB]),FALSE)</f>
        <v>2</v>
      </c>
      <c r="P501" s="14">
        <f>MYRANKS_H[[#This Row],[H]]/MYRANKS_H[[#This Row],[AB]]</f>
        <v>0.24427480916030533</v>
      </c>
      <c r="Q501" s="26">
        <f>MYRANKS_H[[#This Row],[R]]/24.6-VLOOKUP(MYRANKS_H[[#This Row],[POS]],ReplacementLevel_H[],COLUMN(ReplacementLevel_H[R]),FALSE)</f>
        <v>-1.7195934959349595</v>
      </c>
      <c r="R501" s="26">
        <f>MYRANKS_H[[#This Row],[HR]]/10.4-VLOOKUP(MYRANKS_H[[#This Row],[POS]],ReplacementLevel_H[],COLUMN(ReplacementLevel_H[HR]),FALSE)</f>
        <v>-0.81153846153846165</v>
      </c>
      <c r="S501" s="26">
        <f>MYRANKS_H[[#This Row],[RBI]]/24.6-VLOOKUP(MYRANKS_H[[#This Row],[POS]],ReplacementLevel_H[],COLUMN(ReplacementLevel_H[RBI]),FALSE)</f>
        <v>-1.3895934959349594</v>
      </c>
      <c r="T501" s="26">
        <f>MYRANKS_H[[#This Row],[SB]]/9.4-VLOOKUP(MYRANKS_H[[#This Row],[POS]],ReplacementLevel_H[],COLUMN(ReplacementLevel_H[SB]),FALSE)</f>
        <v>-1.1272340425531915</v>
      </c>
      <c r="U501" s="26">
        <f>((MYRANKS_H[[#This Row],[H]]+1768)/(MYRANKS_H[[#This Row],[AB]]+6617)-0.267)/0.0024-VLOOKUP(MYRANKS_H[[#This Row],[POS]],ReplacementLevel_H[],COLUMN(ReplacementLevel_H[AVG]),FALSE)</f>
        <v>-2.5957320687619106E-2</v>
      </c>
      <c r="V501" s="26">
        <f>MYRANKS_H[[#This Row],[RSGP]]+MYRANKS_H[[#This Row],[HRSGP]]+MYRANKS_H[[#This Row],[RBISGP]]+MYRANKS_H[[#This Row],[SBSGP]]+MYRANKS_H[[#This Row],[AVGSGP]]</f>
        <v>-5.0739168166491906</v>
      </c>
    </row>
    <row r="502" spans="1:22" ht="15" customHeight="1" x14ac:dyDescent="0.25">
      <c r="A502" s="8" t="s">
        <v>19912</v>
      </c>
      <c r="B502" s="15" t="str">
        <f>VLOOKUP(MYRANKS_H[[#This Row],[PLAYERID]],PLAYERIDMAP[],COLUMN(PLAYERIDMAP[LASTNAME]),FALSE)</f>
        <v>Quintanilla</v>
      </c>
      <c r="C502" s="12" t="str">
        <f>VLOOKUP(MYRANKS_H[[#This Row],[PLAYERID]],PLAYERIDMAP[],COLUMN(PLAYERIDMAP[FIRSTNAME]),FALSE)</f>
        <v xml:space="preserve">Omar </v>
      </c>
      <c r="D502" s="12" t="str">
        <f>VLOOKUP(MYRANKS_H[[#This Row],[PLAYERID]],PLAYERIDMAP[],COLUMN(PLAYERIDMAP[TEAM]),FALSE)</f>
        <v>-</v>
      </c>
      <c r="E502" s="12" t="str">
        <f>VLOOKUP(MYRANKS_H[[#This Row],[PLAYERID]],PLAYERIDMAP[],COLUMN(PLAYERIDMAP[POS]),FALSE)</f>
        <v>SS</v>
      </c>
      <c r="F502" s="12">
        <f>VLOOKUP(MYRANKS_H[[#This Row],[PLAYERID]],PLAYERIDMAP[],COLUMN(PLAYERIDMAP[IDFANGRAPHS]),FALSE)</f>
        <v>6335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90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2</v>
      </c>
      <c r="K502" s="12">
        <f>VLOOKUP(MYRANKS_H[[#This Row],[IDFRANGRAPHS]],STEAMER_H[],COLUMN(STEAMER_H[R]),FALSE)</f>
        <v>11</v>
      </c>
      <c r="L502" s="12">
        <f>VLOOKUP(MYRANKS_H[[#This Row],[IDFRANGRAPHS]],STEAMER_H[],COLUMN(STEAMER_H[RBI]),FALSE)</f>
        <v>10</v>
      </c>
      <c r="M502" s="12">
        <f>VLOOKUP(MYRANKS_H[[#This Row],[IDFRANGRAPHS]],STEAMER_H[],COLUMN(STEAMER_H[BB]),FALSE)</f>
        <v>8</v>
      </c>
      <c r="N502" s="12">
        <f>VLOOKUP(MYRANKS_H[[#This Row],[IDFRANGRAPHS]],STEAMER_H[],COLUMN(STEAMER_H[SO]),FALSE)</f>
        <v>19</v>
      </c>
      <c r="O502" s="12">
        <f>VLOOKUP(MYRANKS_H[[#This Row],[IDFRANGRAPHS]],STEAMER_H[],COLUMN(STEAMER_H[SB]),FALSE)</f>
        <v>1</v>
      </c>
      <c r="P502" s="14">
        <f>MYRANKS_H[[#This Row],[H]]/MYRANKS_H[[#This Row],[AB]]</f>
        <v>0.24444444444444444</v>
      </c>
      <c r="Q502" s="26">
        <f>MYRANKS_H[[#This Row],[R]]/24.6-VLOOKUP(MYRANKS_H[[#This Row],[POS]],ReplacementLevel_H[],COLUMN(ReplacementLevel_H[R]),FALSE)</f>
        <v>-1.6328455284552845</v>
      </c>
      <c r="R502" s="26">
        <f>MYRANKS_H[[#This Row],[HR]]/10.4-VLOOKUP(MYRANKS_H[[#This Row],[POS]],ReplacementLevel_H[],COLUMN(ReplacementLevel_H[HR]),FALSE)</f>
        <v>-0.70769230769230773</v>
      </c>
      <c r="S502" s="26">
        <f>MYRANKS_H[[#This Row],[RBI]]/24.6-VLOOKUP(MYRANKS_H[[#This Row],[POS]],ReplacementLevel_H[],COLUMN(ReplacementLevel_H[RBI]),FALSE)</f>
        <v>-1.5334959349593495</v>
      </c>
      <c r="T502" s="26">
        <f>MYRANKS_H[[#This Row],[SB]]/9.4-VLOOKUP(MYRANKS_H[[#This Row],[POS]],ReplacementLevel_H[],COLUMN(ReplacementLevel_H[SB]),FALSE)</f>
        <v>-1.3636170212765957</v>
      </c>
      <c r="U502" s="26">
        <f>((MYRANKS_H[[#This Row],[H]]+1768)/(MYRANKS_H[[#This Row],[AB]]+6617)-0.267)/0.0024-VLOOKUP(MYRANKS_H[[#This Row],[POS]],ReplacementLevel_H[],COLUMN(ReplacementLevel_H[AVG]),FALSE)</f>
        <v>8.2226529496534154E-2</v>
      </c>
      <c r="V502" s="26">
        <f>MYRANKS_H[[#This Row],[RSGP]]+MYRANKS_H[[#This Row],[HRSGP]]+MYRANKS_H[[#This Row],[RBISGP]]+MYRANKS_H[[#This Row],[SBSGP]]+MYRANKS_H[[#This Row],[AVGSGP]]</f>
        <v>-5.1554242628870028</v>
      </c>
    </row>
    <row r="503" spans="1:22" ht="15" customHeight="1" x14ac:dyDescent="0.25">
      <c r="A503" s="7" t="s">
        <v>17364</v>
      </c>
      <c r="B503" s="8" t="str">
        <f>VLOOKUP(MYRANKS_H[[#This Row],[PLAYERID]],PLAYERIDMAP[],COLUMN(PLAYERIDMAP[LASTNAME]),FALSE)</f>
        <v>Brown</v>
      </c>
      <c r="C503" s="11" t="str">
        <f>VLOOKUP(MYRANKS_H[[#This Row],[PLAYERID]],PLAYERIDMAP[],COLUMN(PLAYERIDMAP[FIRSTNAME]),FALSE)</f>
        <v xml:space="preserve">Andrew </v>
      </c>
      <c r="D503" s="11" t="str">
        <f>VLOOKUP(MYRANKS_H[[#This Row],[PLAYERID]],PLAYERIDMAP[],COLUMN(PLAYERIDMAP[TEAM]),FALSE)</f>
        <v>COL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3837</v>
      </c>
      <c r="G503" s="12">
        <f>VLOOKUP(MYRANKS_H[[#This Row],[IDFRANGRAPHS]],STEAMER_H[],COLUMN(STEAMER_H[PA]),FALSE)</f>
        <v>135</v>
      </c>
      <c r="H503" s="12">
        <f>VLOOKUP(MYRANKS_H[[#This Row],[IDFRANGRAPHS]],STEAMER_H[],COLUMN(STEAMER_H[AB]),FALSE)</f>
        <v>121</v>
      </c>
      <c r="I503" s="12">
        <f>VLOOKUP(MYRANKS_H[[#This Row],[IDFRANGRAPHS]],STEAMER_H[],COLUMN(STEAMER_H[H]),FALSE)</f>
        <v>29</v>
      </c>
      <c r="J503" s="12">
        <f>VLOOKUP(MYRANKS_H[[#This Row],[IDFRANGRAPHS]],STEAMER_H[],COLUMN(STEAMER_H[HR]),FALSE)</f>
        <v>5</v>
      </c>
      <c r="K503" s="12">
        <f>VLOOKUP(MYRANKS_H[[#This Row],[IDFRANGRAPHS]],STEAMER_H[],COLUMN(STEAMER_H[R]),FALSE)</f>
        <v>14</v>
      </c>
      <c r="L503" s="12">
        <f>VLOOKUP(MYRANKS_H[[#This Row],[IDFRANGRAPHS]],STEAMER_H[],COLUMN(STEAMER_H[RBI]),FALSE)</f>
        <v>16</v>
      </c>
      <c r="M503" s="12">
        <f>VLOOKUP(MYRANKS_H[[#This Row],[IDFRANGRAPHS]],STEAMER_H[],COLUMN(STEAMER_H[BB]),FALSE)</f>
        <v>11</v>
      </c>
      <c r="N503" s="12">
        <f>VLOOKUP(MYRANKS_H[[#This Row],[IDFRANGRAPHS]],STEAMER_H[],COLUMN(STEAMER_H[SO]),FALSE)</f>
        <v>35</v>
      </c>
      <c r="O503" s="12">
        <f>VLOOKUP(MYRANKS_H[[#This Row],[IDFRANGRAPHS]],STEAMER_H[],COLUMN(STEAMER_H[SB]),FALSE)</f>
        <v>1</v>
      </c>
      <c r="P503" s="14">
        <f>MYRANKS_H[[#This Row],[H]]/MYRANKS_H[[#This Row],[AB]]</f>
        <v>0.23966942148760331</v>
      </c>
      <c r="Q503" s="26">
        <f>MYRANKS_H[[#This Row],[R]]/24.6-VLOOKUP(MYRANKS_H[[#This Row],[POS]],ReplacementLevel_H[],COLUMN(ReplacementLevel_H[R]),FALSE)</f>
        <v>-1.8008943089430896</v>
      </c>
      <c r="R503" s="26">
        <f>MYRANKS_H[[#This Row],[HR]]/10.4-VLOOKUP(MYRANKS_H[[#This Row],[POS]],ReplacementLevel_H[],COLUMN(ReplacementLevel_H[HR]),FALSE)</f>
        <v>-0.61923076923076936</v>
      </c>
      <c r="S503" s="26">
        <f>MYRANKS_H[[#This Row],[RBI]]/24.6-VLOOKUP(MYRANKS_H[[#This Row],[POS]],ReplacementLevel_H[],COLUMN(ReplacementLevel_H[RBI]),FALSE)</f>
        <v>-1.3895934959349594</v>
      </c>
      <c r="T503" s="26">
        <f>MYRANKS_H[[#This Row],[SB]]/9.4-VLOOKUP(MYRANKS_H[[#This Row],[POS]],ReplacementLevel_H[],COLUMN(ReplacementLevel_H[SB]),FALSE)</f>
        <v>-1.2336170212765958</v>
      </c>
      <c r="U503" s="26">
        <f>((MYRANKS_H[[#This Row],[H]]+1768)/(MYRANKS_H[[#This Row],[AB]]+6617)-0.267)/0.0024-VLOOKUP(MYRANKS_H[[#This Row],[POS]],ReplacementLevel_H[],COLUMN(ReplacementLevel_H[AVG]),FALSE)</f>
        <v>-4.6521222914820679E-2</v>
      </c>
      <c r="V503" s="26">
        <f>MYRANKS_H[[#This Row],[RSGP]]+MYRANKS_H[[#This Row],[HRSGP]]+MYRANKS_H[[#This Row],[RBISGP]]+MYRANKS_H[[#This Row],[SBSGP]]+MYRANKS_H[[#This Row],[AVGSGP]]</f>
        <v>-5.0898568183002357</v>
      </c>
    </row>
    <row r="504" spans="1:22" ht="15" customHeight="1" x14ac:dyDescent="0.25">
      <c r="A504" s="7" t="s">
        <v>17704</v>
      </c>
      <c r="B504" s="8" t="str">
        <f>VLOOKUP(MYRANKS_H[[#This Row],[PLAYERID]],PLAYERIDMAP[],COLUMN(PLAYERIDMAP[LASTNAME]),FALSE)</f>
        <v>Cooper</v>
      </c>
      <c r="C504" s="11" t="str">
        <f>VLOOKUP(MYRANKS_H[[#This Row],[PLAYERID]],PLAYERIDMAP[],COLUMN(PLAYERIDMAP[FIRSTNAME]),FALSE)</f>
        <v xml:space="preserve">David </v>
      </c>
      <c r="D504" s="11" t="str">
        <f>VLOOKUP(MYRANKS_H[[#This Row],[PLAYERID]],PLAYERIDMAP[],COLUMN(PLAYERIDMAP[TEAM]),FALSE)</f>
        <v>TOR</v>
      </c>
      <c r="E504" s="11" t="str">
        <f>VLOOKUP(MYRANKS_H[[#This Row],[PLAYERID]],PLAYERIDMAP[],COLUMN(PLAYERIDMAP[POS]),FALSE)</f>
        <v>1B</v>
      </c>
      <c r="F504" s="11">
        <f>VLOOKUP(MYRANKS_H[[#This Row],[PLAYERID]],PLAYERIDMAP[],COLUMN(PLAYERIDMAP[IDFANGRAPHS]),FALSE)</f>
        <v>7752</v>
      </c>
      <c r="G504" s="12">
        <f>VLOOKUP(MYRANKS_H[[#This Row],[IDFRANGRAPHS]],STEAMER_H[],COLUMN(STEAMER_H[PA]),FALSE)</f>
        <v>100</v>
      </c>
      <c r="H504" s="12">
        <f>VLOOKUP(MYRANKS_H[[#This Row],[IDFRANGRAPHS]],STEAMER_H[],COLUMN(STEAMER_H[AB]),FALSE)</f>
        <v>90</v>
      </c>
      <c r="I504" s="12">
        <f>VLOOKUP(MYRANKS_H[[#This Row],[IDFRANGRAPHS]],STEAMER_H[],COLUMN(STEAMER_H[H]),FALSE)</f>
        <v>24</v>
      </c>
      <c r="J504" s="12">
        <f>VLOOKUP(MYRANKS_H[[#This Row],[IDFRANGRAPHS]],STEAMER_H[],COLUMN(STEAMER_H[HR]),FALSE)</f>
        <v>2</v>
      </c>
      <c r="K504" s="12">
        <f>VLOOKUP(MYRANKS_H[[#This Row],[IDFRANGRAPHS]],STEAMER_H[],COLUMN(STEAMER_H[R]),FALSE)</f>
        <v>11</v>
      </c>
      <c r="L504" s="12">
        <f>VLOOKUP(MYRANKS_H[[#This Row],[IDFRANGRAPHS]],STEAMER_H[],COLUMN(STEAMER_H[RBI]),FALSE)</f>
        <v>11</v>
      </c>
      <c r="M504" s="12">
        <f>VLOOKUP(MYRANKS_H[[#This Row],[IDFRANGRAPHS]],STEAMER_H[],COLUMN(STEAMER_H[BB]),FALSE)</f>
        <v>8</v>
      </c>
      <c r="N504" s="12">
        <f>VLOOKUP(MYRANKS_H[[#This Row],[IDFRANGRAPHS]],STEAMER_H[],COLUMN(STEAMER_H[SO]),FALSE)</f>
        <v>13</v>
      </c>
      <c r="O504" s="12">
        <f>VLOOKUP(MYRANKS_H[[#This Row],[IDFRANGRAPHS]],STEAMER_H[],COLUMN(STEAMER_H[SB]),FALSE)</f>
        <v>0</v>
      </c>
      <c r="P504" s="14">
        <f>MYRANKS_H[[#This Row],[H]]/MYRANKS_H[[#This Row],[AB]]</f>
        <v>0.26666666666666666</v>
      </c>
      <c r="Q504" s="26">
        <f>MYRANKS_H[[#This Row],[R]]/24.6-VLOOKUP(MYRANKS_H[[#This Row],[POS]],ReplacementLevel_H[],COLUMN(ReplacementLevel_H[R]),FALSE)</f>
        <v>-1.9228455284552846</v>
      </c>
      <c r="R504" s="26">
        <f>MYRANKS_H[[#This Row],[HR]]/10.4-VLOOKUP(MYRANKS_H[[#This Row],[POS]],ReplacementLevel_H[],COLUMN(ReplacementLevel_H[HR]),FALSE)</f>
        <v>-1.3476923076923077</v>
      </c>
      <c r="S504" s="26">
        <f>MYRANKS_H[[#This Row],[RBI]]/24.6-VLOOKUP(MYRANKS_H[[#This Row],[POS]],ReplacementLevel_H[],COLUMN(ReplacementLevel_H[RBI]),FALSE)</f>
        <v>-2.0128455284552844</v>
      </c>
      <c r="T504" s="26">
        <f>MYRANKS_H[[#This Row],[SB]]/9.4-VLOOKUP(MYRANKS_H[[#This Row],[POS]],ReplacementLevel_H[],COLUMN(ReplacementLevel_H[SB]),FALSE)</f>
        <v>-0.26</v>
      </c>
      <c r="U504" s="26">
        <f>((MYRANKS_H[[#This Row],[H]]+1768)/(MYRANKS_H[[#This Row],[AB]]+6617)-0.267)/0.0024-VLOOKUP(MYRANKS_H[[#This Row],[POS]],ReplacementLevel_H[],COLUMN(ReplacementLevel_H[AVG]),FALSE)</f>
        <v>0.31647482729485532</v>
      </c>
      <c r="V504" s="26">
        <f>MYRANKS_H[[#This Row],[RSGP]]+MYRANKS_H[[#This Row],[HRSGP]]+MYRANKS_H[[#This Row],[RBISGP]]+MYRANKS_H[[#This Row],[SBSGP]]+MYRANKS_H[[#This Row],[AVGSGP]]</f>
        <v>-5.2269085373080211</v>
      </c>
    </row>
    <row r="505" spans="1:22" ht="15" customHeight="1" x14ac:dyDescent="0.25">
      <c r="A505" s="7" t="s">
        <v>16965</v>
      </c>
      <c r="B505" s="8" t="str">
        <f>VLOOKUP(MYRANKS_H[[#This Row],[PLAYERID]],PLAYERIDMAP[],COLUMN(PLAYERIDMAP[LASTNAME]),FALSE)</f>
        <v>Almonte</v>
      </c>
      <c r="C505" s="11" t="str">
        <f>VLOOKUP(MYRANKS_H[[#This Row],[PLAYERID]],PLAYERIDMAP[],COLUMN(PLAYERIDMAP[FIRSTNAME]),FALSE)</f>
        <v xml:space="preserve">Zoilo </v>
      </c>
      <c r="D505" s="11" t="str">
        <f>VLOOKUP(MYRANKS_H[[#This Row],[PLAYERID]],PLAYERIDMAP[],COLUMN(PLAYERIDMAP[TEAM]),FALSE)</f>
        <v>NYY</v>
      </c>
      <c r="E505" s="11" t="str">
        <f>VLOOKUP(MYRANKS_H[[#This Row],[PLAYERID]],PLAYERIDMAP[],COLUMN(PLAYERIDMAP[POS]),FALSE)</f>
        <v>OF</v>
      </c>
      <c r="F505" s="11" t="str">
        <f>VLOOKUP(MYRANKS_H[[#This Row],[PLAYERID]],PLAYERIDMAP[],COLUMN(PLAYERIDMAP[IDFANGRAPHS]),FALSE)</f>
        <v>sa392420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92</v>
      </c>
      <c r="I505" s="12">
        <f>VLOOKUP(MYRANKS_H[[#This Row],[IDFRANGRAPHS]],STEAMER_H[],COLUMN(STEAMER_H[H]),FALSE)</f>
        <v>23</v>
      </c>
      <c r="J505" s="12">
        <f>VLOOKUP(MYRANKS_H[[#This Row],[IDFRANGRAPHS]],STEAMER_H[],COLUMN(STEAMER_H[HR]),FALSE)</f>
        <v>3</v>
      </c>
      <c r="K505" s="12">
        <f>VLOOKUP(MYRANKS_H[[#This Row],[IDFRANGRAPHS]],STEAMER_H[],COLUMN(STEAMER_H[R]),FALSE)</f>
        <v>12</v>
      </c>
      <c r="L505" s="12">
        <f>VLOOKUP(MYRANKS_H[[#This Row],[IDFRANGRAPHS]],STEAMER_H[],COLUMN(STEAMER_H[RBI]),FALSE)</f>
        <v>12</v>
      </c>
      <c r="M505" s="12">
        <f>VLOOKUP(MYRANKS_H[[#This Row],[IDFRANGRAPHS]],STEAMER_H[],COLUMN(STEAMER_H[BB]),FALSE)</f>
        <v>6</v>
      </c>
      <c r="N505" s="12">
        <f>VLOOKUP(MYRANKS_H[[#This Row],[IDFRANGRAPHS]],STEAMER_H[],COLUMN(STEAMER_H[SO]),FALSE)</f>
        <v>22</v>
      </c>
      <c r="O505" s="12">
        <f>VLOOKUP(MYRANKS_H[[#This Row],[IDFRANGRAPHS]],STEAMER_H[],COLUMN(STEAMER_H[SB]),FALSE)</f>
        <v>4</v>
      </c>
      <c r="P505" s="14">
        <f>MYRANKS_H[[#This Row],[H]]/MYRANKS_H[[#This Row],[AB]]</f>
        <v>0.25</v>
      </c>
      <c r="Q505" s="26">
        <f>MYRANKS_H[[#This Row],[R]]/24.6-VLOOKUP(MYRANKS_H[[#This Row],[POS]],ReplacementLevel_H[],COLUMN(ReplacementLevel_H[R]),FALSE)</f>
        <v>-1.8821951219512196</v>
      </c>
      <c r="R505" s="26">
        <f>MYRANKS_H[[#This Row],[HR]]/10.4-VLOOKUP(MYRANKS_H[[#This Row],[POS]],ReplacementLevel_H[],COLUMN(ReplacementLevel_H[HR]),FALSE)</f>
        <v>-0.81153846153846165</v>
      </c>
      <c r="S505" s="26">
        <f>MYRANKS_H[[#This Row],[RBI]]/24.6-VLOOKUP(MYRANKS_H[[#This Row],[POS]],ReplacementLevel_H[],COLUMN(ReplacementLevel_H[RBI]),FALSE)</f>
        <v>-1.5521951219512196</v>
      </c>
      <c r="T505" s="26">
        <f>MYRANKS_H[[#This Row],[SB]]/9.4-VLOOKUP(MYRANKS_H[[#This Row],[POS]],ReplacementLevel_H[],COLUMN(ReplacementLevel_H[SB]),FALSE)</f>
        <v>-0.91446808510638311</v>
      </c>
      <c r="U505" s="26">
        <f>((MYRANKS_H[[#This Row],[H]]+1768)/(MYRANKS_H[[#This Row],[AB]]+6617)-0.267)/0.0024-VLOOKUP(MYRANKS_H[[#This Row],[POS]],ReplacementLevel_H[],COLUMN(ReplacementLevel_H[AVG]),FALSE)</f>
        <v>6.1181994335952915E-2</v>
      </c>
      <c r="V505" s="26">
        <f>MYRANKS_H[[#This Row],[RSGP]]+MYRANKS_H[[#This Row],[HRSGP]]+MYRANKS_H[[#This Row],[RBISGP]]+MYRANKS_H[[#This Row],[SBSGP]]+MYRANKS_H[[#This Row],[AVGSGP]]</f>
        <v>-5.0992147962113323</v>
      </c>
    </row>
    <row r="506" spans="1:22" ht="15" customHeight="1" x14ac:dyDescent="0.25">
      <c r="A506" s="7" t="s">
        <v>17250</v>
      </c>
      <c r="B506" s="8" t="str">
        <f>VLOOKUP(MYRANKS_H[[#This Row],[PLAYERID]],PLAYERIDMAP[],COLUMN(PLAYERIDMAP[LASTNAME]),FALSE)</f>
        <v>Bianchi</v>
      </c>
      <c r="C506" s="11" t="str">
        <f>VLOOKUP(MYRANKS_H[[#This Row],[PLAYERID]],PLAYERIDMAP[],COLUMN(PLAYERIDMAP[FIRSTNAME]),FALSE)</f>
        <v xml:space="preserve">Jeff </v>
      </c>
      <c r="D506" s="11" t="str">
        <f>VLOOKUP(MYRANKS_H[[#This Row],[PLAYERID]],PLAYERIDMAP[],COLUMN(PLAYERIDMAP[TEAM]),FALSE)</f>
        <v>MIL</v>
      </c>
      <c r="E506" s="11" t="str">
        <f>VLOOKUP(MYRANKS_H[[#This Row],[PLAYERID]],PLAYERIDMAP[],COLUMN(PLAYERIDMAP[POS]),FALSE)</f>
        <v>SS</v>
      </c>
      <c r="F506" s="11">
        <f>VLOOKUP(MYRANKS_H[[#This Row],[PLAYERID]],PLAYERIDMAP[],COLUMN(PLAYERIDMAP[IDFANGRAPHS]),FALSE)</f>
        <v>9958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92</v>
      </c>
      <c r="I506" s="12">
        <f>VLOOKUP(MYRANKS_H[[#This Row],[IDFRANGRAPHS]],STEAMER_H[],COLUMN(STEAMER_H[H]),FALSE)</f>
        <v>24</v>
      </c>
      <c r="J506" s="12">
        <f>VLOOKUP(MYRANKS_H[[#This Row],[IDFRANGRAPHS]],STEAMER_H[],COLUMN(STEAMER_H[HR]),FALSE)</f>
        <v>1</v>
      </c>
      <c r="K506" s="12">
        <f>VLOOKUP(MYRANKS_H[[#This Row],[IDFRANGRAPHS]],STEAMER_H[],COLUMN(STEAMER_H[R]),FALSE)</f>
        <v>9</v>
      </c>
      <c r="L506" s="12">
        <f>VLOOKUP(MYRANKS_H[[#This Row],[IDFRANGRAPHS]],STEAMER_H[],COLUMN(STEAMER_H[RBI]),FALSE)</f>
        <v>9</v>
      </c>
      <c r="M506" s="12">
        <f>VLOOKUP(MYRANKS_H[[#This Row],[IDFRANGRAPHS]],STEAMER_H[],COLUMN(STEAMER_H[BB]),FALSE)</f>
        <v>6</v>
      </c>
      <c r="N506" s="12">
        <f>VLOOKUP(MYRANKS_H[[#This Row],[IDFRANGRAPHS]],STEAMER_H[],COLUMN(STEAMER_H[SO]),FALSE)</f>
        <v>17</v>
      </c>
      <c r="O506" s="12">
        <f>VLOOKUP(MYRANKS_H[[#This Row],[IDFRANGRAPHS]],STEAMER_H[],COLUMN(STEAMER_H[SB]),FALSE)</f>
        <v>2</v>
      </c>
      <c r="P506" s="14">
        <f>MYRANKS_H[[#This Row],[H]]/MYRANKS_H[[#This Row],[AB]]</f>
        <v>0.2608695652173913</v>
      </c>
      <c r="Q506" s="26">
        <f>MYRANKS_H[[#This Row],[R]]/24.6-VLOOKUP(MYRANKS_H[[#This Row],[POS]],ReplacementLevel_H[],COLUMN(ReplacementLevel_H[R]),FALSE)</f>
        <v>-1.7141463414634148</v>
      </c>
      <c r="R506" s="26">
        <f>MYRANKS_H[[#This Row],[HR]]/10.4-VLOOKUP(MYRANKS_H[[#This Row],[POS]],ReplacementLevel_H[],COLUMN(ReplacementLevel_H[HR]),FALSE)</f>
        <v>-0.80384615384615388</v>
      </c>
      <c r="S506" s="26">
        <f>MYRANKS_H[[#This Row],[RBI]]/24.6-VLOOKUP(MYRANKS_H[[#This Row],[POS]],ReplacementLevel_H[],COLUMN(ReplacementLevel_H[RBI]),FALSE)</f>
        <v>-1.5741463414634147</v>
      </c>
      <c r="T506" s="26">
        <f>MYRANKS_H[[#This Row],[SB]]/9.4-VLOOKUP(MYRANKS_H[[#This Row],[POS]],ReplacementLevel_H[],COLUMN(ReplacementLevel_H[SB]),FALSE)</f>
        <v>-1.2572340425531914</v>
      </c>
      <c r="U506" s="26">
        <f>((MYRANKS_H[[#This Row],[H]]+1768)/(MYRANKS_H[[#This Row],[AB]]+6617)-0.267)/0.0024-VLOOKUP(MYRANKS_H[[#This Row],[POS]],ReplacementLevel_H[],COLUMN(ReplacementLevel_H[AVG]),FALSE)</f>
        <v>0.1732876235901871</v>
      </c>
      <c r="V506" s="26">
        <f>MYRANKS_H[[#This Row],[RSGP]]+MYRANKS_H[[#This Row],[HRSGP]]+MYRANKS_H[[#This Row],[RBISGP]]+MYRANKS_H[[#This Row],[SBSGP]]+MYRANKS_H[[#This Row],[AVGSGP]]</f>
        <v>-5.1760852557359884</v>
      </c>
    </row>
    <row r="507" spans="1:22" ht="15" customHeight="1" x14ac:dyDescent="0.25">
      <c r="A507" s="7" t="s">
        <v>18691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88</v>
      </c>
      <c r="I507" s="12">
        <f>VLOOKUP(MYRANKS_H[[#This Row],[IDFRANGRAPHS]],STEAMER_H[],COLUMN(STEAMER_H[H]),FALSE)</f>
        <v>22</v>
      </c>
      <c r="J507" s="12">
        <f>VLOOKUP(MYRANKS_H[[#This Row],[IDFRANGRAPHS]],STEAMER_H[],COLUMN(STEAMER_H[HR]),FALSE)</f>
        <v>2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11</v>
      </c>
      <c r="M507" s="12">
        <f>VLOOKUP(MYRANKS_H[[#This Row],[IDFRANGRAPHS]],STEAMER_H[],COLUMN(STEAMER_H[BB]),FALSE)</f>
        <v>9</v>
      </c>
      <c r="N507" s="12">
        <f>VLOOKUP(MYRANKS_H[[#This Row],[IDFRANGRAPHS]],STEAMER_H[],COLUMN(STEAMER_H[SO]),FALSE)</f>
        <v>23</v>
      </c>
      <c r="O507" s="12">
        <f>VLOOKUP(MYRANKS_H[[#This Row],[IDFRANGRAPHS]],STEAMER_H[],COLUMN(STEAMER_H[SB]),FALSE)</f>
        <v>1</v>
      </c>
      <c r="P507" s="14">
        <f>MYRANKS_H[[#This Row],[H]]/MYRANKS_H[[#This Row],[AB]]</f>
        <v>0.25</v>
      </c>
      <c r="Q507" s="26">
        <f>MYRANKS_H[[#This Row],[R]]/24.6-VLOOKUP(MYRANKS_H[[#This Row],[POS]],ReplacementLevel_H[],COLUMN(ReplacementLevel_H[R]),FALSE)</f>
        <v>-1.9634959349593497</v>
      </c>
      <c r="R507" s="26">
        <f>MYRANKS_H[[#This Row],[HR]]/10.4-VLOOKUP(MYRANKS_H[[#This Row],[POS]],ReplacementLevel_H[],COLUMN(ReplacementLevel_H[HR]),FALSE)</f>
        <v>-1.3476923076923077</v>
      </c>
      <c r="S507" s="26">
        <f>MYRANKS_H[[#This Row],[RBI]]/24.6-VLOOKUP(MYRANKS_H[[#This Row],[POS]],ReplacementLevel_H[],COLUMN(ReplacementLevel_H[RBI]),FALSE)</f>
        <v>-2.0128455284552844</v>
      </c>
      <c r="T507" s="26">
        <f>MYRANKS_H[[#This Row],[SB]]/9.4-VLOOKUP(MYRANKS_H[[#This Row],[POS]],ReplacementLevel_H[],COLUMN(ReplacementLevel_H[SB]),FALSE)</f>
        <v>-0.15361702127659577</v>
      </c>
      <c r="U507" s="26">
        <f>((MYRANKS_H[[#This Row],[H]]+1768)/(MYRANKS_H[[#This Row],[AB]]+6617)-0.267)/0.0024-VLOOKUP(MYRANKS_H[[#This Row],[POS]],ReplacementLevel_H[],COLUMN(ReplacementLevel_H[AVG]),FALSE)</f>
        <v>0.22539647029579166</v>
      </c>
      <c r="V507" s="26">
        <f>MYRANKS_H[[#This Row],[RSGP]]+MYRANKS_H[[#This Row],[HRSGP]]+MYRANKS_H[[#This Row],[RBISGP]]+MYRANKS_H[[#This Row],[SBSGP]]+MYRANKS_H[[#This Row],[AVGSGP]]</f>
        <v>-5.2522543220877465</v>
      </c>
    </row>
    <row r="508" spans="1:22" ht="15" customHeight="1" x14ac:dyDescent="0.25">
      <c r="A508" s="7" t="s">
        <v>16999</v>
      </c>
      <c r="B508" s="8" t="str">
        <f>VLOOKUP(MYRANKS_H[[#This Row],[PLAYERID]],PLAYERIDMAP[],COLUMN(PLAYERIDMAP[LASTNAME]),FALSE)</f>
        <v>Anderson</v>
      </c>
      <c r="C508" s="11" t="str">
        <f>VLOOKUP(MYRANKS_H[[#This Row],[PLAYERID]],PLAYERIDMAP[],COLUMN(PLAYERIDMAP[FIRSTNAME]),FALSE)</f>
        <v xml:space="preserve">Lars </v>
      </c>
      <c r="D508" s="11" t="str">
        <f>VLOOKUP(MYRANKS_H[[#This Row],[PLAYERID]],PLAYERIDMAP[],COLUMN(PLAYERIDMAP[TEAM]),FALSE)</f>
        <v>TOR</v>
      </c>
      <c r="E508" s="11" t="str">
        <f>VLOOKUP(MYRANKS_H[[#This Row],[PLAYERID]],PLAYERIDMAP[],COLUMN(PLAYERIDMAP[POS]),FALSE)</f>
        <v>1B</v>
      </c>
      <c r="F508" s="11">
        <f>VLOOKUP(MYRANKS_H[[#This Row],[PLAYERID]],PLAYERIDMAP[],COLUMN(PLAYERIDMAP[IDFANGRAPHS]),FALSE)</f>
        <v>9018</v>
      </c>
      <c r="G508" s="12">
        <f>VLOOKUP(MYRANKS_H[[#This Row],[IDFRANGRAPHS]],STEAMER_H[],COLUMN(STEAMER_H[PA]),FALSE)</f>
        <v>100</v>
      </c>
      <c r="H508" s="12">
        <f>VLOOKUP(MYRANKS_H[[#This Row],[IDFRANGRAPHS]],STEAMER_H[],COLUMN(STEAMER_H[AB]),FALSE)</f>
        <v>87</v>
      </c>
      <c r="I508" s="12">
        <f>VLOOKUP(MYRANKS_H[[#This Row],[IDFRANGRAPHS]],STEAMER_H[],COLUMN(STEAMER_H[H]),FALSE)</f>
        <v>21</v>
      </c>
      <c r="J508" s="12">
        <f>VLOOKUP(MYRANKS_H[[#This Row],[IDFRANGRAPHS]],STEAMER_H[],COLUMN(STEAMER_H[HR]),FALSE)</f>
        <v>2</v>
      </c>
      <c r="K508" s="12">
        <f>VLOOKUP(MYRANKS_H[[#This Row],[IDFRANGRAPHS]],STEAMER_H[],COLUMN(STEAMER_H[R]),FALSE)</f>
        <v>11</v>
      </c>
      <c r="L508" s="12">
        <f>VLOOKUP(MYRANKS_H[[#This Row],[IDFRANGRAPHS]],STEAMER_H[],COLUMN(STEAMER_H[RBI]),FALSE)</f>
        <v>11</v>
      </c>
      <c r="M508" s="12">
        <f>VLOOKUP(MYRANKS_H[[#This Row],[IDFRANGRAPHS]],STEAMER_H[],COLUMN(STEAMER_H[BB]),FALSE)</f>
        <v>10</v>
      </c>
      <c r="N508" s="12">
        <f>VLOOKUP(MYRANKS_H[[#This Row],[IDFRANGRAPHS]],STEAMER_H[],COLUMN(STEAMER_H[SO]),FALSE)</f>
        <v>21</v>
      </c>
      <c r="O508" s="12">
        <f>VLOOKUP(MYRANKS_H[[#This Row],[IDFRANGRAPHS]],STEAMER_H[],COLUMN(STEAMER_H[SB]),FALSE)</f>
        <v>1</v>
      </c>
      <c r="P508" s="14">
        <f>MYRANKS_H[[#This Row],[H]]/MYRANKS_H[[#This Row],[AB]]</f>
        <v>0.2413793103448276</v>
      </c>
      <c r="Q508" s="26">
        <f>MYRANKS_H[[#This Row],[R]]/24.6-VLOOKUP(MYRANKS_H[[#This Row],[POS]],ReplacementLevel_H[],COLUMN(ReplacementLevel_H[R]),FALSE)</f>
        <v>-1.9228455284552846</v>
      </c>
      <c r="R508" s="26">
        <f>MYRANKS_H[[#This Row],[HR]]/10.4-VLOOKUP(MYRANKS_H[[#This Row],[POS]],ReplacementLevel_H[],COLUMN(ReplacementLevel_H[HR]),FALSE)</f>
        <v>-1.3476923076923077</v>
      </c>
      <c r="S508" s="26">
        <f>MYRANKS_H[[#This Row],[RBI]]/24.6-VLOOKUP(MYRANKS_H[[#This Row],[POS]],ReplacementLevel_H[],COLUMN(ReplacementLevel_H[RBI]),FALSE)</f>
        <v>-2.0128455284552844</v>
      </c>
      <c r="T508" s="26">
        <f>MYRANKS_H[[#This Row],[SB]]/9.4-VLOOKUP(MYRANKS_H[[#This Row],[POS]],ReplacementLevel_H[],COLUMN(ReplacementLevel_H[SB]),FALSE)</f>
        <v>-0.15361702127659577</v>
      </c>
      <c r="U508" s="26">
        <f>((MYRANKS_H[[#This Row],[H]]+1768)/(MYRANKS_H[[#This Row],[AB]]+6617)-0.267)/0.0024-VLOOKUP(MYRANKS_H[[#This Row],[POS]],ReplacementLevel_H[],COLUMN(ReplacementLevel_H[AVG]),FALSE)</f>
        <v>0.17983691328559848</v>
      </c>
      <c r="V508" s="26">
        <f>MYRANKS_H[[#This Row],[RSGP]]+MYRANKS_H[[#This Row],[HRSGP]]+MYRANKS_H[[#This Row],[RBISGP]]+MYRANKS_H[[#This Row],[SBSGP]]+MYRANKS_H[[#This Row],[AVGSGP]]</f>
        <v>-5.2571634725938745</v>
      </c>
    </row>
    <row r="509" spans="1:22" x14ac:dyDescent="0.25">
      <c r="A509" s="7" t="s">
        <v>18545</v>
      </c>
      <c r="B509" s="8" t="str">
        <f>VLOOKUP(MYRANKS_H[[#This Row],[PLAYERID]],PLAYERIDMAP[],COLUMN(PLAYERIDMAP[LASTNAME]),FALSE)</f>
        <v>Hernandez</v>
      </c>
      <c r="C509" s="11" t="str">
        <f>VLOOKUP(MYRANKS_H[[#This Row],[PLAYERID]],PLAYERIDMAP[],COLUMN(PLAYERIDMAP[FIRSTNAME]),FALSE)</f>
        <v xml:space="preserve">Luis </v>
      </c>
      <c r="D509" s="11" t="str">
        <f>VLOOKUP(MYRANKS_H[[#This Row],[PLAYERID]],PLAYERIDMAP[],COLUMN(PLAYERIDMAP[TEAM]),FALSE)</f>
        <v>TEX</v>
      </c>
      <c r="E509" s="11" t="str">
        <f>VLOOKUP(MYRANKS_H[[#This Row],[PLAYERID]],PLAYERIDMAP[],COLUMN(PLAYERIDMAP[POS]),FALSE)</f>
        <v>SS</v>
      </c>
      <c r="F509" s="11">
        <f>VLOOKUP(MYRANKS_H[[#This Row],[PLAYERID]],PLAYERIDMAP[],COLUMN(PLAYERIDMAP[IDFANGRAPHS]),FALSE)</f>
        <v>3206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93</v>
      </c>
      <c r="I509" s="12">
        <f>VLOOKUP(MYRANKS_H[[#This Row],[IDFRANGRAPHS]],STEAMER_H[],COLUMN(STEAMER_H[H]),FALSE)</f>
        <v>23</v>
      </c>
      <c r="J509" s="12">
        <f>VLOOKUP(MYRANKS_H[[#This Row],[IDFRANGRAPHS]],STEAMER_H[],COLUMN(STEAMER_H[HR]),FALSE)</f>
        <v>1</v>
      </c>
      <c r="K509" s="12">
        <f>VLOOKUP(MYRANKS_H[[#This Row],[IDFRANGRAPHS]],STEAMER_H[],COLUMN(STEAMER_H[R]),FALSE)</f>
        <v>10</v>
      </c>
      <c r="L509" s="12">
        <f>VLOOKUP(MYRANKS_H[[#This Row],[IDFRANGRAPHS]],STEAMER_H[],COLUMN(STEAMER_H[RBI]),FALSE)</f>
        <v>9</v>
      </c>
      <c r="M509" s="12">
        <f>VLOOKUP(MYRANKS_H[[#This Row],[IDFRANGRAPHS]],STEAMER_H[],COLUMN(STEAMER_H[BB]),FALSE)</f>
        <v>5</v>
      </c>
      <c r="N509" s="12">
        <f>VLOOKUP(MYRANKS_H[[#This Row],[IDFRANGRAPHS]],STEAMER_H[],COLUMN(STEAMER_H[SO]),FALSE)</f>
        <v>16</v>
      </c>
      <c r="O509" s="12">
        <f>VLOOKUP(MYRANKS_H[[#This Row],[IDFRANGRAPHS]],STEAMER_H[],COLUMN(STEAMER_H[SB]),FALSE)</f>
        <v>2</v>
      </c>
      <c r="P509" s="14">
        <f>MYRANKS_H[[#This Row],[H]]/MYRANKS_H[[#This Row],[AB]]</f>
        <v>0.24731182795698925</v>
      </c>
      <c r="Q509" s="26">
        <f>MYRANKS_H[[#This Row],[R]]/24.6-VLOOKUP(MYRANKS_H[[#This Row],[POS]],ReplacementLevel_H[],COLUMN(ReplacementLevel_H[R]),FALSE)</f>
        <v>-1.6734959349593497</v>
      </c>
      <c r="R509" s="26">
        <f>MYRANKS_H[[#This Row],[HR]]/10.4-VLOOKUP(MYRANKS_H[[#This Row],[POS]],ReplacementLevel_H[],COLUMN(ReplacementLevel_H[HR]),FALSE)</f>
        <v>-0.80384615384615388</v>
      </c>
      <c r="S509" s="26">
        <f>MYRANKS_H[[#This Row],[RBI]]/24.6-VLOOKUP(MYRANKS_H[[#This Row],[POS]],ReplacementLevel_H[],COLUMN(ReplacementLevel_H[RBI]),FALSE)</f>
        <v>-1.5741463414634147</v>
      </c>
      <c r="T509" s="26">
        <f>MYRANKS_H[[#This Row],[SB]]/9.4-VLOOKUP(MYRANKS_H[[#This Row],[POS]],ReplacementLevel_H[],COLUMN(ReplacementLevel_H[SB]),FALSE)</f>
        <v>-1.2572340425531914</v>
      </c>
      <c r="U509" s="26">
        <f>((MYRANKS_H[[#This Row],[H]]+1768)/(MYRANKS_H[[#This Row],[AB]]+6617)-0.267)/0.0024-VLOOKUP(MYRANKS_H[[#This Row],[POS]],ReplacementLevel_H[],COLUMN(ReplacementLevel_H[AVG]),FALSE)</f>
        <v>9.4605067064073636E-2</v>
      </c>
      <c r="V509" s="26">
        <f>MYRANKS_H[[#This Row],[RSGP]]+MYRANKS_H[[#This Row],[HRSGP]]+MYRANKS_H[[#This Row],[RBISGP]]+MYRANKS_H[[#This Row],[SBSGP]]+MYRANKS_H[[#This Row],[AVGSGP]]</f>
        <v>-5.214117405758036</v>
      </c>
    </row>
    <row r="510" spans="1:22" x14ac:dyDescent="0.25">
      <c r="A510" s="7" t="s">
        <v>17569</v>
      </c>
      <c r="B510" s="8" t="str">
        <f>VLOOKUP(MYRANKS_H[[#This Row],[PLAYERID]],PLAYERIDMAP[],COLUMN(PLAYERIDMAP[LASTNAME]),FALSE)</f>
        <v>Cedeno</v>
      </c>
      <c r="C510" s="11" t="str">
        <f>VLOOKUP(MYRANKS_H[[#This Row],[PLAYERID]],PLAYERIDMAP[],COLUMN(PLAYERIDMAP[FIRSTNAME]),FALSE)</f>
        <v xml:space="preserve">Ronny </v>
      </c>
      <c r="D510" s="11" t="str">
        <f>VLOOKUP(MYRANKS_H[[#This Row],[PLAYERID]],PLAYERIDMAP[],COLUMN(PLAYERIDMAP[TEAM]),FALSE)</f>
        <v>STL</v>
      </c>
      <c r="E510" s="11" t="str">
        <f>VLOOKUP(MYRANKS_H[[#This Row],[PLAYERID]],PLAYERIDMAP[],COLUMN(PLAYERIDMAP[POS]),FALSE)</f>
        <v>SS</v>
      </c>
      <c r="F510" s="11">
        <f>VLOOKUP(MYRANKS_H[[#This Row],[PLAYERID]],PLAYERIDMAP[],COLUMN(PLAYERIDMAP[IDFANGRAPHS]),FALSE)</f>
        <v>2179</v>
      </c>
      <c r="G510" s="12">
        <f>VLOOKUP(MYRANKS_H[[#This Row],[IDFRANGRAPHS]],STEAMER_H[],COLUMN(STEAMER_H[PA]),FALSE)</f>
        <v>105</v>
      </c>
      <c r="H510" s="12">
        <f>VLOOKUP(MYRANKS_H[[#This Row],[IDFRANGRAPHS]],STEAMER_H[],COLUMN(STEAMER_H[AB]),FALSE)</f>
        <v>95</v>
      </c>
      <c r="I510" s="12">
        <f>VLOOKUP(MYRANKS_H[[#This Row],[IDFRANGRAPHS]],STEAMER_H[],COLUMN(STEAMER_H[H]),FALSE)</f>
        <v>23</v>
      </c>
      <c r="J510" s="12">
        <f>VLOOKUP(MYRANKS_H[[#This Row],[IDFRANGRAPHS]],STEAMER_H[],COLUMN(STEAMER_H[HR]),FALSE)</f>
        <v>2</v>
      </c>
      <c r="K510" s="12">
        <f>VLOOKUP(MYRANKS_H[[#This Row],[IDFRANGRAPHS]],STEAMER_H[],COLUMN(STEAMER_H[R]),FALSE)</f>
        <v>10</v>
      </c>
      <c r="L510" s="12">
        <f>VLOOKUP(MYRANKS_H[[#This Row],[IDFRANGRAPHS]],STEAMER_H[],COLUMN(STEAMER_H[RBI]),FALSE)</f>
        <v>10</v>
      </c>
      <c r="M510" s="12">
        <f>VLOOKUP(MYRANKS_H[[#This Row],[IDFRANGRAPHS]],STEAMER_H[],COLUMN(STEAMER_H[BB]),FALSE)</f>
        <v>7</v>
      </c>
      <c r="N510" s="12">
        <f>VLOOKUP(MYRANKS_H[[#This Row],[IDFRANGRAPHS]],STEAMER_H[],COLUMN(STEAMER_H[SO]),FALSE)</f>
        <v>21</v>
      </c>
      <c r="O510" s="12">
        <f>VLOOKUP(MYRANKS_H[[#This Row],[IDFRANGRAPHS]],STEAMER_H[],COLUMN(STEAMER_H[SB]),FALSE)</f>
        <v>1</v>
      </c>
      <c r="P510" s="14">
        <f>MYRANKS_H[[#This Row],[H]]/MYRANKS_H[[#This Row],[AB]]</f>
        <v>0.24210526315789474</v>
      </c>
      <c r="Q510" s="26">
        <f>MYRANKS_H[[#This Row],[R]]/24.6-VLOOKUP(MYRANKS_H[[#This Row],[POS]],ReplacementLevel_H[],COLUMN(ReplacementLevel_H[R]),FALSE)</f>
        <v>-1.6734959349593497</v>
      </c>
      <c r="R510" s="26">
        <f>MYRANKS_H[[#This Row],[HR]]/10.4-VLOOKUP(MYRANKS_H[[#This Row],[POS]],ReplacementLevel_H[],COLUMN(ReplacementLevel_H[HR]),FALSE)</f>
        <v>-0.70769230769230773</v>
      </c>
      <c r="S510" s="26">
        <f>MYRANKS_H[[#This Row],[RBI]]/24.6-VLOOKUP(MYRANKS_H[[#This Row],[POS]],ReplacementLevel_H[],COLUMN(ReplacementLevel_H[RBI]),FALSE)</f>
        <v>-1.5334959349593495</v>
      </c>
      <c r="T510" s="26">
        <f>MYRANKS_H[[#This Row],[SB]]/9.4-VLOOKUP(MYRANKS_H[[#This Row],[POS]],ReplacementLevel_H[],COLUMN(ReplacementLevel_H[SB]),FALSE)</f>
        <v>-1.3636170212765957</v>
      </c>
      <c r="U510" s="26">
        <f>((MYRANKS_H[[#This Row],[H]]+1768)/(MYRANKS_H[[#This Row],[AB]]+6617)-0.267)/0.0024-VLOOKUP(MYRANKS_H[[#This Row],[POS]],ReplacementLevel_H[],COLUMN(ReplacementLevel_H[AVG]),FALSE)</f>
        <v>6.1466030989266979E-2</v>
      </c>
      <c r="V510" s="26">
        <f>MYRANKS_H[[#This Row],[RSGP]]+MYRANKS_H[[#This Row],[HRSGP]]+MYRANKS_H[[#This Row],[RBISGP]]+MYRANKS_H[[#This Row],[SBSGP]]+MYRANKS_H[[#This Row],[AVGSGP]]</f>
        <v>-5.2168351678983349</v>
      </c>
    </row>
    <row r="511" spans="1:22" ht="15" customHeight="1" x14ac:dyDescent="0.25">
      <c r="A511" s="8" t="s">
        <v>20014</v>
      </c>
      <c r="B511" s="15" t="str">
        <f>VLOOKUP(MYRANKS_H[[#This Row],[PLAYERID]],PLAYERIDMAP[],COLUMN(PLAYERIDMAP[LASTNAME]),FALSE)</f>
        <v>Rivera</v>
      </c>
      <c r="C511" s="12" t="str">
        <f>VLOOKUP(MYRANKS_H[[#This Row],[PLAYERID]],PLAYERIDMAP[],COLUMN(PLAYERIDMAP[FIRSTNAME]),FALSE)</f>
        <v xml:space="preserve">Juan </v>
      </c>
      <c r="D511" s="12" t="str">
        <f>VLOOKUP(MYRANKS_H[[#This Row],[PLAYERID]],PLAYERIDMAP[],COLUMN(PLAYERIDMAP[TEAM]),FALSE)</f>
        <v>LAD</v>
      </c>
      <c r="E511" s="12" t="str">
        <f>VLOOKUP(MYRANKS_H[[#This Row],[PLAYERID]],PLAYERIDMAP[],COLUMN(PLAYERIDMAP[POS]),FALSE)</f>
        <v>OF</v>
      </c>
      <c r="F511" s="12">
        <f>VLOOKUP(MYRANKS_H[[#This Row],[PLAYERID]],PLAYERIDMAP[],COLUMN(PLAYERIDMAP[IDFANGRAPHS]),FALSE)</f>
        <v>843</v>
      </c>
      <c r="G511" s="12">
        <f>VLOOKUP(MYRANKS_H[[#This Row],[IDFRANGRAPHS]],STEAMER_H[],COLUMN(STEAMER_H[PA]),FALSE)</f>
        <v>126</v>
      </c>
      <c r="H511" s="12">
        <f>VLOOKUP(MYRANKS_H[[#This Row],[IDFRANGRAPHS]],STEAMER_H[],COLUMN(STEAMER_H[AB]),FALSE)</f>
        <v>114</v>
      </c>
      <c r="I511" s="12">
        <f>VLOOKUP(MYRANKS_H[[#This Row],[IDFRANGRAPHS]],STEAMER_H[],COLUMN(STEAMER_H[H]),FALSE)</f>
        <v>29</v>
      </c>
      <c r="J511" s="12">
        <f>VLOOKUP(MYRANKS_H[[#This Row],[IDFRANGRAPHS]],STEAMER_H[],COLUMN(STEAMER_H[HR]),FALSE)</f>
        <v>4</v>
      </c>
      <c r="K511" s="12">
        <f>VLOOKUP(MYRANKS_H[[#This Row],[IDFRANGRAPHS]],STEAMER_H[],COLUMN(STEAMER_H[R]),FALSE)</f>
        <v>14</v>
      </c>
      <c r="L511" s="12">
        <f>VLOOKUP(MYRANKS_H[[#This Row],[IDFRANGRAPHS]],STEAMER_H[],COLUMN(STEAMER_H[RBI]),FALSE)</f>
        <v>14</v>
      </c>
      <c r="M511" s="12">
        <f>VLOOKUP(MYRANKS_H[[#This Row],[IDFRANGRAPHS]],STEAMER_H[],COLUMN(STEAMER_H[BB]),FALSE)</f>
        <v>9</v>
      </c>
      <c r="N511" s="12">
        <f>VLOOKUP(MYRANKS_H[[#This Row],[IDFRANGRAPHS]],STEAMER_H[],COLUMN(STEAMER_H[SO]),FALSE)</f>
        <v>17</v>
      </c>
      <c r="O511" s="12">
        <f>VLOOKUP(MYRANKS_H[[#This Row],[IDFRANGRAPHS]],STEAMER_H[],COLUMN(STEAMER_H[SB]),FALSE)</f>
        <v>1</v>
      </c>
      <c r="P511" s="14">
        <f>MYRANKS_H[[#This Row],[H]]/MYRANKS_H[[#This Row],[AB]]</f>
        <v>0.25438596491228072</v>
      </c>
      <c r="Q511" s="26">
        <f>MYRANKS_H[[#This Row],[R]]/24.6-VLOOKUP(MYRANKS_H[[#This Row],[POS]],ReplacementLevel_H[],COLUMN(ReplacementLevel_H[R]),FALSE)</f>
        <v>-1.8008943089430896</v>
      </c>
      <c r="R511" s="26">
        <f>MYRANKS_H[[#This Row],[HR]]/10.4-VLOOKUP(MYRANKS_H[[#This Row],[POS]],ReplacementLevel_H[],COLUMN(ReplacementLevel_H[HR]),FALSE)</f>
        <v>-0.71538461538461551</v>
      </c>
      <c r="S511" s="26">
        <f>MYRANKS_H[[#This Row],[RBI]]/24.6-VLOOKUP(MYRANKS_H[[#This Row],[POS]],ReplacementLevel_H[],COLUMN(ReplacementLevel_H[RBI]),FALSE)</f>
        <v>-1.4708943089430895</v>
      </c>
      <c r="T511" s="26">
        <f>MYRANKS_H[[#This Row],[SB]]/9.4-VLOOKUP(MYRANKS_H[[#This Row],[POS]],ReplacementLevel_H[],COLUMN(ReplacementLevel_H[SB]),FALSE)</f>
        <v>-1.2336170212765958</v>
      </c>
      <c r="U511" s="26">
        <f>((MYRANKS_H[[#This Row],[H]]+1768)/(MYRANKS_H[[#This Row],[AB]]+6617)-0.267)/0.0024-VLOOKUP(MYRANKS_H[[#This Row],[POS]],ReplacementLevel_H[],COLUMN(ReplacementLevel_H[AVG]),FALSE)</f>
        <v>6.9043232803432691E-2</v>
      </c>
      <c r="V511" s="26">
        <f>MYRANKS_H[[#This Row],[RSGP]]+MYRANKS_H[[#This Row],[HRSGP]]+MYRANKS_H[[#This Row],[RBISGP]]+MYRANKS_H[[#This Row],[SBSGP]]+MYRANKS_H[[#This Row],[AVGSGP]]</f>
        <v>-5.151747021743958</v>
      </c>
    </row>
    <row r="512" spans="1:22" ht="15" customHeight="1" x14ac:dyDescent="0.25">
      <c r="A512" s="7" t="s">
        <v>18769</v>
      </c>
      <c r="B512" s="8" t="str">
        <f>VLOOKUP(MYRANKS_H[[#This Row],[PLAYERID]],PLAYERIDMAP[],COLUMN(PLAYERIDMAP[LASTNAME]),FALSE)</f>
        <v>Johnson</v>
      </c>
      <c r="C512" s="11" t="str">
        <f>VLOOKUP(MYRANKS_H[[#This Row],[PLAYERID]],PLAYERIDMAP[],COLUMN(PLAYERIDMAP[FIRSTNAME]),FALSE)</f>
        <v xml:space="preserve">Dan </v>
      </c>
      <c r="D512" s="11" t="str">
        <f>VLOOKUP(MYRANKS_H[[#This Row],[PLAYERID]],PLAYERIDMAP[],COLUMN(PLAYERIDMAP[TEAM]),FALSE)</f>
        <v>TB</v>
      </c>
      <c r="E512" s="11" t="str">
        <f>VLOOKUP(MYRANKS_H[[#This Row],[PLAYERID]],PLAYERIDMAP[],COLUMN(PLAYERIDMAP[POS]),FALSE)</f>
        <v>1B</v>
      </c>
      <c r="F512" s="11">
        <f>VLOOKUP(MYRANKS_H[[#This Row],[PLAYERID]],PLAYERIDMAP[],COLUMN(PLAYERIDMAP[IDFANGRAPHS]),FALSE)</f>
        <v>2167</v>
      </c>
      <c r="G512" s="12">
        <f>VLOOKUP(MYRANKS_H[[#This Row],[IDFRANGRAPHS]],STEAMER_H[],COLUMN(STEAMER_H[PA]),FALSE)</f>
        <v>100</v>
      </c>
      <c r="H512" s="12">
        <f>VLOOKUP(MYRANKS_H[[#This Row],[IDFRANGRAPHS]],STEAMER_H[],COLUMN(STEAMER_H[AB]),FALSE)</f>
        <v>85</v>
      </c>
      <c r="I512" s="12">
        <f>VLOOKUP(MYRANKS_H[[#This Row],[IDFRANGRAPHS]],STEAMER_H[],COLUMN(STEAMER_H[H]),FALSE)</f>
        <v>20</v>
      </c>
      <c r="J512" s="12">
        <f>VLOOKUP(MYRANKS_H[[#This Row],[IDFRANGRAPHS]],STEAMER_H[],COLUMN(STEAMER_H[HR]),FALSE)</f>
        <v>3</v>
      </c>
      <c r="K512" s="12">
        <f>VLOOKUP(MYRANKS_H[[#This Row],[IDFRANGRAPHS]],STEAMER_H[],COLUMN(STEAMER_H[R]),FALSE)</f>
        <v>11</v>
      </c>
      <c r="L512" s="12">
        <f>VLOOKUP(MYRANKS_H[[#This Row],[IDFRANGRAPHS]],STEAMER_H[],COLUMN(STEAMER_H[RBI]),FALSE)</f>
        <v>11</v>
      </c>
      <c r="M512" s="12">
        <f>VLOOKUP(MYRANKS_H[[#This Row],[IDFRANGRAPHS]],STEAMER_H[],COLUMN(STEAMER_H[BB]),FALSE)</f>
        <v>12</v>
      </c>
      <c r="N512" s="12">
        <f>VLOOKUP(MYRANKS_H[[#This Row],[IDFRANGRAPHS]],STEAMER_H[],COLUMN(STEAMER_H[SO]),FALSE)</f>
        <v>17</v>
      </c>
      <c r="O512" s="12">
        <f>VLOOKUP(MYRANKS_H[[#This Row],[IDFRANGRAPHS]],STEAMER_H[],COLUMN(STEAMER_H[SB]),FALSE)</f>
        <v>0</v>
      </c>
      <c r="P512" s="14">
        <f>MYRANKS_H[[#This Row],[H]]/MYRANKS_H[[#This Row],[AB]]</f>
        <v>0.23529411764705882</v>
      </c>
      <c r="Q512" s="26">
        <f>MYRANKS_H[[#This Row],[R]]/24.6-VLOOKUP(MYRANKS_H[[#This Row],[POS]],ReplacementLevel_H[],COLUMN(ReplacementLevel_H[R]),FALSE)</f>
        <v>-1.9228455284552846</v>
      </c>
      <c r="R512" s="26">
        <f>MYRANKS_H[[#This Row],[HR]]/10.4-VLOOKUP(MYRANKS_H[[#This Row],[POS]],ReplacementLevel_H[],COLUMN(ReplacementLevel_H[HR]),FALSE)</f>
        <v>-1.2515384615384617</v>
      </c>
      <c r="S512" s="26">
        <f>MYRANKS_H[[#This Row],[RBI]]/24.6-VLOOKUP(MYRANKS_H[[#This Row],[POS]],ReplacementLevel_H[],COLUMN(ReplacementLevel_H[RBI]),FALSE)</f>
        <v>-2.0128455284552844</v>
      </c>
      <c r="T512" s="26">
        <f>MYRANKS_H[[#This Row],[SB]]/9.4-VLOOKUP(MYRANKS_H[[#This Row],[POS]],ReplacementLevel_H[],COLUMN(ReplacementLevel_H[SB]),FALSE)</f>
        <v>-0.26</v>
      </c>
      <c r="U512" s="26">
        <f>((MYRANKS_H[[#This Row],[H]]+1768)/(MYRANKS_H[[#This Row],[AB]]+6617)-0.267)/0.0024-VLOOKUP(MYRANKS_H[[#This Row],[POS]],ReplacementLevel_H[],COLUMN(ReplacementLevel_H[AVG]),FALSE)</f>
        <v>0.15084750820651005</v>
      </c>
      <c r="V512" s="26">
        <f>MYRANKS_H[[#This Row],[RSGP]]+MYRANKS_H[[#This Row],[HRSGP]]+MYRANKS_H[[#This Row],[RBISGP]]+MYRANKS_H[[#This Row],[SBSGP]]+MYRANKS_H[[#This Row],[AVGSGP]]</f>
        <v>-5.2963820102425201</v>
      </c>
    </row>
    <row r="513" spans="1:22" ht="15" customHeight="1" x14ac:dyDescent="0.25">
      <c r="A513" s="7" t="s">
        <v>18134</v>
      </c>
      <c r="B513" s="8" t="str">
        <f>VLOOKUP(MYRANKS_H[[#This Row],[PLAYERID]],PLAYERIDMAP[],COLUMN(PLAYERIDMAP[LASTNAME]),FALSE)</f>
        <v>Ford</v>
      </c>
      <c r="C513" s="11" t="str">
        <f>VLOOKUP(MYRANKS_H[[#This Row],[PLAYERID]],PLAYERIDMAP[],COLUMN(PLAYERIDMAP[FIRSTNAME]),FALSE)</f>
        <v xml:space="preserve">Lew </v>
      </c>
      <c r="D513" s="11" t="str">
        <f>VLOOKUP(MYRANKS_H[[#This Row],[PLAYERID]],PLAYERIDMAP[],COLUMN(PLAYERIDMAP[TEAM]),FALSE)</f>
        <v>BAL</v>
      </c>
      <c r="E513" s="11" t="str">
        <f>VLOOKUP(MYRANKS_H[[#This Row],[PLAYERID]],PLAYERIDMAP[],COLUMN(PLAYERIDMAP[POS]),FALSE)</f>
        <v>OF</v>
      </c>
      <c r="F513" s="11">
        <f>VLOOKUP(MYRANKS_H[[#This Row],[PLAYERID]],PLAYERIDMAP[],COLUMN(PLAYERIDMAP[IDFANGRAPHS]),FALSE)</f>
        <v>1724</v>
      </c>
      <c r="G513" s="12">
        <f>VLOOKUP(MYRANKS_H[[#This Row],[IDFRANGRAPHS]],STEAMER_H[],COLUMN(STEAMER_H[PA]),FALSE)</f>
        <v>100</v>
      </c>
      <c r="H513" s="12">
        <f>VLOOKUP(MYRANKS_H[[#This Row],[IDFRANGRAPHS]],STEAMER_H[],COLUMN(STEAMER_H[AB]),FALSE)</f>
        <v>90</v>
      </c>
      <c r="I513" s="12">
        <f>VLOOKUP(MYRANKS_H[[#This Row],[IDFRANGRAPHS]],STEAMER_H[],COLUMN(STEAMER_H[H]),FALSE)</f>
        <v>24</v>
      </c>
      <c r="J513" s="12">
        <f>VLOOKUP(MYRANKS_H[[#This Row],[IDFRANGRAPHS]],STEAMER_H[],COLUMN(STEAMER_H[HR]),FALSE)</f>
        <v>3</v>
      </c>
      <c r="K513" s="12">
        <f>VLOOKUP(MYRANKS_H[[#This Row],[IDFRANGRAPHS]],STEAMER_H[],COLUMN(STEAMER_H[R]),FALSE)</f>
        <v>12</v>
      </c>
      <c r="L513" s="12">
        <f>VLOOKUP(MYRANKS_H[[#This Row],[IDFRANGRAPHS]],STEAMER_H[],COLUMN(STEAMER_H[RBI]),FALSE)</f>
        <v>13</v>
      </c>
      <c r="M513" s="12">
        <f>VLOOKUP(MYRANKS_H[[#This Row],[IDFRANGRAPHS]],STEAMER_H[],COLUMN(STEAMER_H[BB]),FALSE)</f>
        <v>8</v>
      </c>
      <c r="N513" s="12">
        <f>VLOOKUP(MYRANKS_H[[#This Row],[IDFRANGRAPHS]],STEAMER_H[],COLUMN(STEAMER_H[SO]),FALSE)</f>
        <v>17</v>
      </c>
      <c r="O513" s="12">
        <f>VLOOKUP(MYRANKS_H[[#This Row],[IDFRANGRAPHS]],STEAMER_H[],COLUMN(STEAMER_H[SB]),FALSE)</f>
        <v>2</v>
      </c>
      <c r="P513" s="14">
        <f>MYRANKS_H[[#This Row],[H]]/MYRANKS_H[[#This Row],[AB]]</f>
        <v>0.26666666666666666</v>
      </c>
      <c r="Q513" s="26">
        <f>MYRANKS_H[[#This Row],[R]]/24.6-VLOOKUP(MYRANKS_H[[#This Row],[POS]],ReplacementLevel_H[],COLUMN(ReplacementLevel_H[R]),FALSE)</f>
        <v>-1.8821951219512196</v>
      </c>
      <c r="R513" s="26">
        <f>MYRANKS_H[[#This Row],[HR]]/10.4-VLOOKUP(MYRANKS_H[[#This Row],[POS]],ReplacementLevel_H[],COLUMN(ReplacementLevel_H[HR]),FALSE)</f>
        <v>-0.81153846153846165</v>
      </c>
      <c r="S513" s="26">
        <f>MYRANKS_H[[#This Row],[RBI]]/24.6-VLOOKUP(MYRANKS_H[[#This Row],[POS]],ReplacementLevel_H[],COLUMN(ReplacementLevel_H[RBI]),FALSE)</f>
        <v>-1.5115447154471546</v>
      </c>
      <c r="T513" s="26">
        <f>MYRANKS_H[[#This Row],[SB]]/9.4-VLOOKUP(MYRANKS_H[[#This Row],[POS]],ReplacementLevel_H[],COLUMN(ReplacementLevel_H[SB]),FALSE)</f>
        <v>-1.1272340425531915</v>
      </c>
      <c r="U513" s="26">
        <f>((MYRANKS_H[[#This Row],[H]]+1768)/(MYRANKS_H[[#This Row],[AB]]+6617)-0.267)/0.0024-VLOOKUP(MYRANKS_H[[#This Row],[POS]],ReplacementLevel_H[],COLUMN(ReplacementLevel_H[AVG]),FALSE)</f>
        <v>0.15647482729485529</v>
      </c>
      <c r="V513" s="26">
        <f>MYRANKS_H[[#This Row],[RSGP]]+MYRANKS_H[[#This Row],[HRSGP]]+MYRANKS_H[[#This Row],[RBISGP]]+MYRANKS_H[[#This Row],[SBSGP]]+MYRANKS_H[[#This Row],[AVGSGP]]</f>
        <v>-5.1760375141951727</v>
      </c>
    </row>
    <row r="514" spans="1:22" x14ac:dyDescent="0.25">
      <c r="A514" s="8" t="s">
        <v>19650</v>
      </c>
      <c r="B514" s="15" t="str">
        <f>VLOOKUP(MYRANKS_H[[#This Row],[PLAYERID]],PLAYERIDMAP[],COLUMN(PLAYERIDMAP[LASTNAME]),FALSE)</f>
        <v>Overbay</v>
      </c>
      <c r="C514" s="12" t="str">
        <f>VLOOKUP(MYRANKS_H[[#This Row],[PLAYERID]],PLAYERIDMAP[],COLUMN(PLAYERIDMAP[FIRSTNAME]),FALSE)</f>
        <v xml:space="preserve">Lyle </v>
      </c>
      <c r="D514" s="12" t="str">
        <f>VLOOKUP(MYRANKS_H[[#This Row],[PLAYERID]],PLAYERIDMAP[],COLUMN(PLAYERIDMAP[TEAM]),FALSE)</f>
        <v>ATL</v>
      </c>
      <c r="E514" s="12" t="str">
        <f>VLOOKUP(MYRANKS_H[[#This Row],[PLAYERID]],PLAYERIDMAP[],COLUMN(PLAYERIDMAP[POS]),FALSE)</f>
        <v>1B</v>
      </c>
      <c r="F514" s="12">
        <f>VLOOKUP(MYRANKS_H[[#This Row],[PLAYERID]],PLAYERIDMAP[],COLUMN(PLAYERIDMAP[IDFANGRAPHS]),FALSE)</f>
        <v>1617</v>
      </c>
      <c r="G514" s="12">
        <f>VLOOKUP(MYRANKS_H[[#This Row],[IDFRANGRAPHS]],STEAMER_H[],COLUMN(STEAMER_H[PA]),FALSE)</f>
        <v>104</v>
      </c>
      <c r="H514" s="12">
        <f>VLOOKUP(MYRANKS_H[[#This Row],[IDFRANGRAPHS]],STEAMER_H[],COLUMN(STEAMER_H[AB]),FALSE)</f>
        <v>90</v>
      </c>
      <c r="I514" s="12">
        <f>VLOOKUP(MYRANKS_H[[#This Row],[IDFRANGRAPHS]],STEAMER_H[],COLUMN(STEAMER_H[H]),FALSE)</f>
        <v>21</v>
      </c>
      <c r="J514" s="12">
        <f>VLOOKUP(MYRANKS_H[[#This Row],[IDFRANGRAPHS]],STEAMER_H[],COLUMN(STEAMER_H[HR]),FALSE)</f>
        <v>2</v>
      </c>
      <c r="K514" s="12">
        <f>VLOOKUP(MYRANKS_H[[#This Row],[IDFRANGRAPHS]],STEAMER_H[],COLUMN(STEAMER_H[R]),FALSE)</f>
        <v>11</v>
      </c>
      <c r="L514" s="12">
        <f>VLOOKUP(MYRANKS_H[[#This Row],[IDFRANGRAPHS]],STEAMER_H[],COLUMN(STEAMER_H[RBI]),FALSE)</f>
        <v>11</v>
      </c>
      <c r="M514" s="12">
        <f>VLOOKUP(MYRANKS_H[[#This Row],[IDFRANGRAPHS]],STEAMER_H[],COLUMN(STEAMER_H[BB]),FALSE)</f>
        <v>11</v>
      </c>
      <c r="N514" s="12">
        <f>VLOOKUP(MYRANKS_H[[#This Row],[IDFRANGRAPHS]],STEAMER_H[],COLUMN(STEAMER_H[SO]),FALSE)</f>
        <v>23</v>
      </c>
      <c r="O514" s="12">
        <f>VLOOKUP(MYRANKS_H[[#This Row],[IDFRANGRAPHS]],STEAMER_H[],COLUMN(STEAMER_H[SB]),FALSE)</f>
        <v>1</v>
      </c>
      <c r="P514" s="14">
        <f>MYRANKS_H[[#This Row],[H]]/MYRANKS_H[[#This Row],[AB]]</f>
        <v>0.23333333333333334</v>
      </c>
      <c r="Q514" s="26">
        <f>MYRANKS_H[[#This Row],[R]]/24.6-VLOOKUP(MYRANKS_H[[#This Row],[POS]],ReplacementLevel_H[],COLUMN(ReplacementLevel_H[R]),FALSE)</f>
        <v>-1.9228455284552846</v>
      </c>
      <c r="R514" s="26">
        <f>MYRANKS_H[[#This Row],[HR]]/10.4-VLOOKUP(MYRANKS_H[[#This Row],[POS]],ReplacementLevel_H[],COLUMN(ReplacementLevel_H[HR]),FALSE)</f>
        <v>-1.3476923076923077</v>
      </c>
      <c r="S514" s="26">
        <f>MYRANKS_H[[#This Row],[RBI]]/24.6-VLOOKUP(MYRANKS_H[[#This Row],[POS]],ReplacementLevel_H[],COLUMN(ReplacementLevel_H[RBI]),FALSE)</f>
        <v>-2.0128455284552844</v>
      </c>
      <c r="T514" s="26">
        <f>MYRANKS_H[[#This Row],[SB]]/9.4-VLOOKUP(MYRANKS_H[[#This Row],[POS]],ReplacementLevel_H[],COLUMN(ReplacementLevel_H[SB]),FALSE)</f>
        <v>-0.15361702127659577</v>
      </c>
      <c r="U514" s="26">
        <f>((MYRANKS_H[[#This Row],[H]]+1768)/(MYRANKS_H[[#This Row],[AB]]+6617)-0.267)/0.0024-VLOOKUP(MYRANKS_H[[#This Row],[POS]],ReplacementLevel_H[],COLUMN(ReplacementLevel_H[AVG]),FALSE)</f>
        <v>0.13010238059738513</v>
      </c>
      <c r="V514" s="26">
        <f>MYRANKS_H[[#This Row],[RSGP]]+MYRANKS_H[[#This Row],[HRSGP]]+MYRANKS_H[[#This Row],[RBISGP]]+MYRANKS_H[[#This Row],[SBSGP]]+MYRANKS_H[[#This Row],[AVGSGP]]</f>
        <v>-5.3068980052820871</v>
      </c>
    </row>
    <row r="515" spans="1:22" ht="15" customHeight="1" x14ac:dyDescent="0.25">
      <c r="A515" s="7" t="s">
        <v>17011</v>
      </c>
      <c r="B515" s="8" t="str">
        <f>VLOOKUP(MYRANKS_H[[#This Row],[PLAYERID]],PLAYERIDMAP[],COLUMN(PLAYERIDMAP[LASTNAME]),FALSE)</f>
        <v>Ankiel</v>
      </c>
      <c r="C515" s="11" t="str">
        <f>VLOOKUP(MYRANKS_H[[#This Row],[PLAYERID]],PLAYERIDMAP[],COLUMN(PLAYERIDMAP[FIRSTNAME]),FALSE)</f>
        <v xml:space="preserve">Rick </v>
      </c>
      <c r="D515" s="11" t="str">
        <f>VLOOKUP(MYRANKS_H[[#This Row],[PLAYERID]],PLAYERIDMAP[],COLUMN(PLAYERIDMAP[TEAM]),FALSE)</f>
        <v>WAS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1142</v>
      </c>
      <c r="G515" s="12">
        <f>VLOOKUP(MYRANKS_H[[#This Row],[IDFRANGRAPHS]],STEAMER_H[],COLUMN(STEAMER_H[PA]),FALSE)</f>
        <v>139</v>
      </c>
      <c r="H515" s="12">
        <f>VLOOKUP(MYRANKS_H[[#This Row],[IDFRANGRAPHS]],STEAMER_H[],COLUMN(STEAMER_H[AB]),FALSE)</f>
        <v>125</v>
      </c>
      <c r="I515" s="12">
        <f>VLOOKUP(MYRANKS_H[[#This Row],[IDFRANGRAPHS]],STEAMER_H[],COLUMN(STEAMER_H[H]),FALSE)</f>
        <v>29</v>
      </c>
      <c r="J515" s="12">
        <f>VLOOKUP(MYRANKS_H[[#This Row],[IDFRANGRAPHS]],STEAMER_H[],COLUMN(STEAMER_H[HR]),FALSE)</f>
        <v>4</v>
      </c>
      <c r="K515" s="12">
        <f>VLOOKUP(MYRANKS_H[[#This Row],[IDFRANGRAPHS]],STEAMER_H[],COLUMN(STEAMER_H[R]),FALSE)</f>
        <v>14</v>
      </c>
      <c r="L515" s="12">
        <f>VLOOKUP(MYRANKS_H[[#This Row],[IDFRANGRAPHS]],STEAMER_H[],COLUMN(STEAMER_H[RBI]),FALSE)</f>
        <v>15</v>
      </c>
      <c r="M515" s="12">
        <f>VLOOKUP(MYRANKS_H[[#This Row],[IDFRANGRAPHS]],STEAMER_H[],COLUMN(STEAMER_H[BB]),FALSE)</f>
        <v>11</v>
      </c>
      <c r="N515" s="12">
        <f>VLOOKUP(MYRANKS_H[[#This Row],[IDFRANGRAPHS]],STEAMER_H[],COLUMN(STEAMER_H[SO]),FALSE)</f>
        <v>38</v>
      </c>
      <c r="O515" s="12">
        <f>VLOOKUP(MYRANKS_H[[#This Row],[IDFRANGRAPHS]],STEAMER_H[],COLUMN(STEAMER_H[SB]),FALSE)</f>
        <v>2</v>
      </c>
      <c r="P515" s="14">
        <f>MYRANKS_H[[#This Row],[H]]/MYRANKS_H[[#This Row],[AB]]</f>
        <v>0.23200000000000001</v>
      </c>
      <c r="Q515" s="26">
        <f>MYRANKS_H[[#This Row],[R]]/24.6-VLOOKUP(MYRANKS_H[[#This Row],[POS]],ReplacementLevel_H[],COLUMN(ReplacementLevel_H[R]),FALSE)</f>
        <v>-1.8008943089430896</v>
      </c>
      <c r="R515" s="26">
        <f>MYRANKS_H[[#This Row],[HR]]/10.4-VLOOKUP(MYRANKS_H[[#This Row],[POS]],ReplacementLevel_H[],COLUMN(ReplacementLevel_H[HR]),FALSE)</f>
        <v>-0.71538461538461551</v>
      </c>
      <c r="S515" s="26">
        <f>MYRANKS_H[[#This Row],[RBI]]/24.6-VLOOKUP(MYRANKS_H[[#This Row],[POS]],ReplacementLevel_H[],COLUMN(ReplacementLevel_H[RBI]),FALSE)</f>
        <v>-1.4302439024390243</v>
      </c>
      <c r="T515" s="26">
        <f>MYRANKS_H[[#This Row],[SB]]/9.4-VLOOKUP(MYRANKS_H[[#This Row],[POS]],ReplacementLevel_H[],COLUMN(ReplacementLevel_H[SB]),FALSE)</f>
        <v>-1.1272340425531915</v>
      </c>
      <c r="U515" s="26">
        <f>((MYRANKS_H[[#This Row],[H]]+1768)/(MYRANKS_H[[#This Row],[AB]]+6617)-0.267)/0.0024-VLOOKUP(MYRANKS_H[[#This Row],[POS]],ReplacementLevel_H[],COLUMN(ReplacementLevel_H[AVG]),FALSE)</f>
        <v>-0.11245031148027355</v>
      </c>
      <c r="V515" s="26">
        <f>MYRANKS_H[[#This Row],[RSGP]]+MYRANKS_H[[#This Row],[HRSGP]]+MYRANKS_H[[#This Row],[RBISGP]]+MYRANKS_H[[#This Row],[SBSGP]]+MYRANKS_H[[#This Row],[AVGSGP]]</f>
        <v>-5.1862071808001939</v>
      </c>
    </row>
    <row r="516" spans="1:22" ht="15" customHeight="1" x14ac:dyDescent="0.25">
      <c r="A516" s="8" t="s">
        <v>19804</v>
      </c>
      <c r="B516" s="15" t="str">
        <f>VLOOKUP(MYRANKS_H[[#This Row],[PLAYERID]],PLAYERIDMAP[],COLUMN(PLAYERIDMAP[LASTNAME]),FALSE)</f>
        <v>Petersen</v>
      </c>
      <c r="C516" s="12" t="str">
        <f>VLOOKUP(MYRANKS_H[[#This Row],[PLAYERID]],PLAYERIDMAP[],COLUMN(PLAYERIDMAP[FIRSTNAME]),FALSE)</f>
        <v xml:space="preserve">Bryan </v>
      </c>
      <c r="D516" s="12" t="str">
        <f>VLOOKUP(MYRANKS_H[[#This Row],[PLAYERID]],PLAYERIDMAP[],COLUMN(PLAYERIDMAP[TEAM]),FALSE)</f>
        <v>MIA</v>
      </c>
      <c r="E516" s="12" t="str">
        <f>VLOOKUP(MYRANKS_H[[#This Row],[PLAYERID]],PLAYERIDMAP[],COLUMN(PLAYERIDMAP[POS]),FALSE)</f>
        <v>OF</v>
      </c>
      <c r="F516" s="12">
        <f>VLOOKUP(MYRANKS_H[[#This Row],[PLAYERID]],PLAYERIDMAP[],COLUMN(PLAYERIDMAP[IDFANGRAPHS]),FALSE)</f>
        <v>2567</v>
      </c>
      <c r="G516" s="12">
        <f>VLOOKUP(MYRANKS_H[[#This Row],[IDFRANGRAPHS]],STEAMER_H[],COLUMN(STEAMER_H[PA]),FALSE)</f>
        <v>158</v>
      </c>
      <c r="H516" s="12">
        <f>VLOOKUP(MYRANKS_H[[#This Row],[IDFRANGRAPHS]],STEAMER_H[],COLUMN(STEAMER_H[AB]),FALSE)</f>
        <v>140</v>
      </c>
      <c r="I516" s="12">
        <f>VLOOKUP(MYRANKS_H[[#This Row],[IDFRANGRAPHS]],STEAMER_H[],COLUMN(STEAMER_H[H]),FALSE)</f>
        <v>35</v>
      </c>
      <c r="J516" s="12">
        <f>VLOOKUP(MYRANKS_H[[#This Row],[IDFRANGRAPHS]],STEAMER_H[],COLUMN(STEAMER_H[HR]),FALSE)</f>
        <v>2</v>
      </c>
      <c r="K516" s="12">
        <f>VLOOKUP(MYRANKS_H[[#This Row],[IDFRANGRAPHS]],STEAMER_H[],COLUMN(STEAMER_H[R]),FALSE)</f>
        <v>14</v>
      </c>
      <c r="L516" s="12">
        <f>VLOOKUP(MYRANKS_H[[#This Row],[IDFRANGRAPHS]],STEAMER_H[],COLUMN(STEAMER_H[RBI]),FALSE)</f>
        <v>14</v>
      </c>
      <c r="M516" s="12">
        <f>VLOOKUP(MYRANKS_H[[#This Row],[IDFRANGRAPHS]],STEAMER_H[],COLUMN(STEAMER_H[BB]),FALSE)</f>
        <v>14</v>
      </c>
      <c r="N516" s="12">
        <f>VLOOKUP(MYRANKS_H[[#This Row],[IDFRANGRAPHS]],STEAMER_H[],COLUMN(STEAMER_H[SO]),FALSE)</f>
        <v>29</v>
      </c>
      <c r="O516" s="12">
        <f>VLOOKUP(MYRANKS_H[[#This Row],[IDFRANGRAPHS]],STEAMER_H[],COLUMN(STEAMER_H[SB]),FALSE)</f>
        <v>3</v>
      </c>
      <c r="P516" s="14">
        <f>MYRANKS_H[[#This Row],[H]]/MYRANKS_H[[#This Row],[AB]]</f>
        <v>0.25</v>
      </c>
      <c r="Q516" s="26">
        <f>MYRANKS_H[[#This Row],[R]]/24.6-VLOOKUP(MYRANKS_H[[#This Row],[POS]],ReplacementLevel_H[],COLUMN(ReplacementLevel_H[R]),FALSE)</f>
        <v>-1.8008943089430896</v>
      </c>
      <c r="R516" s="26">
        <f>MYRANKS_H[[#This Row],[HR]]/10.4-VLOOKUP(MYRANKS_H[[#This Row],[POS]],ReplacementLevel_H[],COLUMN(ReplacementLevel_H[HR]),FALSE)</f>
        <v>-0.9076923076923078</v>
      </c>
      <c r="S516" s="26">
        <f>MYRANKS_H[[#This Row],[RBI]]/24.6-VLOOKUP(MYRANKS_H[[#This Row],[POS]],ReplacementLevel_H[],COLUMN(ReplacementLevel_H[RBI]),FALSE)</f>
        <v>-1.4708943089430895</v>
      </c>
      <c r="T516" s="26">
        <f>MYRANKS_H[[#This Row],[SB]]/9.4-VLOOKUP(MYRANKS_H[[#This Row],[POS]],ReplacementLevel_H[],COLUMN(ReplacementLevel_H[SB]),FALSE)</f>
        <v>-1.0208510638297874</v>
      </c>
      <c r="U516" s="26">
        <f>((MYRANKS_H[[#This Row],[H]]+1768)/(MYRANKS_H[[#This Row],[AB]]+6617)-0.267)/0.0024-VLOOKUP(MYRANKS_H[[#This Row],[POS]],ReplacementLevel_H[],COLUMN(ReplacementLevel_H[AVG]),FALSE)</f>
        <v>1.0997484090556633E-2</v>
      </c>
      <c r="V516" s="26">
        <f>MYRANKS_H[[#This Row],[RSGP]]+MYRANKS_H[[#This Row],[HRSGP]]+MYRANKS_H[[#This Row],[RBISGP]]+MYRANKS_H[[#This Row],[SBSGP]]+MYRANKS_H[[#This Row],[AVGSGP]]</f>
        <v>-5.1893345053177171</v>
      </c>
    </row>
    <row r="517" spans="1:22" ht="15" customHeight="1" x14ac:dyDescent="0.25">
      <c r="A517" s="8" t="s">
        <v>20043</v>
      </c>
      <c r="B517" s="15" t="str">
        <f>VLOOKUP(MYRANKS_H[[#This Row],[PLAYERID]],PLAYERIDMAP[],COLUMN(PLAYERIDMAP[LASTNAME]),FALSE)</f>
        <v>Robinson</v>
      </c>
      <c r="C517" s="12" t="str">
        <f>VLOOKUP(MYRANKS_H[[#This Row],[PLAYERID]],PLAYERIDMAP[],COLUMN(PLAYERIDMAP[FIRSTNAME]),FALSE)</f>
        <v xml:space="preserve">Trayvon </v>
      </c>
      <c r="D517" s="12" t="str">
        <f>VLOOKUP(MYRANKS_H[[#This Row],[PLAYERID]],PLAYERIDMAP[],COLUMN(PLAYERIDMAP[TEAM]),FALSE)</f>
        <v>BAL</v>
      </c>
      <c r="E517" s="12" t="str">
        <f>VLOOKUP(MYRANKS_H[[#This Row],[PLAYERID]],PLAYERIDMAP[],COLUMN(PLAYERIDMAP[POS]),FALSE)</f>
        <v>OF</v>
      </c>
      <c r="F517" s="12">
        <f>VLOOKUP(MYRANKS_H[[#This Row],[PLAYERID]],PLAYERIDMAP[],COLUMN(PLAYERIDMAP[IDFANGRAPHS]),FALSE)</f>
        <v>9875</v>
      </c>
      <c r="G517" s="12">
        <f>VLOOKUP(MYRANKS_H[[#This Row],[IDFRANGRAPHS]],STEAMER_H[],COLUMN(STEAMER_H[PA]),FALSE)</f>
        <v>100</v>
      </c>
      <c r="H517" s="12">
        <f>VLOOKUP(MYRANKS_H[[#This Row],[IDFRANGRAPHS]],STEAMER_H[],COLUMN(STEAMER_H[AB]),FALSE)</f>
        <v>89</v>
      </c>
      <c r="I517" s="12">
        <f>VLOOKUP(MYRANKS_H[[#This Row],[IDFRANGRAPHS]],STEAMER_H[],COLUMN(STEAMER_H[H]),FALSE)</f>
        <v>22</v>
      </c>
      <c r="J517" s="12">
        <f>VLOOKUP(MYRANKS_H[[#This Row],[IDFRANGRAPHS]],STEAMER_H[],COLUMN(STEAMER_H[HR]),FALSE)</f>
        <v>3</v>
      </c>
      <c r="K517" s="12">
        <f>VLOOKUP(MYRANKS_H[[#This Row],[IDFRANGRAPHS]],STEAMER_H[],COLUMN(STEAMER_H[R]),FALSE)</f>
        <v>11</v>
      </c>
      <c r="L517" s="12">
        <f>VLOOKUP(MYRANKS_H[[#This Row],[IDFRANGRAPHS]],STEAMER_H[],COLUMN(STEAMER_H[RBI]),FALSE)</f>
        <v>11</v>
      </c>
      <c r="M517" s="12">
        <f>VLOOKUP(MYRANKS_H[[#This Row],[IDFRANGRAPHS]],STEAMER_H[],COLUMN(STEAMER_H[BB]),FALSE)</f>
        <v>9</v>
      </c>
      <c r="N517" s="12">
        <f>VLOOKUP(MYRANKS_H[[#This Row],[IDFRANGRAPHS]],STEAMER_H[],COLUMN(STEAMER_H[SO]),FALSE)</f>
        <v>25</v>
      </c>
      <c r="O517" s="12">
        <f>VLOOKUP(MYRANKS_H[[#This Row],[IDFRANGRAPHS]],STEAMER_H[],COLUMN(STEAMER_H[SB]),FALSE)</f>
        <v>4</v>
      </c>
      <c r="P517" s="14">
        <f>MYRANKS_H[[#This Row],[H]]/MYRANKS_H[[#This Row],[AB]]</f>
        <v>0.24719101123595505</v>
      </c>
      <c r="Q517" s="26">
        <f>MYRANKS_H[[#This Row],[R]]/24.6-VLOOKUP(MYRANKS_H[[#This Row],[POS]],ReplacementLevel_H[],COLUMN(ReplacementLevel_H[R]),FALSE)</f>
        <v>-1.9228455284552846</v>
      </c>
      <c r="R517" s="26">
        <f>MYRANKS_H[[#This Row],[HR]]/10.4-VLOOKUP(MYRANKS_H[[#This Row],[POS]],ReplacementLevel_H[],COLUMN(ReplacementLevel_H[HR]),FALSE)</f>
        <v>-0.81153846153846165</v>
      </c>
      <c r="S517" s="26">
        <f>MYRANKS_H[[#This Row],[RBI]]/24.6-VLOOKUP(MYRANKS_H[[#This Row],[POS]],ReplacementLevel_H[],COLUMN(ReplacementLevel_H[RBI]),FALSE)</f>
        <v>-1.5928455284552845</v>
      </c>
      <c r="T517" s="26">
        <f>MYRANKS_H[[#This Row],[SB]]/9.4-VLOOKUP(MYRANKS_H[[#This Row],[POS]],ReplacementLevel_H[],COLUMN(ReplacementLevel_H[SB]),FALSE)</f>
        <v>-0.91446808510638311</v>
      </c>
      <c r="U517" s="26">
        <f>((MYRANKS_H[[#This Row],[H]]+1768)/(MYRANKS_H[[#This Row],[AB]]+6617)-0.267)/0.0024-VLOOKUP(MYRANKS_H[[#This Row],[POS]],ReplacementLevel_H[],COLUMN(ReplacementLevel_H[AVG]),FALSE)</f>
        <v>4.8809026742224315E-2</v>
      </c>
      <c r="V517" s="26">
        <f>MYRANKS_H[[#This Row],[RSGP]]+MYRANKS_H[[#This Row],[HRSGP]]+MYRANKS_H[[#This Row],[RBISGP]]+MYRANKS_H[[#This Row],[SBSGP]]+MYRANKS_H[[#This Row],[AVGSGP]]</f>
        <v>-5.1928885768131892</v>
      </c>
    </row>
    <row r="518" spans="1:22" ht="15" customHeight="1" x14ac:dyDescent="0.25">
      <c r="A518" s="7" t="s">
        <v>19098</v>
      </c>
      <c r="B518" s="8" t="str">
        <f>VLOOKUP(MYRANKS_H[[#This Row],[PLAYERID]],PLAYERIDMAP[],COLUMN(PLAYERIDMAP[LASTNAME]),FALSE)</f>
        <v>Lough</v>
      </c>
      <c r="C518" s="11" t="str">
        <f>VLOOKUP(MYRANKS_H[[#This Row],[PLAYERID]],PLAYERIDMAP[],COLUMN(PLAYERIDMAP[FIRSTNAME]),FALSE)</f>
        <v xml:space="preserve">David </v>
      </c>
      <c r="D518" s="11" t="str">
        <f>VLOOKUP(MYRANKS_H[[#This Row],[PLAYERID]],PLAYERIDMAP[],COLUMN(PLAYERIDMAP[TEAM]),FALSE)</f>
        <v>KC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7215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92</v>
      </c>
      <c r="I518" s="12">
        <f>VLOOKUP(MYRANKS_H[[#This Row],[IDFRANGRAPHS]],STEAMER_H[],COLUMN(STEAMER_H[H]),FALSE)</f>
        <v>25</v>
      </c>
      <c r="J518" s="12">
        <f>VLOOKUP(MYRANKS_H[[#This Row],[IDFRANGRAPHS]],STEAMER_H[],COLUMN(STEAMER_H[HR]),FALSE)</f>
        <v>2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10</v>
      </c>
      <c r="M518" s="12">
        <f>VLOOKUP(MYRANKS_H[[#This Row],[IDFRANGRAPHS]],STEAMER_H[],COLUMN(STEAMER_H[BB]),FALSE)</f>
        <v>5</v>
      </c>
      <c r="N518" s="12">
        <f>VLOOKUP(MYRANKS_H[[#This Row],[IDFRANGRAPHS]],STEAMER_H[],COLUMN(STEAMER_H[SO]),FALSE)</f>
        <v>13</v>
      </c>
      <c r="O518" s="12">
        <f>VLOOKUP(MYRANKS_H[[#This Row],[IDFRANGRAPHS]],STEAMER_H[],COLUMN(STEAMER_H[SB]),FALSE)</f>
        <v>4</v>
      </c>
      <c r="P518" s="14">
        <f>MYRANKS_H[[#This Row],[H]]/MYRANKS_H[[#This Row],[AB]]</f>
        <v>0.27173913043478259</v>
      </c>
      <c r="Q518" s="26">
        <f>MYRANKS_H[[#This Row],[R]]/24.6-VLOOKUP(MYRANKS_H[[#This Row],[POS]],ReplacementLevel_H[],COLUMN(ReplacementLevel_H[R]),FALSE)</f>
        <v>-1.9228455284552846</v>
      </c>
      <c r="R518" s="26">
        <f>MYRANKS_H[[#This Row],[HR]]/10.4-VLOOKUP(MYRANKS_H[[#This Row],[POS]],ReplacementLevel_H[],COLUMN(ReplacementLevel_H[HR]),FALSE)</f>
        <v>-0.9076923076923078</v>
      </c>
      <c r="S518" s="26">
        <f>MYRANKS_H[[#This Row],[RBI]]/24.6-VLOOKUP(MYRANKS_H[[#This Row],[POS]],ReplacementLevel_H[],COLUMN(ReplacementLevel_H[RBI]),FALSE)</f>
        <v>-1.6334959349593496</v>
      </c>
      <c r="T518" s="26">
        <f>MYRANKS_H[[#This Row],[SB]]/9.4-VLOOKUP(MYRANKS_H[[#This Row],[POS]],ReplacementLevel_H[],COLUMN(ReplacementLevel_H[SB]),FALSE)</f>
        <v>-0.91446808510638311</v>
      </c>
      <c r="U518" s="26">
        <f>((MYRANKS_H[[#This Row],[H]]+1768)/(MYRANKS_H[[#This Row],[AB]]+6617)-0.267)/0.0024-VLOOKUP(MYRANKS_H[[#This Row],[POS]],ReplacementLevel_H[],COLUMN(ReplacementLevel_H[AVG]),FALSE)</f>
        <v>0.18539325284442126</v>
      </c>
      <c r="V518" s="26">
        <f>MYRANKS_H[[#This Row],[RSGP]]+MYRANKS_H[[#This Row],[HRSGP]]+MYRANKS_H[[#This Row],[RBISGP]]+MYRANKS_H[[#This Row],[SBSGP]]+MYRANKS_H[[#This Row],[AVGSGP]]</f>
        <v>-5.1931086033689047</v>
      </c>
    </row>
    <row r="519" spans="1:22" ht="15" customHeight="1" x14ac:dyDescent="0.25">
      <c r="A519" s="7" t="s">
        <v>18818</v>
      </c>
      <c r="B519" s="8" t="str">
        <f>VLOOKUP(MYRANKS_H[[#This Row],[PLAYERID]],PLAYERIDMAP[],COLUMN(PLAYERIDMAP[LASTNAME]),FALSE)</f>
        <v>Ka'aihue</v>
      </c>
      <c r="C519" s="11" t="str">
        <f>VLOOKUP(MYRANKS_H[[#This Row],[PLAYERID]],PLAYERIDMAP[],COLUMN(PLAYERIDMAP[FIRSTNAME]),FALSE)</f>
        <v xml:space="preserve">Kila </v>
      </c>
      <c r="D519" s="11" t="str">
        <f>VLOOKUP(MYRANKS_H[[#This Row],[PLAYERID]],PLAYERIDMAP[],COLUMN(PLAYERIDMAP[TEAM]),FALSE)</f>
        <v>OAK</v>
      </c>
      <c r="E519" s="11" t="str">
        <f>VLOOKUP(MYRANKS_H[[#This Row],[PLAYERID]],PLAYERIDMAP[],COLUMN(PLAYERIDMAP[POS]),FALSE)</f>
        <v>1B</v>
      </c>
      <c r="F519" s="11">
        <f>VLOOKUP(MYRANKS_H[[#This Row],[PLAYERID]],PLAYERIDMAP[],COLUMN(PLAYERIDMAP[IDFANGRAPHS]),FALSE)</f>
        <v>4707</v>
      </c>
      <c r="G519" s="12">
        <f>VLOOKUP(MYRANKS_H[[#This Row],[IDFRANGRAPHS]],STEAMER_H[],COLUMN(STEAMER_H[PA]),FALSE)</f>
        <v>100</v>
      </c>
      <c r="H519" s="12">
        <f>VLOOKUP(MYRANKS_H[[#This Row],[IDFRANGRAPHS]],STEAMER_H[],COLUMN(STEAMER_H[AB]),FALSE)</f>
        <v>87</v>
      </c>
      <c r="I519" s="12">
        <f>VLOOKUP(MYRANKS_H[[#This Row],[IDFRANGRAPHS]],STEAMER_H[],COLUMN(STEAMER_H[H]),FALSE)</f>
        <v>20</v>
      </c>
      <c r="J519" s="12">
        <f>VLOOKUP(MYRANKS_H[[#This Row],[IDFRANGRAPHS]],STEAMER_H[],COLUMN(STEAMER_H[HR]),FALSE)</f>
        <v>3</v>
      </c>
      <c r="K519" s="12">
        <f>VLOOKUP(MYRANKS_H[[#This Row],[IDFRANGRAPHS]],STEAMER_H[],COLUMN(STEAMER_H[R]),FALSE)</f>
        <v>11</v>
      </c>
      <c r="L519" s="12">
        <f>VLOOKUP(MYRANKS_H[[#This Row],[IDFRANGRAPHS]],STEAMER_H[],COLUMN(STEAMER_H[RBI]),FALSE)</f>
        <v>11</v>
      </c>
      <c r="M519" s="12">
        <f>VLOOKUP(MYRANKS_H[[#This Row],[IDFRANGRAPHS]],STEAMER_H[],COLUMN(STEAMER_H[BB]),FALSE)</f>
        <v>12</v>
      </c>
      <c r="N519" s="12">
        <f>VLOOKUP(MYRANKS_H[[#This Row],[IDFRANGRAPHS]],STEAMER_H[],COLUMN(STEAMER_H[SO]),FALSE)</f>
        <v>20</v>
      </c>
      <c r="O519" s="12">
        <f>VLOOKUP(MYRANKS_H[[#This Row],[IDFRANGRAPHS]],STEAMER_H[],COLUMN(STEAMER_H[SB]),FALSE)</f>
        <v>0</v>
      </c>
      <c r="P519" s="14">
        <f>MYRANKS_H[[#This Row],[H]]/MYRANKS_H[[#This Row],[AB]]</f>
        <v>0.22988505747126436</v>
      </c>
      <c r="Q519" s="26">
        <f>MYRANKS_H[[#This Row],[R]]/24.6-VLOOKUP(MYRANKS_H[[#This Row],[POS]],ReplacementLevel_H[],COLUMN(ReplacementLevel_H[R]),FALSE)</f>
        <v>-1.9228455284552846</v>
      </c>
      <c r="R519" s="26">
        <f>MYRANKS_H[[#This Row],[HR]]/10.4-VLOOKUP(MYRANKS_H[[#This Row],[POS]],ReplacementLevel_H[],COLUMN(ReplacementLevel_H[HR]),FALSE)</f>
        <v>-1.2515384615384617</v>
      </c>
      <c r="S519" s="26">
        <f>MYRANKS_H[[#This Row],[RBI]]/24.6-VLOOKUP(MYRANKS_H[[#This Row],[POS]],ReplacementLevel_H[],COLUMN(ReplacementLevel_H[RBI]),FALSE)</f>
        <v>-2.0128455284552844</v>
      </c>
      <c r="T519" s="26">
        <f>MYRANKS_H[[#This Row],[SB]]/9.4-VLOOKUP(MYRANKS_H[[#This Row],[POS]],ReplacementLevel_H[],COLUMN(ReplacementLevel_H[SB]),FALSE)</f>
        <v>-0.26</v>
      </c>
      <c r="U519" s="26">
        <f>((MYRANKS_H[[#This Row],[H]]+1768)/(MYRANKS_H[[#This Row],[AB]]+6617)-0.267)/0.0024-VLOOKUP(MYRANKS_H[[#This Row],[POS]],ReplacementLevel_H[],COLUMN(ReplacementLevel_H[AVG]),FALSE)</f>
        <v>0.11768496420047676</v>
      </c>
      <c r="V519" s="26">
        <f>MYRANKS_H[[#This Row],[RSGP]]+MYRANKS_H[[#This Row],[HRSGP]]+MYRANKS_H[[#This Row],[RBISGP]]+MYRANKS_H[[#This Row],[SBSGP]]+MYRANKS_H[[#This Row],[AVGSGP]]</f>
        <v>-5.329544554248554</v>
      </c>
    </row>
    <row r="520" spans="1:22" ht="15" customHeight="1" x14ac:dyDescent="0.25">
      <c r="A520" s="7" t="s">
        <v>17458</v>
      </c>
      <c r="B520" s="8" t="str">
        <f>VLOOKUP(MYRANKS_H[[#This Row],[PLAYERID]],PLAYERIDMAP[],COLUMN(PLAYERIDMAP[LASTNAME]),FALSE)</f>
        <v>Calhoun</v>
      </c>
      <c r="C520" s="11" t="str">
        <f>VLOOKUP(MYRANKS_H[[#This Row],[PLAYERID]],PLAYERIDMAP[],COLUMN(PLAYERIDMAP[FIRSTNAME]),FALSE)</f>
        <v xml:space="preserve">Kole </v>
      </c>
      <c r="D520" s="11" t="str">
        <f>VLOOKUP(MYRANKS_H[[#This Row],[PLAYERID]],PLAYERIDMAP[],COLUMN(PLAYERIDMAP[TEAM]),FALSE)</f>
        <v>LAA</v>
      </c>
      <c r="E520" s="11" t="str">
        <f>VLOOKUP(MYRANKS_H[[#This Row],[PLAYERID]],PLAYERIDMAP[],COLUMN(PLAYERIDMAP[POS]),FALSE)</f>
        <v>OF</v>
      </c>
      <c r="F520" s="11">
        <f>VLOOKUP(MYRANKS_H[[#This Row],[PLAYERID]],PLAYERIDMAP[],COLUMN(PLAYERIDMAP[IDFANGRAPHS]),FALSE)</f>
        <v>11200</v>
      </c>
      <c r="G520" s="12">
        <f>VLOOKUP(MYRANKS_H[[#This Row],[IDFRANGRAPHS]],STEAMER_H[],COLUMN(STEAMER_H[PA]),FALSE)</f>
        <v>100</v>
      </c>
      <c r="H520" s="12">
        <f>VLOOKUP(MYRANKS_H[[#This Row],[IDFRANGRAPHS]],STEAMER_H[],COLUMN(STEAMER_H[AB]),FALSE)</f>
        <v>90</v>
      </c>
      <c r="I520" s="12">
        <f>VLOOKUP(MYRANKS_H[[#This Row],[IDFRANGRAPHS]],STEAMER_H[],COLUMN(STEAMER_H[H]),FALSE)</f>
        <v>23</v>
      </c>
      <c r="J520" s="12">
        <f>VLOOKUP(MYRANKS_H[[#This Row],[IDFRANGRAPHS]],STEAMER_H[],COLUMN(STEAMER_H[HR]),FALSE)</f>
        <v>3</v>
      </c>
      <c r="K520" s="12">
        <f>VLOOKUP(MYRANKS_H[[#This Row],[IDFRANGRAPHS]],STEAMER_H[],COLUMN(STEAMER_H[R]),FALSE)</f>
        <v>12</v>
      </c>
      <c r="L520" s="12">
        <f>VLOOKUP(MYRANKS_H[[#This Row],[IDFRANGRAPHS]],STEAMER_H[],COLUMN(STEAMER_H[RBI]),FALSE)</f>
        <v>11</v>
      </c>
      <c r="M520" s="12">
        <f>VLOOKUP(MYRANKS_H[[#This Row],[IDFRANGRAPHS]],STEAMER_H[],COLUMN(STEAMER_H[BB]),FALSE)</f>
        <v>8</v>
      </c>
      <c r="N520" s="12">
        <f>VLOOKUP(MYRANKS_H[[#This Row],[IDFRANGRAPHS]],STEAMER_H[],COLUMN(STEAMER_H[SO]),FALSE)</f>
        <v>19</v>
      </c>
      <c r="O520" s="12">
        <f>VLOOKUP(MYRANKS_H[[#This Row],[IDFRANGRAPHS]],STEAMER_H[],COLUMN(STEAMER_H[SB]),FALSE)</f>
        <v>3</v>
      </c>
      <c r="P520" s="14">
        <f>MYRANKS_H[[#This Row],[H]]/MYRANKS_H[[#This Row],[AB]]</f>
        <v>0.25555555555555554</v>
      </c>
      <c r="Q520" s="26">
        <f>MYRANKS_H[[#This Row],[R]]/24.6-VLOOKUP(MYRANKS_H[[#This Row],[POS]],ReplacementLevel_H[],COLUMN(ReplacementLevel_H[R]),FALSE)</f>
        <v>-1.8821951219512196</v>
      </c>
      <c r="R520" s="26">
        <f>MYRANKS_H[[#This Row],[HR]]/10.4-VLOOKUP(MYRANKS_H[[#This Row],[POS]],ReplacementLevel_H[],COLUMN(ReplacementLevel_H[HR]),FALSE)</f>
        <v>-0.81153846153846165</v>
      </c>
      <c r="S520" s="26">
        <f>MYRANKS_H[[#This Row],[RBI]]/24.6-VLOOKUP(MYRANKS_H[[#This Row],[POS]],ReplacementLevel_H[],COLUMN(ReplacementLevel_H[RBI]),FALSE)</f>
        <v>-1.5928455284552845</v>
      </c>
      <c r="T520" s="26">
        <f>MYRANKS_H[[#This Row],[SB]]/9.4-VLOOKUP(MYRANKS_H[[#This Row],[POS]],ReplacementLevel_H[],COLUMN(ReplacementLevel_H[SB]),FALSE)</f>
        <v>-1.0208510638297874</v>
      </c>
      <c r="U520" s="26">
        <f>((MYRANKS_H[[#This Row],[H]]+1768)/(MYRANKS_H[[#This Row],[AB]]+6617)-0.267)/0.0024-VLOOKUP(MYRANKS_H[[#This Row],[POS]],ReplacementLevel_H[],COLUMN(ReplacementLevel_H[AVG]),FALSE)</f>
        <v>9.4350678395706294E-2</v>
      </c>
      <c r="V520" s="26">
        <f>MYRANKS_H[[#This Row],[RSGP]]+MYRANKS_H[[#This Row],[HRSGP]]+MYRANKS_H[[#This Row],[RBISGP]]+MYRANKS_H[[#This Row],[SBSGP]]+MYRANKS_H[[#This Row],[AVGSGP]]</f>
        <v>-5.2130794973790469</v>
      </c>
    </row>
    <row r="521" spans="1:22" ht="15" customHeight="1" x14ac:dyDescent="0.25">
      <c r="A521" s="7" t="s">
        <v>17888</v>
      </c>
      <c r="B521" s="8" t="str">
        <f>VLOOKUP(MYRANKS_H[[#This Row],[PLAYERID]],PLAYERIDMAP[],COLUMN(PLAYERIDMAP[LASTNAME]),FALSE)</f>
        <v>Dickerson</v>
      </c>
      <c r="C521" s="11" t="str">
        <f>VLOOKUP(MYRANKS_H[[#This Row],[PLAYERID]],PLAYERIDMAP[],COLUMN(PLAYERIDMAP[FIRSTNAME]),FALSE)</f>
        <v xml:space="preserve">Chris </v>
      </c>
      <c r="D521" s="11" t="str">
        <f>VLOOKUP(MYRANKS_H[[#This Row],[PLAYERID]],PLAYERIDMAP[],COLUMN(PLAYERIDMAP[TEAM]),FALSE)</f>
        <v>NYY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7095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87</v>
      </c>
      <c r="I521" s="12">
        <f>VLOOKUP(MYRANKS_H[[#This Row],[IDFRANGRAPHS]],STEAMER_H[],COLUMN(STEAMER_H[H]),FALSE)</f>
        <v>22</v>
      </c>
      <c r="J521" s="12">
        <f>VLOOKUP(MYRANKS_H[[#This Row],[IDFRANGRAPHS]],STEAMER_H[],COLUMN(STEAMER_H[HR]),FALSE)</f>
        <v>2</v>
      </c>
      <c r="K521" s="12">
        <f>VLOOKUP(MYRANKS_H[[#This Row],[IDFRANGRAPHS]],STEAMER_H[],COLUMN(STEAMER_H[R]),FALSE)</f>
        <v>10</v>
      </c>
      <c r="L521" s="12">
        <f>VLOOKUP(MYRANKS_H[[#This Row],[IDFRANGRAPHS]],STEAMER_H[],COLUMN(STEAMER_H[RBI]),FALSE)</f>
        <v>10</v>
      </c>
      <c r="M521" s="12">
        <f>VLOOKUP(MYRANKS_H[[#This Row],[IDFRANGRAPHS]],STEAMER_H[],COLUMN(STEAMER_H[BB]),FALSE)</f>
        <v>11</v>
      </c>
      <c r="N521" s="12">
        <f>VLOOKUP(MYRANKS_H[[#This Row],[IDFRANGRAPHS]],STEAMER_H[],COLUMN(STEAMER_H[SO]),FALSE)</f>
        <v>25</v>
      </c>
      <c r="O521" s="12">
        <f>VLOOKUP(MYRANKS_H[[#This Row],[IDFRANGRAPHS]],STEAMER_H[],COLUMN(STEAMER_H[SB]),FALSE)</f>
        <v>5</v>
      </c>
      <c r="P521" s="14">
        <f>MYRANKS_H[[#This Row],[H]]/MYRANKS_H[[#This Row],[AB]]</f>
        <v>0.25287356321839083</v>
      </c>
      <c r="Q521" s="26">
        <f>MYRANKS_H[[#This Row],[R]]/24.6-VLOOKUP(MYRANKS_H[[#This Row],[POS]],ReplacementLevel_H[],COLUMN(ReplacementLevel_H[R]),FALSE)</f>
        <v>-1.9634959349593497</v>
      </c>
      <c r="R521" s="26">
        <f>MYRANKS_H[[#This Row],[HR]]/10.4-VLOOKUP(MYRANKS_H[[#This Row],[POS]],ReplacementLevel_H[],COLUMN(ReplacementLevel_H[HR]),FALSE)</f>
        <v>-0.9076923076923078</v>
      </c>
      <c r="S521" s="26">
        <f>MYRANKS_H[[#This Row],[RBI]]/24.6-VLOOKUP(MYRANKS_H[[#This Row],[POS]],ReplacementLevel_H[],COLUMN(ReplacementLevel_H[RBI]),FALSE)</f>
        <v>-1.6334959349593496</v>
      </c>
      <c r="T521" s="26">
        <f>MYRANKS_H[[#This Row],[SB]]/9.4-VLOOKUP(MYRANKS_H[[#This Row],[POS]],ReplacementLevel_H[],COLUMN(ReplacementLevel_H[SB]),FALSE)</f>
        <v>-0.80808510638297881</v>
      </c>
      <c r="U521" s="26">
        <f>((MYRANKS_H[[#This Row],[H]]+1768)/(MYRANKS_H[[#This Row],[AB]]+6617)-0.267)/0.0024-VLOOKUP(MYRANKS_H[[#This Row],[POS]],ReplacementLevel_H[],COLUMN(ReplacementLevel_H[AVG]),FALSE)</f>
        <v>8.19888623707202E-2</v>
      </c>
      <c r="V521" s="26">
        <f>MYRANKS_H[[#This Row],[RSGP]]+MYRANKS_H[[#This Row],[HRSGP]]+MYRANKS_H[[#This Row],[RBISGP]]+MYRANKS_H[[#This Row],[SBSGP]]+MYRANKS_H[[#This Row],[AVGSGP]]</f>
        <v>-5.2307804216232654</v>
      </c>
    </row>
    <row r="522" spans="1:22" ht="15" customHeight="1" x14ac:dyDescent="0.25">
      <c r="A522" s="7" t="s">
        <v>17119</v>
      </c>
      <c r="B522" s="8" t="str">
        <f>VLOOKUP(MYRANKS_H[[#This Row],[PLAYERID]],PLAYERIDMAP[],COLUMN(PLAYERIDMAP[LASTNAME]),FALSE)</f>
        <v>Barnes</v>
      </c>
      <c r="C522" s="11" t="str">
        <f>VLOOKUP(MYRANKS_H[[#This Row],[PLAYERID]],PLAYERIDMAP[],COLUMN(PLAYERIDMAP[FIRSTNAME]),FALSE)</f>
        <v xml:space="preserve">Brandon </v>
      </c>
      <c r="D522" s="11" t="str">
        <f>VLOOKUP(MYRANKS_H[[#This Row],[PLAYERID]],PLAYERIDMAP[],COLUMN(PLAYERIDMAP[TEAM]),FALSE)</f>
        <v>HOU</v>
      </c>
      <c r="E522" s="11" t="str">
        <f>VLOOKUP(MYRANKS_H[[#This Row],[PLAYERID]],PLAYERIDMAP[],COLUMN(PLAYERIDMAP[POS]),FALSE)</f>
        <v>OF</v>
      </c>
      <c r="F522" s="11">
        <f>VLOOKUP(MYRANKS_H[[#This Row],[PLAYERID]],PLAYERIDMAP[],COLUMN(PLAYERIDMAP[IDFANGRAPHS]),FALSE)</f>
        <v>629</v>
      </c>
      <c r="G522" s="12">
        <f>VLOOKUP(MYRANKS_H[[#This Row],[IDFRANGRAPHS]],STEAMER_H[],COLUMN(STEAMER_H[PA]),FALSE)</f>
        <v>116</v>
      </c>
      <c r="H522" s="12">
        <f>VLOOKUP(MYRANKS_H[[#This Row],[IDFRANGRAPHS]],STEAMER_H[],COLUMN(STEAMER_H[AB]),FALSE)</f>
        <v>106</v>
      </c>
      <c r="I522" s="12">
        <f>VLOOKUP(MYRANKS_H[[#This Row],[IDFRANGRAPHS]],STEAMER_H[],COLUMN(STEAMER_H[H]),FALSE)</f>
        <v>26</v>
      </c>
      <c r="J522" s="12">
        <f>VLOOKUP(MYRANKS_H[[#This Row],[IDFRANGRAPHS]],STEAMER_H[],COLUMN(STEAMER_H[HR]),FALSE)</f>
        <v>3</v>
      </c>
      <c r="K522" s="12">
        <f>VLOOKUP(MYRANKS_H[[#This Row],[IDFRANGRAPHS]],STEAMER_H[],COLUMN(STEAMER_H[R]),FALSE)</f>
        <v>12</v>
      </c>
      <c r="L522" s="12">
        <f>VLOOKUP(MYRANKS_H[[#This Row],[IDFRANGRAPHS]],STEAMER_H[],COLUMN(STEAMER_H[RBI]),FALSE)</f>
        <v>12</v>
      </c>
      <c r="M522" s="12">
        <f>VLOOKUP(MYRANKS_H[[#This Row],[IDFRANGRAPHS]],STEAMER_H[],COLUMN(STEAMER_H[BB]),FALSE)</f>
        <v>7</v>
      </c>
      <c r="N522" s="12">
        <f>VLOOKUP(MYRANKS_H[[#This Row],[IDFRANGRAPHS]],STEAMER_H[],COLUMN(STEAMER_H[SO]),FALSE)</f>
        <v>27</v>
      </c>
      <c r="O522" s="12">
        <f>VLOOKUP(MYRANKS_H[[#This Row],[IDFRANGRAPHS]],STEAMER_H[],COLUMN(STEAMER_H[SB]),FALSE)</f>
        <v>3</v>
      </c>
      <c r="P522" s="14">
        <f>MYRANKS_H[[#This Row],[H]]/MYRANKS_H[[#This Row],[AB]]</f>
        <v>0.24528301886792453</v>
      </c>
      <c r="Q522" s="26">
        <f>MYRANKS_H[[#This Row],[R]]/24.6-VLOOKUP(MYRANKS_H[[#This Row],[POS]],ReplacementLevel_H[],COLUMN(ReplacementLevel_H[R]),FALSE)</f>
        <v>-1.8821951219512196</v>
      </c>
      <c r="R522" s="26">
        <f>MYRANKS_H[[#This Row],[HR]]/10.4-VLOOKUP(MYRANKS_H[[#This Row],[POS]],ReplacementLevel_H[],COLUMN(ReplacementLevel_H[HR]),FALSE)</f>
        <v>-0.81153846153846165</v>
      </c>
      <c r="S522" s="26">
        <f>MYRANKS_H[[#This Row],[RBI]]/24.6-VLOOKUP(MYRANKS_H[[#This Row],[POS]],ReplacementLevel_H[],COLUMN(ReplacementLevel_H[RBI]),FALSE)</f>
        <v>-1.5521951219512196</v>
      </c>
      <c r="T522" s="26">
        <f>MYRANKS_H[[#This Row],[SB]]/9.4-VLOOKUP(MYRANKS_H[[#This Row],[POS]],ReplacementLevel_H[],COLUMN(ReplacementLevel_H[SB]),FALSE)</f>
        <v>-1.0208510638297874</v>
      </c>
      <c r="U522" s="26">
        <f>((MYRANKS_H[[#This Row],[H]]+1768)/(MYRANKS_H[[#This Row],[AB]]+6617)-0.267)/0.0024-VLOOKUP(MYRANKS_H[[#This Row],[POS]],ReplacementLevel_H[],COLUMN(ReplacementLevel_H[AVG]),FALSE)</f>
        <v>1.5482671426442704E-2</v>
      </c>
      <c r="V522" s="26">
        <f>MYRANKS_H[[#This Row],[RSGP]]+MYRANKS_H[[#This Row],[HRSGP]]+MYRANKS_H[[#This Row],[RBISGP]]+MYRANKS_H[[#This Row],[SBSGP]]+MYRANKS_H[[#This Row],[AVGSGP]]</f>
        <v>-5.2512970978442457</v>
      </c>
    </row>
    <row r="523" spans="1:22" ht="15" customHeight="1" x14ac:dyDescent="0.25">
      <c r="A523" s="7" t="s">
        <v>18716</v>
      </c>
      <c r="B523" s="8" t="str">
        <f>VLOOKUP(MYRANKS_H[[#This Row],[PLAYERID]],PLAYERIDMAP[],COLUMN(PLAYERIDMAP[LASTNAME]),FALSE)</f>
        <v>Jackson</v>
      </c>
      <c r="C523" s="11" t="str">
        <f>VLOOKUP(MYRANKS_H[[#This Row],[PLAYERID]],PLAYERIDMAP[],COLUMN(PLAYERIDMAP[FIRSTNAME]),FALSE)</f>
        <v xml:space="preserve">Ryan </v>
      </c>
      <c r="D523" s="11" t="str">
        <f>VLOOKUP(MYRANKS_H[[#This Row],[PLAYERID]],PLAYERIDMAP[],COLUMN(PLAYERIDMAP[TEAM]),FALSE)</f>
        <v>STL</v>
      </c>
      <c r="E523" s="11" t="str">
        <f>VLOOKUP(MYRANKS_H[[#This Row],[PLAYERID]],PLAYERIDMAP[],COLUMN(PLAYERIDMAP[POS]),FALSE)</f>
        <v>SS</v>
      </c>
      <c r="F523" s="11">
        <f>VLOOKUP(MYRANKS_H[[#This Row],[PLAYERID]],PLAYERIDMAP[],COLUMN(PLAYERIDMAP[IDFANGRAPHS]),FALSE)</f>
        <v>6596</v>
      </c>
      <c r="G523" s="12">
        <f>VLOOKUP(MYRANKS_H[[#This Row],[IDFRANGRAPHS]],STEAMER_H[],COLUMN(STEAMER_H[PA]),FALSE)</f>
        <v>100</v>
      </c>
      <c r="H523" s="12">
        <f>VLOOKUP(MYRANKS_H[[#This Row],[IDFRANGRAPHS]],STEAMER_H[],COLUMN(STEAMER_H[AB]),FALSE)</f>
        <v>91</v>
      </c>
      <c r="I523" s="12">
        <f>VLOOKUP(MYRANKS_H[[#This Row],[IDFRANGRAPHS]],STEAMER_H[],COLUMN(STEAMER_H[H]),FALSE)</f>
        <v>23</v>
      </c>
      <c r="J523" s="12">
        <f>VLOOKUP(MYRANKS_H[[#This Row],[IDFRANGRAPHS]],STEAMER_H[],COLUMN(STEAMER_H[HR]),FALSE)</f>
        <v>1</v>
      </c>
      <c r="K523" s="12">
        <f>VLOOKUP(MYRANKS_H[[#This Row],[IDFRANGRAPHS]],STEAMER_H[],COLUMN(STEAMER_H[R]),FALSE)</f>
        <v>9</v>
      </c>
      <c r="L523" s="12">
        <f>VLOOKUP(MYRANKS_H[[#This Row],[IDFRANGRAPHS]],STEAMER_H[],COLUMN(STEAMER_H[RBI]),FALSE)</f>
        <v>9</v>
      </c>
      <c r="M523" s="12">
        <f>VLOOKUP(MYRANKS_H[[#This Row],[IDFRANGRAPHS]],STEAMER_H[],COLUMN(STEAMER_H[BB]),FALSE)</f>
        <v>7</v>
      </c>
      <c r="N523" s="12">
        <f>VLOOKUP(MYRANKS_H[[#This Row],[IDFRANGRAPHS]],STEAMER_H[],COLUMN(STEAMER_H[SO]),FALSE)</f>
        <v>15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0.25274725274725274</v>
      </c>
      <c r="Q523" s="26">
        <f>MYRANKS_H[[#This Row],[R]]/24.6-VLOOKUP(MYRANKS_H[[#This Row],[POS]],ReplacementLevel_H[],COLUMN(ReplacementLevel_H[R]),FALSE)</f>
        <v>-1.7141463414634148</v>
      </c>
      <c r="R523" s="26">
        <f>MYRANKS_H[[#This Row],[HR]]/10.4-VLOOKUP(MYRANKS_H[[#This Row],[POS]],ReplacementLevel_H[],COLUMN(ReplacementLevel_H[HR]),FALSE)</f>
        <v>-0.80384615384615388</v>
      </c>
      <c r="S523" s="26">
        <f>MYRANKS_H[[#This Row],[RBI]]/24.6-VLOOKUP(MYRANKS_H[[#This Row],[POS]],ReplacementLevel_H[],COLUMN(ReplacementLevel_H[RBI]),FALSE)</f>
        <v>-1.5741463414634147</v>
      </c>
      <c r="T523" s="26">
        <f>MYRANKS_H[[#This Row],[SB]]/9.4-VLOOKUP(MYRANKS_H[[#This Row],[POS]],ReplacementLevel_H[],COLUMN(ReplacementLevel_H[SB]),FALSE)</f>
        <v>-1.3636170212765957</v>
      </c>
      <c r="U523" s="26">
        <f>((MYRANKS_H[[#This Row],[H]]+1768)/(MYRANKS_H[[#This Row],[AB]]+6617)-0.267)/0.0024-VLOOKUP(MYRANKS_H[[#This Row],[POS]],ReplacementLevel_H[],COLUMN(ReplacementLevel_H[AVG]),FALSE)</f>
        <v>0.12776386404292764</v>
      </c>
      <c r="V523" s="26">
        <f>MYRANKS_H[[#This Row],[RSGP]]+MYRANKS_H[[#This Row],[HRSGP]]+MYRANKS_H[[#This Row],[RBISGP]]+MYRANKS_H[[#This Row],[SBSGP]]+MYRANKS_H[[#This Row],[AVGSGP]]</f>
        <v>-5.327991994006652</v>
      </c>
    </row>
    <row r="524" spans="1:22" ht="15" customHeight="1" x14ac:dyDescent="0.25">
      <c r="A524" s="8" t="s">
        <v>20664</v>
      </c>
      <c r="B524" s="15" t="str">
        <f>VLOOKUP(MYRANKS_H[[#This Row],[PLAYERID]],PLAYERIDMAP[],COLUMN(PLAYERIDMAP[LASTNAME]),FALSE)</f>
        <v>Vizquel</v>
      </c>
      <c r="C524" s="12" t="str">
        <f>VLOOKUP(MYRANKS_H[[#This Row],[PLAYERID]],PLAYERIDMAP[],COLUMN(PLAYERIDMAP[FIRSTNAME]),FALSE)</f>
        <v xml:space="preserve">Omar </v>
      </c>
      <c r="D524" s="12" t="str">
        <f>VLOOKUP(MYRANKS_H[[#This Row],[PLAYERID]],PLAYERIDMAP[],COLUMN(PLAYERIDMAP[TEAM]),FALSE)</f>
        <v>TOR</v>
      </c>
      <c r="E524" s="12" t="str">
        <f>VLOOKUP(MYRANKS_H[[#This Row],[PLAYERID]],PLAYERIDMAP[],COLUMN(PLAYERIDMAP[POS]),FALSE)</f>
        <v>SS</v>
      </c>
      <c r="F524" s="12">
        <f>VLOOKUP(MYRANKS_H[[#This Row],[PLAYERID]],PLAYERIDMAP[],COLUMN(PLAYERIDMAP[IDFANGRAPHS]),FALSE)</f>
        <v>411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23</v>
      </c>
      <c r="J524" s="12">
        <f>VLOOKUP(MYRANKS_H[[#This Row],[IDFRANGRAPHS]],STEAMER_H[],COLUMN(STEAMER_H[HR]),FALSE)</f>
        <v>0</v>
      </c>
      <c r="K524" s="12">
        <f>VLOOKUP(MYRANKS_H[[#This Row],[IDFRANGRAPHS]],STEAMER_H[],COLUMN(STEAMER_H[R]),FALSE)</f>
        <v>10</v>
      </c>
      <c r="L524" s="12">
        <f>VLOOKUP(MYRANKS_H[[#This Row],[IDFRANGRAPHS]],STEAMER_H[],COLUMN(STEAMER_H[RBI]),FALSE)</f>
        <v>8</v>
      </c>
      <c r="M524" s="12">
        <f>VLOOKUP(MYRANKS_H[[#This Row],[IDFRANGRAPHS]],STEAMER_H[],COLUMN(STEAMER_H[BB]),FALSE)</f>
        <v>6</v>
      </c>
      <c r="N524" s="12">
        <f>VLOOKUP(MYRANKS_H[[#This Row],[IDFRANGRAPHS]],STEAMER_H[],COLUMN(STEAMER_H[SO]),FALSE)</f>
        <v>12</v>
      </c>
      <c r="O524" s="12">
        <f>VLOOKUP(MYRANKS_H[[#This Row],[IDFRANGRAPHS]],STEAMER_H[],COLUMN(STEAMER_H[SB]),FALSE)</f>
        <v>2</v>
      </c>
      <c r="P524" s="14">
        <f>MYRANKS_H[[#This Row],[H]]/MYRANKS_H[[#This Row],[AB]]</f>
        <v>0.25</v>
      </c>
      <c r="Q524" s="26">
        <f>MYRANKS_H[[#This Row],[R]]/24.6-VLOOKUP(MYRANKS_H[[#This Row],[POS]],ReplacementLevel_H[],COLUMN(ReplacementLevel_H[R]),FALSE)</f>
        <v>-1.6734959349593497</v>
      </c>
      <c r="R524" s="26">
        <f>MYRANKS_H[[#This Row],[HR]]/10.4-VLOOKUP(MYRANKS_H[[#This Row],[POS]],ReplacementLevel_H[],COLUMN(ReplacementLevel_H[HR]),FALSE)</f>
        <v>-0.9</v>
      </c>
      <c r="S524" s="26">
        <f>MYRANKS_H[[#This Row],[RBI]]/24.6-VLOOKUP(MYRANKS_H[[#This Row],[POS]],ReplacementLevel_H[],COLUMN(ReplacementLevel_H[RBI]),FALSE)</f>
        <v>-1.6147967479674796</v>
      </c>
      <c r="T524" s="26">
        <f>MYRANKS_H[[#This Row],[SB]]/9.4-VLOOKUP(MYRANKS_H[[#This Row],[POS]],ReplacementLevel_H[],COLUMN(ReplacementLevel_H[SB]),FALSE)</f>
        <v>-1.2572340425531914</v>
      </c>
      <c r="U524" s="26">
        <f>((MYRANKS_H[[#This Row],[H]]+1768)/(MYRANKS_H[[#This Row],[AB]]+6617)-0.267)/0.0024-VLOOKUP(MYRANKS_H[[#This Row],[POS]],ReplacementLevel_H[],COLUMN(ReplacementLevel_H[AVG]),FALSE)</f>
        <v>0.11118199433595291</v>
      </c>
      <c r="V524" s="26">
        <f>MYRANKS_H[[#This Row],[RSGP]]+MYRANKS_H[[#This Row],[HRSGP]]+MYRANKS_H[[#This Row],[RBISGP]]+MYRANKS_H[[#This Row],[SBSGP]]+MYRANKS_H[[#This Row],[AVGSGP]]</f>
        <v>-5.3343447311440677</v>
      </c>
    </row>
    <row r="525" spans="1:22" x14ac:dyDescent="0.25">
      <c r="A525" s="8" t="s">
        <v>19746</v>
      </c>
      <c r="B525" s="15" t="str">
        <f>VLOOKUP(MYRANKS_H[[#This Row],[PLAYERID]],PLAYERIDMAP[],COLUMN(PLAYERIDMAP[LASTNAME]),FALSE)</f>
        <v>Pena</v>
      </c>
      <c r="C525" s="12" t="str">
        <f>VLOOKUP(MYRANKS_H[[#This Row],[PLAYERID]],PLAYERIDMAP[],COLUMN(PLAYERIDMAP[FIRSTNAME]),FALSE)</f>
        <v xml:space="preserve">Ramiro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SS</v>
      </c>
      <c r="F525" s="12">
        <f>VLOOKUP(MYRANKS_H[[#This Row],[PLAYERID]],PLAYERIDMAP[],COLUMN(PLAYERIDMAP[IDFANGRAPHS]),FALSE)</f>
        <v>8841</v>
      </c>
      <c r="G525" s="12">
        <f>VLOOKUP(MYRANKS_H[[#This Row],[IDFRANGRAPHS]],STEAMER_H[],COLUMN(STEAMER_H[PA]),FALSE)</f>
        <v>100</v>
      </c>
      <c r="H525" s="12">
        <f>VLOOKUP(MYRANKS_H[[#This Row],[IDFRANGRAPHS]],STEAMER_H[],COLUMN(STEAMER_H[AB]),FALSE)</f>
        <v>91</v>
      </c>
      <c r="I525" s="12">
        <f>VLOOKUP(MYRANKS_H[[#This Row],[IDFRANGRAPHS]],STEAMER_H[],COLUMN(STEAMER_H[H]),FALSE)</f>
        <v>22</v>
      </c>
      <c r="J525" s="12">
        <f>VLOOKUP(MYRANKS_H[[#This Row],[IDFRANGRAPHS]],STEAMER_H[],COLUMN(STEAMER_H[HR]),FALSE)</f>
        <v>1</v>
      </c>
      <c r="K525" s="12">
        <f>VLOOKUP(MYRANKS_H[[#This Row],[IDFRANGRAPHS]],STEAMER_H[],COLUMN(STEAMER_H[R]),FALSE)</f>
        <v>10</v>
      </c>
      <c r="L525" s="12">
        <f>VLOOKUP(MYRANKS_H[[#This Row],[IDFRANGRAPHS]],STEAMER_H[],COLUMN(STEAMER_H[RBI]),FALSE)</f>
        <v>9</v>
      </c>
      <c r="M525" s="12">
        <f>VLOOKUP(MYRANKS_H[[#This Row],[IDFRANGRAPHS]],STEAMER_H[],COLUMN(STEAMER_H[BB]),FALSE)</f>
        <v>7</v>
      </c>
      <c r="N525" s="12">
        <f>VLOOKUP(MYRANKS_H[[#This Row],[IDFRANGRAPHS]],STEAMER_H[],COLUMN(STEAMER_H[SO]),FALSE)</f>
        <v>18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0.24175824175824176</v>
      </c>
      <c r="Q525" s="26">
        <f>MYRANKS_H[[#This Row],[R]]/24.6-VLOOKUP(MYRANKS_H[[#This Row],[POS]],ReplacementLevel_H[],COLUMN(ReplacementLevel_H[R]),FALSE)</f>
        <v>-1.6734959349593497</v>
      </c>
      <c r="R525" s="26">
        <f>MYRANKS_H[[#This Row],[HR]]/10.4-VLOOKUP(MYRANKS_H[[#This Row],[POS]],ReplacementLevel_H[],COLUMN(ReplacementLevel_H[HR]),FALSE)</f>
        <v>-0.80384615384615388</v>
      </c>
      <c r="S525" s="26">
        <f>MYRANKS_H[[#This Row],[RBI]]/24.6-VLOOKUP(MYRANKS_H[[#This Row],[POS]],ReplacementLevel_H[],COLUMN(ReplacementLevel_H[RBI]),FALSE)</f>
        <v>-1.5741463414634147</v>
      </c>
      <c r="T525" s="26">
        <f>MYRANKS_H[[#This Row],[SB]]/9.4-VLOOKUP(MYRANKS_H[[#This Row],[POS]],ReplacementLevel_H[],COLUMN(ReplacementLevel_H[SB]),FALSE)</f>
        <v>-1.3636170212765957</v>
      </c>
      <c r="U525" s="26">
        <f>((MYRANKS_H[[#This Row],[H]]+1768)/(MYRANKS_H[[#This Row],[AB]]+6617)-0.267)/0.0024-VLOOKUP(MYRANKS_H[[#This Row],[POS]],ReplacementLevel_H[],COLUMN(ReplacementLevel_H[AVG]),FALSE)</f>
        <v>6.5648976346648041E-2</v>
      </c>
      <c r="V525" s="26">
        <f>MYRANKS_H[[#This Row],[RSGP]]+MYRANKS_H[[#This Row],[HRSGP]]+MYRANKS_H[[#This Row],[RBISGP]]+MYRANKS_H[[#This Row],[SBSGP]]+MYRANKS_H[[#This Row],[AVGSGP]]</f>
        <v>-5.349456475198866</v>
      </c>
    </row>
    <row r="526" spans="1:22" ht="15" customHeight="1" x14ac:dyDescent="0.25">
      <c r="A526" s="7" t="s">
        <v>19358</v>
      </c>
      <c r="B526" s="8" t="str">
        <f>VLOOKUP(MYRANKS_H[[#This Row],[PLAYERID]],PLAYERIDMAP[],COLUMN(PLAYERIDMAP[LASTNAME]),FALSE)</f>
        <v>Mesa</v>
      </c>
      <c r="C526" s="11" t="str">
        <f>VLOOKUP(MYRANKS_H[[#This Row],[PLAYERID]],PLAYERIDMAP[],COLUMN(PLAYERIDMAP[FIRSTNAME]),FALSE)</f>
        <v xml:space="preserve">Melky </v>
      </c>
      <c r="D526" s="11" t="str">
        <f>VLOOKUP(MYRANKS_H[[#This Row],[PLAYERID]],PLAYERIDMAP[],COLUMN(PLAYERIDMAP[TEAM]),FALSE)</f>
        <v>NYY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447</v>
      </c>
      <c r="G526" s="12">
        <f>VLOOKUP(MYRANKS_H[[#This Row],[IDFRANGRAPHS]],STEAMER_H[],COLUMN(STEAMER_H[PA]),FALSE)</f>
        <v>100</v>
      </c>
      <c r="H526" s="12">
        <f>VLOOKUP(MYRANKS_H[[#This Row],[IDFRANGRAPHS]],STEAMER_H[],COLUMN(STEAMER_H[AB]),FALSE)</f>
        <v>91</v>
      </c>
      <c r="I526" s="12">
        <f>VLOOKUP(MYRANKS_H[[#This Row],[IDFRANGRAPHS]],STEAMER_H[],COLUMN(STEAMER_H[H]),FALSE)</f>
        <v>21</v>
      </c>
      <c r="J526" s="12">
        <f>VLOOKUP(MYRANKS_H[[#This Row],[IDFRANGRAPHS]],STEAMER_H[],COLUMN(STEAMER_H[HR]),FALSE)</f>
        <v>3</v>
      </c>
      <c r="K526" s="12">
        <f>VLOOKUP(MYRANKS_H[[#This Row],[IDFRANGRAPHS]],STEAMER_H[],COLUMN(STEAMER_H[R]),FALSE)</f>
        <v>11</v>
      </c>
      <c r="L526" s="12">
        <f>VLOOKUP(MYRANKS_H[[#This Row],[IDFRANGRAPHS]],STEAMER_H[],COLUMN(STEAMER_H[RBI]),FALSE)</f>
        <v>11</v>
      </c>
      <c r="M526" s="12">
        <f>VLOOKUP(MYRANKS_H[[#This Row],[IDFRANGRAPHS]],STEAMER_H[],COLUMN(STEAMER_H[BB]),FALSE)</f>
        <v>6</v>
      </c>
      <c r="N526" s="12">
        <f>VLOOKUP(MYRANKS_H[[#This Row],[IDFRANGRAPHS]],STEAMER_H[],COLUMN(STEAMER_H[SO]),FALSE)</f>
        <v>26</v>
      </c>
      <c r="O526" s="12">
        <f>VLOOKUP(MYRANKS_H[[#This Row],[IDFRANGRAPHS]],STEAMER_H[],COLUMN(STEAMER_H[SB]),FALSE)</f>
        <v>4</v>
      </c>
      <c r="P526" s="14">
        <f>MYRANKS_H[[#This Row],[H]]/MYRANKS_H[[#This Row],[AB]]</f>
        <v>0.23076923076923078</v>
      </c>
      <c r="Q526" s="26">
        <f>MYRANKS_H[[#This Row],[R]]/24.6-VLOOKUP(MYRANKS_H[[#This Row],[POS]],ReplacementLevel_H[],COLUMN(ReplacementLevel_H[R]),FALSE)</f>
        <v>-1.9228455284552846</v>
      </c>
      <c r="R526" s="26">
        <f>MYRANKS_H[[#This Row],[HR]]/10.4-VLOOKUP(MYRANKS_H[[#This Row],[POS]],ReplacementLevel_H[],COLUMN(ReplacementLevel_H[HR]),FALSE)</f>
        <v>-0.81153846153846165</v>
      </c>
      <c r="S526" s="26">
        <f>MYRANKS_H[[#This Row],[RBI]]/24.6-VLOOKUP(MYRANKS_H[[#This Row],[POS]],ReplacementLevel_H[],COLUMN(ReplacementLevel_H[RBI]),FALSE)</f>
        <v>-1.5928455284552845</v>
      </c>
      <c r="T526" s="26">
        <f>MYRANKS_H[[#This Row],[SB]]/9.4-VLOOKUP(MYRANKS_H[[#This Row],[POS]],ReplacementLevel_H[],COLUMN(ReplacementLevel_H[SB]),FALSE)</f>
        <v>-0.91446808510638311</v>
      </c>
      <c r="U526" s="26">
        <f>((MYRANKS_H[[#This Row],[H]]+1768)/(MYRANKS_H[[#This Row],[AB]]+6617)-0.267)/0.0024-VLOOKUP(MYRANKS_H[[#This Row],[POS]],ReplacementLevel_H[],COLUMN(ReplacementLevel_H[AVG]),FALSE)</f>
        <v>-4.6465911349631558E-2</v>
      </c>
      <c r="V526" s="26">
        <f>MYRANKS_H[[#This Row],[RSGP]]+MYRANKS_H[[#This Row],[HRSGP]]+MYRANKS_H[[#This Row],[RBISGP]]+MYRANKS_H[[#This Row],[SBSGP]]+MYRANKS_H[[#This Row],[AVGSGP]]</f>
        <v>-5.2881635149050457</v>
      </c>
    </row>
    <row r="527" spans="1:22" ht="15" customHeight="1" x14ac:dyDescent="0.25">
      <c r="A527" s="8" t="s">
        <v>19528</v>
      </c>
      <c r="B527" s="15" t="str">
        <f>VLOOKUP(MYRANKS_H[[#This Row],[PLAYERID]],PLAYERIDMAP[],COLUMN(PLAYERIDMAP[LASTNAME]),FALSE)</f>
        <v>Neal</v>
      </c>
      <c r="C527" s="12" t="str">
        <f>VLOOKUP(MYRANKS_H[[#This Row],[PLAYERID]],PLAYERIDMAP[],COLUMN(PLAYERIDMAP[FIRSTNAME]),FALSE)</f>
        <v xml:space="preserve">Thomas </v>
      </c>
      <c r="D527" s="12" t="str">
        <f>VLOOKUP(MYRANKS_H[[#This Row],[PLAYERID]],PLAYERIDMAP[],COLUMN(PLAYERIDMAP[TEAM]),FALSE)</f>
        <v>CLE</v>
      </c>
      <c r="E527" s="12" t="str">
        <f>VLOOKUP(MYRANKS_H[[#This Row],[PLAYERID]],PLAYERIDMAP[],COLUMN(PLAYERIDMAP[POS]),FALSE)</f>
        <v>OF</v>
      </c>
      <c r="F527" s="12">
        <f>VLOOKUP(MYRANKS_H[[#This Row],[PLAYERID]],PLAYERIDMAP[],COLUMN(PLAYERIDMAP[IDFANGRAPHS]),FALSE)</f>
        <v>9461</v>
      </c>
      <c r="G527" s="12">
        <f>VLOOKUP(MYRANKS_H[[#This Row],[IDFRANGRAPHS]],STEAMER_H[],COLUMN(STEAMER_H[PA]),FALSE)</f>
        <v>106</v>
      </c>
      <c r="H527" s="12">
        <f>VLOOKUP(MYRANKS_H[[#This Row],[IDFRANGRAPHS]],STEAMER_H[],COLUMN(STEAMER_H[AB]),FALSE)</f>
        <v>96</v>
      </c>
      <c r="I527" s="12">
        <f>VLOOKUP(MYRANKS_H[[#This Row],[IDFRANGRAPHS]],STEAMER_H[],COLUMN(STEAMER_H[H]),FALSE)</f>
        <v>26</v>
      </c>
      <c r="J527" s="12">
        <f>VLOOKUP(MYRANKS_H[[#This Row],[IDFRANGRAPHS]],STEAMER_H[],COLUMN(STEAMER_H[HR]),FALSE)</f>
        <v>2</v>
      </c>
      <c r="K527" s="12">
        <f>VLOOKUP(MYRANKS_H[[#This Row],[IDFRANGRAPHS]],STEAMER_H[],COLUMN(STEAMER_H[R]),FALSE)</f>
        <v>12</v>
      </c>
      <c r="L527" s="12">
        <f>VLOOKUP(MYRANKS_H[[#This Row],[IDFRANGRAPHS]],STEAMER_H[],COLUMN(STEAMER_H[RBI]),FALSE)</f>
        <v>12</v>
      </c>
      <c r="M527" s="12">
        <f>VLOOKUP(MYRANKS_H[[#This Row],[IDFRANGRAPHS]],STEAMER_H[],COLUMN(STEAMER_H[BB]),FALSE)</f>
        <v>7</v>
      </c>
      <c r="N527" s="12">
        <f>VLOOKUP(MYRANKS_H[[#This Row],[IDFRANGRAPHS]],STEAMER_H[],COLUMN(STEAMER_H[SO]),FALSE)</f>
        <v>19</v>
      </c>
      <c r="O527" s="12">
        <f>VLOOKUP(MYRANKS_H[[#This Row],[IDFRANGRAPHS]],STEAMER_H[],COLUMN(STEAMER_H[SB]),FALSE)</f>
        <v>2</v>
      </c>
      <c r="P527" s="14">
        <f>MYRANKS_H[[#This Row],[H]]/MYRANKS_H[[#This Row],[AB]]</f>
        <v>0.27083333333333331</v>
      </c>
      <c r="Q527" s="26">
        <f>MYRANKS_H[[#This Row],[R]]/24.6-VLOOKUP(MYRANKS_H[[#This Row],[POS]],ReplacementLevel_H[],COLUMN(ReplacementLevel_H[R]),FALSE)</f>
        <v>-1.8821951219512196</v>
      </c>
      <c r="R527" s="26">
        <f>MYRANKS_H[[#This Row],[HR]]/10.4-VLOOKUP(MYRANKS_H[[#This Row],[POS]],ReplacementLevel_H[],COLUMN(ReplacementLevel_H[HR]),FALSE)</f>
        <v>-0.9076923076923078</v>
      </c>
      <c r="S527" s="26">
        <f>MYRANKS_H[[#This Row],[RBI]]/24.6-VLOOKUP(MYRANKS_H[[#This Row],[POS]],ReplacementLevel_H[],COLUMN(ReplacementLevel_H[RBI]),FALSE)</f>
        <v>-1.5521951219512196</v>
      </c>
      <c r="T527" s="26">
        <f>MYRANKS_H[[#This Row],[SB]]/9.4-VLOOKUP(MYRANKS_H[[#This Row],[POS]],ReplacementLevel_H[],COLUMN(ReplacementLevel_H[SB]),FALSE)</f>
        <v>-1.1272340425531915</v>
      </c>
      <c r="U527" s="26">
        <f>((MYRANKS_H[[#This Row],[H]]+1768)/(MYRANKS_H[[#This Row],[AB]]+6617)-0.267)/0.0024-VLOOKUP(MYRANKS_H[[#This Row],[POS]],ReplacementLevel_H[],COLUMN(ReplacementLevel_H[AVG]),FALSE)</f>
        <v>0.18110978698046892</v>
      </c>
      <c r="V527" s="26">
        <f>MYRANKS_H[[#This Row],[RSGP]]+MYRANKS_H[[#This Row],[HRSGP]]+MYRANKS_H[[#This Row],[RBISGP]]+MYRANKS_H[[#This Row],[SBSGP]]+MYRANKS_H[[#This Row],[AVGSGP]]</f>
        <v>-5.2882068071674695</v>
      </c>
    </row>
    <row r="528" spans="1:22" ht="15" customHeight="1" x14ac:dyDescent="0.25">
      <c r="A528" s="7" t="s">
        <v>18822</v>
      </c>
      <c r="B528" s="8" t="str">
        <f>VLOOKUP(MYRANKS_H[[#This Row],[PLAYERID]],PLAYERIDMAP[],COLUMN(PLAYERIDMAP[LASTNAME]),FALSE)</f>
        <v>Kalish</v>
      </c>
      <c r="C528" s="11" t="str">
        <f>VLOOKUP(MYRANKS_H[[#This Row],[PLAYERID]],PLAYERIDMAP[],COLUMN(PLAYERIDMAP[FIRSTNAME]),FALSE)</f>
        <v xml:space="preserve">Ryan </v>
      </c>
      <c r="D528" s="11" t="str">
        <f>VLOOKUP(MYRANKS_H[[#This Row],[PLAYERID]],PLAYERIDMAP[],COLUMN(PLAYERIDMAP[TEAM]),FALSE)</f>
        <v>BOS</v>
      </c>
      <c r="E528" s="11" t="str">
        <f>VLOOKUP(MYRANKS_H[[#This Row],[PLAYERID]],PLAYERIDMAP[],COLUMN(PLAYERIDMAP[POS]),FALSE)</f>
        <v>OF</v>
      </c>
      <c r="F528" s="11">
        <f>VLOOKUP(MYRANKS_H[[#This Row],[PLAYERID]],PLAYERIDMAP[],COLUMN(PLAYERIDMAP[IDFANGRAPHS]),FALSE)</f>
        <v>6962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90</v>
      </c>
      <c r="I528" s="12">
        <f>VLOOKUP(MYRANKS_H[[#This Row],[IDFRANGRAPHS]],STEAMER_H[],COLUMN(STEAMER_H[H]),FALSE)</f>
        <v>22</v>
      </c>
      <c r="J528" s="12">
        <f>VLOOKUP(MYRANKS_H[[#This Row],[IDFRANGRAPHS]],STEAMER_H[],COLUMN(STEAMER_H[HR]),FALSE)</f>
        <v>2</v>
      </c>
      <c r="K528" s="12">
        <f>VLOOKUP(MYRANKS_H[[#This Row],[IDFRANGRAPHS]],STEAMER_H[],COLUMN(STEAMER_H[R]),FALSE)</f>
        <v>11</v>
      </c>
      <c r="L528" s="12">
        <f>VLOOKUP(MYRANKS_H[[#This Row],[IDFRANGRAPHS]],STEAMER_H[],COLUMN(STEAMER_H[RBI]),FALSE)</f>
        <v>11</v>
      </c>
      <c r="M528" s="12">
        <f>VLOOKUP(MYRANKS_H[[#This Row],[IDFRANGRAPHS]],STEAMER_H[],COLUMN(STEAMER_H[BB]),FALSE)</f>
        <v>8</v>
      </c>
      <c r="N528" s="12">
        <f>VLOOKUP(MYRANKS_H[[#This Row],[IDFRANGRAPHS]],STEAMER_H[],COLUMN(STEAMER_H[SO]),FALSE)</f>
        <v>20</v>
      </c>
      <c r="O528" s="12">
        <f>VLOOKUP(MYRANKS_H[[#This Row],[IDFRANGRAPHS]],STEAMER_H[],COLUMN(STEAMER_H[SB]),FALSE)</f>
        <v>4</v>
      </c>
      <c r="P528" s="14">
        <f>MYRANKS_H[[#This Row],[H]]/MYRANKS_H[[#This Row],[AB]]</f>
        <v>0.24444444444444444</v>
      </c>
      <c r="Q528" s="26">
        <f>MYRANKS_H[[#This Row],[R]]/24.6-VLOOKUP(MYRANKS_H[[#This Row],[POS]],ReplacementLevel_H[],COLUMN(ReplacementLevel_H[R]),FALSE)</f>
        <v>-1.9228455284552846</v>
      </c>
      <c r="R528" s="26">
        <f>MYRANKS_H[[#This Row],[HR]]/10.4-VLOOKUP(MYRANKS_H[[#This Row],[POS]],ReplacementLevel_H[],COLUMN(ReplacementLevel_H[HR]),FALSE)</f>
        <v>-0.9076923076923078</v>
      </c>
      <c r="S528" s="26">
        <f>MYRANKS_H[[#This Row],[RBI]]/24.6-VLOOKUP(MYRANKS_H[[#This Row],[POS]],ReplacementLevel_H[],COLUMN(ReplacementLevel_H[RBI]),FALSE)</f>
        <v>-1.5928455284552845</v>
      </c>
      <c r="T528" s="26">
        <f>MYRANKS_H[[#This Row],[SB]]/9.4-VLOOKUP(MYRANKS_H[[#This Row],[POS]],ReplacementLevel_H[],COLUMN(ReplacementLevel_H[SB]),FALSE)</f>
        <v>-0.91446808510638311</v>
      </c>
      <c r="U528" s="26">
        <f>((MYRANKS_H[[#This Row],[H]]+1768)/(MYRANKS_H[[#This Row],[AB]]+6617)-0.267)/0.0024-VLOOKUP(MYRANKS_H[[#This Row],[POS]],ReplacementLevel_H[],COLUMN(ReplacementLevel_H[AVG]),FALSE)</f>
        <v>3.2226529496534151E-2</v>
      </c>
      <c r="V528" s="26">
        <f>MYRANKS_H[[#This Row],[RSGP]]+MYRANKS_H[[#This Row],[HRSGP]]+MYRANKS_H[[#This Row],[RBISGP]]+MYRANKS_H[[#This Row],[SBSGP]]+MYRANKS_H[[#This Row],[AVGSGP]]</f>
        <v>-5.3056249202127264</v>
      </c>
    </row>
    <row r="529" spans="1:22" x14ac:dyDescent="0.25">
      <c r="A529" s="7" t="s">
        <v>19170</v>
      </c>
      <c r="B529" s="8" t="str">
        <f>VLOOKUP(MYRANKS_H[[#This Row],[PLAYERID]],PLAYERIDMAP[],COLUMN(PLAYERIDMAP[LASTNAME]),FALSE)</f>
        <v>Marisnick</v>
      </c>
      <c r="C529" s="11" t="str">
        <f>VLOOKUP(MYRANKS_H[[#This Row],[PLAYERID]],PLAYERIDMAP[],COLUMN(PLAYERIDMAP[FIRSTNAME]),FALSE)</f>
        <v xml:space="preserve">Jake </v>
      </c>
      <c r="D529" s="11" t="str">
        <f>VLOOKUP(MYRANKS_H[[#This Row],[PLAYERID]],PLAYERIDMAP[],COLUMN(PLAYERIDMAP[TEAM]),FALSE)</f>
        <v>MIA</v>
      </c>
      <c r="E529" s="11" t="str">
        <f>VLOOKUP(MYRANKS_H[[#This Row],[PLAYERID]],PLAYERIDMAP[],COLUMN(PLAYERIDMAP[POS]),FALSE)</f>
        <v>OF</v>
      </c>
      <c r="F529" s="11" t="str">
        <f>VLOOKUP(MYRANKS_H[[#This Row],[PLAYERID]],PLAYERIDMAP[],COLUMN(PLAYERIDMAP[IDFANGRAPHS]),FALSE)</f>
        <v>sa501252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92</v>
      </c>
      <c r="I529" s="12">
        <f>VLOOKUP(MYRANKS_H[[#This Row],[IDFRANGRAPHS]],STEAMER_H[],COLUMN(STEAMER_H[H]),FALSE)</f>
        <v>22</v>
      </c>
      <c r="J529" s="12">
        <f>VLOOKUP(MYRANKS_H[[#This Row],[IDFRANGRAPHS]],STEAMER_H[],COLUMN(STEAMER_H[HR]),FALSE)</f>
        <v>2</v>
      </c>
      <c r="K529" s="12">
        <f>VLOOKUP(MYRANKS_H[[#This Row],[IDFRANGRAPHS]],STEAMER_H[],COLUMN(STEAMER_H[R]),FALSE)</f>
        <v>11</v>
      </c>
      <c r="L529" s="12">
        <f>VLOOKUP(MYRANKS_H[[#This Row],[IDFRANGRAPHS]],STEAMER_H[],COLUMN(STEAMER_H[RBI]),FALSE)</f>
        <v>9</v>
      </c>
      <c r="M529" s="12">
        <f>VLOOKUP(MYRANKS_H[[#This Row],[IDFRANGRAPHS]],STEAMER_H[],COLUMN(STEAMER_H[BB]),FALSE)</f>
        <v>5</v>
      </c>
      <c r="N529" s="12">
        <f>VLOOKUP(MYRANKS_H[[#This Row],[IDFRANGRAPHS]],STEAMER_H[],COLUMN(STEAMER_H[SO]),FALSE)</f>
        <v>20</v>
      </c>
      <c r="O529" s="12">
        <f>VLOOKUP(MYRANKS_H[[#This Row],[IDFRANGRAPHS]],STEAMER_H[],COLUMN(STEAMER_H[SB]),FALSE)</f>
        <v>5</v>
      </c>
      <c r="P529" s="14">
        <f>MYRANKS_H[[#This Row],[H]]/MYRANKS_H[[#This Row],[AB]]</f>
        <v>0.2391304347826087</v>
      </c>
      <c r="Q529" s="26">
        <f>MYRANKS_H[[#This Row],[R]]/24.6-VLOOKUP(MYRANKS_H[[#This Row],[POS]],ReplacementLevel_H[],COLUMN(ReplacementLevel_H[R]),FALSE)</f>
        <v>-1.9228455284552846</v>
      </c>
      <c r="R529" s="26">
        <f>MYRANKS_H[[#This Row],[HR]]/10.4-VLOOKUP(MYRANKS_H[[#This Row],[POS]],ReplacementLevel_H[],COLUMN(ReplacementLevel_H[HR]),FALSE)</f>
        <v>-0.9076923076923078</v>
      </c>
      <c r="S529" s="26">
        <f>MYRANKS_H[[#This Row],[RBI]]/24.6-VLOOKUP(MYRANKS_H[[#This Row],[POS]],ReplacementLevel_H[],COLUMN(ReplacementLevel_H[RBI]),FALSE)</f>
        <v>-1.6741463414634148</v>
      </c>
      <c r="T529" s="26">
        <f>MYRANKS_H[[#This Row],[SB]]/9.4-VLOOKUP(MYRANKS_H[[#This Row],[POS]],ReplacementLevel_H[],COLUMN(ReplacementLevel_H[SB]),FALSE)</f>
        <v>-0.80808510638297881</v>
      </c>
      <c r="U529" s="26">
        <f>((MYRANKS_H[[#This Row],[H]]+1768)/(MYRANKS_H[[#This Row],[AB]]+6617)-0.267)/0.0024-VLOOKUP(MYRANKS_H[[#This Row],[POS]],ReplacementLevel_H[],COLUMN(ReplacementLevel_H[AVG]),FALSE)</f>
        <v>-9.236349182812631E-4</v>
      </c>
      <c r="V529" s="26">
        <f>MYRANKS_H[[#This Row],[RSGP]]+MYRANKS_H[[#This Row],[HRSGP]]+MYRANKS_H[[#This Row],[RBISGP]]+MYRANKS_H[[#This Row],[SBSGP]]+MYRANKS_H[[#This Row],[AVGSGP]]</f>
        <v>-5.3136929189122677</v>
      </c>
    </row>
    <row r="530" spans="1:22" ht="15" customHeight="1" x14ac:dyDescent="0.25">
      <c r="A530" s="7" t="s">
        <v>18300</v>
      </c>
      <c r="B530" s="8" t="str">
        <f>VLOOKUP(MYRANKS_H[[#This Row],[PLAYERID]],PLAYERIDMAP[],COLUMN(PLAYERIDMAP[LASTNAME]),FALSE)</f>
        <v>Gonzalez</v>
      </c>
      <c r="C530" s="11" t="str">
        <f>VLOOKUP(MYRANKS_H[[#This Row],[PLAYERID]],PLAYERIDMAP[],COLUMN(PLAYERIDMAP[FIRSTNAME]),FALSE)</f>
        <v xml:space="preserve">Alex </v>
      </c>
      <c r="D530" s="11" t="str">
        <f>VLOOKUP(MYRANKS_H[[#This Row],[PLAYERID]],PLAYERIDMAP[],COLUMN(PLAYERIDMAP[TEAM]),FALSE)</f>
        <v>MIL</v>
      </c>
      <c r="E530" s="11" t="str">
        <f>VLOOKUP(MYRANKS_H[[#This Row],[PLAYERID]],PLAYERIDMAP[],COLUMN(PLAYERIDMAP[POS]),FALSE)</f>
        <v>SS</v>
      </c>
      <c r="F530" s="11">
        <f>VLOOKUP(MYRANKS_H[[#This Row],[PLAYERID]],PLAYERIDMAP[],COLUMN(PLAYERIDMAP[IDFANGRAPHS]),FALSE)</f>
        <v>520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93</v>
      </c>
      <c r="I530" s="12">
        <f>VLOOKUP(MYRANKS_H[[#This Row],[IDFRANGRAPHS]],STEAMER_H[],COLUMN(STEAMER_H[H]),FALSE)</f>
        <v>22</v>
      </c>
      <c r="J530" s="12">
        <f>VLOOKUP(MYRANKS_H[[#This Row],[IDFRANGRAPHS]],STEAMER_H[],COLUMN(STEAMER_H[HR]),FALSE)</f>
        <v>2</v>
      </c>
      <c r="K530" s="12">
        <f>VLOOKUP(MYRANKS_H[[#This Row],[IDFRANGRAPHS]],STEAMER_H[],COLUMN(STEAMER_H[R]),FALSE)</f>
        <v>9</v>
      </c>
      <c r="L530" s="12">
        <f>VLOOKUP(MYRANKS_H[[#This Row],[IDFRANGRAPHS]],STEAMER_H[],COLUMN(STEAMER_H[RBI]),FALSE)</f>
        <v>10</v>
      </c>
      <c r="M530" s="12">
        <f>VLOOKUP(MYRANKS_H[[#This Row],[IDFRANGRAPHS]],STEAMER_H[],COLUMN(STEAMER_H[BB]),FALSE)</f>
        <v>5</v>
      </c>
      <c r="N530" s="12">
        <f>VLOOKUP(MYRANKS_H[[#This Row],[IDFRANGRAPHS]],STEAMER_H[],COLUMN(STEAMER_H[SO]),FALSE)</f>
        <v>20</v>
      </c>
      <c r="O530" s="12">
        <f>VLOOKUP(MYRANKS_H[[#This Row],[IDFRANGRAPHS]],STEAMER_H[],COLUMN(STEAMER_H[SB]),FALSE)</f>
        <v>0</v>
      </c>
      <c r="P530" s="14">
        <f>MYRANKS_H[[#This Row],[H]]/MYRANKS_H[[#This Row],[AB]]</f>
        <v>0.23655913978494625</v>
      </c>
      <c r="Q530" s="26">
        <f>MYRANKS_H[[#This Row],[R]]/24.6-VLOOKUP(MYRANKS_H[[#This Row],[POS]],ReplacementLevel_H[],COLUMN(ReplacementLevel_H[R]),FALSE)</f>
        <v>-1.7141463414634148</v>
      </c>
      <c r="R530" s="26">
        <f>MYRANKS_H[[#This Row],[HR]]/10.4-VLOOKUP(MYRANKS_H[[#This Row],[POS]],ReplacementLevel_H[],COLUMN(ReplacementLevel_H[HR]),FALSE)</f>
        <v>-0.70769230769230773</v>
      </c>
      <c r="S530" s="26">
        <f>MYRANKS_H[[#This Row],[RBI]]/24.6-VLOOKUP(MYRANKS_H[[#This Row],[POS]],ReplacementLevel_H[],COLUMN(ReplacementLevel_H[RBI]),FALSE)</f>
        <v>-1.5334959349593495</v>
      </c>
      <c r="T530" s="26">
        <f>MYRANKS_H[[#This Row],[SB]]/9.4-VLOOKUP(MYRANKS_H[[#This Row],[POS]],ReplacementLevel_H[],COLUMN(ReplacementLevel_H[SB]),FALSE)</f>
        <v>-1.47</v>
      </c>
      <c r="U530" s="26">
        <f>((MYRANKS_H[[#This Row],[H]]+1768)/(MYRANKS_H[[#This Row],[AB]]+6617)-0.267)/0.0024-VLOOKUP(MYRANKS_H[[#This Row],[POS]],ReplacementLevel_H[],COLUMN(ReplacementLevel_H[AVG]),FALSE)</f>
        <v>3.2508693492286786E-2</v>
      </c>
      <c r="V530" s="26">
        <f>MYRANKS_H[[#This Row],[RSGP]]+MYRANKS_H[[#This Row],[HRSGP]]+MYRANKS_H[[#This Row],[RBISGP]]+MYRANKS_H[[#This Row],[SBSGP]]+MYRANKS_H[[#This Row],[AVGSGP]]</f>
        <v>-5.3928258906227855</v>
      </c>
    </row>
    <row r="531" spans="1:22" ht="15" customHeight="1" x14ac:dyDescent="0.25">
      <c r="A531" s="7" t="s">
        <v>18830</v>
      </c>
      <c r="B531" s="8" t="str">
        <f>VLOOKUP(MYRANKS_H[[#This Row],[PLAYERID]],PLAYERIDMAP[],COLUMN(PLAYERIDMAP[LASTNAME]),FALSE)</f>
        <v>Kearns</v>
      </c>
      <c r="C531" s="11" t="str">
        <f>VLOOKUP(MYRANKS_H[[#This Row],[PLAYERID]],PLAYERIDMAP[],COLUMN(PLAYERIDMAP[FIRSTNAME]),FALSE)</f>
        <v xml:space="preserve">Austin </v>
      </c>
      <c r="D531" s="11" t="str">
        <f>VLOOKUP(MYRANKS_H[[#This Row],[PLAYERID]],PLAYERIDMAP[],COLUMN(PLAYERIDMAP[TEAM]),FALSE)</f>
        <v>MIA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332</v>
      </c>
      <c r="G531" s="12">
        <f>VLOOKUP(MYRANKS_H[[#This Row],[IDFRANGRAPHS]],STEAMER_H[],COLUMN(STEAMER_H[PA]),FALSE)</f>
        <v>175</v>
      </c>
      <c r="H531" s="12">
        <f>VLOOKUP(MYRANKS_H[[#This Row],[IDFRANGRAPHS]],STEAMER_H[],COLUMN(STEAMER_H[AB]),FALSE)</f>
        <v>150</v>
      </c>
      <c r="I531" s="12">
        <f>VLOOKUP(MYRANKS_H[[#This Row],[IDFRANGRAPHS]],STEAMER_H[],COLUMN(STEAMER_H[H]),FALSE)</f>
        <v>34</v>
      </c>
      <c r="J531" s="12">
        <f>VLOOKUP(MYRANKS_H[[#This Row],[IDFRANGRAPHS]],STEAMER_H[],COLUMN(STEAMER_H[HR]),FALSE)</f>
        <v>3</v>
      </c>
      <c r="K531" s="12">
        <f>VLOOKUP(MYRANKS_H[[#This Row],[IDFRANGRAPHS]],STEAMER_H[],COLUMN(STEAMER_H[R]),FALSE)</f>
        <v>17</v>
      </c>
      <c r="L531" s="12">
        <f>VLOOKUP(MYRANKS_H[[#This Row],[IDFRANGRAPHS]],STEAMER_H[],COLUMN(STEAMER_H[RBI]),FALSE)</f>
        <v>16</v>
      </c>
      <c r="M531" s="12">
        <f>VLOOKUP(MYRANKS_H[[#This Row],[IDFRANGRAPHS]],STEAMER_H[],COLUMN(STEAMER_H[BB]),FALSE)</f>
        <v>19</v>
      </c>
      <c r="N531" s="12">
        <f>VLOOKUP(MYRANKS_H[[#This Row],[IDFRANGRAPHS]],STEAMER_H[],COLUMN(STEAMER_H[SO]),FALSE)</f>
        <v>43</v>
      </c>
      <c r="O531" s="12">
        <f>VLOOKUP(MYRANKS_H[[#This Row],[IDFRANGRAPHS]],STEAMER_H[],COLUMN(STEAMER_H[SB]),FALSE)</f>
        <v>1</v>
      </c>
      <c r="P531" s="14">
        <f>MYRANKS_H[[#This Row],[H]]/MYRANKS_H[[#This Row],[AB]]</f>
        <v>0.22666666666666666</v>
      </c>
      <c r="Q531" s="26">
        <f>MYRANKS_H[[#This Row],[R]]/24.6-VLOOKUP(MYRANKS_H[[#This Row],[POS]],ReplacementLevel_H[],COLUMN(ReplacementLevel_H[R]),FALSE)</f>
        <v>-1.6789430894308945</v>
      </c>
      <c r="R531" s="26">
        <f>MYRANKS_H[[#This Row],[HR]]/10.4-VLOOKUP(MYRANKS_H[[#This Row],[POS]],ReplacementLevel_H[],COLUMN(ReplacementLevel_H[HR]),FALSE)</f>
        <v>-0.81153846153846165</v>
      </c>
      <c r="S531" s="26">
        <f>MYRANKS_H[[#This Row],[RBI]]/24.6-VLOOKUP(MYRANKS_H[[#This Row],[POS]],ReplacementLevel_H[],COLUMN(ReplacementLevel_H[RBI]),FALSE)</f>
        <v>-1.3895934959349594</v>
      </c>
      <c r="T531" s="26">
        <f>MYRANKS_H[[#This Row],[SB]]/9.4-VLOOKUP(MYRANKS_H[[#This Row],[POS]],ReplacementLevel_H[],COLUMN(ReplacementLevel_H[SB]),FALSE)</f>
        <v>-1.2336170212765958</v>
      </c>
      <c r="U531" s="26">
        <f>((MYRANKS_H[[#This Row],[H]]+1768)/(MYRANKS_H[[#This Row],[AB]]+6617)-0.267)/0.0024-VLOOKUP(MYRANKS_H[[#This Row],[POS]],ReplacementLevel_H[],COLUMN(ReplacementLevel_H[AVG]),FALSE)</f>
        <v>-0.21487463671741541</v>
      </c>
      <c r="V531" s="26">
        <f>MYRANKS_H[[#This Row],[RSGP]]+MYRANKS_H[[#This Row],[HRSGP]]+MYRANKS_H[[#This Row],[RBISGP]]+MYRANKS_H[[#This Row],[SBSGP]]+MYRANKS_H[[#This Row],[AVGSGP]]</f>
        <v>-5.3285667048983276</v>
      </c>
    </row>
    <row r="532" spans="1:22" ht="15" customHeight="1" x14ac:dyDescent="0.25">
      <c r="A532" s="8" t="s">
        <v>20299</v>
      </c>
      <c r="B532" s="15" t="str">
        <f>VLOOKUP(MYRANKS_H[[#This Row],[PLAYERID]],PLAYERIDMAP[],COLUMN(PLAYERIDMAP[LASTNAME]),FALSE)</f>
        <v>Sierra</v>
      </c>
      <c r="C532" s="12" t="str">
        <f>VLOOKUP(MYRANKS_H[[#This Row],[PLAYERID]],PLAYERIDMAP[],COLUMN(PLAYERIDMAP[FIRSTNAME]),FALSE)</f>
        <v xml:space="preserve">Moises </v>
      </c>
      <c r="D532" s="12" t="str">
        <f>VLOOKUP(MYRANKS_H[[#This Row],[PLAYERID]],PLAYERIDMAP[],COLUMN(PLAYERIDMAP[TEAM]),FALSE)</f>
        <v>TOR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6050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91</v>
      </c>
      <c r="I532" s="12">
        <f>VLOOKUP(MYRANKS_H[[#This Row],[IDFRANGRAPHS]],STEAMER_H[],COLUMN(STEAMER_H[H]),FALSE)</f>
        <v>23</v>
      </c>
      <c r="J532" s="12">
        <f>VLOOKUP(MYRANKS_H[[#This Row],[IDFRANGRAPHS]],STEAMER_H[],COLUMN(STEAMER_H[HR]),FALSE)</f>
        <v>3</v>
      </c>
      <c r="K532" s="12">
        <f>VLOOKUP(MYRANKS_H[[#This Row],[IDFRANGRAPHS]],STEAMER_H[],COLUMN(STEAMER_H[R]),FALSE)</f>
        <v>11</v>
      </c>
      <c r="L532" s="12">
        <f>VLOOKUP(MYRANKS_H[[#This Row],[IDFRANGRAPHS]],STEAMER_H[],COLUMN(STEAMER_H[RBI]),FALSE)</f>
        <v>11</v>
      </c>
      <c r="M532" s="12">
        <f>VLOOKUP(MYRANKS_H[[#This Row],[IDFRANGRAPHS]],STEAMER_H[],COLUMN(STEAMER_H[BB]),FALSE)</f>
        <v>7</v>
      </c>
      <c r="N532" s="12">
        <f>VLOOKUP(MYRANKS_H[[#This Row],[IDFRANGRAPHS]],STEAMER_H[],COLUMN(STEAMER_H[SO]),FALSE)</f>
        <v>21</v>
      </c>
      <c r="O532" s="12">
        <f>VLOOKUP(MYRANKS_H[[#This Row],[IDFRANGRAPHS]],STEAMER_H[],COLUMN(STEAMER_H[SB]),FALSE)</f>
        <v>2</v>
      </c>
      <c r="P532" s="14">
        <f>MYRANKS_H[[#This Row],[H]]/MYRANKS_H[[#This Row],[AB]]</f>
        <v>0.25274725274725274</v>
      </c>
      <c r="Q532" s="26">
        <f>MYRANKS_H[[#This Row],[R]]/24.6-VLOOKUP(MYRANKS_H[[#This Row],[POS]],ReplacementLevel_H[],COLUMN(ReplacementLevel_H[R]),FALSE)</f>
        <v>-1.9228455284552846</v>
      </c>
      <c r="R532" s="26">
        <f>MYRANKS_H[[#This Row],[HR]]/10.4-VLOOKUP(MYRANKS_H[[#This Row],[POS]],ReplacementLevel_H[],COLUMN(ReplacementLevel_H[HR]),FALSE)</f>
        <v>-0.81153846153846165</v>
      </c>
      <c r="S532" s="26">
        <f>MYRANKS_H[[#This Row],[RBI]]/24.6-VLOOKUP(MYRANKS_H[[#This Row],[POS]],ReplacementLevel_H[],COLUMN(ReplacementLevel_H[RBI]),FALSE)</f>
        <v>-1.5928455284552845</v>
      </c>
      <c r="T532" s="26">
        <f>MYRANKS_H[[#This Row],[SB]]/9.4-VLOOKUP(MYRANKS_H[[#This Row],[POS]],ReplacementLevel_H[],COLUMN(ReplacementLevel_H[SB]),FALSE)</f>
        <v>-1.1272340425531915</v>
      </c>
      <c r="U532" s="26">
        <f>((MYRANKS_H[[#This Row],[H]]+1768)/(MYRANKS_H[[#This Row],[AB]]+6617)-0.267)/0.0024-VLOOKUP(MYRANKS_H[[#This Row],[POS]],ReplacementLevel_H[],COLUMN(ReplacementLevel_H[AVG]),FALSE)</f>
        <v>7.776386404292765E-2</v>
      </c>
      <c r="V532" s="26">
        <f>MYRANKS_H[[#This Row],[RSGP]]+MYRANKS_H[[#This Row],[HRSGP]]+MYRANKS_H[[#This Row],[RBISGP]]+MYRANKS_H[[#This Row],[SBSGP]]+MYRANKS_H[[#This Row],[AVGSGP]]</f>
        <v>-5.3766996969592942</v>
      </c>
    </row>
    <row r="533" spans="1:22" ht="15" customHeight="1" x14ac:dyDescent="0.25">
      <c r="A533" s="8" t="s">
        <v>20596</v>
      </c>
      <c r="B533" s="15" t="str">
        <f>VLOOKUP(MYRANKS_H[[#This Row],[PLAYERID]],PLAYERIDMAP[],COLUMN(PLAYERIDMAP[LASTNAME]),FALSE)</f>
        <v>Valdez</v>
      </c>
      <c r="C533" s="12" t="str">
        <f>VLOOKUP(MYRANKS_H[[#This Row],[PLAYERID]],PLAYERIDMAP[],COLUMN(PLAYERIDMAP[FIRSTNAME]),FALSE)</f>
        <v xml:space="preserve">Wilson </v>
      </c>
      <c r="D533" s="12" t="str">
        <f>VLOOKUP(MYRANKS_H[[#This Row],[PLAYERID]],PLAYERIDMAP[],COLUMN(PLAYERIDMAP[TEAM]),FALSE)</f>
        <v>CIN</v>
      </c>
      <c r="E533" s="12" t="str">
        <f>VLOOKUP(MYRANKS_H[[#This Row],[PLAYERID]],PLAYERIDMAP[],COLUMN(PLAYERIDMAP[POS]),FALSE)</f>
        <v>SS</v>
      </c>
      <c r="F533" s="12">
        <f>VLOOKUP(MYRANKS_H[[#This Row],[PLAYERID]],PLAYERIDMAP[],COLUMN(PLAYERIDMAP[IDFANGRAPHS]),FALSE)</f>
        <v>1863</v>
      </c>
      <c r="G533" s="12">
        <f>VLOOKUP(MYRANKS_H[[#This Row],[IDFRANGRAPHS]],STEAMER_H[],COLUMN(STEAMER_H[PA]),FALSE)</f>
        <v>100</v>
      </c>
      <c r="H533" s="12">
        <f>VLOOKUP(MYRANKS_H[[#This Row],[IDFRANGRAPHS]],STEAMER_H[],COLUMN(STEAMER_H[AB]),FALSE)</f>
        <v>92</v>
      </c>
      <c r="I533" s="12">
        <f>VLOOKUP(MYRANKS_H[[#This Row],[IDFRANGRAPHS]],STEAMER_H[],COLUMN(STEAMER_H[H]),FALSE)</f>
        <v>22</v>
      </c>
      <c r="J533" s="12">
        <f>VLOOKUP(MYRANKS_H[[#This Row],[IDFRANGRAPHS]],STEAMER_H[],COLUMN(STEAMER_H[HR]),FALSE)</f>
        <v>1</v>
      </c>
      <c r="K533" s="12">
        <f>VLOOKUP(MYRANKS_H[[#This Row],[IDFRANGRAPHS]],STEAMER_H[],COLUMN(STEAMER_H[R]),FALSE)</f>
        <v>8</v>
      </c>
      <c r="L533" s="12">
        <f>VLOOKUP(MYRANKS_H[[#This Row],[IDFRANGRAPHS]],STEAMER_H[],COLUMN(STEAMER_H[RBI]),FALSE)</f>
        <v>9</v>
      </c>
      <c r="M533" s="12">
        <f>VLOOKUP(MYRANKS_H[[#This Row],[IDFRANGRAPHS]],STEAMER_H[],COLUMN(STEAMER_H[BB]),FALSE)</f>
        <v>6</v>
      </c>
      <c r="N533" s="12">
        <f>VLOOKUP(MYRANKS_H[[#This Row],[IDFRANGRAPHS]],STEAMER_H[],COLUMN(STEAMER_H[SO]),FALSE)</f>
        <v>16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0.2391304347826087</v>
      </c>
      <c r="Q533" s="26">
        <f>MYRANKS_H[[#This Row],[R]]/24.6-VLOOKUP(MYRANKS_H[[#This Row],[POS]],ReplacementLevel_H[],COLUMN(ReplacementLevel_H[R]),FALSE)</f>
        <v>-1.7547967479674798</v>
      </c>
      <c r="R533" s="26">
        <f>MYRANKS_H[[#This Row],[HR]]/10.4-VLOOKUP(MYRANKS_H[[#This Row],[POS]],ReplacementLevel_H[],COLUMN(ReplacementLevel_H[HR]),FALSE)</f>
        <v>-0.80384615384615388</v>
      </c>
      <c r="S533" s="26">
        <f>MYRANKS_H[[#This Row],[RBI]]/24.6-VLOOKUP(MYRANKS_H[[#This Row],[POS]],ReplacementLevel_H[],COLUMN(ReplacementLevel_H[RBI]),FALSE)</f>
        <v>-1.5741463414634147</v>
      </c>
      <c r="T533" s="26">
        <f>MYRANKS_H[[#This Row],[SB]]/9.4-VLOOKUP(MYRANKS_H[[#This Row],[POS]],ReplacementLevel_H[],COLUMN(ReplacementLevel_H[SB]),FALSE)</f>
        <v>-1.3636170212765957</v>
      </c>
      <c r="U533" s="26">
        <f>((MYRANKS_H[[#This Row],[H]]+1768)/(MYRANKS_H[[#This Row],[AB]]+6617)-0.267)/0.0024-VLOOKUP(MYRANKS_H[[#This Row],[POS]],ReplacementLevel_H[],COLUMN(ReplacementLevel_H[AVG]),FALSE)</f>
        <v>4.907636508171874E-2</v>
      </c>
      <c r="V533" s="26">
        <f>MYRANKS_H[[#This Row],[RSGP]]+MYRANKS_H[[#This Row],[HRSGP]]+MYRANKS_H[[#This Row],[RBISGP]]+MYRANKS_H[[#This Row],[SBSGP]]+MYRANKS_H[[#This Row],[AVGSGP]]</f>
        <v>-5.4473298994719244</v>
      </c>
    </row>
    <row r="534" spans="1:22" ht="15" customHeight="1" x14ac:dyDescent="0.25">
      <c r="A534" s="8" t="s">
        <v>20463</v>
      </c>
      <c r="B534" s="15" t="str">
        <f>VLOOKUP(MYRANKS_H[[#This Row],[PLAYERID]],PLAYERIDMAP[],COLUMN(PLAYERIDMAP[LASTNAME]),FALSE)</f>
        <v>Taylor</v>
      </c>
      <c r="C534" s="12" t="str">
        <f>VLOOKUP(MYRANKS_H[[#This Row],[PLAYERID]],PLAYERIDMAP[],COLUMN(PLAYERIDMAP[FIRSTNAME]),FALSE)</f>
        <v xml:space="preserve">Michael </v>
      </c>
      <c r="D534" s="12" t="str">
        <f>VLOOKUP(MYRANKS_H[[#This Row],[PLAYERID]],PLAYERIDMAP[],COLUMN(PLAYERIDMAP[TEAM]),FALSE)</f>
        <v>OAK</v>
      </c>
      <c r="E534" s="12" t="str">
        <f>VLOOKUP(MYRANKS_H[[#This Row],[PLAYERID]],PLAYERIDMAP[],COLUMN(PLAYERIDMAP[POS]),FALSE)</f>
        <v>OF</v>
      </c>
      <c r="F534" s="12">
        <f>VLOOKUP(MYRANKS_H[[#This Row],[PLAYERID]],PLAYERIDMAP[],COLUMN(PLAYERIDMAP[IDFANGRAPHS]),FALSE)</f>
        <v>2591</v>
      </c>
      <c r="G534" s="12">
        <f>VLOOKUP(MYRANKS_H[[#This Row],[IDFRANGRAPHS]],STEAMER_H[],COLUMN(STEAMER_H[PA]),FALSE)</f>
        <v>100</v>
      </c>
      <c r="H534" s="12">
        <f>VLOOKUP(MYRANKS_H[[#This Row],[IDFRANGRAPHS]],STEAMER_H[],COLUMN(STEAMER_H[AB]),FALSE)</f>
        <v>88</v>
      </c>
      <c r="I534" s="12">
        <f>VLOOKUP(MYRANKS_H[[#This Row],[IDFRANGRAPHS]],STEAMER_H[],COLUMN(STEAMER_H[H]),FALSE)</f>
        <v>22</v>
      </c>
      <c r="J534" s="12">
        <f>VLOOKUP(MYRANKS_H[[#This Row],[IDFRANGRAPHS]],STEAMER_H[],COLUMN(STEAMER_H[HR]),FALSE)</f>
        <v>2</v>
      </c>
      <c r="K534" s="12">
        <f>VLOOKUP(MYRANKS_H[[#This Row],[IDFRANGRAPHS]],STEAMER_H[],COLUMN(STEAMER_H[R]),FALSE)</f>
        <v>12</v>
      </c>
      <c r="L534" s="12">
        <f>VLOOKUP(MYRANKS_H[[#This Row],[IDFRANGRAPHS]],STEAMER_H[],COLUMN(STEAMER_H[RBI]),FALSE)</f>
        <v>10</v>
      </c>
      <c r="M534" s="12">
        <f>VLOOKUP(MYRANKS_H[[#This Row],[IDFRANGRAPHS]],STEAMER_H[],COLUMN(STEAMER_H[BB]),FALSE)</f>
        <v>10</v>
      </c>
      <c r="N534" s="12">
        <f>VLOOKUP(MYRANKS_H[[#This Row],[IDFRANGRAPHS]],STEAMER_H[],COLUMN(STEAMER_H[SO]),FALSE)</f>
        <v>20</v>
      </c>
      <c r="O534" s="12">
        <f>VLOOKUP(MYRANKS_H[[#This Row],[IDFRANGRAPHS]],STEAMER_H[],COLUMN(STEAMER_H[SB]),FALSE)</f>
        <v>3</v>
      </c>
      <c r="P534" s="14">
        <f>MYRANKS_H[[#This Row],[H]]/MYRANKS_H[[#This Row],[AB]]</f>
        <v>0.25</v>
      </c>
      <c r="Q534" s="26">
        <f>MYRANKS_H[[#This Row],[R]]/24.6-VLOOKUP(MYRANKS_H[[#This Row],[POS]],ReplacementLevel_H[],COLUMN(ReplacementLevel_H[R]),FALSE)</f>
        <v>-1.8821951219512196</v>
      </c>
      <c r="R534" s="26">
        <f>MYRANKS_H[[#This Row],[HR]]/10.4-VLOOKUP(MYRANKS_H[[#This Row],[POS]],ReplacementLevel_H[],COLUMN(ReplacementLevel_H[HR]),FALSE)</f>
        <v>-0.9076923076923078</v>
      </c>
      <c r="S534" s="26">
        <f>MYRANKS_H[[#This Row],[RBI]]/24.6-VLOOKUP(MYRANKS_H[[#This Row],[POS]],ReplacementLevel_H[],COLUMN(ReplacementLevel_H[RBI]),FALSE)</f>
        <v>-1.6334959349593496</v>
      </c>
      <c r="T534" s="26">
        <f>MYRANKS_H[[#This Row],[SB]]/9.4-VLOOKUP(MYRANKS_H[[#This Row],[POS]],ReplacementLevel_H[],COLUMN(ReplacementLevel_H[SB]),FALSE)</f>
        <v>-1.0208510638297874</v>
      </c>
      <c r="U534" s="26">
        <f>((MYRANKS_H[[#This Row],[H]]+1768)/(MYRANKS_H[[#This Row],[AB]]+6617)-0.267)/0.0024-VLOOKUP(MYRANKS_H[[#This Row],[POS]],ReplacementLevel_H[],COLUMN(ReplacementLevel_H[AVG]),FALSE)</f>
        <v>6.5396470295791653E-2</v>
      </c>
      <c r="V534" s="26">
        <f>MYRANKS_H[[#This Row],[RSGP]]+MYRANKS_H[[#This Row],[HRSGP]]+MYRANKS_H[[#This Row],[RBISGP]]+MYRANKS_H[[#This Row],[SBSGP]]+MYRANKS_H[[#This Row],[AVGSGP]]</f>
        <v>-5.3788379581368728</v>
      </c>
    </row>
    <row r="535" spans="1:22" ht="15" customHeight="1" x14ac:dyDescent="0.25">
      <c r="A535" s="8" t="s">
        <v>20439</v>
      </c>
      <c r="B535" s="15" t="str">
        <f>VLOOKUP(MYRANKS_H[[#This Row],[PLAYERID]],PLAYERIDMAP[],COLUMN(PLAYERIDMAP[LASTNAME]),FALSE)</f>
        <v>Sweeney</v>
      </c>
      <c r="C535" s="12" t="str">
        <f>VLOOKUP(MYRANKS_H[[#This Row],[PLAYERID]],PLAYERIDMAP[],COLUMN(PLAYERIDMAP[FIRSTNAME]),FALSE)</f>
        <v xml:space="preserve">Ryan </v>
      </c>
      <c r="D535" s="12" t="str">
        <f>VLOOKUP(MYRANKS_H[[#This Row],[PLAYERID]],PLAYERIDMAP[],COLUMN(PLAYERIDMAP[TEAM]),FALSE)</f>
        <v>BOS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6352</v>
      </c>
      <c r="G535" s="12">
        <f>VLOOKUP(MYRANKS_H[[#This Row],[IDFRANGRAPHS]],STEAMER_H[],COLUMN(STEAMER_H[PA]),FALSE)</f>
        <v>155</v>
      </c>
      <c r="H535" s="12">
        <f>VLOOKUP(MYRANKS_H[[#This Row],[IDFRANGRAPHS]],STEAMER_H[],COLUMN(STEAMER_H[AB]),FALSE)</f>
        <v>138</v>
      </c>
      <c r="I535" s="12">
        <f>VLOOKUP(MYRANKS_H[[#This Row],[IDFRANGRAPHS]],STEAMER_H[],COLUMN(STEAMER_H[H]),FALSE)</f>
        <v>37</v>
      </c>
      <c r="J535" s="12">
        <f>VLOOKUP(MYRANKS_H[[#This Row],[IDFRANGRAPHS]],STEAMER_H[],COLUMN(STEAMER_H[HR]),FALSE)</f>
        <v>1</v>
      </c>
      <c r="K535" s="12">
        <f>VLOOKUP(MYRANKS_H[[#This Row],[IDFRANGRAPHS]],STEAMER_H[],COLUMN(STEAMER_H[R]),FALSE)</f>
        <v>13</v>
      </c>
      <c r="L535" s="12">
        <f>VLOOKUP(MYRANKS_H[[#This Row],[IDFRANGRAPHS]],STEAMER_H[],COLUMN(STEAMER_H[RBI]),FALSE)</f>
        <v>14</v>
      </c>
      <c r="M535" s="12">
        <f>VLOOKUP(MYRANKS_H[[#This Row],[IDFRANGRAPHS]],STEAMER_H[],COLUMN(STEAMER_H[BB]),FALSE)</f>
        <v>13</v>
      </c>
      <c r="N535" s="12">
        <f>VLOOKUP(MYRANKS_H[[#This Row],[IDFRANGRAPHS]],STEAMER_H[],COLUMN(STEAMER_H[SO]),FALSE)</f>
        <v>26</v>
      </c>
      <c r="O535" s="12">
        <f>VLOOKUP(MYRANKS_H[[#This Row],[IDFRANGRAPHS]],STEAMER_H[],COLUMN(STEAMER_H[SB]),FALSE)</f>
        <v>1</v>
      </c>
      <c r="P535" s="14">
        <f>MYRANKS_H[[#This Row],[H]]/MYRANKS_H[[#This Row],[AB]]</f>
        <v>0.26811594202898553</v>
      </c>
      <c r="Q535" s="26">
        <f>MYRANKS_H[[#This Row],[R]]/24.6-VLOOKUP(MYRANKS_H[[#This Row],[POS]],ReplacementLevel_H[],COLUMN(ReplacementLevel_H[R]),FALSE)</f>
        <v>-1.8415447154471547</v>
      </c>
      <c r="R535" s="26">
        <f>MYRANKS_H[[#This Row],[HR]]/10.4-VLOOKUP(MYRANKS_H[[#This Row],[POS]],ReplacementLevel_H[],COLUMN(ReplacementLevel_H[HR]),FALSE)</f>
        <v>-1.0038461538461538</v>
      </c>
      <c r="S535" s="26">
        <f>MYRANKS_H[[#This Row],[RBI]]/24.6-VLOOKUP(MYRANKS_H[[#This Row],[POS]],ReplacementLevel_H[],COLUMN(ReplacementLevel_H[RBI]),FALSE)</f>
        <v>-1.4708943089430895</v>
      </c>
      <c r="T535" s="26">
        <f>MYRANKS_H[[#This Row],[SB]]/9.4-VLOOKUP(MYRANKS_H[[#This Row],[POS]],ReplacementLevel_H[],COLUMN(ReplacementLevel_H[SB]),FALSE)</f>
        <v>-1.2336170212765958</v>
      </c>
      <c r="U535" s="26">
        <f>((MYRANKS_H[[#This Row],[H]]+1768)/(MYRANKS_H[[#This Row],[AB]]+6617)-0.267)/0.0024-VLOOKUP(MYRANKS_H[[#This Row],[POS]],ReplacementLevel_H[],COLUMN(ReplacementLevel_H[AVG]),FALSE)</f>
        <v>0.16728102640018683</v>
      </c>
      <c r="V535" s="26">
        <f>MYRANKS_H[[#This Row],[RSGP]]+MYRANKS_H[[#This Row],[HRSGP]]+MYRANKS_H[[#This Row],[RBISGP]]+MYRANKS_H[[#This Row],[SBSGP]]+MYRANKS_H[[#This Row],[AVGSGP]]</f>
        <v>-5.3826211731128071</v>
      </c>
    </row>
    <row r="536" spans="1:22" ht="15" customHeight="1" x14ac:dyDescent="0.25">
      <c r="A536" s="7" t="s">
        <v>18915</v>
      </c>
      <c r="B536" s="8" t="str">
        <f>VLOOKUP(MYRANKS_H[[#This Row],[PLAYERID]],PLAYERIDMAP[],COLUMN(PLAYERIDMAP[LASTNAME]),FALSE)</f>
        <v>Kotsay</v>
      </c>
      <c r="C536" s="11" t="str">
        <f>VLOOKUP(MYRANKS_H[[#This Row],[PLAYERID]],PLAYERIDMAP[],COLUMN(PLAYERIDMAP[FIRSTNAME]),FALSE)</f>
        <v xml:space="preserve">Mark </v>
      </c>
      <c r="D536" s="11" t="str">
        <f>VLOOKUP(MYRANKS_H[[#This Row],[PLAYERID]],PLAYERIDMAP[],COLUMN(PLAYERIDMAP[TEAM]),FALSE)</f>
        <v>SD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1042</v>
      </c>
      <c r="G536" s="12">
        <f>VLOOKUP(MYRANKS_H[[#This Row],[IDFRANGRAPHS]],STEAMER_H[],COLUMN(STEAMER_H[PA]),FALSE)</f>
        <v>159</v>
      </c>
      <c r="H536" s="12">
        <f>VLOOKUP(MYRANKS_H[[#This Row],[IDFRANGRAPHS]],STEAMER_H[],COLUMN(STEAMER_H[AB]),FALSE)</f>
        <v>143</v>
      </c>
      <c r="I536" s="12">
        <f>VLOOKUP(MYRANKS_H[[#This Row],[IDFRANGRAPHS]],STEAMER_H[],COLUMN(STEAMER_H[H]),FALSE)</f>
        <v>36</v>
      </c>
      <c r="J536" s="12">
        <f>VLOOKUP(MYRANKS_H[[#This Row],[IDFRANGRAPHS]],STEAMER_H[],COLUMN(STEAMER_H[HR]),FALSE)</f>
        <v>2</v>
      </c>
      <c r="K536" s="12">
        <f>VLOOKUP(MYRANKS_H[[#This Row],[IDFRANGRAPHS]],STEAMER_H[],COLUMN(STEAMER_H[R]),FALSE)</f>
        <v>13</v>
      </c>
      <c r="L536" s="12">
        <f>VLOOKUP(MYRANKS_H[[#This Row],[IDFRANGRAPHS]],STEAMER_H[],COLUMN(STEAMER_H[RBI]),FALSE)</f>
        <v>15</v>
      </c>
      <c r="M536" s="12">
        <f>VLOOKUP(MYRANKS_H[[#This Row],[IDFRANGRAPHS]],STEAMER_H[],COLUMN(STEAMER_H[BB]),FALSE)</f>
        <v>13</v>
      </c>
      <c r="N536" s="12">
        <f>VLOOKUP(MYRANKS_H[[#This Row],[IDFRANGRAPHS]],STEAMER_H[],COLUMN(STEAMER_H[SO]),FALSE)</f>
        <v>19</v>
      </c>
      <c r="O536" s="12">
        <f>VLOOKUP(MYRANKS_H[[#This Row],[IDFRANGRAPHS]],STEAMER_H[],COLUMN(STEAMER_H[SB]),FALSE)</f>
        <v>1</v>
      </c>
      <c r="P536" s="14">
        <f>MYRANKS_H[[#This Row],[H]]/MYRANKS_H[[#This Row],[AB]]</f>
        <v>0.25174825174825177</v>
      </c>
      <c r="Q536" s="26">
        <f>MYRANKS_H[[#This Row],[R]]/24.6-VLOOKUP(MYRANKS_H[[#This Row],[POS]],ReplacementLevel_H[],COLUMN(ReplacementLevel_H[R]),FALSE)</f>
        <v>-1.8415447154471547</v>
      </c>
      <c r="R536" s="26">
        <f>MYRANKS_H[[#This Row],[HR]]/10.4-VLOOKUP(MYRANKS_H[[#This Row],[POS]],ReplacementLevel_H[],COLUMN(ReplacementLevel_H[HR]),FALSE)</f>
        <v>-0.9076923076923078</v>
      </c>
      <c r="S536" s="26">
        <f>MYRANKS_H[[#This Row],[RBI]]/24.6-VLOOKUP(MYRANKS_H[[#This Row],[POS]],ReplacementLevel_H[],COLUMN(ReplacementLevel_H[RBI]),FALSE)</f>
        <v>-1.4302439024390243</v>
      </c>
      <c r="T536" s="26">
        <f>MYRANKS_H[[#This Row],[SB]]/9.4-VLOOKUP(MYRANKS_H[[#This Row],[POS]],ReplacementLevel_H[],COLUMN(ReplacementLevel_H[SB]),FALSE)</f>
        <v>-1.2336170212765958</v>
      </c>
      <c r="U536" s="26">
        <f>((MYRANKS_H[[#This Row],[H]]+1768)/(MYRANKS_H[[#This Row],[AB]]+6617)-0.267)/0.0024-VLOOKUP(MYRANKS_H[[#This Row],[POS]],ReplacementLevel_H[],COLUMN(ReplacementLevel_H[AVG]),FALSE)</f>
        <v>2.3293885601575116E-2</v>
      </c>
      <c r="V536" s="26">
        <f>MYRANKS_H[[#This Row],[RSGP]]+MYRANKS_H[[#This Row],[HRSGP]]+MYRANKS_H[[#This Row],[RBISGP]]+MYRANKS_H[[#This Row],[SBSGP]]+MYRANKS_H[[#This Row],[AVGSGP]]</f>
        <v>-5.389804061253507</v>
      </c>
    </row>
    <row r="537" spans="1:22" ht="15" customHeight="1" x14ac:dyDescent="0.25">
      <c r="A537" s="7" t="s">
        <v>17694</v>
      </c>
      <c r="B537" s="8" t="str">
        <f>VLOOKUP(MYRANKS_H[[#This Row],[PLAYERID]],PLAYERIDMAP[],COLUMN(PLAYERIDMAP[LASTNAME]),FALSE)</f>
        <v>Constanza</v>
      </c>
      <c r="C537" s="11" t="str">
        <f>VLOOKUP(MYRANKS_H[[#This Row],[PLAYERID]],PLAYERIDMAP[],COLUMN(PLAYERIDMAP[FIRSTNAME]),FALSE)</f>
        <v xml:space="preserve">Jose </v>
      </c>
      <c r="D537" s="11" t="str">
        <f>VLOOKUP(MYRANKS_H[[#This Row],[PLAYERID]],PLAYERIDMAP[],COLUMN(PLAYERIDMAP[TEAM]),FALSE)</f>
        <v>ATL</v>
      </c>
      <c r="E537" s="11" t="str">
        <f>VLOOKUP(MYRANKS_H[[#This Row],[PLAYERID]],PLAYERIDMAP[],COLUMN(PLAYERIDMAP[POS]),FALSE)</f>
        <v>OF</v>
      </c>
      <c r="F537" s="11">
        <f>VLOOKUP(MYRANKS_H[[#This Row],[PLAYERID]],PLAYERIDMAP[],COLUMN(PLAYERIDMAP[IDFANGRAPHS]),FALSE)</f>
        <v>6003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91</v>
      </c>
      <c r="I537" s="12">
        <f>VLOOKUP(MYRANKS_H[[#This Row],[IDFRANGRAPHS]],STEAMER_H[],COLUMN(STEAMER_H[H]),FALSE)</f>
        <v>25</v>
      </c>
      <c r="J537" s="12">
        <f>VLOOKUP(MYRANKS_H[[#This Row],[IDFRANGRAPHS]],STEAMER_H[],COLUMN(STEAMER_H[HR]),FALSE)</f>
        <v>1</v>
      </c>
      <c r="K537" s="12">
        <f>VLOOKUP(MYRANKS_H[[#This Row],[IDFRANGRAPHS]],STEAMER_H[],COLUMN(STEAMER_H[R]),FALSE)</f>
        <v>9</v>
      </c>
      <c r="L537" s="12">
        <f>VLOOKUP(MYRANKS_H[[#This Row],[IDFRANGRAPHS]],STEAMER_H[],COLUMN(STEAMER_H[RBI]),FALSE)</f>
        <v>9</v>
      </c>
      <c r="M537" s="12">
        <f>VLOOKUP(MYRANKS_H[[#This Row],[IDFRANGRAPHS]],STEAMER_H[],COLUMN(STEAMER_H[BB]),FALSE)</f>
        <v>7</v>
      </c>
      <c r="N537" s="12">
        <f>VLOOKUP(MYRANKS_H[[#This Row],[IDFRANGRAPHS]],STEAMER_H[],COLUMN(STEAMER_H[SO]),FALSE)</f>
        <v>14</v>
      </c>
      <c r="O537" s="12">
        <f>VLOOKUP(MYRANKS_H[[#This Row],[IDFRANGRAPHS]],STEAMER_H[],COLUMN(STEAMER_H[SB]),FALSE)</f>
        <v>4</v>
      </c>
      <c r="P537" s="14">
        <f>MYRANKS_H[[#This Row],[H]]/MYRANKS_H[[#This Row],[AB]]</f>
        <v>0.27472527472527475</v>
      </c>
      <c r="Q537" s="26">
        <f>MYRANKS_H[[#This Row],[R]]/24.6-VLOOKUP(MYRANKS_H[[#This Row],[POS]],ReplacementLevel_H[],COLUMN(ReplacementLevel_H[R]),FALSE)</f>
        <v>-2.0041463414634149</v>
      </c>
      <c r="R537" s="26">
        <f>MYRANKS_H[[#This Row],[HR]]/10.4-VLOOKUP(MYRANKS_H[[#This Row],[POS]],ReplacementLevel_H[],COLUMN(ReplacementLevel_H[HR]),FALSE)</f>
        <v>-1.0038461538461538</v>
      </c>
      <c r="S537" s="26">
        <f>MYRANKS_H[[#This Row],[RBI]]/24.6-VLOOKUP(MYRANKS_H[[#This Row],[POS]],ReplacementLevel_H[],COLUMN(ReplacementLevel_H[RBI]),FALSE)</f>
        <v>-1.6741463414634148</v>
      </c>
      <c r="T537" s="26">
        <f>MYRANKS_H[[#This Row],[SB]]/9.4-VLOOKUP(MYRANKS_H[[#This Row],[POS]],ReplacementLevel_H[],COLUMN(ReplacementLevel_H[SB]),FALSE)</f>
        <v>-0.91446808510638311</v>
      </c>
      <c r="U537" s="26">
        <f>((MYRANKS_H[[#This Row],[H]]+1768)/(MYRANKS_H[[#This Row],[AB]]+6617)-0.267)/0.0024-VLOOKUP(MYRANKS_H[[#This Row],[POS]],ReplacementLevel_H[],COLUMN(ReplacementLevel_H[AVG]),FALSE)</f>
        <v>0.20199363943548684</v>
      </c>
      <c r="V537" s="26">
        <f>MYRANKS_H[[#This Row],[RSGP]]+MYRANKS_H[[#This Row],[HRSGP]]+MYRANKS_H[[#This Row],[RBISGP]]+MYRANKS_H[[#This Row],[SBSGP]]+MYRANKS_H[[#This Row],[AVGSGP]]</f>
        <v>-5.3946132824438804</v>
      </c>
    </row>
    <row r="538" spans="1:22" ht="15" customHeight="1" x14ac:dyDescent="0.25">
      <c r="A538" s="7" t="s">
        <v>17586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89</v>
      </c>
      <c r="I538" s="12">
        <f>VLOOKUP(MYRANKS_H[[#This Row],[IDFRANGRAPHS]],STEAMER_H[],COLUMN(STEAMER_H[H]),FALSE)</f>
        <v>24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10</v>
      </c>
      <c r="M538" s="12">
        <f>VLOOKUP(MYRANKS_H[[#This Row],[IDFRANGRAPHS]],STEAMER_H[],COLUMN(STEAMER_H[BB]),FALSE)</f>
        <v>9</v>
      </c>
      <c r="N538" s="12">
        <f>VLOOKUP(MYRANKS_H[[#This Row],[IDFRANGRAPHS]],STEAMER_H[],COLUMN(STEAMER_H[SO]),FALSE)</f>
        <v>20</v>
      </c>
      <c r="O538" s="12">
        <f>VLOOKUP(MYRANKS_H[[#This Row],[IDFRANGRAPHS]],STEAMER_H[],COLUMN(STEAMER_H[SB]),FALSE)</f>
        <v>3</v>
      </c>
      <c r="P538" s="14">
        <f>MYRANKS_H[[#This Row],[H]]/MYRANKS_H[[#This Row],[AB]]</f>
        <v>0.2696629213483146</v>
      </c>
      <c r="Q538" s="26">
        <f>MYRANKS_H[[#This Row],[R]]/24.6-VLOOKUP(MYRANKS_H[[#This Row],[POS]],ReplacementLevel_H[],COLUMN(ReplacementLevel_H[R]),FALSE)</f>
        <v>-1.9634959349593497</v>
      </c>
      <c r="R538" s="26">
        <f>MYRANKS_H[[#This Row],[HR]]/10.4-VLOOKUP(MYRANKS_H[[#This Row],[POS]],ReplacementLevel_H[],COLUMN(ReplacementLevel_H[HR]),FALSE)</f>
        <v>-1.0038461538461538</v>
      </c>
      <c r="S538" s="26">
        <f>MYRANKS_H[[#This Row],[RBI]]/24.6-VLOOKUP(MYRANKS_H[[#This Row],[POS]],ReplacementLevel_H[],COLUMN(ReplacementLevel_H[RBI]),FALSE)</f>
        <v>-1.6334959349593496</v>
      </c>
      <c r="T538" s="26">
        <f>MYRANKS_H[[#This Row],[SB]]/9.4-VLOOKUP(MYRANKS_H[[#This Row],[POS]],ReplacementLevel_H[],COLUMN(ReplacementLevel_H[SB]),FALSE)</f>
        <v>-1.0208510638297874</v>
      </c>
      <c r="U538" s="26">
        <f>((MYRANKS_H[[#This Row],[H]]+1768)/(MYRANKS_H[[#This Row],[AB]]+6617)-0.267)/0.0024-VLOOKUP(MYRANKS_H[[#This Row],[POS]],ReplacementLevel_H[],COLUMN(ReplacementLevel_H[AVG]),FALSE)</f>
        <v>0.1730758524704071</v>
      </c>
      <c r="V538" s="26">
        <f>MYRANKS_H[[#This Row],[RSGP]]+MYRANKS_H[[#This Row],[HRSGP]]+MYRANKS_H[[#This Row],[RBISGP]]+MYRANKS_H[[#This Row],[SBSGP]]+MYRANKS_H[[#This Row],[AVGSGP]]</f>
        <v>-5.4486132351242338</v>
      </c>
    </row>
    <row r="539" spans="1:22" ht="15" customHeight="1" x14ac:dyDescent="0.25">
      <c r="A539" s="7" t="s">
        <v>17551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>
        <f>VLOOKUP(MYRANKS_H[[#This Row],[IDFRANGRAPHS]],STEAMER_H[],COLUMN(STEAMER_H[PA]),FALSE)</f>
        <v>100</v>
      </c>
      <c r="H539" s="12">
        <f>VLOOKUP(MYRANKS_H[[#This Row],[IDFRANGRAPHS]],STEAMER_H[],COLUMN(STEAMER_H[AB]),FALSE)</f>
        <v>90</v>
      </c>
      <c r="I539" s="12">
        <f>VLOOKUP(MYRANKS_H[[#This Row],[IDFRANGRAPHS]],STEAMER_H[],COLUMN(STEAMER_H[H]),FALSE)</f>
        <v>22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11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24</v>
      </c>
      <c r="O539" s="12">
        <f>VLOOKUP(MYRANKS_H[[#This Row],[IDFRANGRAPHS]],STEAMER_H[],COLUMN(STEAMER_H[SB]),FALSE)</f>
        <v>3</v>
      </c>
      <c r="P539" s="14">
        <f>MYRANKS_H[[#This Row],[H]]/MYRANKS_H[[#This Row],[AB]]</f>
        <v>0.24444444444444444</v>
      </c>
      <c r="Q539" s="26">
        <f>MYRANKS_H[[#This Row],[R]]/24.6-VLOOKUP(MYRANKS_H[[#This Row],[POS]],ReplacementLevel_H[],COLUMN(ReplacementLevel_H[R]),FALSE)</f>
        <v>-1.9634959349593497</v>
      </c>
      <c r="R539" s="26">
        <f>MYRANKS_H[[#This Row],[HR]]/10.4-VLOOKUP(MYRANKS_H[[#This Row],[POS]],ReplacementLevel_H[],COLUMN(ReplacementLevel_H[HR]),FALSE)</f>
        <v>-0.9076923076923078</v>
      </c>
      <c r="S539" s="26">
        <f>MYRANKS_H[[#This Row],[RBI]]/24.6-VLOOKUP(MYRANKS_H[[#This Row],[POS]],ReplacementLevel_H[],COLUMN(ReplacementLevel_H[RBI]),FALSE)</f>
        <v>-1.5928455284552845</v>
      </c>
      <c r="T539" s="26">
        <f>MYRANKS_H[[#This Row],[SB]]/9.4-VLOOKUP(MYRANKS_H[[#This Row],[POS]],ReplacementLevel_H[],COLUMN(ReplacementLevel_H[SB]),FALSE)</f>
        <v>-1.0208510638297874</v>
      </c>
      <c r="U539" s="26">
        <f>((MYRANKS_H[[#This Row],[H]]+1768)/(MYRANKS_H[[#This Row],[AB]]+6617)-0.267)/0.0024-VLOOKUP(MYRANKS_H[[#This Row],[POS]],ReplacementLevel_H[],COLUMN(ReplacementLevel_H[AVG]),FALSE)</f>
        <v>3.2226529496534151E-2</v>
      </c>
      <c r="V539" s="26">
        <f>MYRANKS_H[[#This Row],[RSGP]]+MYRANKS_H[[#This Row],[HRSGP]]+MYRANKS_H[[#This Row],[RBISGP]]+MYRANKS_H[[#This Row],[SBSGP]]+MYRANKS_H[[#This Row],[AVGSGP]]</f>
        <v>-5.4526583054401954</v>
      </c>
    </row>
    <row r="540" spans="1:22" ht="15" customHeight="1" x14ac:dyDescent="0.25">
      <c r="A540" s="8" t="s">
        <v>19883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>
        <f>VLOOKUP(MYRANKS_H[[#This Row],[IDFRANGRAPHS]],STEAMER_H[],COLUMN(STEAMER_H[PA]),FALSE)</f>
        <v>100</v>
      </c>
      <c r="H540" s="12">
        <f>VLOOKUP(MYRANKS_H[[#This Row],[IDFRANGRAPHS]],STEAMER_H[],COLUMN(STEAMER_H[AB]),FALSE)</f>
        <v>90</v>
      </c>
      <c r="I540" s="12">
        <f>VLOOKUP(MYRANKS_H[[#This Row],[IDFRANGRAPHS]],STEAMER_H[],COLUMN(STEAMER_H[H]),FALSE)</f>
        <v>21</v>
      </c>
      <c r="J540" s="12">
        <f>VLOOKUP(MYRANKS_H[[#This Row],[IDFRANGRAPHS]],STEAMER_H[],COLUMN(STEAMER_H[HR]),FALSE)</f>
        <v>1</v>
      </c>
      <c r="K540" s="12">
        <f>VLOOKUP(MYRANKS_H[[#This Row],[IDFRANGRAPHS]],STEAMER_H[],COLUMN(STEAMER_H[R]),FALSE)</f>
        <v>9</v>
      </c>
      <c r="L540" s="12">
        <f>VLOOKUP(MYRANKS_H[[#This Row],[IDFRANGRAPHS]],STEAMER_H[],COLUMN(STEAMER_H[RBI]),FALSE)</f>
        <v>8</v>
      </c>
      <c r="M540" s="12">
        <f>VLOOKUP(MYRANKS_H[[#This Row],[IDFRANGRAPHS]],STEAMER_H[],COLUMN(STEAMER_H[BB]),FALSE)</f>
        <v>8</v>
      </c>
      <c r="N540" s="12">
        <f>VLOOKUP(MYRANKS_H[[#This Row],[IDFRANGRAPHS]],STEAMER_H[],COLUMN(STEAMER_H[SO]),FALSE)</f>
        <v>18</v>
      </c>
      <c r="O540" s="12">
        <f>VLOOKUP(MYRANKS_H[[#This Row],[IDFRANGRAPHS]],STEAMER_H[],COLUMN(STEAMER_H[SB]),FALSE)</f>
        <v>6</v>
      </c>
      <c r="P540" s="14">
        <f>MYRANKS_H[[#This Row],[H]]/MYRANKS_H[[#This Row],[AB]]</f>
        <v>0.23333333333333334</v>
      </c>
      <c r="Q540" s="26">
        <f>MYRANKS_H[[#This Row],[R]]/24.6-VLOOKUP(MYRANKS_H[[#This Row],[POS]],ReplacementLevel_H[],COLUMN(ReplacementLevel_H[R]),FALSE)</f>
        <v>-2.0041463414634149</v>
      </c>
      <c r="R540" s="26">
        <f>MYRANKS_H[[#This Row],[HR]]/10.4-VLOOKUP(MYRANKS_H[[#This Row],[POS]],ReplacementLevel_H[],COLUMN(ReplacementLevel_H[HR]),FALSE)</f>
        <v>-1.0038461538461538</v>
      </c>
      <c r="S540" s="26">
        <f>MYRANKS_H[[#This Row],[RBI]]/24.6-VLOOKUP(MYRANKS_H[[#This Row],[POS]],ReplacementLevel_H[],COLUMN(ReplacementLevel_H[RBI]),FALSE)</f>
        <v>-1.7147967479674797</v>
      </c>
      <c r="T540" s="26">
        <f>MYRANKS_H[[#This Row],[SB]]/9.4-VLOOKUP(MYRANKS_H[[#This Row],[POS]],ReplacementLevel_H[],COLUMN(ReplacementLevel_H[SB]),FALSE)</f>
        <v>-0.70170212765957463</v>
      </c>
      <c r="U540" s="26">
        <f>((MYRANKS_H[[#This Row],[H]]+1768)/(MYRANKS_H[[#This Row],[AB]]+6617)-0.267)/0.0024-VLOOKUP(MYRANKS_H[[#This Row],[POS]],ReplacementLevel_H[],COLUMN(ReplacementLevel_H[AVG]),FALSE)</f>
        <v>-2.9897619402614858E-2</v>
      </c>
      <c r="V540" s="26">
        <f>MYRANKS_H[[#This Row],[RSGP]]+MYRANKS_H[[#This Row],[HRSGP]]+MYRANKS_H[[#This Row],[RBISGP]]+MYRANKS_H[[#This Row],[SBSGP]]+MYRANKS_H[[#This Row],[AVGSGP]]</f>
        <v>-5.454388990339238</v>
      </c>
    </row>
    <row r="541" spans="1:22" ht="15" customHeight="1" x14ac:dyDescent="0.25">
      <c r="A541" s="7" t="s">
        <v>17314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91</v>
      </c>
      <c r="I541" s="12">
        <f>VLOOKUP(MYRANKS_H[[#This Row],[IDFRANGRAPHS]],STEAMER_H[],COLUMN(STEAMER_H[H]),FALSE)</f>
        <v>24</v>
      </c>
      <c r="J541" s="12">
        <f>VLOOKUP(MYRANKS_H[[#This Row],[IDFRANGRAPHS]],STEAMER_H[],COLUMN(STEAMER_H[HR]),FALSE)</f>
        <v>1</v>
      </c>
      <c r="K541" s="12">
        <f>VLOOKUP(MYRANKS_H[[#This Row],[IDFRANGRAPHS]],STEAMER_H[],COLUMN(STEAMER_H[R]),FALSE)</f>
        <v>9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6</v>
      </c>
      <c r="N541" s="12">
        <f>VLOOKUP(MYRANKS_H[[#This Row],[IDFRANGRAPHS]],STEAMER_H[],COLUMN(STEAMER_H[SO]),FALSE)</f>
        <v>11</v>
      </c>
      <c r="O541" s="12">
        <f>VLOOKUP(MYRANKS_H[[#This Row],[IDFRANGRAPHS]],STEAMER_H[],COLUMN(STEAMER_H[SB]),FALSE)</f>
        <v>4</v>
      </c>
      <c r="P541" s="14">
        <f>MYRANKS_H[[#This Row],[H]]/MYRANKS_H[[#This Row],[AB]]</f>
        <v>0.26373626373626374</v>
      </c>
      <c r="Q541" s="26">
        <f>MYRANKS_H[[#This Row],[R]]/24.6-VLOOKUP(MYRANKS_H[[#This Row],[POS]],ReplacementLevel_H[],COLUMN(ReplacementLevel_H[R]),FALSE)</f>
        <v>-2.0041463414634149</v>
      </c>
      <c r="R541" s="26">
        <f>MYRANKS_H[[#This Row],[HR]]/10.4-VLOOKUP(MYRANKS_H[[#This Row],[POS]],ReplacementLevel_H[],COLUMN(ReplacementLevel_H[HR]),FALSE)</f>
        <v>-1.0038461538461538</v>
      </c>
      <c r="S541" s="26">
        <f>MYRANKS_H[[#This Row],[RBI]]/24.6-VLOOKUP(MYRANKS_H[[#This Row],[POS]],ReplacementLevel_H[],COLUMN(ReplacementLevel_H[RBI]),FALSE)</f>
        <v>-1.6741463414634148</v>
      </c>
      <c r="T541" s="26">
        <f>MYRANKS_H[[#This Row],[SB]]/9.4-VLOOKUP(MYRANKS_H[[#This Row],[POS]],ReplacementLevel_H[],COLUMN(ReplacementLevel_H[SB]),FALSE)</f>
        <v>-0.91446808510638311</v>
      </c>
      <c r="U541" s="26">
        <f>((MYRANKS_H[[#This Row],[H]]+1768)/(MYRANKS_H[[#This Row],[AB]]+6617)-0.267)/0.0024-VLOOKUP(MYRANKS_H[[#This Row],[POS]],ReplacementLevel_H[],COLUMN(ReplacementLevel_H[AVG]),FALSE)</f>
        <v>0.13987875173920725</v>
      </c>
      <c r="V541" s="26">
        <f>MYRANKS_H[[#This Row],[RSGP]]+MYRANKS_H[[#This Row],[HRSGP]]+MYRANKS_H[[#This Row],[RBISGP]]+MYRANKS_H[[#This Row],[SBSGP]]+MYRANKS_H[[#This Row],[AVGSGP]]</f>
        <v>-5.4567281701401598</v>
      </c>
    </row>
    <row r="542" spans="1:22" ht="15" customHeight="1" x14ac:dyDescent="0.25">
      <c r="A542" s="7" t="s">
        <v>18682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>
        <f>VLOOKUP(MYRANKS_H[[#This Row],[IDFRANGRAPHS]],STEAMER_H[],COLUMN(STEAMER_H[PA]),FALSE)</f>
        <v>100</v>
      </c>
      <c r="H542" s="12">
        <f>VLOOKUP(MYRANKS_H[[#This Row],[IDFRANGRAPHS]],STEAMER_H[],COLUMN(STEAMER_H[AB]),FALSE)</f>
        <v>92</v>
      </c>
      <c r="I542" s="12">
        <f>VLOOKUP(MYRANKS_H[[#This Row],[IDFRANGRAPHS]],STEAMER_H[],COLUMN(STEAMER_H[H]),FALSE)</f>
        <v>22</v>
      </c>
      <c r="J542" s="12">
        <f>VLOOKUP(MYRANKS_H[[#This Row],[IDFRANGRAPHS]],STEAMER_H[],COLUMN(STEAMER_H[HR]),FALSE)</f>
        <v>1</v>
      </c>
      <c r="K542" s="12">
        <f>VLOOKUP(MYRANKS_H[[#This Row],[IDFRANGRAPHS]],STEAMER_H[],COLUMN(STEAMER_H[R]),FALSE)</f>
        <v>8</v>
      </c>
      <c r="L542" s="12">
        <f>VLOOKUP(MYRANKS_H[[#This Row],[IDFRANGRAPHS]],STEAMER_H[],COLUMN(STEAMER_H[RBI]),FALSE)</f>
        <v>8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13</v>
      </c>
      <c r="O542" s="12">
        <f>VLOOKUP(MYRANKS_H[[#This Row],[IDFRANGRAPHS]],STEAMER_H[],COLUMN(STEAMER_H[SB]),FALSE)</f>
        <v>6</v>
      </c>
      <c r="P542" s="14">
        <f>MYRANKS_H[[#This Row],[H]]/MYRANKS_H[[#This Row],[AB]]</f>
        <v>0.2391304347826087</v>
      </c>
      <c r="Q542" s="26">
        <f>MYRANKS_H[[#This Row],[R]]/24.6-VLOOKUP(MYRANKS_H[[#This Row],[POS]],ReplacementLevel_H[],COLUMN(ReplacementLevel_H[R]),FALSE)</f>
        <v>-2.0447967479674798</v>
      </c>
      <c r="R542" s="26">
        <f>MYRANKS_H[[#This Row],[HR]]/10.4-VLOOKUP(MYRANKS_H[[#This Row],[POS]],ReplacementLevel_H[],COLUMN(ReplacementLevel_H[HR]),FALSE)</f>
        <v>-1.0038461538461538</v>
      </c>
      <c r="S542" s="26">
        <f>MYRANKS_H[[#This Row],[RBI]]/24.6-VLOOKUP(MYRANKS_H[[#This Row],[POS]],ReplacementLevel_H[],COLUMN(ReplacementLevel_H[RBI]),FALSE)</f>
        <v>-1.7147967479674797</v>
      </c>
      <c r="T542" s="26">
        <f>MYRANKS_H[[#This Row],[SB]]/9.4-VLOOKUP(MYRANKS_H[[#This Row],[POS]],ReplacementLevel_H[],COLUMN(ReplacementLevel_H[SB]),FALSE)</f>
        <v>-0.70170212765957463</v>
      </c>
      <c r="U542" s="26">
        <f>((MYRANKS_H[[#This Row],[H]]+1768)/(MYRANKS_H[[#This Row],[AB]]+6617)-0.267)/0.0024-VLOOKUP(MYRANKS_H[[#This Row],[POS]],ReplacementLevel_H[],COLUMN(ReplacementLevel_H[AVG]),FALSE)</f>
        <v>-9.236349182812631E-4</v>
      </c>
      <c r="V542" s="26">
        <f>MYRANKS_H[[#This Row],[RSGP]]+MYRANKS_H[[#This Row],[HRSGP]]+MYRANKS_H[[#This Row],[RBISGP]]+MYRANKS_H[[#This Row],[SBSGP]]+MYRANKS_H[[#This Row],[AVGSGP]]</f>
        <v>-5.4660654123589687</v>
      </c>
    </row>
    <row r="543" spans="1:22" ht="15" customHeight="1" x14ac:dyDescent="0.25">
      <c r="A543" s="7" t="s">
        <v>17050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90</v>
      </c>
      <c r="I543" s="12">
        <f>VLOOKUP(MYRANKS_H[[#This Row],[IDFRANGRAPHS]],STEAMER_H[],COLUMN(STEAMER_H[H]),FALSE)</f>
        <v>21</v>
      </c>
      <c r="J543" s="12">
        <f>VLOOKUP(MYRANKS_H[[#This Row],[IDFRANGRAPHS]],STEAMER_H[],COLUMN(STEAMER_H[HR]),FALSE)</f>
        <v>1</v>
      </c>
      <c r="K543" s="12">
        <f>VLOOKUP(MYRANKS_H[[#This Row],[IDFRANGRAPHS]],STEAMER_H[],COLUMN(STEAMER_H[R]),FALSE)</f>
        <v>10</v>
      </c>
      <c r="L543" s="12">
        <f>VLOOKUP(MYRANKS_H[[#This Row],[IDFRANGRAPHS]],STEAMER_H[],COLUMN(STEAMER_H[RBI]),FALSE)</f>
        <v>9</v>
      </c>
      <c r="M543" s="12">
        <f>VLOOKUP(MYRANKS_H[[#This Row],[IDFRANGRAPHS]],STEAMER_H[],COLUMN(STEAMER_H[BB]),FALSE)</f>
        <v>8</v>
      </c>
      <c r="N543" s="12">
        <f>VLOOKUP(MYRANKS_H[[#This Row],[IDFRANGRAPHS]],STEAMER_H[],COLUMN(STEAMER_H[SO]),FALSE)</f>
        <v>23</v>
      </c>
      <c r="O543" s="12">
        <f>VLOOKUP(MYRANKS_H[[#This Row],[IDFRANGRAPHS]],STEAMER_H[],COLUMN(STEAMER_H[SB]),FALSE)</f>
        <v>5</v>
      </c>
      <c r="P543" s="14">
        <f>MYRANKS_H[[#This Row],[H]]/MYRANKS_H[[#This Row],[AB]]</f>
        <v>0.23333333333333334</v>
      </c>
      <c r="Q543" s="26">
        <f>MYRANKS_H[[#This Row],[R]]/24.6-VLOOKUP(MYRANKS_H[[#This Row],[POS]],ReplacementLevel_H[],COLUMN(ReplacementLevel_H[R]),FALSE)</f>
        <v>-1.9634959349593497</v>
      </c>
      <c r="R543" s="26">
        <f>MYRANKS_H[[#This Row],[HR]]/10.4-VLOOKUP(MYRANKS_H[[#This Row],[POS]],ReplacementLevel_H[],COLUMN(ReplacementLevel_H[HR]),FALSE)</f>
        <v>-1.0038461538461538</v>
      </c>
      <c r="S543" s="26">
        <f>MYRANKS_H[[#This Row],[RBI]]/24.6-VLOOKUP(MYRANKS_H[[#This Row],[POS]],ReplacementLevel_H[],COLUMN(ReplacementLevel_H[RBI]),FALSE)</f>
        <v>-1.6741463414634148</v>
      </c>
      <c r="T543" s="26">
        <f>MYRANKS_H[[#This Row],[SB]]/9.4-VLOOKUP(MYRANKS_H[[#This Row],[POS]],ReplacementLevel_H[],COLUMN(ReplacementLevel_H[SB]),FALSE)</f>
        <v>-0.80808510638297881</v>
      </c>
      <c r="U543" s="26">
        <f>((MYRANKS_H[[#This Row],[H]]+1768)/(MYRANKS_H[[#This Row],[AB]]+6617)-0.267)/0.0024-VLOOKUP(MYRANKS_H[[#This Row],[POS]],ReplacementLevel_H[],COLUMN(ReplacementLevel_H[AVG]),FALSE)</f>
        <v>-2.9897619402614858E-2</v>
      </c>
      <c r="V543" s="26">
        <f>MYRANKS_H[[#This Row],[RSGP]]+MYRANKS_H[[#This Row],[HRSGP]]+MYRANKS_H[[#This Row],[RBISGP]]+MYRANKS_H[[#This Row],[SBSGP]]+MYRANKS_H[[#This Row],[AVGSGP]]</f>
        <v>-5.4794711560545117</v>
      </c>
    </row>
    <row r="544" spans="1:22" ht="15" customHeight="1" x14ac:dyDescent="0.25">
      <c r="A544" s="7" t="s">
        <v>17968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88</v>
      </c>
      <c r="I544" s="12">
        <f>VLOOKUP(MYRANKS_H[[#This Row],[IDFRANGRAPHS]],STEAMER_H[],COLUMN(STEAMER_H[H]),FALSE)</f>
        <v>20</v>
      </c>
      <c r="J544" s="12">
        <f>VLOOKUP(MYRANKS_H[[#This Row],[IDFRANGRAPHS]],STEAMER_H[],COLUMN(STEAMER_H[HR]),FALSE)</f>
        <v>4</v>
      </c>
      <c r="K544" s="12">
        <f>VLOOKUP(MYRANKS_H[[#This Row],[IDFRANGRAPHS]],STEAMER_H[],COLUMN(STEAMER_H[R]),FALSE)</f>
        <v>11</v>
      </c>
      <c r="L544" s="12">
        <f>VLOOKUP(MYRANKS_H[[#This Row],[IDFRANGRAPHS]],STEAMER_H[],COLUMN(STEAMER_H[RBI]),FALSE)</f>
        <v>12</v>
      </c>
      <c r="M544" s="12">
        <f>VLOOKUP(MYRANKS_H[[#This Row],[IDFRANGRAPHS]],STEAMER_H[],COLUMN(STEAMER_H[BB]),FALSE)</f>
        <v>10</v>
      </c>
      <c r="N544" s="12">
        <f>VLOOKUP(MYRANKS_H[[#This Row],[IDFRANGRAPHS]],STEAMER_H[],COLUMN(STEAMER_H[SO]),FALSE)</f>
        <v>22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0.22727272727272727</v>
      </c>
      <c r="Q544" s="26">
        <f>MYRANKS_H[[#This Row],[R]]/24.6-VLOOKUP(MYRANKS_H[[#This Row],[POS]],ReplacementLevel_H[],COLUMN(ReplacementLevel_H[R]),FALSE)</f>
        <v>-1.9228455284552846</v>
      </c>
      <c r="R544" s="26">
        <f>MYRANKS_H[[#This Row],[HR]]/10.4-VLOOKUP(MYRANKS_H[[#This Row],[POS]],ReplacementLevel_H[],COLUMN(ReplacementLevel_H[HR]),FALSE)</f>
        <v>-0.71538461538461551</v>
      </c>
      <c r="S544" s="26">
        <f>MYRANKS_H[[#This Row],[RBI]]/24.6-VLOOKUP(MYRANKS_H[[#This Row],[POS]],ReplacementLevel_H[],COLUMN(ReplacementLevel_H[RBI]),FALSE)</f>
        <v>-1.5521951219512196</v>
      </c>
      <c r="T544" s="26">
        <f>MYRANKS_H[[#This Row],[SB]]/9.4-VLOOKUP(MYRANKS_H[[#This Row],[POS]],ReplacementLevel_H[],COLUMN(ReplacementLevel_H[SB]),FALSE)</f>
        <v>-1.2336170212765958</v>
      </c>
      <c r="U544" s="26">
        <f>((MYRANKS_H[[#This Row],[H]]+1768)/(MYRANKS_H[[#This Row],[AB]]+6617)-0.267)/0.0024-VLOOKUP(MYRANKS_H[[#This Row],[POS]],ReplacementLevel_H[],COLUMN(ReplacementLevel_H[AVG]),FALSE)</f>
        <v>-5.888888888889672E-2</v>
      </c>
      <c r="V544" s="26">
        <f>MYRANKS_H[[#This Row],[RSGP]]+MYRANKS_H[[#This Row],[HRSGP]]+MYRANKS_H[[#This Row],[RBISGP]]+MYRANKS_H[[#This Row],[SBSGP]]+MYRANKS_H[[#This Row],[AVGSGP]]</f>
        <v>-5.4829311759566117</v>
      </c>
    </row>
    <row r="545" spans="1:22" ht="15" customHeight="1" x14ac:dyDescent="0.25">
      <c r="A545" s="7" t="s">
        <v>19306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90</v>
      </c>
      <c r="I545" s="12">
        <f>VLOOKUP(MYRANKS_H[[#This Row],[IDFRANGRAPHS]],STEAMER_H[],COLUMN(STEAMER_H[H]),FALSE)</f>
        <v>21</v>
      </c>
      <c r="J545" s="12">
        <f>VLOOKUP(MYRANKS_H[[#This Row],[IDFRANGRAPHS]],STEAMER_H[],COLUMN(STEAMER_H[HR]),FALSE)</f>
        <v>3</v>
      </c>
      <c r="K545" s="12">
        <f>VLOOKUP(MYRANKS_H[[#This Row],[IDFRANGRAPHS]],STEAMER_H[],COLUMN(STEAMER_H[R]),FALSE)</f>
        <v>11</v>
      </c>
      <c r="L545" s="12">
        <f>VLOOKUP(MYRANKS_H[[#This Row],[IDFRANGRAPHS]],STEAMER_H[],COLUMN(STEAMER_H[RBI]),FALSE)</f>
        <v>11</v>
      </c>
      <c r="M545" s="12">
        <f>VLOOKUP(MYRANKS_H[[#This Row],[IDFRANGRAPHS]],STEAMER_H[],COLUMN(STEAMER_H[BB]),FALSE)</f>
        <v>8</v>
      </c>
      <c r="N545" s="12">
        <f>VLOOKUP(MYRANKS_H[[#This Row],[IDFRANGRAPHS]],STEAMER_H[],COLUMN(STEAMER_H[SO]),FALSE)</f>
        <v>22</v>
      </c>
      <c r="O545" s="12">
        <f>VLOOKUP(MYRANKS_H[[#This Row],[IDFRANGRAPHS]],STEAMER_H[],COLUMN(STEAMER_H[SB]),FALSE)</f>
        <v>2</v>
      </c>
      <c r="P545" s="14">
        <f>MYRANKS_H[[#This Row],[H]]/MYRANKS_H[[#This Row],[AB]]</f>
        <v>0.23333333333333334</v>
      </c>
      <c r="Q545" s="26">
        <f>MYRANKS_H[[#This Row],[R]]/24.6-VLOOKUP(MYRANKS_H[[#This Row],[POS]],ReplacementLevel_H[],COLUMN(ReplacementLevel_H[R]),FALSE)</f>
        <v>-1.9228455284552846</v>
      </c>
      <c r="R545" s="26">
        <f>MYRANKS_H[[#This Row],[HR]]/10.4-VLOOKUP(MYRANKS_H[[#This Row],[POS]],ReplacementLevel_H[],COLUMN(ReplacementLevel_H[HR]),FALSE)</f>
        <v>-0.81153846153846165</v>
      </c>
      <c r="S545" s="26">
        <f>MYRANKS_H[[#This Row],[RBI]]/24.6-VLOOKUP(MYRANKS_H[[#This Row],[POS]],ReplacementLevel_H[],COLUMN(ReplacementLevel_H[RBI]),FALSE)</f>
        <v>-1.5928455284552845</v>
      </c>
      <c r="T545" s="26">
        <f>MYRANKS_H[[#This Row],[SB]]/9.4-VLOOKUP(MYRANKS_H[[#This Row],[POS]],ReplacementLevel_H[],COLUMN(ReplacementLevel_H[SB]),FALSE)</f>
        <v>-1.1272340425531915</v>
      </c>
      <c r="U545" s="26">
        <f>((MYRANKS_H[[#This Row],[H]]+1768)/(MYRANKS_H[[#This Row],[AB]]+6617)-0.267)/0.0024-VLOOKUP(MYRANKS_H[[#This Row],[POS]],ReplacementLevel_H[],COLUMN(ReplacementLevel_H[AVG]),FALSE)</f>
        <v>-2.9897619402614858E-2</v>
      </c>
      <c r="V545" s="26">
        <f>MYRANKS_H[[#This Row],[RSGP]]+MYRANKS_H[[#This Row],[HRSGP]]+MYRANKS_H[[#This Row],[RBISGP]]+MYRANKS_H[[#This Row],[SBSGP]]+MYRANKS_H[[#This Row],[AVGSGP]]</f>
        <v>-5.4843611804048367</v>
      </c>
    </row>
    <row r="546" spans="1:22" ht="15" customHeight="1" x14ac:dyDescent="0.25">
      <c r="A546" s="8" t="s">
        <v>20250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24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10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6</v>
      </c>
      <c r="N546" s="12">
        <f>VLOOKUP(MYRANKS_H[[#This Row],[IDFRANGRAPHS]],STEAMER_H[],COLUMN(STEAMER_H[SO]),FALSE)</f>
        <v>14</v>
      </c>
      <c r="O546" s="12">
        <f>VLOOKUP(MYRANKS_H[[#This Row],[IDFRANGRAPHS]],STEAMER_H[],COLUMN(STEAMER_H[SB]),FALSE)</f>
        <v>2</v>
      </c>
      <c r="P546" s="14">
        <f>MYRANKS_H[[#This Row],[H]]/MYRANKS_H[[#This Row],[AB]]</f>
        <v>0.26373626373626374</v>
      </c>
      <c r="Q546" s="26">
        <f>MYRANKS_H[[#This Row],[R]]/24.6-VLOOKUP(MYRANKS_H[[#This Row],[POS]],ReplacementLevel_H[],COLUMN(ReplacementLevel_H[R]),FALSE)</f>
        <v>-1.9634959349593497</v>
      </c>
      <c r="R546" s="26">
        <f>MYRANKS_H[[#This Row],[HR]]/10.4-VLOOKUP(MYRANKS_H[[#This Row],[POS]],ReplacementLevel_H[],COLUMN(ReplacementLevel_H[HR]),FALSE)</f>
        <v>-0.9076923076923078</v>
      </c>
      <c r="S546" s="26">
        <f>MYRANKS_H[[#This Row],[RBI]]/24.6-VLOOKUP(MYRANKS_H[[#This Row],[POS]],ReplacementLevel_H[],COLUMN(ReplacementLevel_H[RBI]),FALSE)</f>
        <v>-1.6334959349593496</v>
      </c>
      <c r="T546" s="26">
        <f>MYRANKS_H[[#This Row],[SB]]/9.4-VLOOKUP(MYRANKS_H[[#This Row],[POS]],ReplacementLevel_H[],COLUMN(ReplacementLevel_H[SB]),FALSE)</f>
        <v>-1.1272340425531915</v>
      </c>
      <c r="U546" s="26">
        <f>((MYRANKS_H[[#This Row],[H]]+1768)/(MYRANKS_H[[#This Row],[AB]]+6617)-0.267)/0.0024-VLOOKUP(MYRANKS_H[[#This Row],[POS]],ReplacementLevel_H[],COLUMN(ReplacementLevel_H[AVG]),FALSE)</f>
        <v>0.13987875173920725</v>
      </c>
      <c r="V546" s="26">
        <f>MYRANKS_H[[#This Row],[RSGP]]+MYRANKS_H[[#This Row],[HRSGP]]+MYRANKS_H[[#This Row],[RBISGP]]+MYRANKS_H[[#This Row],[SBSGP]]+MYRANKS_H[[#This Row],[AVGSGP]]</f>
        <v>-5.4920394684249914</v>
      </c>
    </row>
    <row r="547" spans="1:22" ht="15" customHeight="1" x14ac:dyDescent="0.25">
      <c r="A547" s="7" t="s">
        <v>18722</v>
      </c>
      <c r="B547" s="8" t="str">
        <f>VLOOKUP(MYRANKS_H[[#This Row],[PLAYERID]],PLAYERIDMAP[],COLUMN(PLAYERIDMAP[LASTNAME]),FALSE)</f>
        <v>Janish</v>
      </c>
      <c r="C547" s="11" t="str">
        <f>VLOOKUP(MYRANKS_H[[#This Row],[PLAYERID]],PLAYERIDMAP[],COLUMN(PLAYERIDMAP[FIRSTNAME]),FALSE)</f>
        <v xml:space="preserve">Paul </v>
      </c>
      <c r="D547" s="11" t="str">
        <f>VLOOKUP(MYRANKS_H[[#This Row],[PLAYERID]],PLAYERIDMAP[],COLUMN(PLAYERIDMAP[TEAM]),FALSE)</f>
        <v>ATL</v>
      </c>
      <c r="E547" s="11" t="str">
        <f>VLOOKUP(MYRANKS_H[[#This Row],[PLAYERID]],PLAYERIDMAP[],COLUMN(PLAYERIDMAP[POS]),FALSE)</f>
        <v>SS</v>
      </c>
      <c r="F547" s="11">
        <f>VLOOKUP(MYRANKS_H[[#This Row],[PLAYERID]],PLAYERIDMAP[],COLUMN(PLAYERIDMAP[IDFANGRAPHS]),FALSE)</f>
        <v>7412</v>
      </c>
      <c r="G547" s="12">
        <f>VLOOKUP(MYRANKS_H[[#This Row],[IDFRANGRAPHS]],STEAMER_H[],COLUMN(STEAMER_H[PA]),FALSE)</f>
        <v>100</v>
      </c>
      <c r="H547" s="12">
        <f>VLOOKUP(MYRANKS_H[[#This Row],[IDFRANGRAPHS]],STEAMER_H[],COLUMN(STEAMER_H[AB]),FALSE)</f>
        <v>89</v>
      </c>
      <c r="I547" s="12">
        <f>VLOOKUP(MYRANKS_H[[#This Row],[IDFRANGRAPHS]],STEAMER_H[],COLUMN(STEAMER_H[H]),FALSE)</f>
        <v>20</v>
      </c>
      <c r="J547" s="12">
        <f>VLOOKUP(MYRANKS_H[[#This Row],[IDFRANGRAPHS]],STEAMER_H[],COLUMN(STEAMER_H[HR]),FALSE)</f>
        <v>1</v>
      </c>
      <c r="K547" s="12">
        <f>VLOOKUP(MYRANKS_H[[#This Row],[IDFRANGRAPHS]],STEAMER_H[],COLUMN(STEAMER_H[R]),FALSE)</f>
        <v>8</v>
      </c>
      <c r="L547" s="12">
        <f>VLOOKUP(MYRANKS_H[[#This Row],[IDFRANGRAPHS]],STEAMER_H[],COLUMN(STEAMER_H[RBI]),FALSE)</f>
        <v>8</v>
      </c>
      <c r="M547" s="12">
        <f>VLOOKUP(MYRANKS_H[[#This Row],[IDFRANGRAPHS]],STEAMER_H[],COLUMN(STEAMER_H[BB]),FALSE)</f>
        <v>8</v>
      </c>
      <c r="N547" s="12">
        <f>VLOOKUP(MYRANKS_H[[#This Row],[IDFRANGRAPHS]],STEAMER_H[],COLUMN(STEAMER_H[SO]),FALSE)</f>
        <v>14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0.2247191011235955</v>
      </c>
      <c r="Q547" s="26">
        <f>MYRANKS_H[[#This Row],[R]]/24.6-VLOOKUP(MYRANKS_H[[#This Row],[POS]],ReplacementLevel_H[],COLUMN(ReplacementLevel_H[R]),FALSE)</f>
        <v>-1.7547967479674798</v>
      </c>
      <c r="R547" s="26">
        <f>MYRANKS_H[[#This Row],[HR]]/10.4-VLOOKUP(MYRANKS_H[[#This Row],[POS]],ReplacementLevel_H[],COLUMN(ReplacementLevel_H[HR]),FALSE)</f>
        <v>-0.80384615384615388</v>
      </c>
      <c r="S547" s="26">
        <f>MYRANKS_H[[#This Row],[RBI]]/24.6-VLOOKUP(MYRANKS_H[[#This Row],[POS]],ReplacementLevel_H[],COLUMN(ReplacementLevel_H[RBI]),FALSE)</f>
        <v>-1.6147967479674796</v>
      </c>
      <c r="T547" s="26">
        <f>MYRANKS_H[[#This Row],[SB]]/9.4-VLOOKUP(MYRANKS_H[[#This Row],[POS]],ReplacementLevel_H[],COLUMN(ReplacementLevel_H[SB]),FALSE)</f>
        <v>-1.3636170212765957</v>
      </c>
      <c r="U547" s="26">
        <f>((MYRANKS_H[[#This Row],[H]]+1768)/(MYRANKS_H[[#This Row],[AB]]+6617)-0.267)/0.0024-VLOOKUP(MYRANKS_H[[#This Row],[POS]],ReplacementLevel_H[],COLUMN(ReplacementLevel_H[AVG]),FALSE)</f>
        <v>-2.5457798985981606E-2</v>
      </c>
      <c r="V547" s="26">
        <f>MYRANKS_H[[#This Row],[RSGP]]+MYRANKS_H[[#This Row],[HRSGP]]+MYRANKS_H[[#This Row],[RBISGP]]+MYRANKS_H[[#This Row],[SBSGP]]+MYRANKS_H[[#This Row],[AVGSGP]]</f>
        <v>-5.5625144700436904</v>
      </c>
    </row>
    <row r="548" spans="1:22" ht="15" customHeight="1" x14ac:dyDescent="0.25">
      <c r="A548" s="8" t="s">
        <v>19916</v>
      </c>
      <c r="B548" s="15" t="str">
        <f>VLOOKUP(MYRANKS_H[[#This Row],[PLAYERID]],PLAYERIDMAP[],COLUMN(PLAYERIDMAP[LASTNAME]),FALSE)</f>
        <v>Raburn</v>
      </c>
      <c r="C548" s="12" t="str">
        <f>VLOOKUP(MYRANKS_H[[#This Row],[PLAYERID]],PLAYERIDMAP[],COLUMN(PLAYERIDMAP[FIRSTNAME]),FALSE)</f>
        <v xml:space="preserve">Ryan </v>
      </c>
      <c r="D548" s="12" t="str">
        <f>VLOOKUP(MYRANKS_H[[#This Row],[PLAYERID]],PLAYERIDMAP[],COLUMN(PLAYERIDMAP[TEAM]),FALSE)</f>
        <v>DET</v>
      </c>
      <c r="E548" s="12" t="str">
        <f>VLOOKUP(MYRANKS_H[[#This Row],[PLAYERID]],PLAYERIDMAP[],COLUMN(PLAYERIDMAP[POS]),FALSE)</f>
        <v>OF</v>
      </c>
      <c r="F548" s="12">
        <f>VLOOKUP(MYRANKS_H[[#This Row],[PLAYERID]],PLAYERIDMAP[],COLUMN(PLAYERIDMAP[IDFANGRAPHS]),FALSE)</f>
        <v>2218</v>
      </c>
      <c r="G548" s="12">
        <f>VLOOKUP(MYRANKS_H[[#This Row],[IDFRANGRAPHS]],STEAMER_H[],COLUMN(STEAMER_H[PA]),FALSE)</f>
        <v>108</v>
      </c>
      <c r="H548" s="12">
        <f>VLOOKUP(MYRANKS_H[[#This Row],[IDFRANGRAPHS]],STEAMER_H[],COLUMN(STEAMER_H[AB]),FALSE)</f>
        <v>98</v>
      </c>
      <c r="I548" s="12">
        <f>VLOOKUP(MYRANKS_H[[#This Row],[IDFRANGRAPHS]],STEAMER_H[],COLUMN(STEAMER_H[H]),FALSE)</f>
        <v>24</v>
      </c>
      <c r="J548" s="12">
        <f>VLOOKUP(MYRANKS_H[[#This Row],[IDFRANGRAPHS]],STEAMER_H[],COLUMN(STEAMER_H[HR]),FALSE)</f>
        <v>3</v>
      </c>
      <c r="K548" s="12">
        <f>VLOOKUP(MYRANKS_H[[#This Row],[IDFRANGRAPHS]],STEAMER_H[],COLUMN(STEAMER_H[R]),FALSE)</f>
        <v>11</v>
      </c>
      <c r="L548" s="12">
        <f>VLOOKUP(MYRANKS_H[[#This Row],[IDFRANGRAPHS]],STEAMER_H[],COLUMN(STEAMER_H[RBI]),FALSE)</f>
        <v>12</v>
      </c>
      <c r="M548" s="12">
        <f>VLOOKUP(MYRANKS_H[[#This Row],[IDFRANGRAPHS]],STEAMER_H[],COLUMN(STEAMER_H[BB]),FALSE)</f>
        <v>7</v>
      </c>
      <c r="N548" s="12">
        <f>VLOOKUP(MYRANKS_H[[#This Row],[IDFRANGRAPHS]],STEAMER_H[],COLUMN(STEAMER_H[SO]),FALSE)</f>
        <v>27</v>
      </c>
      <c r="O548" s="12">
        <f>VLOOKUP(MYRANKS_H[[#This Row],[IDFRANGRAPHS]],STEAMER_H[],COLUMN(STEAMER_H[SB]),FALSE)</f>
        <v>1</v>
      </c>
      <c r="P548" s="14">
        <f>MYRANKS_H[[#This Row],[H]]/MYRANKS_H[[#This Row],[AB]]</f>
        <v>0.24489795918367346</v>
      </c>
      <c r="Q548" s="26">
        <f>MYRANKS_H[[#This Row],[R]]/24.6-VLOOKUP(MYRANKS_H[[#This Row],[POS]],ReplacementLevel_H[],COLUMN(ReplacementLevel_H[R]),FALSE)</f>
        <v>-1.9228455284552846</v>
      </c>
      <c r="R548" s="26">
        <f>MYRANKS_H[[#This Row],[HR]]/10.4-VLOOKUP(MYRANKS_H[[#This Row],[POS]],ReplacementLevel_H[],COLUMN(ReplacementLevel_H[HR]),FALSE)</f>
        <v>-0.81153846153846165</v>
      </c>
      <c r="S548" s="26">
        <f>MYRANKS_H[[#This Row],[RBI]]/24.6-VLOOKUP(MYRANKS_H[[#This Row],[POS]],ReplacementLevel_H[],COLUMN(ReplacementLevel_H[RBI]),FALSE)</f>
        <v>-1.5521951219512196</v>
      </c>
      <c r="T548" s="26">
        <f>MYRANKS_H[[#This Row],[SB]]/9.4-VLOOKUP(MYRANKS_H[[#This Row],[POS]],ReplacementLevel_H[],COLUMN(ReplacementLevel_H[SB]),FALSE)</f>
        <v>-1.2336170212765958</v>
      </c>
      <c r="U548" s="26">
        <f>((MYRANKS_H[[#This Row],[H]]+1768)/(MYRANKS_H[[#This Row],[AB]]+6617)-0.267)/0.0024-VLOOKUP(MYRANKS_H[[#This Row],[POS]],ReplacementLevel_H[],COLUMN(ReplacementLevel_H[AVG]),FALSE)</f>
        <v>2.3844626458175346E-2</v>
      </c>
      <c r="V548" s="26">
        <f>MYRANKS_H[[#This Row],[RSGP]]+MYRANKS_H[[#This Row],[HRSGP]]+MYRANKS_H[[#This Row],[RBISGP]]+MYRANKS_H[[#This Row],[SBSGP]]+MYRANKS_H[[#This Row],[AVGSGP]]</f>
        <v>-5.4963515067633866</v>
      </c>
    </row>
    <row r="549" spans="1:22" ht="15" customHeight="1" x14ac:dyDescent="0.25">
      <c r="A549" s="7" t="s">
        <v>19020</v>
      </c>
      <c r="B549" s="8" t="str">
        <f>VLOOKUP(MYRANKS_H[[#This Row],[PLAYERID]],PLAYERIDMAP[],COLUMN(PLAYERIDMAP[LASTNAME]),FALSE)</f>
        <v>Lewis</v>
      </c>
      <c r="C549" s="11" t="str">
        <f>VLOOKUP(MYRANKS_H[[#This Row],[PLAYERID]],PLAYERIDMAP[],COLUMN(PLAYERIDMAP[FIRSTNAME]),FALSE)</f>
        <v xml:space="preserve">Fred </v>
      </c>
      <c r="D549" s="11" t="str">
        <f>VLOOKUP(MYRANKS_H[[#This Row],[PLAYERID]],PLAYERIDMAP[],COLUMN(PLAYERIDMAP[TEAM]),FALSE)</f>
        <v>NYM</v>
      </c>
      <c r="E549" s="11" t="str">
        <f>VLOOKUP(MYRANKS_H[[#This Row],[PLAYERID]],PLAYERIDMAP[],COLUMN(PLAYERIDMAP[POS]),FALSE)</f>
        <v>OF</v>
      </c>
      <c r="F549" s="11">
        <f>VLOOKUP(MYRANKS_H[[#This Row],[PLAYERID]],PLAYERIDMAP[],COLUMN(PLAYERIDMAP[IDFANGRAPHS]),FALSE)</f>
        <v>4693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88</v>
      </c>
      <c r="I549" s="12">
        <f>VLOOKUP(MYRANKS_H[[#This Row],[IDFRANGRAPHS]],STEAMER_H[],COLUMN(STEAMER_H[H]),FALSE)</f>
        <v>22</v>
      </c>
      <c r="J549" s="12">
        <f>VLOOKUP(MYRANKS_H[[#This Row],[IDFRANGRAPHS]],STEAMER_H[],COLUMN(STEAMER_H[HR]),FALSE)</f>
        <v>2</v>
      </c>
      <c r="K549" s="12">
        <f>VLOOKUP(MYRANKS_H[[#This Row],[IDFRANGRAPHS]],STEAMER_H[],COLUMN(STEAMER_H[R]),FALSE)</f>
        <v>9</v>
      </c>
      <c r="L549" s="12">
        <f>VLOOKUP(MYRANKS_H[[#This Row],[IDFRANGRAPHS]],STEAMER_H[],COLUMN(STEAMER_H[RBI]),FALSE)</f>
        <v>10</v>
      </c>
      <c r="M549" s="12">
        <f>VLOOKUP(MYRANKS_H[[#This Row],[IDFRANGRAPHS]],STEAMER_H[],COLUMN(STEAMER_H[BB]),FALSE)</f>
        <v>10</v>
      </c>
      <c r="N549" s="12">
        <f>VLOOKUP(MYRANKS_H[[#This Row],[IDFRANGRAPHS]],STEAMER_H[],COLUMN(STEAMER_H[SO]),FALSE)</f>
        <v>23</v>
      </c>
      <c r="O549" s="12">
        <f>VLOOKUP(MYRANKS_H[[#This Row],[IDFRANGRAPHS]],STEAMER_H[],COLUMN(STEAMER_H[SB]),FALSE)</f>
        <v>3</v>
      </c>
      <c r="P549" s="14">
        <f>MYRANKS_H[[#This Row],[H]]/MYRANKS_H[[#This Row],[AB]]</f>
        <v>0.25</v>
      </c>
      <c r="Q549" s="26">
        <f>MYRANKS_H[[#This Row],[R]]/24.6-VLOOKUP(MYRANKS_H[[#This Row],[POS]],ReplacementLevel_H[],COLUMN(ReplacementLevel_H[R]),FALSE)</f>
        <v>-2.0041463414634149</v>
      </c>
      <c r="R549" s="26">
        <f>MYRANKS_H[[#This Row],[HR]]/10.4-VLOOKUP(MYRANKS_H[[#This Row],[POS]],ReplacementLevel_H[],COLUMN(ReplacementLevel_H[HR]),FALSE)</f>
        <v>-0.9076923076923078</v>
      </c>
      <c r="S549" s="26">
        <f>MYRANKS_H[[#This Row],[RBI]]/24.6-VLOOKUP(MYRANKS_H[[#This Row],[POS]],ReplacementLevel_H[],COLUMN(ReplacementLevel_H[RBI]),FALSE)</f>
        <v>-1.6334959349593496</v>
      </c>
      <c r="T549" s="26">
        <f>MYRANKS_H[[#This Row],[SB]]/9.4-VLOOKUP(MYRANKS_H[[#This Row],[POS]],ReplacementLevel_H[],COLUMN(ReplacementLevel_H[SB]),FALSE)</f>
        <v>-1.0208510638297874</v>
      </c>
      <c r="U549" s="26">
        <f>((MYRANKS_H[[#This Row],[H]]+1768)/(MYRANKS_H[[#This Row],[AB]]+6617)-0.267)/0.0024-VLOOKUP(MYRANKS_H[[#This Row],[POS]],ReplacementLevel_H[],COLUMN(ReplacementLevel_H[AVG]),FALSE)</f>
        <v>6.5396470295791653E-2</v>
      </c>
      <c r="V549" s="26">
        <f>MYRANKS_H[[#This Row],[RSGP]]+MYRANKS_H[[#This Row],[HRSGP]]+MYRANKS_H[[#This Row],[RBISGP]]+MYRANKS_H[[#This Row],[SBSGP]]+MYRANKS_H[[#This Row],[AVGSGP]]</f>
        <v>-5.5007891776490681</v>
      </c>
    </row>
    <row r="550" spans="1:22" ht="15" customHeight="1" x14ac:dyDescent="0.25">
      <c r="A550" s="8" t="s">
        <v>19729</v>
      </c>
      <c r="B550" s="15" t="str">
        <f>VLOOKUP(MYRANKS_H[[#This Row],[PLAYERID]],PLAYERIDMAP[],COLUMN(PLAYERIDMAP[LASTNAME]),FALSE)</f>
        <v>Peguero</v>
      </c>
      <c r="C550" s="12" t="str">
        <f>VLOOKUP(MYRANKS_H[[#This Row],[PLAYERID]],PLAYERIDMAP[],COLUMN(PLAYERIDMAP[FIRSTNAME]),FALSE)</f>
        <v xml:space="preserve">Carlos </v>
      </c>
      <c r="D550" s="12" t="str">
        <f>VLOOKUP(MYRANKS_H[[#This Row],[PLAYERID]],PLAYERIDMAP[],COLUMN(PLAYERIDMAP[TEAM]),FALSE)</f>
        <v>SEA</v>
      </c>
      <c r="E550" s="12" t="str">
        <f>VLOOKUP(MYRANKS_H[[#This Row],[PLAYERID]],PLAYERIDMAP[],COLUMN(PLAYERIDMAP[POS]),FALSE)</f>
        <v>OF</v>
      </c>
      <c r="F550" s="12">
        <f>VLOOKUP(MYRANKS_H[[#This Row],[PLAYERID]],PLAYERIDMAP[],COLUMN(PLAYERIDMAP[IDFANGRAPHS]),FALSE)</f>
        <v>8760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91</v>
      </c>
      <c r="I550" s="12">
        <f>VLOOKUP(MYRANKS_H[[#This Row],[IDFRANGRAPHS]],STEAMER_H[],COLUMN(STEAMER_H[H]),FALSE)</f>
        <v>21</v>
      </c>
      <c r="J550" s="12">
        <f>VLOOKUP(MYRANKS_H[[#This Row],[IDFRANGRAPHS]],STEAMER_H[],COLUMN(STEAMER_H[HR]),FALSE)</f>
        <v>4</v>
      </c>
      <c r="K550" s="12">
        <f>VLOOKUP(MYRANKS_H[[#This Row],[IDFRANGRAPHS]],STEAMER_H[],COLUMN(STEAMER_H[R]),FALSE)</f>
        <v>10</v>
      </c>
      <c r="L550" s="12">
        <f>VLOOKUP(MYRANKS_H[[#This Row],[IDFRANGRAPHS]],STEAMER_H[],COLUMN(STEAMER_H[RBI]),FALSE)</f>
        <v>12</v>
      </c>
      <c r="M550" s="12">
        <f>VLOOKUP(MYRANKS_H[[#This Row],[IDFRANGRAPHS]],STEAMER_H[],COLUMN(STEAMER_H[BB]),FALSE)</f>
        <v>7</v>
      </c>
      <c r="N550" s="12">
        <f>VLOOKUP(MYRANKS_H[[#This Row],[IDFRANGRAPHS]],STEAMER_H[],COLUMN(STEAMER_H[SO]),FALSE)</f>
        <v>33</v>
      </c>
      <c r="O550" s="12">
        <f>VLOOKUP(MYRANKS_H[[#This Row],[IDFRANGRAPHS]],STEAMER_H[],COLUMN(STEAMER_H[SB]),FALSE)</f>
        <v>1</v>
      </c>
      <c r="P550" s="14">
        <f>MYRANKS_H[[#This Row],[H]]/MYRANKS_H[[#This Row],[AB]]</f>
        <v>0.23076923076923078</v>
      </c>
      <c r="Q550" s="26">
        <f>MYRANKS_H[[#This Row],[R]]/24.6-VLOOKUP(MYRANKS_H[[#This Row],[POS]],ReplacementLevel_H[],COLUMN(ReplacementLevel_H[R]),FALSE)</f>
        <v>-1.9634959349593497</v>
      </c>
      <c r="R550" s="26">
        <f>MYRANKS_H[[#This Row],[HR]]/10.4-VLOOKUP(MYRANKS_H[[#This Row],[POS]],ReplacementLevel_H[],COLUMN(ReplacementLevel_H[HR]),FALSE)</f>
        <v>-0.71538461538461551</v>
      </c>
      <c r="S550" s="26">
        <f>MYRANKS_H[[#This Row],[RBI]]/24.6-VLOOKUP(MYRANKS_H[[#This Row],[POS]],ReplacementLevel_H[],COLUMN(ReplacementLevel_H[RBI]),FALSE)</f>
        <v>-1.5521951219512196</v>
      </c>
      <c r="T550" s="26">
        <f>MYRANKS_H[[#This Row],[SB]]/9.4-VLOOKUP(MYRANKS_H[[#This Row],[POS]],ReplacementLevel_H[],COLUMN(ReplacementLevel_H[SB]),FALSE)</f>
        <v>-1.2336170212765958</v>
      </c>
      <c r="U550" s="26">
        <f>((MYRANKS_H[[#This Row],[H]]+1768)/(MYRANKS_H[[#This Row],[AB]]+6617)-0.267)/0.0024-VLOOKUP(MYRANKS_H[[#This Row],[POS]],ReplacementLevel_H[],COLUMN(ReplacementLevel_H[AVG]),FALSE)</f>
        <v>-4.6465911349631558E-2</v>
      </c>
      <c r="V550" s="26">
        <f>MYRANKS_H[[#This Row],[RSGP]]+MYRANKS_H[[#This Row],[HRSGP]]+MYRANKS_H[[#This Row],[RBISGP]]+MYRANKS_H[[#This Row],[SBSGP]]+MYRANKS_H[[#This Row],[AVGSGP]]</f>
        <v>-5.5111586049214125</v>
      </c>
    </row>
    <row r="551" spans="1:22" ht="15" customHeight="1" x14ac:dyDescent="0.25">
      <c r="A551" s="7" t="s">
        <v>18591</v>
      </c>
      <c r="B551" s="8" t="str">
        <f>VLOOKUP(MYRANKS_H[[#This Row],[PLAYERID]],PLAYERIDMAP[],COLUMN(PLAYERIDMAP[LASTNAME]),FALSE)</f>
        <v>Hoes</v>
      </c>
      <c r="C551" s="11" t="str">
        <f>VLOOKUP(MYRANKS_H[[#This Row],[PLAYERID]],PLAYERIDMAP[],COLUMN(PLAYERIDMAP[FIRSTNAME]),FALSE)</f>
        <v xml:space="preserve">L.J. </v>
      </c>
      <c r="D551" s="11" t="str">
        <f>VLOOKUP(MYRANKS_H[[#This Row],[PLAYERID]],PLAYERIDMAP[],COLUMN(PLAYERIDMAP[TEAM]),FALSE)</f>
        <v>BAL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6656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90</v>
      </c>
      <c r="I551" s="12">
        <f>VLOOKUP(MYRANKS_H[[#This Row],[IDFRANGRAPHS]],STEAMER_H[],COLUMN(STEAMER_H[H]),FALSE)</f>
        <v>23</v>
      </c>
      <c r="J551" s="12">
        <f>VLOOKUP(MYRANKS_H[[#This Row],[IDFRANGRAPHS]],STEAMER_H[],COLUMN(STEAMER_H[HR]),FALSE)</f>
        <v>1</v>
      </c>
      <c r="K551" s="12">
        <f>VLOOKUP(MYRANKS_H[[#This Row],[IDFRANGRAPHS]],STEAMER_H[],COLUMN(STEAMER_H[R]),FALSE)</f>
        <v>11</v>
      </c>
      <c r="L551" s="12">
        <f>VLOOKUP(MYRANKS_H[[#This Row],[IDFRANGRAPHS]],STEAMER_H[],COLUMN(STEAMER_H[RBI]),FALSE)</f>
        <v>9</v>
      </c>
      <c r="M551" s="12">
        <f>VLOOKUP(MYRANKS_H[[#This Row],[IDFRANGRAPHS]],STEAMER_H[],COLUMN(STEAMER_H[BB]),FALSE)</f>
        <v>8</v>
      </c>
      <c r="N551" s="12">
        <f>VLOOKUP(MYRANKS_H[[#This Row],[IDFRANGRAPHS]],STEAMER_H[],COLUMN(STEAMER_H[SO]),FALSE)</f>
        <v>14</v>
      </c>
      <c r="O551" s="12">
        <f>VLOOKUP(MYRANKS_H[[#This Row],[IDFRANGRAPHS]],STEAMER_H[],COLUMN(STEAMER_H[SB]),FALSE)</f>
        <v>3</v>
      </c>
      <c r="P551" s="14">
        <f>MYRANKS_H[[#This Row],[H]]/MYRANKS_H[[#This Row],[AB]]</f>
        <v>0.25555555555555554</v>
      </c>
      <c r="Q551" s="26">
        <f>MYRANKS_H[[#This Row],[R]]/24.6-VLOOKUP(MYRANKS_H[[#This Row],[POS]],ReplacementLevel_H[],COLUMN(ReplacementLevel_H[R]),FALSE)</f>
        <v>-1.9228455284552846</v>
      </c>
      <c r="R551" s="26">
        <f>MYRANKS_H[[#This Row],[HR]]/10.4-VLOOKUP(MYRANKS_H[[#This Row],[POS]],ReplacementLevel_H[],COLUMN(ReplacementLevel_H[HR]),FALSE)</f>
        <v>-1.0038461538461538</v>
      </c>
      <c r="S551" s="26">
        <f>MYRANKS_H[[#This Row],[RBI]]/24.6-VLOOKUP(MYRANKS_H[[#This Row],[POS]],ReplacementLevel_H[],COLUMN(ReplacementLevel_H[RBI]),FALSE)</f>
        <v>-1.6741463414634148</v>
      </c>
      <c r="T551" s="26">
        <f>MYRANKS_H[[#This Row],[SB]]/9.4-VLOOKUP(MYRANKS_H[[#This Row],[POS]],ReplacementLevel_H[],COLUMN(ReplacementLevel_H[SB]),FALSE)</f>
        <v>-1.0208510638297874</v>
      </c>
      <c r="U551" s="26">
        <f>((MYRANKS_H[[#This Row],[H]]+1768)/(MYRANKS_H[[#This Row],[AB]]+6617)-0.267)/0.0024-VLOOKUP(MYRANKS_H[[#This Row],[POS]],ReplacementLevel_H[],COLUMN(ReplacementLevel_H[AVG]),FALSE)</f>
        <v>9.4350678395706294E-2</v>
      </c>
      <c r="V551" s="26">
        <f>MYRANKS_H[[#This Row],[RSGP]]+MYRANKS_H[[#This Row],[HRSGP]]+MYRANKS_H[[#This Row],[RBISGP]]+MYRANKS_H[[#This Row],[SBSGP]]+MYRANKS_H[[#This Row],[AVGSGP]]</f>
        <v>-5.5273384091989337</v>
      </c>
    </row>
    <row r="552" spans="1:22" ht="15" customHeight="1" x14ac:dyDescent="0.25">
      <c r="A552" s="7" t="s">
        <v>18959</v>
      </c>
      <c r="B552" s="8" t="str">
        <f>VLOOKUP(MYRANKS_H[[#This Row],[PLAYERID]],PLAYERIDMAP[],COLUMN(PLAYERIDMAP[LASTNAME]),FALSE)</f>
        <v>Langerhans</v>
      </c>
      <c r="C552" s="11" t="str">
        <f>VLOOKUP(MYRANKS_H[[#This Row],[PLAYERID]],PLAYERIDMAP[],COLUMN(PLAYERIDMAP[FIRSTNAME]),FALSE)</f>
        <v xml:space="preserve">Ryan </v>
      </c>
      <c r="D552" s="11" t="str">
        <f>VLOOKUP(MYRANKS_H[[#This Row],[PLAYERID]],PLAYERIDMAP[],COLUMN(PLAYERIDMAP[TEAM]),FALSE)</f>
        <v>LAA</v>
      </c>
      <c r="E552" s="11" t="str">
        <f>VLOOKUP(MYRANKS_H[[#This Row],[PLAYERID]],PLAYERIDMAP[],COLUMN(PLAYERIDMAP[POS]),FALSE)</f>
        <v>OF</v>
      </c>
      <c r="F552" s="11">
        <f>VLOOKUP(MYRANKS_H[[#This Row],[PLAYERID]],PLAYERIDMAP[],COLUMN(PLAYERIDMAP[IDFANGRAPHS]),FALSE)</f>
        <v>98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86</v>
      </c>
      <c r="I552" s="12">
        <f>VLOOKUP(MYRANKS_H[[#This Row],[IDFRANGRAPHS]],STEAMER_H[],COLUMN(STEAMER_H[H]),FALSE)</f>
        <v>19</v>
      </c>
      <c r="J552" s="12">
        <f>VLOOKUP(MYRANKS_H[[#This Row],[IDFRANGRAPHS]],STEAMER_H[],COLUMN(STEAMER_H[HR]),FALSE)</f>
        <v>3</v>
      </c>
      <c r="K552" s="12">
        <f>VLOOKUP(MYRANKS_H[[#This Row],[IDFRANGRAPHS]],STEAMER_H[],COLUMN(STEAMER_H[R]),FALSE)</f>
        <v>12</v>
      </c>
      <c r="L552" s="12">
        <f>VLOOKUP(MYRANKS_H[[#This Row],[IDFRANGRAPHS]],STEAMER_H[],COLUMN(STEAMER_H[RBI]),FALSE)</f>
        <v>10</v>
      </c>
      <c r="M552" s="12">
        <f>VLOOKUP(MYRANKS_H[[#This Row],[IDFRANGRAPHS]],STEAMER_H[],COLUMN(STEAMER_H[BB]),FALSE)</f>
        <v>12</v>
      </c>
      <c r="N552" s="12">
        <f>VLOOKUP(MYRANKS_H[[#This Row],[IDFRANGRAPHS]],STEAMER_H[],COLUMN(STEAMER_H[SO]),FALSE)</f>
        <v>28</v>
      </c>
      <c r="O552" s="12">
        <f>VLOOKUP(MYRANKS_H[[#This Row],[IDFRANGRAPHS]],STEAMER_H[],COLUMN(STEAMER_H[SB]),FALSE)</f>
        <v>2</v>
      </c>
      <c r="P552" s="14">
        <f>MYRANKS_H[[#This Row],[H]]/MYRANKS_H[[#This Row],[AB]]</f>
        <v>0.22093023255813954</v>
      </c>
      <c r="Q552" s="26">
        <f>MYRANKS_H[[#This Row],[R]]/24.6-VLOOKUP(MYRANKS_H[[#This Row],[POS]],ReplacementLevel_H[],COLUMN(ReplacementLevel_H[R]),FALSE)</f>
        <v>-1.8821951219512196</v>
      </c>
      <c r="R552" s="26">
        <f>MYRANKS_H[[#This Row],[HR]]/10.4-VLOOKUP(MYRANKS_H[[#This Row],[POS]],ReplacementLevel_H[],COLUMN(ReplacementLevel_H[HR]),FALSE)</f>
        <v>-0.81153846153846165</v>
      </c>
      <c r="S552" s="26">
        <f>MYRANKS_H[[#This Row],[RBI]]/24.6-VLOOKUP(MYRANKS_H[[#This Row],[POS]],ReplacementLevel_H[],COLUMN(ReplacementLevel_H[RBI]),FALSE)</f>
        <v>-1.6334959349593496</v>
      </c>
      <c r="T552" s="26">
        <f>MYRANKS_H[[#This Row],[SB]]/9.4-VLOOKUP(MYRANKS_H[[#This Row],[POS]],ReplacementLevel_H[],COLUMN(ReplacementLevel_H[SB]),FALSE)</f>
        <v>-1.1272340425531915</v>
      </c>
      <c r="U552" s="26">
        <f>((MYRANKS_H[[#This Row],[H]]+1768)/(MYRANKS_H[[#This Row],[AB]]+6617)-0.267)/0.0024-VLOOKUP(MYRANKS_H[[#This Row],[POS]],ReplacementLevel_H[],COLUMN(ReplacementLevel_H[AVG]),FALSE)</f>
        <v>-8.7897458849287471E-2</v>
      </c>
      <c r="V552" s="26">
        <f>MYRANKS_H[[#This Row],[RSGP]]+MYRANKS_H[[#This Row],[HRSGP]]+MYRANKS_H[[#This Row],[RBISGP]]+MYRANKS_H[[#This Row],[SBSGP]]+MYRANKS_H[[#This Row],[AVGSGP]]</f>
        <v>-5.5423610198515103</v>
      </c>
    </row>
    <row r="553" spans="1:22" ht="15" customHeight="1" x14ac:dyDescent="0.25">
      <c r="A553" s="7" t="s">
        <v>18945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94</v>
      </c>
      <c r="I553" s="12">
        <f>VLOOKUP(MYRANKS_H[[#This Row],[IDFRANGRAPHS]],STEAMER_H[],COLUMN(STEAMER_H[H]),FALSE)</f>
        <v>24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9</v>
      </c>
      <c r="L553" s="12">
        <f>VLOOKUP(MYRANKS_H[[#This Row],[IDFRANGRAPHS]],STEAMER_H[],COLUMN(STEAMER_H[RBI]),FALSE)</f>
        <v>10</v>
      </c>
      <c r="M553" s="12">
        <f>VLOOKUP(MYRANKS_H[[#This Row],[IDFRANGRAPHS]],STEAMER_H[],COLUMN(STEAMER_H[BB]),FALSE)</f>
        <v>5</v>
      </c>
      <c r="N553" s="12">
        <f>VLOOKUP(MYRANKS_H[[#This Row],[IDFRANGRAPHS]],STEAMER_H[],COLUMN(STEAMER_H[SO]),FALSE)</f>
        <v>17</v>
      </c>
      <c r="O553" s="12">
        <f>VLOOKUP(MYRANKS_H[[#This Row],[IDFRANGRAPHS]],STEAMER_H[],COLUMN(STEAMER_H[SB]),FALSE)</f>
        <v>3</v>
      </c>
      <c r="P553" s="14">
        <f>MYRANKS_H[[#This Row],[H]]/MYRANKS_H[[#This Row],[AB]]</f>
        <v>0.25531914893617019</v>
      </c>
      <c r="Q553" s="26">
        <f>MYRANKS_H[[#This Row],[R]]/24.6-VLOOKUP(MYRANKS_H[[#This Row],[POS]],ReplacementLevel_H[],COLUMN(ReplacementLevel_H[R]),FALSE)</f>
        <v>-2.0041463414634149</v>
      </c>
      <c r="R553" s="26">
        <f>MYRANKS_H[[#This Row],[HR]]/10.4-VLOOKUP(MYRANKS_H[[#This Row],[POS]],ReplacementLevel_H[],COLUMN(ReplacementLevel_H[HR]),FALSE)</f>
        <v>-1.0038461538461538</v>
      </c>
      <c r="S553" s="26">
        <f>MYRANKS_H[[#This Row],[RBI]]/24.6-VLOOKUP(MYRANKS_H[[#This Row],[POS]],ReplacementLevel_H[],COLUMN(ReplacementLevel_H[RBI]),FALSE)</f>
        <v>-1.6334959349593496</v>
      </c>
      <c r="T553" s="26">
        <f>MYRANKS_H[[#This Row],[SB]]/9.4-VLOOKUP(MYRANKS_H[[#This Row],[POS]],ReplacementLevel_H[],COLUMN(ReplacementLevel_H[SB]),FALSE)</f>
        <v>-1.0208510638297874</v>
      </c>
      <c r="U553" s="26">
        <f>((MYRANKS_H[[#This Row],[H]]+1768)/(MYRANKS_H[[#This Row],[AB]]+6617)-0.267)/0.0024-VLOOKUP(MYRANKS_H[[#This Row],[POS]],ReplacementLevel_H[],COLUMN(ReplacementLevel_H[AVG]),FALSE)</f>
        <v>9.0120200665565225E-2</v>
      </c>
      <c r="V553" s="26">
        <f>MYRANKS_H[[#This Row],[RSGP]]+MYRANKS_H[[#This Row],[HRSGP]]+MYRANKS_H[[#This Row],[RBISGP]]+MYRANKS_H[[#This Row],[SBSGP]]+MYRANKS_H[[#This Row],[AVGSGP]]</f>
        <v>-5.5722192934331405</v>
      </c>
    </row>
    <row r="554" spans="1:22" ht="15" customHeight="1" x14ac:dyDescent="0.25">
      <c r="A554" s="7" t="s">
        <v>17817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86</v>
      </c>
      <c r="I554" s="12">
        <f>VLOOKUP(MYRANKS_H[[#This Row],[IDFRANGRAPHS]],STEAMER_H[],COLUMN(STEAMER_H[H]),FALSE)</f>
        <v>19</v>
      </c>
      <c r="J554" s="12">
        <f>VLOOKUP(MYRANKS_H[[#This Row],[IDFRANGRAPHS]],STEAMER_H[],COLUMN(STEAMER_H[HR]),FALSE)</f>
        <v>3</v>
      </c>
      <c r="K554" s="12">
        <f>VLOOKUP(MYRANKS_H[[#This Row],[IDFRANGRAPHS]],STEAMER_H[],COLUMN(STEAMER_H[R]),FALSE)</f>
        <v>10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12</v>
      </c>
      <c r="N554" s="12">
        <f>VLOOKUP(MYRANKS_H[[#This Row],[IDFRANGRAPHS]],STEAMER_H[],COLUMN(STEAMER_H[SO]),FALSE)</f>
        <v>23</v>
      </c>
      <c r="O554" s="12">
        <f>VLOOKUP(MYRANKS_H[[#This Row],[IDFRANGRAPHS]],STEAMER_H[],COLUMN(STEAMER_H[SB]),FALSE)</f>
        <v>2</v>
      </c>
      <c r="P554" s="14">
        <f>MYRANKS_H[[#This Row],[H]]/MYRANKS_H[[#This Row],[AB]]</f>
        <v>0.22093023255813954</v>
      </c>
      <c r="Q554" s="26">
        <f>MYRANKS_H[[#This Row],[R]]/24.6-VLOOKUP(MYRANKS_H[[#This Row],[POS]],ReplacementLevel_H[],COLUMN(ReplacementLevel_H[R]),FALSE)</f>
        <v>-1.9634959349593497</v>
      </c>
      <c r="R554" s="26">
        <f>MYRANKS_H[[#This Row],[HR]]/10.4-VLOOKUP(MYRANKS_H[[#This Row],[POS]],ReplacementLevel_H[],COLUMN(ReplacementLevel_H[HR]),FALSE)</f>
        <v>-0.81153846153846165</v>
      </c>
      <c r="S554" s="26">
        <f>MYRANKS_H[[#This Row],[RBI]]/24.6-VLOOKUP(MYRANKS_H[[#This Row],[POS]],ReplacementLevel_H[],COLUMN(ReplacementLevel_H[RBI]),FALSE)</f>
        <v>-1.6334959349593496</v>
      </c>
      <c r="T554" s="26">
        <f>MYRANKS_H[[#This Row],[SB]]/9.4-VLOOKUP(MYRANKS_H[[#This Row],[POS]],ReplacementLevel_H[],COLUMN(ReplacementLevel_H[SB]),FALSE)</f>
        <v>-1.1272340425531915</v>
      </c>
      <c r="U554" s="26">
        <f>((MYRANKS_H[[#This Row],[H]]+1768)/(MYRANKS_H[[#This Row],[AB]]+6617)-0.267)/0.0024-VLOOKUP(MYRANKS_H[[#This Row],[POS]],ReplacementLevel_H[],COLUMN(ReplacementLevel_H[AVG]),FALSE)</f>
        <v>-8.7897458849287471E-2</v>
      </c>
      <c r="V554" s="26">
        <f>MYRANKS_H[[#This Row],[RSGP]]+MYRANKS_H[[#This Row],[HRSGP]]+MYRANKS_H[[#This Row],[RBISGP]]+MYRANKS_H[[#This Row],[SBSGP]]+MYRANKS_H[[#This Row],[AVGSGP]]</f>
        <v>-5.6236618328596402</v>
      </c>
    </row>
    <row r="555" spans="1:22" ht="15" customHeight="1" x14ac:dyDescent="0.25">
      <c r="A555" s="8" t="s">
        <v>19879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91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2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10</v>
      </c>
      <c r="M555" s="12">
        <f>VLOOKUP(MYRANKS_H[[#This Row],[IDFRANGRAPHS]],STEAMER_H[],COLUMN(STEAMER_H[BB]),FALSE)</f>
        <v>7</v>
      </c>
      <c r="N555" s="12">
        <f>VLOOKUP(MYRANKS_H[[#This Row],[IDFRANGRAPHS]],STEAMER_H[],COLUMN(STEAMER_H[SO]),FALSE)</f>
        <v>21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0.24175824175824176</v>
      </c>
      <c r="Q555" s="26">
        <f>MYRANKS_H[[#This Row],[R]]/24.6-VLOOKUP(MYRANKS_H[[#This Row],[POS]],ReplacementLevel_H[],COLUMN(ReplacementLevel_H[R]),FALSE)</f>
        <v>-2.0041463414634149</v>
      </c>
      <c r="R555" s="26">
        <f>MYRANKS_H[[#This Row],[HR]]/10.4-VLOOKUP(MYRANKS_H[[#This Row],[POS]],ReplacementLevel_H[],COLUMN(ReplacementLevel_H[HR]),FALSE)</f>
        <v>-0.9076923076923078</v>
      </c>
      <c r="S555" s="26">
        <f>MYRANKS_H[[#This Row],[RBI]]/24.6-VLOOKUP(MYRANKS_H[[#This Row],[POS]],ReplacementLevel_H[],COLUMN(ReplacementLevel_H[RBI]),FALSE)</f>
        <v>-1.6334959349593496</v>
      </c>
      <c r="T555" s="26">
        <f>MYRANKS_H[[#This Row],[SB]]/9.4-VLOOKUP(MYRANKS_H[[#This Row],[POS]],ReplacementLevel_H[],COLUMN(ReplacementLevel_H[SB]),FALSE)</f>
        <v>-1.1272340425531915</v>
      </c>
      <c r="U555" s="26">
        <f>((MYRANKS_H[[#This Row],[H]]+1768)/(MYRANKS_H[[#This Row],[AB]]+6617)-0.267)/0.0024-VLOOKUP(MYRANKS_H[[#This Row],[POS]],ReplacementLevel_H[],COLUMN(ReplacementLevel_H[AVG]),FALSE)</f>
        <v>1.5648976346648039E-2</v>
      </c>
      <c r="V555" s="26">
        <f>MYRANKS_H[[#This Row],[RSGP]]+MYRANKS_H[[#This Row],[HRSGP]]+MYRANKS_H[[#This Row],[RBISGP]]+MYRANKS_H[[#This Row],[SBSGP]]+MYRANKS_H[[#This Row],[AVGSGP]]</f>
        <v>-5.6569196503216164</v>
      </c>
    </row>
    <row r="556" spans="1:22" ht="15" customHeight="1" x14ac:dyDescent="0.25">
      <c r="A556" s="7" t="s">
        <v>18377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88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10</v>
      </c>
      <c r="N556" s="12">
        <f>VLOOKUP(MYRANKS_H[[#This Row],[IDFRANGRAPHS]],STEAMER_H[],COLUMN(STEAMER_H[SO]),FALSE)</f>
        <v>20</v>
      </c>
      <c r="O556" s="12">
        <f>VLOOKUP(MYRANKS_H[[#This Row],[IDFRANGRAPHS]],STEAMER_H[],COLUMN(STEAMER_H[SB]),FALSE)</f>
        <v>3</v>
      </c>
      <c r="P556" s="14">
        <f>MYRANKS_H[[#This Row],[H]]/MYRANKS_H[[#This Row],[AB]]</f>
        <v>0.23863636363636365</v>
      </c>
      <c r="Q556" s="26">
        <f>MYRANKS_H[[#This Row],[R]]/24.6-VLOOKUP(MYRANKS_H[[#This Row],[POS]],ReplacementLevel_H[],COLUMN(ReplacementLevel_H[R]),FALSE)</f>
        <v>-1.9634959349593497</v>
      </c>
      <c r="R556" s="26">
        <f>MYRANKS_H[[#This Row],[HR]]/10.4-VLOOKUP(MYRANKS_H[[#This Row],[POS]],ReplacementLevel_H[],COLUMN(ReplacementLevel_H[HR]),FALSE)</f>
        <v>-1.0038461538461538</v>
      </c>
      <c r="S556" s="26">
        <f>MYRANKS_H[[#This Row],[RBI]]/24.6-VLOOKUP(MYRANKS_H[[#This Row],[POS]],ReplacementLevel_H[],COLUMN(ReplacementLevel_H[RBI]),FALSE)</f>
        <v>-1.6741463414634148</v>
      </c>
      <c r="T556" s="26">
        <f>MYRANKS_H[[#This Row],[SB]]/9.4-VLOOKUP(MYRANKS_H[[#This Row],[POS]],ReplacementLevel_H[],COLUMN(ReplacementLevel_H[SB]),FALSE)</f>
        <v>-1.0208510638297874</v>
      </c>
      <c r="U556" s="26">
        <f>((MYRANKS_H[[#This Row],[H]]+1768)/(MYRANKS_H[[#This Row],[AB]]+6617)-0.267)/0.0024-VLOOKUP(MYRANKS_H[[#This Row],[POS]],ReplacementLevel_H[],COLUMN(ReplacementLevel_H[AVG]),FALSE)</f>
        <v>3.2537907034590335E-3</v>
      </c>
      <c r="V556" s="26">
        <f>MYRANKS_H[[#This Row],[RSGP]]+MYRANKS_H[[#This Row],[HRSGP]]+MYRANKS_H[[#This Row],[RBISGP]]+MYRANKS_H[[#This Row],[SBSGP]]+MYRANKS_H[[#This Row],[AVGSGP]]</f>
        <v>-5.6590857033952462</v>
      </c>
    </row>
    <row r="557" spans="1:22" ht="15" customHeight="1" x14ac:dyDescent="0.25">
      <c r="A557" s="7" t="s">
        <v>17884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>
        <f>VLOOKUP(MYRANKS_H[[#This Row],[IDFRANGRAPHS]],STEAMER_H[],COLUMN(STEAMER_H[PA]),FALSE)</f>
        <v>100</v>
      </c>
      <c r="H557" s="12">
        <f>VLOOKUP(MYRANKS_H[[#This Row],[IDFRANGRAPHS]],STEAMER_H[],COLUMN(STEAMER_H[AB]),FALSE)</f>
        <v>91</v>
      </c>
      <c r="I557" s="12">
        <f>VLOOKUP(MYRANKS_H[[#This Row],[IDFRANGRAPHS]],STEAMER_H[],COLUMN(STEAMER_H[H]),FALSE)</f>
        <v>23</v>
      </c>
      <c r="J557" s="12">
        <f>VLOOKUP(MYRANKS_H[[#This Row],[IDFRANGRAPHS]],STEAMER_H[],COLUMN(STEAMER_H[HR]),FALSE)</f>
        <v>2</v>
      </c>
      <c r="K557" s="12">
        <f>VLOOKUP(MYRANKS_H[[#This Row],[IDFRANGRAPHS]],STEAMER_H[],COLUMN(STEAMER_H[R]),FALSE)</f>
        <v>10</v>
      </c>
      <c r="L557" s="12">
        <f>VLOOKUP(MYRANKS_H[[#This Row],[IDFRANGRAPHS]],STEAMER_H[],COLUMN(STEAMER_H[RBI]),FALSE)</f>
        <v>10</v>
      </c>
      <c r="M557" s="12">
        <f>VLOOKUP(MYRANKS_H[[#This Row],[IDFRANGRAPHS]],STEAMER_H[],COLUMN(STEAMER_H[BB]),FALSE)</f>
        <v>7</v>
      </c>
      <c r="N557" s="12">
        <f>VLOOKUP(MYRANKS_H[[#This Row],[IDFRANGRAPHS]],STEAMER_H[],COLUMN(STEAMER_H[SO]),FALSE)</f>
        <v>19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0.25274725274725274</v>
      </c>
      <c r="Q557" s="26">
        <f>MYRANKS_H[[#This Row],[R]]/24.6-VLOOKUP(MYRANKS_H[[#This Row],[POS]],ReplacementLevel_H[],COLUMN(ReplacementLevel_H[R]),FALSE)</f>
        <v>-1.9634959349593497</v>
      </c>
      <c r="R557" s="26">
        <f>MYRANKS_H[[#This Row],[HR]]/10.4-VLOOKUP(MYRANKS_H[[#This Row],[POS]],ReplacementLevel_H[],COLUMN(ReplacementLevel_H[HR]),FALSE)</f>
        <v>-0.9076923076923078</v>
      </c>
      <c r="S557" s="26">
        <f>MYRANKS_H[[#This Row],[RBI]]/24.6-VLOOKUP(MYRANKS_H[[#This Row],[POS]],ReplacementLevel_H[],COLUMN(ReplacementLevel_H[RBI]),FALSE)</f>
        <v>-1.6334959349593496</v>
      </c>
      <c r="T557" s="26">
        <f>MYRANKS_H[[#This Row],[SB]]/9.4-VLOOKUP(MYRANKS_H[[#This Row],[POS]],ReplacementLevel_H[],COLUMN(ReplacementLevel_H[SB]),FALSE)</f>
        <v>-1.2336170212765958</v>
      </c>
      <c r="U557" s="26">
        <f>((MYRANKS_H[[#This Row],[H]]+1768)/(MYRANKS_H[[#This Row],[AB]]+6617)-0.267)/0.0024-VLOOKUP(MYRANKS_H[[#This Row],[POS]],ReplacementLevel_H[],COLUMN(ReplacementLevel_H[AVG]),FALSE)</f>
        <v>7.776386404292765E-2</v>
      </c>
      <c r="V557" s="26">
        <f>MYRANKS_H[[#This Row],[RSGP]]+MYRANKS_H[[#This Row],[HRSGP]]+MYRANKS_H[[#This Row],[RBISGP]]+MYRANKS_H[[#This Row],[SBSGP]]+MYRANKS_H[[#This Row],[AVGSGP]]</f>
        <v>-5.6605373348446753</v>
      </c>
    </row>
    <row r="558" spans="1:22" ht="15" customHeight="1" x14ac:dyDescent="0.25">
      <c r="A558" s="7" t="s">
        <v>18583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88</v>
      </c>
      <c r="I558" s="12">
        <f>VLOOKUP(MYRANKS_H[[#This Row],[IDFRANGRAPHS]],STEAMER_H[],COLUMN(STEAMER_H[H]),FALSE)</f>
        <v>21</v>
      </c>
      <c r="J558" s="12">
        <f>VLOOKUP(MYRANKS_H[[#This Row],[IDFRANGRAPHS]],STEAMER_H[],COLUMN(STEAMER_H[HR]),FALSE)</f>
        <v>3</v>
      </c>
      <c r="K558" s="12">
        <f>VLOOKUP(MYRANKS_H[[#This Row],[IDFRANGRAPHS]],STEAMER_H[],COLUMN(STEAMER_H[R]),FALSE)</f>
        <v>10</v>
      </c>
      <c r="L558" s="12">
        <f>VLOOKUP(MYRANKS_H[[#This Row],[IDFRANGRAPHS]],STEAMER_H[],COLUMN(STEAMER_H[RBI]),FALSE)</f>
        <v>12</v>
      </c>
      <c r="M558" s="12">
        <f>VLOOKUP(MYRANKS_H[[#This Row],[IDFRANGRAPHS]],STEAMER_H[],COLUMN(STEAMER_H[BB]),FALSE)</f>
        <v>10</v>
      </c>
      <c r="N558" s="12">
        <f>VLOOKUP(MYRANKS_H[[#This Row],[IDFRANGRAPHS]],STEAMER_H[],COLUMN(STEAMER_H[SO]),FALSE)</f>
        <v>25</v>
      </c>
      <c r="O558" s="12">
        <f>VLOOKUP(MYRANKS_H[[#This Row],[IDFRANGRAPHS]],STEAMER_H[],COLUMN(STEAMER_H[SB]),FALSE)</f>
        <v>0</v>
      </c>
      <c r="P558" s="14">
        <f>MYRANKS_H[[#This Row],[H]]/MYRANKS_H[[#This Row],[AB]]</f>
        <v>0.23863636363636365</v>
      </c>
      <c r="Q558" s="26">
        <f>MYRANKS_H[[#This Row],[R]]/24.6-VLOOKUP(MYRANKS_H[[#This Row],[POS]],ReplacementLevel_H[],COLUMN(ReplacementLevel_H[R]),FALSE)</f>
        <v>-1.9634959349593497</v>
      </c>
      <c r="R558" s="26">
        <f>MYRANKS_H[[#This Row],[HR]]/10.4-VLOOKUP(MYRANKS_H[[#This Row],[POS]],ReplacementLevel_H[],COLUMN(ReplacementLevel_H[HR]),FALSE)</f>
        <v>-0.81153846153846165</v>
      </c>
      <c r="S558" s="26">
        <f>MYRANKS_H[[#This Row],[RBI]]/24.6-VLOOKUP(MYRANKS_H[[#This Row],[POS]],ReplacementLevel_H[],COLUMN(ReplacementLevel_H[RBI]),FALSE)</f>
        <v>-1.5521951219512196</v>
      </c>
      <c r="T558" s="26">
        <f>MYRANKS_H[[#This Row],[SB]]/9.4-VLOOKUP(MYRANKS_H[[#This Row],[POS]],ReplacementLevel_H[],COLUMN(ReplacementLevel_H[SB]),FALSE)</f>
        <v>-1.34</v>
      </c>
      <c r="U558" s="26">
        <f>((MYRANKS_H[[#This Row],[H]]+1768)/(MYRANKS_H[[#This Row],[AB]]+6617)-0.267)/0.0024-VLOOKUP(MYRANKS_H[[#This Row],[POS]],ReplacementLevel_H[],COLUMN(ReplacementLevel_H[AVG]),FALSE)</f>
        <v>3.2537907034590335E-3</v>
      </c>
      <c r="V558" s="26">
        <f>MYRANKS_H[[#This Row],[RSGP]]+MYRANKS_H[[#This Row],[HRSGP]]+MYRANKS_H[[#This Row],[RBISGP]]+MYRANKS_H[[#This Row],[SBSGP]]+MYRANKS_H[[#This Row],[AVGSGP]]</f>
        <v>-5.6639757277455711</v>
      </c>
    </row>
    <row r="559" spans="1:22" ht="15" customHeight="1" x14ac:dyDescent="0.25">
      <c r="A559" s="8" t="s">
        <v>20847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88</v>
      </c>
      <c r="I559" s="12">
        <f>VLOOKUP(MYRANKS_H[[#This Row],[IDFRANGRAPHS]],STEAMER_H[],COLUMN(STEAMER_H[H]),FALSE)</f>
        <v>21</v>
      </c>
      <c r="J559" s="12">
        <f>VLOOKUP(MYRANKS_H[[#This Row],[IDFRANGRAPHS]],STEAMER_H[],COLUMN(STEAMER_H[HR]),FALSE)</f>
        <v>1</v>
      </c>
      <c r="K559" s="12">
        <f>VLOOKUP(MYRANKS_H[[#This Row],[IDFRANGRAPHS]],STEAMER_H[],COLUMN(STEAMER_H[R]),FALSE)</f>
        <v>10</v>
      </c>
      <c r="L559" s="12">
        <f>VLOOKUP(MYRANKS_H[[#This Row],[IDFRANGRAPHS]],STEAMER_H[],COLUMN(STEAMER_H[RBI]),FALSE)</f>
        <v>8</v>
      </c>
      <c r="M559" s="12">
        <f>VLOOKUP(MYRANKS_H[[#This Row],[IDFRANGRAPHS]],STEAMER_H[],COLUMN(STEAMER_H[BB]),FALSE)</f>
        <v>10</v>
      </c>
      <c r="N559" s="12">
        <f>VLOOKUP(MYRANKS_H[[#This Row],[IDFRANGRAPHS]],STEAMER_H[],COLUMN(STEAMER_H[SO]),FALSE)</f>
        <v>18</v>
      </c>
      <c r="O559" s="12">
        <f>VLOOKUP(MYRANKS_H[[#This Row],[IDFRANGRAPHS]],STEAMER_H[],COLUMN(STEAMER_H[SB]),FALSE)</f>
        <v>3</v>
      </c>
      <c r="P559" s="14">
        <f>MYRANKS_H[[#This Row],[H]]/MYRANKS_H[[#This Row],[AB]]</f>
        <v>0.23863636363636365</v>
      </c>
      <c r="Q559" s="26">
        <f>MYRANKS_H[[#This Row],[R]]/24.6-VLOOKUP(MYRANKS_H[[#This Row],[POS]],ReplacementLevel_H[],COLUMN(ReplacementLevel_H[R]),FALSE)</f>
        <v>-1.9634959349593497</v>
      </c>
      <c r="R559" s="26">
        <f>MYRANKS_H[[#This Row],[HR]]/10.4-VLOOKUP(MYRANKS_H[[#This Row],[POS]],ReplacementLevel_H[],COLUMN(ReplacementLevel_H[HR]),FALSE)</f>
        <v>-1.0038461538461538</v>
      </c>
      <c r="S559" s="26">
        <f>MYRANKS_H[[#This Row],[RBI]]/24.6-VLOOKUP(MYRANKS_H[[#This Row],[POS]],ReplacementLevel_H[],COLUMN(ReplacementLevel_H[RBI]),FALSE)</f>
        <v>-1.7147967479674797</v>
      </c>
      <c r="T559" s="26">
        <f>MYRANKS_H[[#This Row],[SB]]/9.4-VLOOKUP(MYRANKS_H[[#This Row],[POS]],ReplacementLevel_H[],COLUMN(ReplacementLevel_H[SB]),FALSE)</f>
        <v>-1.0208510638297874</v>
      </c>
      <c r="U559" s="26">
        <f>((MYRANKS_H[[#This Row],[H]]+1768)/(MYRANKS_H[[#This Row],[AB]]+6617)-0.267)/0.0024-VLOOKUP(MYRANKS_H[[#This Row],[POS]],ReplacementLevel_H[],COLUMN(ReplacementLevel_H[AVG]),FALSE)</f>
        <v>3.2537907034590335E-3</v>
      </c>
      <c r="V559" s="26">
        <f>MYRANKS_H[[#This Row],[RSGP]]+MYRANKS_H[[#This Row],[HRSGP]]+MYRANKS_H[[#This Row],[RBISGP]]+MYRANKS_H[[#This Row],[SBSGP]]+MYRANKS_H[[#This Row],[AVGSGP]]</f>
        <v>-5.6997361098993116</v>
      </c>
    </row>
    <row r="560" spans="1:22" ht="15" customHeight="1" x14ac:dyDescent="0.25">
      <c r="A560" s="7" t="s">
        <v>19155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87</v>
      </c>
      <c r="I560" s="12">
        <f>VLOOKUP(MYRANKS_H[[#This Row],[IDFRANGRAPHS]],STEAMER_H[],COLUMN(STEAMER_H[H]),FALSE)</f>
        <v>21</v>
      </c>
      <c r="J560" s="12">
        <f>VLOOKUP(MYRANKS_H[[#This Row],[IDFRANGRAPHS]],STEAMER_H[],COLUMN(STEAMER_H[HR]),FALSE)</f>
        <v>1</v>
      </c>
      <c r="K560" s="12">
        <f>VLOOKUP(MYRANKS_H[[#This Row],[IDFRANGRAPHS]],STEAMER_H[],COLUMN(STEAMER_H[R]),FALSE)</f>
        <v>11</v>
      </c>
      <c r="L560" s="12">
        <f>VLOOKUP(MYRANKS_H[[#This Row],[IDFRANGRAPHS]],STEAMER_H[],COLUMN(STEAMER_H[RBI]),FALSE)</f>
        <v>9</v>
      </c>
      <c r="M560" s="12">
        <f>VLOOKUP(MYRANKS_H[[#This Row],[IDFRANGRAPHS]],STEAMER_H[],COLUMN(STEAMER_H[BB]),FALSE)</f>
        <v>11</v>
      </c>
      <c r="N560" s="12">
        <f>VLOOKUP(MYRANKS_H[[#This Row],[IDFRANGRAPHS]],STEAMER_H[],COLUMN(STEAMER_H[SO]),FALSE)</f>
        <v>22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0.2413793103448276</v>
      </c>
      <c r="Q560" s="26">
        <f>MYRANKS_H[[#This Row],[R]]/24.6-VLOOKUP(MYRANKS_H[[#This Row],[POS]],ReplacementLevel_H[],COLUMN(ReplacementLevel_H[R]),FALSE)</f>
        <v>-1.9228455284552846</v>
      </c>
      <c r="R560" s="26">
        <f>MYRANKS_H[[#This Row],[HR]]/10.4-VLOOKUP(MYRANKS_H[[#This Row],[POS]],ReplacementLevel_H[],COLUMN(ReplacementLevel_H[HR]),FALSE)</f>
        <v>-1.0038461538461538</v>
      </c>
      <c r="S560" s="26">
        <f>MYRANKS_H[[#This Row],[RBI]]/24.6-VLOOKUP(MYRANKS_H[[#This Row],[POS]],ReplacementLevel_H[],COLUMN(ReplacementLevel_H[RBI]),FALSE)</f>
        <v>-1.6741463414634148</v>
      </c>
      <c r="T560" s="26">
        <f>MYRANKS_H[[#This Row],[SB]]/9.4-VLOOKUP(MYRANKS_H[[#This Row],[POS]],ReplacementLevel_H[],COLUMN(ReplacementLevel_H[SB]),FALSE)</f>
        <v>-1.1272340425531915</v>
      </c>
      <c r="U560" s="26">
        <f>((MYRANKS_H[[#This Row],[H]]+1768)/(MYRANKS_H[[#This Row],[AB]]+6617)-0.267)/0.0024-VLOOKUP(MYRANKS_H[[#This Row],[POS]],ReplacementLevel_H[],COLUMN(ReplacementLevel_H[AVG]),FALSE)</f>
        <v>1.983691328559848E-2</v>
      </c>
      <c r="V560" s="26">
        <f>MYRANKS_H[[#This Row],[RSGP]]+MYRANKS_H[[#This Row],[HRSGP]]+MYRANKS_H[[#This Row],[RBISGP]]+MYRANKS_H[[#This Row],[SBSGP]]+MYRANKS_H[[#This Row],[AVGSGP]]</f>
        <v>-5.7082351530324456</v>
      </c>
    </row>
    <row r="561" spans="1:22" ht="15" customHeight="1" x14ac:dyDescent="0.25">
      <c r="A561" s="8" t="s">
        <v>20246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89</v>
      </c>
      <c r="I561" s="12">
        <f>VLOOKUP(MYRANKS_H[[#This Row],[IDFRANGRAPHS]],STEAMER_H[],COLUMN(STEAMER_H[H]),FALSE)</f>
        <v>20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9</v>
      </c>
      <c r="L561" s="12">
        <f>VLOOKUP(MYRANKS_H[[#This Row],[IDFRANGRAPHS]],STEAMER_H[],COLUMN(STEAMER_H[RBI]),FALSE)</f>
        <v>8</v>
      </c>
      <c r="M561" s="12">
        <f>VLOOKUP(MYRANKS_H[[#This Row],[IDFRANGRAPHS]],STEAMER_H[],COLUMN(STEAMER_H[BB]),FALSE)</f>
        <v>9</v>
      </c>
      <c r="N561" s="12">
        <f>VLOOKUP(MYRANKS_H[[#This Row],[IDFRANGRAPHS]],STEAMER_H[],COLUMN(STEAMER_H[SO]),FALSE)</f>
        <v>24</v>
      </c>
      <c r="O561" s="12">
        <f>VLOOKUP(MYRANKS_H[[#This Row],[IDFRANGRAPHS]],STEAMER_H[],COLUMN(STEAMER_H[SB]),FALSE)</f>
        <v>4</v>
      </c>
      <c r="P561" s="14">
        <f>MYRANKS_H[[#This Row],[H]]/MYRANKS_H[[#This Row],[AB]]</f>
        <v>0.2247191011235955</v>
      </c>
      <c r="Q561" s="26">
        <f>MYRANKS_H[[#This Row],[R]]/24.6-VLOOKUP(MYRANKS_H[[#This Row],[POS]],ReplacementLevel_H[],COLUMN(ReplacementLevel_H[R]),FALSE)</f>
        <v>-2.0041463414634149</v>
      </c>
      <c r="R561" s="26">
        <f>MYRANKS_H[[#This Row],[HR]]/10.4-VLOOKUP(MYRANKS_H[[#This Row],[POS]],ReplacementLevel_H[],COLUMN(ReplacementLevel_H[HR]),FALSE)</f>
        <v>-1.0038461538461538</v>
      </c>
      <c r="S561" s="26">
        <f>MYRANKS_H[[#This Row],[RBI]]/24.6-VLOOKUP(MYRANKS_H[[#This Row],[POS]],ReplacementLevel_H[],COLUMN(ReplacementLevel_H[RBI]),FALSE)</f>
        <v>-1.7147967479674797</v>
      </c>
      <c r="T561" s="26">
        <f>MYRANKS_H[[#This Row],[SB]]/9.4-VLOOKUP(MYRANKS_H[[#This Row],[POS]],ReplacementLevel_H[],COLUMN(ReplacementLevel_H[SB]),FALSE)</f>
        <v>-0.91446808510638311</v>
      </c>
      <c r="U561" s="26">
        <f>((MYRANKS_H[[#This Row],[H]]+1768)/(MYRANKS_H[[#This Row],[AB]]+6617)-0.267)/0.0024-VLOOKUP(MYRANKS_H[[#This Row],[POS]],ReplacementLevel_H[],COLUMN(ReplacementLevel_H[AVG]),FALSE)</f>
        <v>-7.5457798985981608E-2</v>
      </c>
      <c r="V561" s="26">
        <f>MYRANKS_H[[#This Row],[RSGP]]+MYRANKS_H[[#This Row],[HRSGP]]+MYRANKS_H[[#This Row],[RBISGP]]+MYRANKS_H[[#This Row],[SBSGP]]+MYRANKS_H[[#This Row],[AVGSGP]]</f>
        <v>-5.7127151273694139</v>
      </c>
    </row>
    <row r="562" spans="1:22" ht="15" customHeight="1" x14ac:dyDescent="0.25">
      <c r="A562" s="7" t="s">
        <v>19238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7</v>
      </c>
      <c r="N562" s="12">
        <f>VLOOKUP(MYRANKS_H[[#This Row],[IDFRANGRAPHS]],STEAMER_H[],COLUMN(STEAMER_H[SO]),FALSE)</f>
        <v>20</v>
      </c>
      <c r="O562" s="12">
        <f>VLOOKUP(MYRANKS_H[[#This Row],[IDFRANGRAPHS]],STEAMER_H[],COLUMN(STEAMER_H[SB]),FALSE)</f>
        <v>1</v>
      </c>
      <c r="P562" s="14">
        <f>MYRANKS_H[[#This Row],[H]]/MYRANKS_H[[#This Row],[AB]]</f>
        <v>0.24175824175824176</v>
      </c>
      <c r="Q562" s="26">
        <f>MYRANKS_H[[#This Row],[R]]/24.6-VLOOKUP(MYRANKS_H[[#This Row],[POS]],ReplacementLevel_H[],COLUMN(ReplacementLevel_H[R]),FALSE)</f>
        <v>-2.0041463414634149</v>
      </c>
      <c r="R562" s="26">
        <f>MYRANKS_H[[#This Row],[HR]]/10.4-VLOOKUP(MYRANKS_H[[#This Row],[POS]],ReplacementLevel_H[],COLUMN(ReplacementLevel_H[HR]),FALSE)</f>
        <v>-0.9076923076923078</v>
      </c>
      <c r="S562" s="26">
        <f>MYRANKS_H[[#This Row],[RBI]]/24.6-VLOOKUP(MYRANKS_H[[#This Row],[POS]],ReplacementLevel_H[],COLUMN(ReplacementLevel_H[RBI]),FALSE)</f>
        <v>-1.6334959349593496</v>
      </c>
      <c r="T562" s="26">
        <f>MYRANKS_H[[#This Row],[SB]]/9.4-VLOOKUP(MYRANKS_H[[#This Row],[POS]],ReplacementLevel_H[],COLUMN(ReplacementLevel_H[SB]),FALSE)</f>
        <v>-1.2336170212765958</v>
      </c>
      <c r="U562" s="26">
        <f>((MYRANKS_H[[#This Row],[H]]+1768)/(MYRANKS_H[[#This Row],[AB]]+6617)-0.267)/0.0024-VLOOKUP(MYRANKS_H[[#This Row],[POS]],ReplacementLevel_H[],COLUMN(ReplacementLevel_H[AVG]),FALSE)</f>
        <v>1.5648976346648039E-2</v>
      </c>
      <c r="V562" s="26">
        <f>MYRANKS_H[[#This Row],[RSGP]]+MYRANKS_H[[#This Row],[HRSGP]]+MYRANKS_H[[#This Row],[RBISGP]]+MYRANKS_H[[#This Row],[SBSGP]]+MYRANKS_H[[#This Row],[AVGSGP]]</f>
        <v>-5.7633026290450209</v>
      </c>
    </row>
    <row r="563" spans="1:22" ht="15" customHeight="1" x14ac:dyDescent="0.25">
      <c r="A563" s="9" t="s">
        <v>19506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91</v>
      </c>
      <c r="I563" s="12">
        <f>VLOOKUP(MYRANKS_H[[#This Row],[IDFRANGRAPHS]],STEAMER_H[],COLUMN(STEAMER_H[H]),FALSE)</f>
        <v>22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10</v>
      </c>
      <c r="L563" s="12">
        <f>VLOOKUP(MYRANKS_H[[#This Row],[IDFRANGRAPHS]],STEAMER_H[],COLUMN(STEAMER_H[RBI]),FALSE)</f>
        <v>11</v>
      </c>
      <c r="M563" s="12">
        <f>VLOOKUP(MYRANKS_H[[#This Row],[IDFRANGRAPHS]],STEAMER_H[],COLUMN(STEAMER_H[BB]),FALSE)</f>
        <v>6</v>
      </c>
      <c r="N563" s="12">
        <f>VLOOKUP(MYRANKS_H[[#This Row],[IDFRANGRAPHS]],STEAMER_H[],COLUMN(STEAMER_H[SO]),FALSE)</f>
        <v>22</v>
      </c>
      <c r="O563" s="12">
        <f>VLOOKUP(MYRANKS_H[[#This Row],[IDFRANGRAPHS]],STEAMER_H[],COLUMN(STEAMER_H[SB]),FALSE)</f>
        <v>0</v>
      </c>
      <c r="P563" s="14">
        <f>MYRANKS_H[[#This Row],[H]]/MYRANKS_H[[#This Row],[AB]]</f>
        <v>0.24175824175824176</v>
      </c>
      <c r="Q563" s="26">
        <f>MYRANKS_H[[#This Row],[R]]/24.6-VLOOKUP(MYRANKS_H[[#This Row],[POS]],ReplacementLevel_H[],COLUMN(ReplacementLevel_H[R]),FALSE)</f>
        <v>-1.9634959349593497</v>
      </c>
      <c r="R563" s="26">
        <f>MYRANKS_H[[#This Row],[HR]]/10.4-VLOOKUP(MYRANKS_H[[#This Row],[POS]],ReplacementLevel_H[],COLUMN(ReplacementLevel_H[HR]),FALSE)</f>
        <v>-0.9076923076923078</v>
      </c>
      <c r="S563" s="26">
        <f>MYRANKS_H[[#This Row],[RBI]]/24.6-VLOOKUP(MYRANKS_H[[#This Row],[POS]],ReplacementLevel_H[],COLUMN(ReplacementLevel_H[RBI]),FALSE)</f>
        <v>-1.5928455284552845</v>
      </c>
      <c r="T563" s="26">
        <f>MYRANKS_H[[#This Row],[SB]]/9.4-VLOOKUP(MYRANKS_H[[#This Row],[POS]],ReplacementLevel_H[],COLUMN(ReplacementLevel_H[SB]),FALSE)</f>
        <v>-1.34</v>
      </c>
      <c r="U563" s="26">
        <f>((MYRANKS_H[[#This Row],[H]]+1768)/(MYRANKS_H[[#This Row],[AB]]+6617)-0.267)/0.0024-VLOOKUP(MYRANKS_H[[#This Row],[POS]],ReplacementLevel_H[],COLUMN(ReplacementLevel_H[AVG]),FALSE)</f>
        <v>1.5648976346648039E-2</v>
      </c>
      <c r="V563" s="26">
        <f>MYRANKS_H[[#This Row],[RSGP]]+MYRANKS_H[[#This Row],[HRSGP]]+MYRANKS_H[[#This Row],[RBISGP]]+MYRANKS_H[[#This Row],[SBSGP]]+MYRANKS_H[[#This Row],[AVGSGP]]</f>
        <v>-5.7883847947602947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topLeftCell="A82" zoomScale="80" zoomScaleNormal="80" workbookViewId="0">
      <selection activeCell="N109" sqref="N109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20878</v>
      </c>
      <c r="B1" t="s">
        <v>20879</v>
      </c>
      <c r="C1" t="s">
        <v>20880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23" t="s">
        <v>1334</v>
      </c>
      <c r="R1" s="23" t="s">
        <v>1339</v>
      </c>
      <c r="S1" s="23" t="s">
        <v>20888</v>
      </c>
      <c r="T1" s="23" t="s">
        <v>20889</v>
      </c>
      <c r="U1" s="23" t="s">
        <v>20890</v>
      </c>
      <c r="V1" s="23" t="s">
        <v>20891</v>
      </c>
      <c r="W1" s="23" t="s">
        <v>20892</v>
      </c>
      <c r="X1" s="23" t="s">
        <v>20893</v>
      </c>
    </row>
    <row r="2" spans="1:24" x14ac:dyDescent="0.25">
      <c r="A2" s="7" t="s">
        <v>19001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Row],[W]]/3.03-VLOOKUP(MYRANKS_P[[#This Row],[POS]],ReplacementLevel_P[],COLUMN(ReplacementLevel_P[W]),FALSE)</f>
        <v>2.0505280528052805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2.3072773536895679</v>
      </c>
      <c r="V2" s="22">
        <f>((475+MYRANKS_P[[#This Row],[ER]])*9/(1192+MYRANKS_P[[#This Row],[IP]])-3.59)/-0.076-VLOOKUP(MYRANKS_P[[#This Row],[POS]],ReplacementLevel_P[],COLUMN(ReplacementLevel_P[ERA]),FALSE)</f>
        <v>1.5252642785103259</v>
      </c>
      <c r="W2" s="22">
        <f>((1466+MYRANKS_P[[#This Row],[BB]]+MYRANKS_P[[#This Row],[H]])/(1192+MYRANKS_P[[#This Row],[IP]])-1.23)/-0.015-VLOOKUP(MYRANKS_P[[#This Row],[POS]],ReplacementLevel_P[],COLUMN(ReplacementLevel_P[WHIP]),FALSE)</f>
        <v>2.066184054885257</v>
      </c>
      <c r="X2" s="22">
        <f>MYRANKS_P[[#This Row],[WSGP]]+MYRANKS_P[[#This Row],[SVSGP]]+MYRANKS_P[[#This Row],[SOSGP]]+MYRANKS_P[[#This Row],[ERASGP]]+MYRANKS_P[[#This Row],[WHIPSGP]]</f>
        <v>7.9492537398904313</v>
      </c>
    </row>
    <row r="3" spans="1:24" x14ac:dyDescent="0.25">
      <c r="A3" s="7" t="s">
        <v>18865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Row],[W]]/3.03-VLOOKUP(MYRANKS_P[[#This Row],[POS]],ReplacementLevel_P[],COLUMN(ReplacementLevel_P[W]),FALSE)</f>
        <v>1.7204950495049505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2.841628498727736</v>
      </c>
      <c r="V3" s="22">
        <f>((475+MYRANKS_P[[#This Row],[ER]])*9/(1192+MYRANKS_P[[#This Row],[IP]])-3.59)/-0.076-VLOOKUP(MYRANKS_P[[#This Row],[POS]],ReplacementLevel_P[],COLUMN(ReplacementLevel_P[ERA]),FALSE)</f>
        <v>1.5793581423265937</v>
      </c>
      <c r="W3" s="22">
        <f>((1466+MYRANKS_P[[#This Row],[BB]]+MYRANKS_P[[#This Row],[H]])/(1192+MYRANKS_P[[#This Row],[IP]])-1.23)/-0.015-VLOOKUP(MYRANKS_P[[#This Row],[POS]],ReplacementLevel_P[],COLUMN(ReplacementLevel_P[WHIP]),FALSE)</f>
        <v>1.482993585174631</v>
      </c>
      <c r="X3" s="22">
        <f>MYRANKS_P[[#This Row],[WSGP]]+MYRANKS_P[[#This Row],[SVSGP]]+MYRANKS_P[[#This Row],[SOSGP]]+MYRANKS_P[[#This Row],[ERASGP]]+MYRANKS_P[[#This Row],[WHIPSGP]]</f>
        <v>7.6244752757339107</v>
      </c>
    </row>
    <row r="4" spans="1:24" x14ac:dyDescent="0.25">
      <c r="A4" s="7" t="s">
        <v>20402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Row],[W]]/3.03-VLOOKUP(MYRANKS_P[[#This Row],[POS]],ReplacementLevel_P[],COLUMN(ReplacementLevel_P[W]),FALSE)</f>
        <v>1.3904620462046204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2.2054961832061069</v>
      </c>
      <c r="V4" s="22">
        <f>((475+MYRANKS_P[[#This Row],[ER]])*9/(1192+MYRANKS_P[[#This Row],[IP]])-3.59)/-0.076-VLOOKUP(MYRANKS_P[[#This Row],[POS]],ReplacementLevel_P[],COLUMN(ReplacementLevel_P[ERA]),FALSE)</f>
        <v>2.0390373402324573</v>
      </c>
      <c r="W4" s="22">
        <f>((1466+MYRANKS_P[[#This Row],[BB]]+MYRANKS_P[[#This Row],[H]])/(1192+MYRANKS_P[[#This Row],[IP]])-1.23)/-0.015-VLOOKUP(MYRANKS_P[[#This Row],[POS]],ReplacementLevel_P[],COLUMN(ReplacementLevel_P[WHIP]),FALSE)</f>
        <v>1.8332893127904173</v>
      </c>
      <c r="X4" s="22">
        <f>MYRANKS_P[[#This Row],[WSGP]]+MYRANKS_P[[#This Row],[SVSGP]]+MYRANKS_P[[#This Row],[SOSGP]]+MYRANKS_P[[#This Row],[ERASGP]]+MYRANKS_P[[#This Row],[WHIPSGP]]</f>
        <v>7.4682848824336014</v>
      </c>
    </row>
    <row r="5" spans="1:24" x14ac:dyDescent="0.25">
      <c r="A5" s="7" t="s">
        <v>20640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Row],[W]]/3.03-VLOOKUP(MYRANKS_P[[#This Row],[POS]],ReplacementLevel_P[],COLUMN(ReplacementLevel_P[W]),FALSE)</f>
        <v>2.3805610561056105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2.6635114503816797</v>
      </c>
      <c r="V5" s="22">
        <f>((475+MYRANKS_P[[#This Row],[ER]])*9/(1192+MYRANKS_P[[#This Row],[IP]])-3.59)/-0.076-VLOOKUP(MYRANKS_P[[#This Row],[POS]],ReplacementLevel_P[],COLUMN(ReplacementLevel_P[ERA]),FALSE)</f>
        <v>1.0863960749330932</v>
      </c>
      <c r="W5" s="22">
        <f>((1466+MYRANKS_P[[#This Row],[BB]]+MYRANKS_P[[#This Row],[H]])/(1192+MYRANKS_P[[#This Row],[IP]])-1.23)/-0.015-VLOOKUP(MYRANKS_P[[#This Row],[POS]],ReplacementLevel_P[],COLUMN(ReplacementLevel_P[WHIP]),FALSE)</f>
        <v>1.2886629001883205</v>
      </c>
      <c r="X5" s="22">
        <f>MYRANKS_P[[#This Row],[WSGP]]+MYRANKS_P[[#This Row],[SVSGP]]+MYRANKS_P[[#This Row],[SOSGP]]+MYRANKS_P[[#This Row],[ERASGP]]+MYRANKS_P[[#This Row],[WHIPSGP]]</f>
        <v>7.4191314816087042</v>
      </c>
    </row>
    <row r="6" spans="1:24" x14ac:dyDescent="0.25">
      <c r="A6" s="7" t="s">
        <v>18539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Row],[W]]/3.03-VLOOKUP(MYRANKS_P[[#This Row],[POS]],ReplacementLevel_P[],COLUMN(ReplacementLevel_P[W]),FALSE)</f>
        <v>1.7204950495049505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2.409058524173028</v>
      </c>
      <c r="V6" s="22">
        <f>((475+MYRANKS_P[[#This Row],[ER]])*9/(1192+MYRANKS_P[[#This Row],[IP]])-3.59)/-0.076-VLOOKUP(MYRANKS_P[[#This Row],[POS]],ReplacementLevel_P[],COLUMN(ReplacementLevel_P[ERA]),FALSE)</f>
        <v>1.3372881355932189</v>
      </c>
      <c r="W6" s="22">
        <f>((1466+MYRANKS_P[[#This Row],[BB]]+MYRANKS_P[[#This Row],[H]])/(1192+MYRANKS_P[[#This Row],[IP]])-1.23)/-0.015-VLOOKUP(MYRANKS_P[[#This Row],[POS]],ReplacementLevel_P[],COLUMN(ReplacementLevel_P[WHIP]),FALSE)</f>
        <v>1.1945009416195775</v>
      </c>
      <c r="X6" s="22">
        <f>MYRANKS_P[[#This Row],[WSGP]]+MYRANKS_P[[#This Row],[SVSGP]]+MYRANKS_P[[#This Row],[SOSGP]]+MYRANKS_P[[#This Row],[ERASGP]]+MYRANKS_P[[#This Row],[WHIPSGP]]</f>
        <v>6.6613426508907745</v>
      </c>
    </row>
    <row r="7" spans="1:24" x14ac:dyDescent="0.25">
      <c r="A7" s="7" t="s">
        <v>18429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Row],[W]]/3.03-VLOOKUP(MYRANKS_P[[#This Row],[POS]],ReplacementLevel_P[],COLUMN(ReplacementLevel_P[W]),FALSE)</f>
        <v>1.7204950495049505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2.2818320610687022</v>
      </c>
      <c r="V7" s="22">
        <f>((475+MYRANKS_P[[#This Row],[ER]])*9/(1192+MYRANKS_P[[#This Row],[IP]])-3.59)/-0.076-VLOOKUP(MYRANKS_P[[#This Row],[POS]],ReplacementLevel_P[],COLUMN(ReplacementLevel_P[ERA]),FALSE)</f>
        <v>1.1573301571819783</v>
      </c>
      <c r="W7" s="22">
        <f>((1466+MYRANKS_P[[#This Row],[BB]]+MYRANKS_P[[#This Row],[H]])/(1192+MYRANKS_P[[#This Row],[IP]])-1.23)/-0.015-VLOOKUP(MYRANKS_P[[#This Row],[POS]],ReplacementLevel_P[],COLUMN(ReplacementLevel_P[WHIP]),FALSE)</f>
        <v>1.2929246851983867</v>
      </c>
      <c r="X7" s="22">
        <f>MYRANKS_P[[#This Row],[WSGP]]+MYRANKS_P[[#This Row],[SVSGP]]+MYRANKS_P[[#This Row],[SOSGP]]+MYRANKS_P[[#This Row],[ERASGP]]+MYRANKS_P[[#This Row],[WHIPSGP]]</f>
        <v>6.4525819529540183</v>
      </c>
    </row>
    <row r="8" spans="1:24" x14ac:dyDescent="0.25">
      <c r="A8" s="7" t="s">
        <v>18363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Row],[W]]/3.03-VLOOKUP(MYRANKS_P[[#This Row],[POS]],ReplacementLevel_P[],COLUMN(ReplacementLevel_P[W]),FALSE)</f>
        <v>1.3904620462046204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1.8747073791348599</v>
      </c>
      <c r="V8" s="22">
        <f>((475+MYRANKS_P[[#This Row],[ER]])*9/(1192+MYRANKS_P[[#This Row],[IP]])-3.59)/-0.076-VLOOKUP(MYRANKS_P[[#This Row],[POS]],ReplacementLevel_P[],COLUMN(ReplacementLevel_P[ERA]),FALSE)</f>
        <v>1.4879441383241461</v>
      </c>
      <c r="W8" s="22">
        <f>((1466+MYRANKS_P[[#This Row],[BB]]+MYRANKS_P[[#This Row],[H]])/(1192+MYRANKS_P[[#This Row],[IP]])-1.23)/-0.015-VLOOKUP(MYRANKS_P[[#This Row],[POS]],ReplacementLevel_P[],COLUMN(ReplacementLevel_P[WHIP]),FALSE)</f>
        <v>1.4359566787003573</v>
      </c>
      <c r="X8" s="22">
        <f>MYRANKS_P[[#This Row],[WSGP]]+MYRANKS_P[[#This Row],[SVSGP]]+MYRANKS_P[[#This Row],[SOSGP]]+MYRANKS_P[[#This Row],[ERASGP]]+MYRANKS_P[[#This Row],[WHIPSGP]]</f>
        <v>6.1890702423639841</v>
      </c>
    </row>
    <row r="9" spans="1:24" x14ac:dyDescent="0.25">
      <c r="A9" s="7" t="s">
        <v>19875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Row],[W]]/3.03-VLOOKUP(MYRANKS_P[[#This Row],[POS]],ReplacementLevel_P[],COLUMN(ReplacementLevel_P[W]),FALSE)</f>
        <v>1.3904620462046204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2.4599491094147585</v>
      </c>
      <c r="V9" s="22">
        <f>((475+MYRANKS_P[[#This Row],[ER]])*9/(1192+MYRANKS_P[[#This Row],[IP]])-3.59)/-0.076-VLOOKUP(MYRANKS_P[[#This Row],[POS]],ReplacementLevel_P[],COLUMN(ReplacementLevel_P[ERA]),FALSE)</f>
        <v>1.2083226968991656</v>
      </c>
      <c r="W9" s="22">
        <f>((1466+MYRANKS_P[[#This Row],[BB]]+MYRANKS_P[[#This Row],[H]])/(1192+MYRANKS_P[[#This Row],[IP]])-1.23)/-0.015-VLOOKUP(MYRANKS_P[[#This Row],[POS]],ReplacementLevel_P[],COLUMN(ReplacementLevel_P[WHIP]),FALSE)</f>
        <v>1.0920779838326184</v>
      </c>
      <c r="X9" s="22">
        <f>MYRANKS_P[[#This Row],[WSGP]]+MYRANKS_P[[#This Row],[SVSGP]]+MYRANKS_P[[#This Row],[SOSGP]]+MYRANKS_P[[#This Row],[ERASGP]]+MYRANKS_P[[#This Row],[WHIPSGP]]</f>
        <v>6.1508118363511635</v>
      </c>
    </row>
    <row r="10" spans="1:24" x14ac:dyDescent="0.25">
      <c r="A10" s="7" t="s">
        <v>17392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Row],[W]]/3.03-VLOOKUP(MYRANKS_P[[#This Row],[POS]],ReplacementLevel_P[],COLUMN(ReplacementLevel_P[W]),FALSE)</f>
        <v>1.7204950495049505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1.7220356234096692</v>
      </c>
      <c r="V10" s="22">
        <f>((475+MYRANKS_P[[#This Row],[ER]])*9/(1192+MYRANKS_P[[#This Row],[IP]])-3.59)/-0.076-VLOOKUP(MYRANKS_P[[#This Row],[POS]],ReplacementLevel_P[],COLUMN(ReplacementLevel_P[ERA]),FALSE)</f>
        <v>1.1443960620976905</v>
      </c>
      <c r="W10" s="22">
        <f>((1466+MYRANKS_P[[#This Row],[BB]]+MYRANKS_P[[#This Row],[H]])/(1192+MYRANKS_P[[#This Row],[IP]])-1.23)/-0.015-VLOOKUP(MYRANKS_P[[#This Row],[POS]],ReplacementLevel_P[],COLUMN(ReplacementLevel_P[WHIP]),FALSE)</f>
        <v>1.2013429256594699</v>
      </c>
      <c r="X10" s="22">
        <f>MYRANKS_P[[#This Row],[WSGP]]+MYRANKS_P[[#This Row],[SVSGP]]+MYRANKS_P[[#This Row],[SOSGP]]+MYRANKS_P[[#This Row],[ERASGP]]+MYRANKS_P[[#This Row],[WHIPSGP]]</f>
        <v>5.7882696606717801</v>
      </c>
    </row>
    <row r="11" spans="1:24" x14ac:dyDescent="0.25">
      <c r="A11" s="7" t="s">
        <v>20168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Row],[W]]/3.03-VLOOKUP(MYRANKS_P[[#This Row],[POS]],ReplacementLevel_P[],COLUMN(ReplacementLevel_P[W]),FALSE)</f>
        <v>1.3904620462046204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1.8747073791348599</v>
      </c>
      <c r="V11" s="22">
        <f>((475+MYRANKS_P[[#This Row],[ER]])*9/(1192+MYRANKS_P[[#This Row],[IP]])-3.59)/-0.076-VLOOKUP(MYRANKS_P[[#This Row],[POS]],ReplacementLevel_P[],COLUMN(ReplacementLevel_P[ERA]),FALSE)</f>
        <v>1.0741924553873947</v>
      </c>
      <c r="W11" s="22">
        <f>((1466+MYRANKS_P[[#This Row],[BB]]+MYRANKS_P[[#This Row],[H]])/(1192+MYRANKS_P[[#This Row],[IP]])-1.23)/-0.015-VLOOKUP(MYRANKS_P[[#This Row],[POS]],ReplacementLevel_P[],COLUMN(ReplacementLevel_P[WHIP]),FALSE)</f>
        <v>1.1441869337148309</v>
      </c>
      <c r="X11" s="22">
        <f>MYRANKS_P[[#This Row],[WSGP]]+MYRANKS_P[[#This Row],[SVSGP]]+MYRANKS_P[[#This Row],[SOSGP]]+MYRANKS_P[[#This Row],[ERASGP]]+MYRANKS_P[[#This Row],[WHIPSGP]]</f>
        <v>5.4835488144417059</v>
      </c>
    </row>
    <row r="12" spans="1:24" x14ac:dyDescent="0.25">
      <c r="A12" s="7" t="s">
        <v>20256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Row],[W]]/3.03-VLOOKUP(MYRANKS_P[[#This Row],[POS]],ReplacementLevel_P[],COLUMN(ReplacementLevel_P[W]),FALSE)</f>
        <v>1.3904620462046204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1.849262086513995</v>
      </c>
      <c r="V12" s="22">
        <f>((475+MYRANKS_P[[#This Row],[ER]])*9/(1192+MYRANKS_P[[#This Row],[IP]])-3.59)/-0.076-VLOOKUP(MYRANKS_P[[#This Row],[POS]],ReplacementLevel_P[],COLUMN(ReplacementLevel_P[ERA]),FALSE)</f>
        <v>1.0464093908239986</v>
      </c>
      <c r="W12" s="22">
        <f>((1466+MYRANKS_P[[#This Row],[BB]]+MYRANKS_P[[#This Row],[H]])/(1192+MYRANKS_P[[#This Row],[IP]])-1.23)/-0.015-VLOOKUP(MYRANKS_P[[#This Row],[POS]],ReplacementLevel_P[],COLUMN(ReplacementLevel_P[WHIP]),FALSE)</f>
        <v>1.1015743440233157</v>
      </c>
      <c r="X12" s="22">
        <f>MYRANKS_P[[#This Row],[WSGP]]+MYRANKS_P[[#This Row],[SVSGP]]+MYRANKS_P[[#This Row],[SOSGP]]+MYRANKS_P[[#This Row],[ERASGP]]+MYRANKS_P[[#This Row],[WHIPSGP]]</f>
        <v>5.38770786756593</v>
      </c>
    </row>
    <row r="13" spans="1:24" x14ac:dyDescent="0.25">
      <c r="A13" s="7" t="s">
        <v>20688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Row],[W]]/3.03-VLOOKUP(MYRANKS_P[[#This Row],[POS]],ReplacementLevel_P[],COLUMN(ReplacementLevel_P[W]),FALSE)</f>
        <v>1.3904620462046204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1.5693638676844786</v>
      </c>
      <c r="V13" s="22">
        <f>((475+MYRANKS_P[[#This Row],[ER]])*9/(1192+MYRANKS_P[[#This Row],[IP]])-3.59)/-0.076-VLOOKUP(MYRANKS_P[[#This Row],[POS]],ReplacementLevel_P[],COLUMN(ReplacementLevel_P[ERA]),FALSE)</f>
        <v>1.0916679233901343</v>
      </c>
      <c r="W13" s="22">
        <f>((1466+MYRANKS_P[[#This Row],[BB]]+MYRANKS_P[[#This Row],[H]])/(1192+MYRANKS_P[[#This Row],[IP]])-1.23)/-0.015-VLOOKUP(MYRANKS_P[[#This Row],[POS]],ReplacementLevel_P[],COLUMN(ReplacementLevel_P[WHIP]),FALSE)</f>
        <v>0.97933142311366139</v>
      </c>
      <c r="X13" s="22">
        <f>MYRANKS_P[[#This Row],[WSGP]]+MYRANKS_P[[#This Row],[SVSGP]]+MYRANKS_P[[#This Row],[SOSGP]]+MYRANKS_P[[#This Row],[ERASGP]]+MYRANKS_P[[#This Row],[WHIPSGP]]</f>
        <v>5.0308252603928949</v>
      </c>
    </row>
    <row r="14" spans="1:24" x14ac:dyDescent="0.25">
      <c r="A14" s="7" t="s">
        <v>20291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Row],[W]]/3.03-VLOOKUP(MYRANKS_P[[#This Row],[POS]],ReplacementLevel_P[],COLUMN(ReplacementLevel_P[W]),FALSE)</f>
        <v>1.3904620462046204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1.7983715012722645</v>
      </c>
      <c r="V14" s="22">
        <f>((475+MYRANKS_P[[#This Row],[ER]])*9/(1192+MYRANKS_P[[#This Row],[IP]])-3.59)/-0.076-VLOOKUP(MYRANKS_P[[#This Row],[POS]],ReplacementLevel_P[],COLUMN(ReplacementLevel_P[ERA]),FALSE)</f>
        <v>0.75211125252676247</v>
      </c>
      <c r="W14" s="22">
        <f>((1466+MYRANKS_P[[#This Row],[BB]]+MYRANKS_P[[#This Row],[H]])/(1192+MYRANKS_P[[#This Row],[IP]])-1.23)/-0.015-VLOOKUP(MYRANKS_P[[#This Row],[POS]],ReplacementLevel_P[],COLUMN(ReplacementLevel_P[WHIP]),FALSE)</f>
        <v>0.80318634423897151</v>
      </c>
      <c r="X14" s="22">
        <f>MYRANKS_P[[#This Row],[WSGP]]+MYRANKS_P[[#This Row],[SVSGP]]+MYRANKS_P[[#This Row],[SOSGP]]+MYRANKS_P[[#This Row],[ERASGP]]+MYRANKS_P[[#This Row],[WHIPSGP]]</f>
        <v>4.7441311442426191</v>
      </c>
    </row>
    <row r="15" spans="1:24" x14ac:dyDescent="0.25">
      <c r="A15" s="7" t="s">
        <v>17795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Row],[W]]/3.03-VLOOKUP(MYRANKS_P[[#This Row],[POS]],ReplacementLevel_P[],COLUMN(ReplacementLevel_P[W]),FALSE)</f>
        <v>1.3904620462046204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2.4853944020356233</v>
      </c>
      <c r="V15" s="22">
        <f>((475+MYRANKS_P[[#This Row],[ER]])*9/(1192+MYRANKS_P[[#This Row],[IP]])-3.59)/-0.076-VLOOKUP(MYRANKS_P[[#This Row],[POS]],ReplacementLevel_P[],COLUMN(ReplacementLevel_P[ERA]),FALSE)</f>
        <v>0.58220704529115808</v>
      </c>
      <c r="W15" s="22">
        <f>((1466+MYRANKS_P[[#This Row],[BB]]+MYRANKS_P[[#This Row],[H]])/(1192+MYRANKS_P[[#This Row],[IP]])-1.23)/-0.015-VLOOKUP(MYRANKS_P[[#This Row],[POS]],ReplacementLevel_P[],COLUMN(ReplacementLevel_P[WHIP]),FALSE)</f>
        <v>0.10981068775461222</v>
      </c>
      <c r="X15" s="22">
        <f>MYRANKS_P[[#This Row],[WSGP]]+MYRANKS_P[[#This Row],[SVSGP]]+MYRANKS_P[[#This Row],[SOSGP]]+MYRANKS_P[[#This Row],[ERASGP]]+MYRANKS_P[[#This Row],[WHIPSGP]]</f>
        <v>4.5678741812860135</v>
      </c>
    </row>
    <row r="16" spans="1:24" x14ac:dyDescent="0.25">
      <c r="A16" s="7" t="s">
        <v>18310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Row],[W]]/3.03-VLOOKUP(MYRANKS_P[[#This Row],[POS]],ReplacementLevel_P[],COLUMN(ReplacementLevel_P[W]),FALSE)</f>
        <v>1.0604290429042904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1.9510432569974561</v>
      </c>
      <c r="V16" s="22">
        <f>((475+MYRANKS_P[[#This Row],[ER]])*9/(1192+MYRANKS_P[[#This Row],[IP]])-3.59)/-0.076-VLOOKUP(MYRANKS_P[[#This Row],[POS]],ReplacementLevel_P[],COLUMN(ReplacementLevel_P[ERA]),FALSE)</f>
        <v>0.99341914292261957</v>
      </c>
      <c r="W16" s="22">
        <f>((1466+MYRANKS_P[[#This Row],[BB]]+MYRANKS_P[[#This Row],[H]])/(1192+MYRANKS_P[[#This Row],[IP]])-1.23)/-0.015-VLOOKUP(MYRANKS_P[[#This Row],[POS]],ReplacementLevel_P[],COLUMN(ReplacementLevel_P[WHIP]),FALSE)</f>
        <v>0.53844218674407474</v>
      </c>
      <c r="X16" s="22">
        <f>MYRANKS_P[[#This Row],[WSGP]]+MYRANKS_P[[#This Row],[SVSGP]]+MYRANKS_P[[#This Row],[SOSGP]]+MYRANKS_P[[#This Row],[ERASGP]]+MYRANKS_P[[#This Row],[WHIPSGP]]</f>
        <v>4.5433336295684406</v>
      </c>
    </row>
    <row r="17" spans="1:24" x14ac:dyDescent="0.25">
      <c r="A17" s="7" t="s">
        <v>18872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Row],[W]]/3.03-VLOOKUP(MYRANKS_P[[#This Row],[POS]],ReplacementLevel_P[],COLUMN(ReplacementLevel_P[W]),FALSE)</f>
        <v>-1.9098679867986799</v>
      </c>
      <c r="T17" s="22">
        <f>MYRANKS_P[[#This Row],[SV]]/9.95</f>
        <v>3.5175879396984926</v>
      </c>
      <c r="U17" s="22">
        <f>MYRANKS_P[[#This Row],[SO]]/39.3-VLOOKUP(MYRANKS_P[[#This Row],[POS]],ReplacementLevel_P[],COLUMN(ReplacementLevel_P[SO]),FALSE)</f>
        <v>-0.56804071246819321</v>
      </c>
      <c r="V17" s="22">
        <f>((475+MYRANKS_P[[#This Row],[ER]])*9/(1192+MYRANKS_P[[#This Row],[IP]])-3.59)/-0.076-VLOOKUP(MYRANKS_P[[#This Row],[POS]],ReplacementLevel_P[],COLUMN(ReplacementLevel_P[ERA]),FALSE)</f>
        <v>1.8969291205541929</v>
      </c>
      <c r="W17" s="22">
        <f>((1466+MYRANKS_P[[#This Row],[BB]]+MYRANKS_P[[#This Row],[H]])/(1192+MYRANKS_P[[#This Row],[IP]])-1.23)/-0.015-VLOOKUP(MYRANKS_P[[#This Row],[POS]],ReplacementLevel_P[],COLUMN(ReplacementLevel_P[WHIP]),FALSE)</f>
        <v>1.4460781166399195</v>
      </c>
      <c r="X17" s="22">
        <f>MYRANKS_P[[#This Row],[WSGP]]+MYRANKS_P[[#This Row],[SVSGP]]+MYRANKS_P[[#This Row],[SOSGP]]+MYRANKS_P[[#This Row],[ERASGP]]+MYRANKS_P[[#This Row],[WHIPSGP]]</f>
        <v>4.3826864776257324</v>
      </c>
    </row>
    <row r="18" spans="1:24" x14ac:dyDescent="0.25">
      <c r="A18" s="7" t="s">
        <v>18425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Row],[W]]/3.03-VLOOKUP(MYRANKS_P[[#This Row],[POS]],ReplacementLevel_P[],COLUMN(ReplacementLevel_P[W]),FALSE)</f>
        <v>1.0604290429042904</v>
      </c>
      <c r="T18" s="22">
        <f>MYRANKS_P[[#This Row],[SV]]/9.95</f>
        <v>0</v>
      </c>
      <c r="U18" s="22">
        <f>MYRANKS_P[[#This Row],[SO]]/39.3-VLOOKUP(MYRANKS_P[[#This Row],[POS]],ReplacementLevel_P[],COLUMN(ReplacementLevel_P[SO]),FALSE)</f>
        <v>1.1113486005089062</v>
      </c>
      <c r="V18" s="22">
        <f>((475+MYRANKS_P[[#This Row],[ER]])*9/(1192+MYRANKS_P[[#This Row],[IP]])-3.59)/-0.076-VLOOKUP(MYRANKS_P[[#This Row],[POS]],ReplacementLevel_P[],COLUMN(ReplacementLevel_P[ERA]),FALSE)</f>
        <v>0.92422157856625631</v>
      </c>
      <c r="W18" s="22">
        <f>((1466+MYRANKS_P[[#This Row],[BB]]+MYRANKS_P[[#This Row],[H]])/(1192+MYRANKS_P[[#This Row],[IP]])-1.23)/-0.015-VLOOKUP(MYRANKS_P[[#This Row],[POS]],ReplacementLevel_P[],COLUMN(ReplacementLevel_P[WHIP]),FALSE)</f>
        <v>1.2000579290369247</v>
      </c>
      <c r="X18" s="22">
        <f>MYRANKS_P[[#This Row],[WSGP]]+MYRANKS_P[[#This Row],[SVSGP]]+MYRANKS_P[[#This Row],[SOSGP]]+MYRANKS_P[[#This Row],[ERASGP]]+MYRANKS_P[[#This Row],[WHIPSGP]]</f>
        <v>4.2960571510163774</v>
      </c>
    </row>
    <row r="19" spans="1:24" x14ac:dyDescent="0.25">
      <c r="A19" s="7" t="s">
        <v>17454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Row],[W]]/3.03-VLOOKUP(MYRANKS_P[[#This Row],[POS]],ReplacementLevel_P[],COLUMN(ReplacementLevel_P[W]),FALSE)</f>
        <v>1.3904620462046204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1.6202544529262091</v>
      </c>
      <c r="V19" s="22">
        <f>((475+MYRANKS_P[[#This Row],[ER]])*9/(1192+MYRANKS_P[[#This Row],[IP]])-3.59)/-0.076-VLOOKUP(MYRANKS_P[[#This Row],[POS]],ReplacementLevel_P[],COLUMN(ReplacementLevel_P[ERA]),FALSE)</f>
        <v>0.43062149655769216</v>
      </c>
      <c r="W19" s="22">
        <f>((1466+MYRANKS_P[[#This Row],[BB]]+MYRANKS_P[[#This Row],[H]])/(1192+MYRANKS_P[[#This Row],[IP]])-1.23)/-0.015-VLOOKUP(MYRANKS_P[[#This Row],[POS]],ReplacementLevel_P[],COLUMN(ReplacementLevel_P[WHIP]),FALSE)</f>
        <v>0.77373361925184547</v>
      </c>
      <c r="X19" s="22">
        <f>MYRANKS_P[[#This Row],[WSGP]]+MYRANKS_P[[#This Row],[SVSGP]]+MYRANKS_P[[#This Row],[SOSGP]]+MYRANKS_P[[#This Row],[ERASGP]]+MYRANKS_P[[#This Row],[WHIPSGP]]</f>
        <v>4.2150716149403671</v>
      </c>
    </row>
    <row r="20" spans="1:24" x14ac:dyDescent="0.25">
      <c r="A20" s="7" t="s">
        <v>18209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Row],[W]]/3.03-VLOOKUP(MYRANKS_P[[#This Row],[POS]],ReplacementLevel_P[],COLUMN(ReplacementLevel_P[W]),FALSE)</f>
        <v>1.0604290429042904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1.7220356234096692</v>
      </c>
      <c r="V20" s="22">
        <f>((475+MYRANKS_P[[#This Row],[ER]])*9/(1192+MYRANKS_P[[#This Row],[IP]])-3.59)/-0.076-VLOOKUP(MYRANKS_P[[#This Row],[POS]],ReplacementLevel_P[],COLUMN(ReplacementLevel_P[ERA]),FALSE)</f>
        <v>0.68407121865577447</v>
      </c>
      <c r="W20" s="22">
        <f>((1466+MYRANKS_P[[#This Row],[BB]]+MYRANKS_P[[#This Row],[H]])/(1192+MYRANKS_P[[#This Row],[IP]])-1.23)/-0.015-VLOOKUP(MYRANKS_P[[#This Row],[POS]],ReplacementLevel_P[],COLUMN(ReplacementLevel_P[WHIP]),FALSE)</f>
        <v>0.50146482958666261</v>
      </c>
      <c r="X20" s="22">
        <f>MYRANKS_P[[#This Row],[WSGP]]+MYRANKS_P[[#This Row],[SVSGP]]+MYRANKS_P[[#This Row],[SOSGP]]+MYRANKS_P[[#This Row],[ERASGP]]+MYRANKS_P[[#This Row],[WHIPSGP]]</f>
        <v>3.9680007145563971</v>
      </c>
    </row>
    <row r="21" spans="1:24" x14ac:dyDescent="0.25">
      <c r="A21" s="7" t="s">
        <v>20176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Row],[W]]/3.03-VLOOKUP(MYRANKS_P[[#This Row],[POS]],ReplacementLevel_P[],COLUMN(ReplacementLevel_P[W]),FALSE)</f>
        <v>0.73039603960396082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1.7220356234096692</v>
      </c>
      <c r="V21" s="22">
        <f>((475+MYRANKS_P[[#This Row],[ER]])*9/(1192+MYRANKS_P[[#This Row],[IP]])-3.59)/-0.076-VLOOKUP(MYRANKS_P[[#This Row],[POS]],ReplacementLevel_P[],COLUMN(ReplacementLevel_P[ERA]),FALSE)</f>
        <v>0.73567102388162398</v>
      </c>
      <c r="W21" s="22">
        <f>((1466+MYRANKS_P[[#This Row],[BB]]+MYRANKS_P[[#This Row],[H]])/(1192+MYRANKS_P[[#This Row],[IP]])-1.23)/-0.015-VLOOKUP(MYRANKS_P[[#This Row],[POS]],ReplacementLevel_P[],COLUMN(ReplacementLevel_P[WHIP]),FALSE)</f>
        <v>0.72413692643845373</v>
      </c>
      <c r="X21" s="22">
        <f>MYRANKS_P[[#This Row],[WSGP]]+MYRANKS_P[[#This Row],[SVSGP]]+MYRANKS_P[[#This Row],[SOSGP]]+MYRANKS_P[[#This Row],[ERASGP]]+MYRANKS_P[[#This Row],[WHIPSGP]]</f>
        <v>3.9122396133337078</v>
      </c>
    </row>
    <row r="22" spans="1:24" x14ac:dyDescent="0.25">
      <c r="A22" s="7" t="s">
        <v>18971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Row],[W]]/3.03-VLOOKUP(MYRANKS_P[[#This Row],[POS]],ReplacementLevel_P[],COLUMN(ReplacementLevel_P[W]),FALSE)</f>
        <v>1.0604290429042904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1.5948091603053434</v>
      </c>
      <c r="V22" s="22">
        <f>((475+MYRANKS_P[[#This Row],[ER]])*9/(1192+MYRANKS_P[[#This Row],[IP]])-3.59)/-0.076-VLOOKUP(MYRANKS_P[[#This Row],[POS]],ReplacementLevel_P[],COLUMN(ReplacementLevel_P[ERA]),FALSE)</f>
        <v>0.34193793732886935</v>
      </c>
      <c r="W22" s="22">
        <f>((1466+MYRANKS_P[[#This Row],[BB]]+MYRANKS_P[[#This Row],[H]])/(1192+MYRANKS_P[[#This Row],[IP]])-1.23)/-0.015-VLOOKUP(MYRANKS_P[[#This Row],[POS]],ReplacementLevel_P[],COLUMN(ReplacementLevel_P[WHIP]),FALSE)</f>
        <v>0.51005780346820828</v>
      </c>
      <c r="X22" s="22">
        <f>MYRANKS_P[[#This Row],[WSGP]]+MYRANKS_P[[#This Row],[SVSGP]]+MYRANKS_P[[#This Row],[SOSGP]]+MYRANKS_P[[#This Row],[ERASGP]]+MYRANKS_P[[#This Row],[WHIPSGP]]</f>
        <v>3.5072339440067113</v>
      </c>
    </row>
    <row r="23" spans="1:24" x14ac:dyDescent="0.25">
      <c r="A23" s="7" t="s">
        <v>17892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Row],[W]]/3.03-VLOOKUP(MYRANKS_P[[#This Row],[POS]],ReplacementLevel_P[],COLUMN(ReplacementLevel_P[W]),FALSE)</f>
        <v>1.3904620462046204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1.3658015267175574</v>
      </c>
      <c r="V23" s="22">
        <f>((475+MYRANKS_P[[#This Row],[ER]])*9/(1192+MYRANKS_P[[#This Row],[IP]])-3.59)/-0.076-VLOOKUP(MYRANKS_P[[#This Row],[POS]],ReplacementLevel_P[],COLUMN(ReplacementLevel_P[ERA]),FALSE)</f>
        <v>0.11026728733388202</v>
      </c>
      <c r="W23" s="22">
        <f>((1466+MYRANKS_P[[#This Row],[BB]]+MYRANKS_P[[#This Row],[H]])/(1192+MYRANKS_P[[#This Row],[IP]])-1.23)/-0.015-VLOOKUP(MYRANKS_P[[#This Row],[POS]],ReplacementLevel_P[],COLUMN(ReplacementLevel_P[WHIP]),FALSE)</f>
        <v>0.37881122206371365</v>
      </c>
      <c r="X23" s="22">
        <f>MYRANKS_P[[#This Row],[WSGP]]+MYRANKS_P[[#This Row],[SVSGP]]+MYRANKS_P[[#This Row],[SOSGP]]+MYRANKS_P[[#This Row],[ERASGP]]+MYRANKS_P[[#This Row],[WHIPSGP]]</f>
        <v>3.2453420823197732</v>
      </c>
    </row>
    <row r="24" spans="1:24" x14ac:dyDescent="0.25">
      <c r="A24" s="7" t="s">
        <v>19031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Row],[W]]/3.03-VLOOKUP(MYRANKS_P[[#This Row],[POS]],ReplacementLevel_P[],COLUMN(ReplacementLevel_P[W]),FALSE)</f>
        <v>1.0604290429042904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1.518473282442748</v>
      </c>
      <c r="V24" s="22">
        <f>((475+MYRANKS_P[[#This Row],[ER]])*9/(1192+MYRANKS_P[[#This Row],[IP]])-3.59)/-0.076-VLOOKUP(MYRANKS_P[[#This Row],[POS]],ReplacementLevel_P[],COLUMN(ReplacementLevel_P[ERA]),FALSE)</f>
        <v>0.52853306736228312</v>
      </c>
      <c r="W24" s="22">
        <f>((1466+MYRANKS_P[[#This Row],[BB]]+MYRANKS_P[[#This Row],[H]])/(1192+MYRANKS_P[[#This Row],[IP]])-1.23)/-0.015-VLOOKUP(MYRANKS_P[[#This Row],[POS]],ReplacementLevel_P[],COLUMN(ReplacementLevel_P[WHIP]),FALSE)</f>
        <v>0.12975704567541668</v>
      </c>
      <c r="X24" s="22">
        <f>MYRANKS_P[[#This Row],[WSGP]]+MYRANKS_P[[#This Row],[SVSGP]]+MYRANKS_P[[#This Row],[SOSGP]]+MYRANKS_P[[#This Row],[ERASGP]]+MYRANKS_P[[#This Row],[WHIPSGP]]</f>
        <v>3.2371924383847386</v>
      </c>
    </row>
    <row r="25" spans="1:24" x14ac:dyDescent="0.25">
      <c r="A25" s="7" t="s">
        <v>19665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Row],[W]]/3.03-VLOOKUP(MYRANKS_P[[#This Row],[POS]],ReplacementLevel_P[],COLUMN(ReplacementLevel_P[W]),FALSE)</f>
        <v>-1.9098679867986799</v>
      </c>
      <c r="T25" s="22">
        <f>MYRANKS_P[[#This Row],[SV]]/9.95</f>
        <v>3.5175879396984926</v>
      </c>
      <c r="U25" s="22">
        <f>MYRANKS_P[[#This Row],[SO]]/39.3-VLOOKUP(MYRANKS_P[[#This Row],[POS]],ReplacementLevel_P[],COLUMN(ReplacementLevel_P[SO]),FALSE)</f>
        <v>-1.0769465648854963</v>
      </c>
      <c r="V25" s="22">
        <f>((475+MYRANKS_P[[#This Row],[ER]])*9/(1192+MYRANKS_P[[#This Row],[IP]])-3.59)/-0.076-VLOOKUP(MYRANKS_P[[#This Row],[POS]],ReplacementLevel_P[],COLUMN(ReplacementLevel_P[ERA]),FALSE)</f>
        <v>1.4591461613134675</v>
      </c>
      <c r="W25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25" s="22">
        <f>MYRANKS_P[[#This Row],[WSGP]]+MYRANKS_P[[#This Row],[SVSGP]]+MYRANKS_P[[#This Row],[SOSGP]]+MYRANKS_P[[#This Row],[ERASGP]]+MYRANKS_P[[#This Row],[WHIPSGP]]</f>
        <v>3.2339933263927314</v>
      </c>
    </row>
    <row r="26" spans="1:24" x14ac:dyDescent="0.25">
      <c r="A26" s="7" t="s">
        <v>19423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Row],[W]]/3.03-VLOOKUP(MYRANKS_P[[#This Row],[POS]],ReplacementLevel_P[],COLUMN(ReplacementLevel_P[W]),FALSE)</f>
        <v>0.73039603960396082</v>
      </c>
      <c r="T26" s="22">
        <f>MYRANKS_P[[#This Row],[SV]]/9.95</f>
        <v>0</v>
      </c>
      <c r="U26" s="22">
        <f>MYRANKS_P[[#This Row],[SO]]/39.3-VLOOKUP(MYRANKS_P[[#This Row],[POS]],ReplacementLevel_P[],COLUMN(ReplacementLevel_P[SO]),FALSE)</f>
        <v>2.078269720101781</v>
      </c>
      <c r="V26" s="22">
        <f>((475+MYRANKS_P[[#This Row],[ER]])*9/(1192+MYRANKS_P[[#This Row],[IP]])-3.59)/-0.076-VLOOKUP(MYRANKS_P[[#This Row],[POS]],ReplacementLevel_P[],COLUMN(ReplacementLevel_P[ERA]),FALSE)</f>
        <v>0.39186082041096559</v>
      </c>
      <c r="W26" s="22">
        <f>((1466+MYRANKS_P[[#This Row],[BB]]+MYRANKS_P[[#This Row],[H]])/(1192+MYRANKS_P[[#This Row],[IP]])-1.23)/-0.015-VLOOKUP(MYRANKS_P[[#This Row],[POS]],ReplacementLevel_P[],COLUMN(ReplacementLevel_P[WHIP]),FALSE)</f>
        <v>6.2699564586272682E-3</v>
      </c>
      <c r="X26" s="22">
        <f>MYRANKS_P[[#This Row],[WSGP]]+MYRANKS_P[[#This Row],[SVSGP]]+MYRANKS_P[[#This Row],[SOSGP]]+MYRANKS_P[[#This Row],[ERASGP]]+MYRANKS_P[[#This Row],[WHIPSGP]]</f>
        <v>3.206796536575335</v>
      </c>
    </row>
    <row r="27" spans="1:24" x14ac:dyDescent="0.25">
      <c r="A27" s="7" t="s">
        <v>18857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Row],[W]]/3.03-VLOOKUP(MYRANKS_P[[#This Row],[POS]],ReplacementLevel_P[],COLUMN(ReplacementLevel_P[W]),FALSE)</f>
        <v>1.0604290429042904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1.4421374045801527</v>
      </c>
      <c r="V27" s="22">
        <f>((475+MYRANKS_P[[#This Row],[ER]])*9/(1192+MYRANKS_P[[#This Row],[IP]])-3.59)/-0.076-VLOOKUP(MYRANKS_P[[#This Row],[POS]],ReplacementLevel_P[],COLUMN(ReplacementLevel_P[ERA]),FALSE)</f>
        <v>0.12205603937902254</v>
      </c>
      <c r="W27" s="22">
        <f>((1466+MYRANKS_P[[#This Row],[BB]]+MYRANKS_P[[#This Row],[H]])/(1192+MYRANKS_P[[#This Row],[IP]])-1.23)/-0.015-VLOOKUP(MYRANKS_P[[#This Row],[POS]],ReplacementLevel_P[],COLUMN(ReplacementLevel_P[WHIP]),FALSE)</f>
        <v>0.48191846522781961</v>
      </c>
      <c r="X27" s="22">
        <f>MYRANKS_P[[#This Row],[WSGP]]+MYRANKS_P[[#This Row],[SVSGP]]+MYRANKS_P[[#This Row],[SOSGP]]+MYRANKS_P[[#This Row],[ERASGP]]+MYRANKS_P[[#This Row],[WHIPSGP]]</f>
        <v>3.1065409520912852</v>
      </c>
    </row>
    <row r="28" spans="1:24" x14ac:dyDescent="0.25">
      <c r="A28" s="7" t="s">
        <v>20858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Row],[W]]/3.03-VLOOKUP(MYRANKS_P[[#This Row],[POS]],ReplacementLevel_P[],COLUMN(ReplacementLevel_P[W]),FALSE)</f>
        <v>0.73039603960396082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0.72966921119592865</v>
      </c>
      <c r="V28" s="22">
        <f>((475+MYRANKS_P[[#This Row],[ER]])*9/(1192+MYRANKS_P[[#This Row],[IP]])-3.59)/-0.076-VLOOKUP(MYRANKS_P[[#This Row],[POS]],ReplacementLevel_P[],COLUMN(ReplacementLevel_P[ERA]),FALSE)</f>
        <v>0.45910487898578156</v>
      </c>
      <c r="W28" s="22">
        <f>((1466+MYRANKS_P[[#This Row],[BB]]+MYRANKS_P[[#This Row],[H]])/(1192+MYRANKS_P[[#This Row],[IP]])-1.23)/-0.015-VLOOKUP(MYRANKS_P[[#This Row],[POS]],ReplacementLevel_P[],COLUMN(ReplacementLevel_P[WHIP]),FALSE)</f>
        <v>0.83620437956203775</v>
      </c>
      <c r="X28" s="22">
        <f>MYRANKS_P[[#This Row],[WSGP]]+MYRANKS_P[[#This Row],[SVSGP]]+MYRANKS_P[[#This Row],[SOSGP]]+MYRANKS_P[[#This Row],[ERASGP]]+MYRANKS_P[[#This Row],[WHIPSGP]]</f>
        <v>2.7553745093477087</v>
      </c>
    </row>
    <row r="29" spans="1:24" x14ac:dyDescent="0.25">
      <c r="A29" s="7" t="s">
        <v>19012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Row],[W]]/3.03-VLOOKUP(MYRANKS_P[[#This Row],[POS]],ReplacementLevel_P[],COLUMN(ReplacementLevel_P[W]),FALSE)</f>
        <v>1.0604290429042904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1.3658015267175574</v>
      </c>
      <c r="V29" s="22">
        <f>((475+MYRANKS_P[[#This Row],[ER]])*9/(1192+MYRANKS_P[[#This Row],[IP]])-3.59)/-0.076-VLOOKUP(MYRANKS_P[[#This Row],[POS]],ReplacementLevel_P[],COLUMN(ReplacementLevel_P[ERA]),FALSE)</f>
        <v>0.32539302802460746</v>
      </c>
      <c r="W29" s="22">
        <f>((1466+MYRANKS_P[[#This Row],[BB]]+MYRANKS_P[[#This Row],[H]])/(1192+MYRANKS_P[[#This Row],[IP]])-1.23)/-0.015-VLOOKUP(MYRANKS_P[[#This Row],[POS]],ReplacementLevel_P[],COLUMN(ReplacementLevel_P[WHIP]),FALSE)</f>
        <v>-4.4482924482920461E-2</v>
      </c>
      <c r="X29" s="22">
        <f>MYRANKS_P[[#This Row],[WSGP]]+MYRANKS_P[[#This Row],[SVSGP]]+MYRANKS_P[[#This Row],[SOSGP]]+MYRANKS_P[[#This Row],[ERASGP]]+MYRANKS_P[[#This Row],[WHIPSGP]]</f>
        <v>2.707140673163535</v>
      </c>
    </row>
    <row r="30" spans="1:24" x14ac:dyDescent="0.25">
      <c r="A30" s="7" t="s">
        <v>20719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Row],[W]]/3.03-VLOOKUP(MYRANKS_P[[#This Row],[POS]],ReplacementLevel_P[],COLUMN(ReplacementLevel_P[W]),FALSE)</f>
        <v>1.0604290429042904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1.1113486005089062</v>
      </c>
      <c r="V30" s="22">
        <f>((475+MYRANKS_P[[#This Row],[ER]])*9/(1192+MYRANKS_P[[#This Row],[IP]])-3.59)/-0.076-VLOOKUP(MYRANKS_P[[#This Row],[POS]],ReplacementLevel_P[],COLUMN(ReplacementLevel_P[ERA]),FALSE)</f>
        <v>-6.70682654726239E-2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0.59208844027878249</v>
      </c>
      <c r="X30" s="22">
        <f>MYRANKS_P[[#This Row],[WSGP]]+MYRANKS_P[[#This Row],[SVSGP]]+MYRANKS_P[[#This Row],[SOSGP]]+MYRANKS_P[[#This Row],[ERASGP]]+MYRANKS_P[[#This Row],[WHIPSGP]]</f>
        <v>2.6967978182193555</v>
      </c>
    </row>
    <row r="31" spans="1:24" x14ac:dyDescent="0.25">
      <c r="A31" s="7" t="s">
        <v>19549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Row],[W]]/3.03-VLOOKUP(MYRANKS_P[[#This Row],[POS]],ReplacementLevel_P[],COLUMN(ReplacementLevel_P[W]),FALSE)</f>
        <v>0.73039603960396082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0.80600508905852442</v>
      </c>
      <c r="V31" s="22">
        <f>((475+MYRANKS_P[[#This Row],[ER]])*9/(1192+MYRANKS_P[[#This Row],[IP]])-3.59)/-0.076-VLOOKUP(MYRANKS_P[[#This Row],[POS]],ReplacementLevel_P[],COLUMN(ReplacementLevel_P[ERA]),FALSE)</f>
        <v>0.56260387811634072</v>
      </c>
      <c r="W31" s="22">
        <f>((1466+MYRANKS_P[[#This Row],[BB]]+MYRANKS_P[[#This Row],[H]])/(1192+MYRANKS_P[[#This Row],[IP]])-1.23)/-0.015-VLOOKUP(MYRANKS_P[[#This Row],[POS]],ReplacementLevel_P[],COLUMN(ReplacementLevel_P[WHIP]),FALSE)</f>
        <v>0.57005847953216204</v>
      </c>
      <c r="X31" s="22">
        <f>MYRANKS_P[[#This Row],[WSGP]]+MYRANKS_P[[#This Row],[SVSGP]]+MYRANKS_P[[#This Row],[SOSGP]]+MYRANKS_P[[#This Row],[ERASGP]]+MYRANKS_P[[#This Row],[WHIPSGP]]</f>
        <v>2.6690634863109879</v>
      </c>
    </row>
    <row r="32" spans="1:24" x14ac:dyDescent="0.25">
      <c r="A32" s="7" t="s">
        <v>17593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Row],[W]]/3.03-VLOOKUP(MYRANKS_P[[#This Row],[POS]],ReplacementLevel_P[],COLUMN(ReplacementLevel_P[W]),FALSE)</f>
        <v>-0.91976897689768977</v>
      </c>
      <c r="T32" s="22">
        <f>MYRANKS_P[[#This Row],[SV]]/9.95</f>
        <v>0.30150753768844224</v>
      </c>
      <c r="U32" s="22">
        <f>MYRANKS_P[[#This Row],[SO]]/39.3-VLOOKUP(MYRANKS_P[[#This Row],[POS]],ReplacementLevel_P[],COLUMN(ReplacementLevel_P[SO]),FALSE)</f>
        <v>0.85689567430025448</v>
      </c>
      <c r="V32" s="22">
        <f>((475+MYRANKS_P[[#This Row],[ER]])*9/(1192+MYRANKS_P[[#This Row],[IP]])-3.59)/-0.076-VLOOKUP(MYRANKS_P[[#This Row],[POS]],ReplacementLevel_P[],COLUMN(ReplacementLevel_P[ERA]),FALSE)</f>
        <v>1.3972094255778846</v>
      </c>
      <c r="W32" s="22">
        <f>((1466+MYRANKS_P[[#This Row],[BB]]+MYRANKS_P[[#This Row],[H]])/(1192+MYRANKS_P[[#This Row],[IP]])-1.23)/-0.015-VLOOKUP(MYRANKS_P[[#This Row],[POS]],ReplacementLevel_P[],COLUMN(ReplacementLevel_P[WHIP]),FALSE)</f>
        <v>0.92802478698683699</v>
      </c>
      <c r="X32" s="22">
        <f>MYRANKS_P[[#This Row],[WSGP]]+MYRANKS_P[[#This Row],[SVSGP]]+MYRANKS_P[[#This Row],[SOSGP]]+MYRANKS_P[[#This Row],[ERASGP]]+MYRANKS_P[[#This Row],[WHIPSGP]]</f>
        <v>2.5638684476557287</v>
      </c>
    </row>
    <row r="33" spans="1:24" x14ac:dyDescent="0.25">
      <c r="A33" s="7" t="s">
        <v>19477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Row],[W]]/3.03-VLOOKUP(MYRANKS_P[[#This Row],[POS]],ReplacementLevel_P[],COLUMN(ReplacementLevel_P[W]),FALSE)</f>
        <v>-1.9098679867986799</v>
      </c>
      <c r="T33" s="22">
        <f>MYRANKS_P[[#This Row],[SV]]/9.95</f>
        <v>3.3165829145728645</v>
      </c>
      <c r="U33" s="22">
        <f>MYRANKS_P[[#This Row],[SO]]/39.3-VLOOKUP(MYRANKS_P[[#This Row],[POS]],ReplacementLevel_P[],COLUMN(ReplacementLevel_P[SO]),FALSE)</f>
        <v>-1.229618320610687</v>
      </c>
      <c r="V33" s="22">
        <f>((475+MYRANKS_P[[#This Row],[ER]])*9/(1192+MYRANKS_P[[#This Row],[IP]])-3.59)/-0.076-VLOOKUP(MYRANKS_P[[#This Row],[POS]],ReplacementLevel_P[],COLUMN(ReplacementLevel_P[ERA]),FALSE)</f>
        <v>1.2891249207355708</v>
      </c>
      <c r="W33" s="22">
        <f>((1466+MYRANKS_P[[#This Row],[BB]]+MYRANKS_P[[#This Row],[H]])/(1192+MYRANKS_P[[#This Row],[IP]])-1.23)/-0.015-VLOOKUP(MYRANKS_P[[#This Row],[POS]],ReplacementLevel_P[],COLUMN(ReplacementLevel_P[WHIP]),FALSE)</f>
        <v>1.0593842034805889</v>
      </c>
      <c r="X33" s="22">
        <f>MYRANKS_P[[#This Row],[WSGP]]+MYRANKS_P[[#This Row],[SVSGP]]+MYRANKS_P[[#This Row],[SOSGP]]+MYRANKS_P[[#This Row],[ERASGP]]+MYRANKS_P[[#This Row],[WHIPSGP]]</f>
        <v>2.5256057313796574</v>
      </c>
    </row>
    <row r="34" spans="1:24" x14ac:dyDescent="0.25">
      <c r="A34" s="7" t="s">
        <v>18109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Row],[W]]/3.03-VLOOKUP(MYRANKS_P[[#This Row],[POS]],ReplacementLevel_P[],COLUMN(ReplacementLevel_P[W]),FALSE)</f>
        <v>1.0604290429042904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0.39888040712468209</v>
      </c>
      <c r="V34" s="22">
        <f>((475+MYRANKS_P[[#This Row],[ER]])*9/(1192+MYRANKS_P[[#This Row],[IP]])-3.59)/-0.076-VLOOKUP(MYRANKS_P[[#This Row],[POS]],ReplacementLevel_P[],COLUMN(ReplacementLevel_P[ERA]),FALSE)</f>
        <v>0.32109294022803236</v>
      </c>
      <c r="W34" s="22">
        <f>((1466+MYRANKS_P[[#This Row],[BB]]+MYRANKS_P[[#This Row],[H]])/(1192+MYRANKS_P[[#This Row],[IP]])-1.23)/-0.015-VLOOKUP(MYRANKS_P[[#This Row],[POS]],ReplacementLevel_P[],COLUMN(ReplacementLevel_P[WHIP]),FALSE)</f>
        <v>0.65291514709457998</v>
      </c>
      <c r="X34" s="22">
        <f>MYRANKS_P[[#This Row],[WSGP]]+MYRANKS_P[[#This Row],[SVSGP]]+MYRANKS_P[[#This Row],[SOSGP]]+MYRANKS_P[[#This Row],[ERASGP]]+MYRANKS_P[[#This Row],[WHIPSGP]]</f>
        <v>2.4333175373515852</v>
      </c>
    </row>
    <row r="35" spans="1:24" x14ac:dyDescent="0.25">
      <c r="A35" s="7" t="s">
        <v>18475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Row],[W]]/3.03-VLOOKUP(MYRANKS_P[[#This Row],[POS]],ReplacementLevel_P[],COLUMN(ReplacementLevel_P[W]),FALSE)</f>
        <v>7.0330033003300763E-2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0.246208651399491</v>
      </c>
      <c r="V35" s="22">
        <f>((475+MYRANKS_P[[#This Row],[ER]])*9/(1192+MYRANKS_P[[#This Row],[IP]])-3.59)/-0.076-VLOOKUP(MYRANKS_P[[#This Row],[POS]],ReplacementLevel_P[],COLUMN(ReplacementLevel_P[ERA]),FALSE)</f>
        <v>0.84205227834687157</v>
      </c>
      <c r="W35" s="22">
        <f>((1466+MYRANKS_P[[#This Row],[BB]]+MYRANKS_P[[#This Row],[H]])/(1192+MYRANKS_P[[#This Row],[IP]])-1.23)/-0.015-VLOOKUP(MYRANKS_P[[#This Row],[POS]],ReplacementLevel_P[],COLUMN(ReplacementLevel_P[WHIP]),FALSE)</f>
        <v>1.2493760874968975</v>
      </c>
      <c r="X35" s="22">
        <f>MYRANKS_P[[#This Row],[WSGP]]+MYRANKS_P[[#This Row],[SVSGP]]+MYRANKS_P[[#This Row],[SOSGP]]+MYRANKS_P[[#This Row],[ERASGP]]+MYRANKS_P[[#This Row],[WHIPSGP]]</f>
        <v>2.4079670502465609</v>
      </c>
    </row>
    <row r="36" spans="1:24" x14ac:dyDescent="0.25">
      <c r="A36" s="7" t="s">
        <v>18712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Row],[W]]/3.03-VLOOKUP(MYRANKS_P[[#This Row],[POS]],ReplacementLevel_P[],COLUMN(ReplacementLevel_P[W]),FALSE)</f>
        <v>0.73039603960396082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1.1113486005089062</v>
      </c>
      <c r="V36" s="22">
        <f>((475+MYRANKS_P[[#This Row],[ER]])*9/(1192+MYRANKS_P[[#This Row],[IP]])-3.59)/-0.076-VLOOKUP(MYRANKS_P[[#This Row],[POS]],ReplacementLevel_P[],COLUMN(ReplacementLevel_P[ERA]),FALSE)</f>
        <v>0.2546982939582414</v>
      </c>
      <c r="W36" s="22">
        <f>((1466+MYRANKS_P[[#This Row],[BB]]+MYRANKS_P[[#This Row],[H]])/(1192+MYRANKS_P[[#This Row],[IP]])-1.23)/-0.015-VLOOKUP(MYRANKS_P[[#This Row],[POS]],ReplacementLevel_P[],COLUMN(ReplacementLevel_P[WHIP]),FALSE)</f>
        <v>0.2113995649020971</v>
      </c>
      <c r="X36" s="22">
        <f>MYRANKS_P[[#This Row],[WSGP]]+MYRANKS_P[[#This Row],[SVSGP]]+MYRANKS_P[[#This Row],[SOSGP]]+MYRANKS_P[[#This Row],[ERASGP]]+MYRANKS_P[[#This Row],[WHIPSGP]]</f>
        <v>2.3078424989732054</v>
      </c>
    </row>
    <row r="37" spans="1:24" x14ac:dyDescent="0.25">
      <c r="A37" s="7" t="s">
        <v>18238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Row],[W]]/3.03-VLOOKUP(MYRANKS_P[[#This Row],[POS]],ReplacementLevel_P[],COLUMN(ReplacementLevel_P[W]),FALSE)</f>
        <v>0.40036303630363079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0.78055979643765916</v>
      </c>
      <c r="V37" s="22">
        <f>((475+MYRANKS_P[[#This Row],[ER]])*9/(1192+MYRANKS_P[[#This Row],[IP]])-3.59)/-0.076-VLOOKUP(MYRANKS_P[[#This Row],[POS]],ReplacementLevel_P[],COLUMN(ReplacementLevel_P[ERA]),FALSE)</f>
        <v>0.52572407349735095</v>
      </c>
      <c r="W37" s="22">
        <f>((1466+MYRANKS_P[[#This Row],[BB]]+MYRANKS_P[[#This Row],[H]])/(1192+MYRANKS_P[[#This Row],[IP]])-1.23)/-0.015-VLOOKUP(MYRANKS_P[[#This Row],[POS]],ReplacementLevel_P[],COLUMN(ReplacementLevel_P[WHIP]),FALSE)</f>
        <v>0.58216962524654692</v>
      </c>
      <c r="X37" s="22">
        <f>MYRANKS_P[[#This Row],[WSGP]]+MYRANKS_P[[#This Row],[SVSGP]]+MYRANKS_P[[#This Row],[SOSGP]]+MYRANKS_P[[#This Row],[ERASGP]]+MYRANKS_P[[#This Row],[WHIPSGP]]</f>
        <v>2.288816531485188</v>
      </c>
    </row>
    <row r="38" spans="1:24" x14ac:dyDescent="0.25">
      <c r="A38" s="7" t="s">
        <v>17065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Row],[W]]/3.03-VLOOKUP(MYRANKS_P[[#This Row],[POS]],ReplacementLevel_P[],COLUMN(ReplacementLevel_P[W]),FALSE)</f>
        <v>-1.9098679867986799</v>
      </c>
      <c r="T38" s="22">
        <f>MYRANKS_P[[#This Row],[SV]]/9.95</f>
        <v>3.2160804020100504</v>
      </c>
      <c r="U38" s="22">
        <f>MYRANKS_P[[#This Row],[SO]]/39.3-VLOOKUP(MYRANKS_P[[#This Row],[POS]],ReplacementLevel_P[],COLUMN(ReplacementLevel_P[SO]),FALSE)</f>
        <v>-1.0769465648854963</v>
      </c>
      <c r="V38" s="22">
        <f>((475+MYRANKS_P[[#This Row],[ER]])*9/(1192+MYRANKS_P[[#This Row],[IP]])-3.59)/-0.076-VLOOKUP(MYRANKS_P[[#This Row],[POS]],ReplacementLevel_P[],COLUMN(ReplacementLevel_P[ERA]),FALSE)</f>
        <v>1.2118421052631561</v>
      </c>
      <c r="W38" s="22">
        <f>((1466+MYRANKS_P[[#This Row],[BB]]+MYRANKS_P[[#This Row],[H]])/(1192+MYRANKS_P[[#This Row],[IP]])-1.23)/-0.015-VLOOKUP(MYRANKS_P[[#This Row],[POS]],ReplacementLevel_P[],COLUMN(ReplacementLevel_P[WHIP]),FALSE)</f>
        <v>0.77529914529914712</v>
      </c>
      <c r="X38" s="22">
        <f>MYRANKS_P[[#This Row],[WSGP]]+MYRANKS_P[[#This Row],[SVSGP]]+MYRANKS_P[[#This Row],[SOSGP]]+MYRANKS_P[[#This Row],[ERASGP]]+MYRANKS_P[[#This Row],[WHIPSGP]]</f>
        <v>2.2164071008881772</v>
      </c>
    </row>
    <row r="39" spans="1:24" x14ac:dyDescent="0.25">
      <c r="A39" s="7" t="s">
        <v>20190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Row],[W]]/3.03-VLOOKUP(MYRANKS_P[[#This Row],[POS]],ReplacementLevel_P[],COLUMN(ReplacementLevel_P[W]),FALSE)</f>
        <v>1.0604290429042904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0.70422391857506383</v>
      </c>
      <c r="V39" s="22">
        <f>((475+MYRANKS_P[[#This Row],[ER]])*9/(1192+MYRANKS_P[[#This Row],[IP]])-3.59)/-0.076-VLOOKUP(MYRANKS_P[[#This Row],[POS]],ReplacementLevel_P[],COLUMN(ReplacementLevel_P[ERA]),FALSE)</f>
        <v>2.6911256242796888E-2</v>
      </c>
      <c r="W39" s="22">
        <f>((1466+MYRANKS_P[[#This Row],[BB]]+MYRANKS_P[[#This Row],[H]])/(1192+MYRANKS_P[[#This Row],[IP]])-1.23)/-0.015-VLOOKUP(MYRANKS_P[[#This Row],[POS]],ReplacementLevel_P[],COLUMN(ReplacementLevel_P[WHIP]),FALSE)</f>
        <v>0.30092457420924246</v>
      </c>
      <c r="X39" s="22">
        <f>MYRANKS_P[[#This Row],[WSGP]]+MYRANKS_P[[#This Row],[SVSGP]]+MYRANKS_P[[#This Row],[SOSGP]]+MYRANKS_P[[#This Row],[ERASGP]]+MYRANKS_P[[#This Row],[WHIPSGP]]</f>
        <v>2.0924887919313937</v>
      </c>
    </row>
    <row r="40" spans="1:24" x14ac:dyDescent="0.25">
      <c r="A40" s="7" t="s">
        <v>17400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Row],[W]]/3.03-VLOOKUP(MYRANKS_P[[#This Row],[POS]],ReplacementLevel_P[],COLUMN(ReplacementLevel_P[W]),FALSE)</f>
        <v>0.73039603960396082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1.0859033078880409</v>
      </c>
      <c r="V40" s="22">
        <f>((475+MYRANKS_P[[#This Row],[ER]])*9/(1192+MYRANKS_P[[#This Row],[IP]])-3.59)/-0.076-VLOOKUP(MYRANKS_P[[#This Row],[POS]],ReplacementLevel_P[],COLUMN(ReplacementLevel_P[ERA]),FALSE)</f>
        <v>0.30592391719501921</v>
      </c>
      <c r="W40" s="22">
        <f>((1466+MYRANKS_P[[#This Row],[BB]]+MYRANKS_P[[#This Row],[H]])/(1192+MYRANKS_P[[#This Row],[IP]])-1.23)/-0.015-VLOOKUP(MYRANKS_P[[#This Row],[POS]],ReplacementLevel_P[],COLUMN(ReplacementLevel_P[WHIP]),FALSE)</f>
        <v>-4.2109337203676711E-2</v>
      </c>
      <c r="X40" s="22">
        <f>MYRANKS_P[[#This Row],[WSGP]]+MYRANKS_P[[#This Row],[SVSGP]]+MYRANKS_P[[#This Row],[SOSGP]]+MYRANKS_P[[#This Row],[ERASGP]]+MYRANKS_P[[#This Row],[WHIPSGP]]</f>
        <v>2.0801139274833442</v>
      </c>
    </row>
    <row r="41" spans="1:24" x14ac:dyDescent="0.25">
      <c r="A41" s="7" t="s">
        <v>19796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Row],[W]]/3.03-VLOOKUP(MYRANKS_P[[#This Row],[POS]],ReplacementLevel_P[],COLUMN(ReplacementLevel_P[W]),FALSE)</f>
        <v>-1.9098679867986799</v>
      </c>
      <c r="T41" s="22">
        <f>MYRANKS_P[[#This Row],[SV]]/9.95</f>
        <v>3.0150753768844223</v>
      </c>
      <c r="U41" s="22">
        <f>MYRANKS_P[[#This Row],[SO]]/39.3-VLOOKUP(MYRANKS_P[[#This Row],[POS]],ReplacementLevel_P[],COLUMN(ReplacementLevel_P[SO]),FALSE)</f>
        <v>-1.2550636132315522</v>
      </c>
      <c r="V41" s="22">
        <f>((475+MYRANKS_P[[#This Row],[ER]])*9/(1192+MYRANKS_P[[#This Row],[IP]])-3.59)/-0.076-VLOOKUP(MYRANKS_P[[#This Row],[POS]],ReplacementLevel_P[],COLUMN(ReplacementLevel_P[ERA]),FALSE)</f>
        <v>1.2118421052631561</v>
      </c>
      <c r="W41" s="22">
        <f>((1466+MYRANKS_P[[#This Row],[BB]]+MYRANKS_P[[#This Row],[H]])/(1192+MYRANKS_P[[#This Row],[IP]])-1.23)/-0.015-VLOOKUP(MYRANKS_P[[#This Row],[POS]],ReplacementLevel_P[],COLUMN(ReplacementLevel_P[WHIP]),FALSE)</f>
        <v>0.98897435897436003</v>
      </c>
      <c r="X41" s="22">
        <f>MYRANKS_P[[#This Row],[WSGP]]+MYRANKS_P[[#This Row],[SVSGP]]+MYRANKS_P[[#This Row],[SOSGP]]+MYRANKS_P[[#This Row],[ERASGP]]+MYRANKS_P[[#This Row],[WHIPSGP]]</f>
        <v>2.0509602410917065</v>
      </c>
    </row>
    <row r="42" spans="1:24" x14ac:dyDescent="0.25">
      <c r="A42" s="7" t="s">
        <v>19339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Row],[W]]/3.03-VLOOKUP(MYRANKS_P[[#This Row],[POS]],ReplacementLevel_P[],COLUMN(ReplacementLevel_P[W]),FALSE)</f>
        <v>0.40036303630363079</v>
      </c>
      <c r="T42" s="22">
        <f>MYRANKS_P[[#This Row],[SV]]/9.95</f>
        <v>0</v>
      </c>
      <c r="U42" s="22">
        <f>MYRANKS_P[[#This Row],[SO]]/39.3-VLOOKUP(MYRANKS_P[[#This Row],[POS]],ReplacementLevel_P[],COLUMN(ReplacementLevel_P[SO]),FALSE)</f>
        <v>0.39888040712468209</v>
      </c>
      <c r="V42" s="22">
        <f>((475+MYRANKS_P[[#This Row],[ER]])*9/(1192+MYRANKS_P[[#This Row],[IP]])-3.59)/-0.076-VLOOKUP(MYRANKS_P[[#This Row],[POS]],ReplacementLevel_P[],COLUMN(ReplacementLevel_P[ERA]),FALSE)</f>
        <v>0.57817406209824629</v>
      </c>
      <c r="W42" s="22">
        <f>((1466+MYRANKS_P[[#This Row],[BB]]+MYRANKS_P[[#This Row],[H]])/(1192+MYRANKS_P[[#This Row],[IP]])-1.23)/-0.015-VLOOKUP(MYRANKS_P[[#This Row],[POS]],ReplacementLevel_P[],COLUMN(ReplacementLevel_P[WHIP]),FALSE)</f>
        <v>0.66929188255613403</v>
      </c>
      <c r="X42" s="22">
        <f>MYRANKS_P[[#This Row],[WSGP]]+MYRANKS_P[[#This Row],[SVSGP]]+MYRANKS_P[[#This Row],[SOSGP]]+MYRANKS_P[[#This Row],[ERASGP]]+MYRANKS_P[[#This Row],[WHIPSGP]]</f>
        <v>2.046709388082693</v>
      </c>
    </row>
    <row r="43" spans="1:24" x14ac:dyDescent="0.25">
      <c r="A43" s="7" t="s">
        <v>17777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Row],[W]]/3.03-VLOOKUP(MYRANKS_P[[#This Row],[POS]],ReplacementLevel_P[],COLUMN(ReplacementLevel_P[W]),FALSE)</f>
        <v>0.73039603960396082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0.95867684478371507</v>
      </c>
      <c r="V43" s="22">
        <f>((475+MYRANKS_P[[#This Row],[ER]])*9/(1192+MYRANKS_P[[#This Row],[IP]])-3.59)/-0.076-VLOOKUP(MYRANKS_P[[#This Row],[POS]],ReplacementLevel_P[],COLUMN(ReplacementLevel_P[ERA]),FALSE)</f>
        <v>-1.6370471633632144E-2</v>
      </c>
      <c r="W43" s="22">
        <f>((1466+MYRANKS_P[[#This Row],[BB]]+MYRANKS_P[[#This Row],[H]])/(1192+MYRANKS_P[[#This Row],[IP]])-1.23)/-0.015-VLOOKUP(MYRANKS_P[[#This Row],[POS]],ReplacementLevel_P[],COLUMN(ReplacementLevel_P[WHIP]),FALSE)</f>
        <v>0.29221741221741104</v>
      </c>
      <c r="X43" s="22">
        <f>MYRANKS_P[[#This Row],[WSGP]]+MYRANKS_P[[#This Row],[SVSGP]]+MYRANKS_P[[#This Row],[SOSGP]]+MYRANKS_P[[#This Row],[ERASGP]]+MYRANKS_P[[#This Row],[WHIPSGP]]</f>
        <v>1.9649198249714548</v>
      </c>
    </row>
    <row r="44" spans="1:24" x14ac:dyDescent="0.25">
      <c r="A44" s="7" t="s">
        <v>19721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Row],[W]]/3.03-VLOOKUP(MYRANKS_P[[#This Row],[POS]],ReplacementLevel_P[],COLUMN(ReplacementLevel_P[W]),FALSE)</f>
        <v>0.40036303630363079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0.67877862595419858</v>
      </c>
      <c r="V44" s="22">
        <f>((475+MYRANKS_P[[#This Row],[ER]])*9/(1192+MYRANKS_P[[#This Row],[IP]])-3.59)/-0.076-VLOOKUP(MYRANKS_P[[#This Row],[POS]],ReplacementLevel_P[],COLUMN(ReplacementLevel_P[ERA]),FALSE)</f>
        <v>0.12544376404929758</v>
      </c>
      <c r="W44" s="22">
        <f>((1466+MYRANKS_P[[#This Row],[BB]]+MYRANKS_P[[#This Row],[H]])/(1192+MYRANKS_P[[#This Row],[IP]])-1.23)/-0.015-VLOOKUP(MYRANKS_P[[#This Row],[POS]],ReplacementLevel_P[],COLUMN(ReplacementLevel_P[WHIP]),FALSE)</f>
        <v>0.74941580756013204</v>
      </c>
      <c r="X44" s="22">
        <f>MYRANKS_P[[#This Row],[WSGP]]+MYRANKS_P[[#This Row],[SVSGP]]+MYRANKS_P[[#This Row],[SOSGP]]+MYRANKS_P[[#This Row],[ERASGP]]+MYRANKS_P[[#This Row],[WHIPSGP]]</f>
        <v>1.954001233867259</v>
      </c>
    </row>
    <row r="45" spans="1:24" x14ac:dyDescent="0.25">
      <c r="A45" s="7" t="s">
        <v>19457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Row],[W]]/3.03-VLOOKUP(MYRANKS_P[[#This Row],[POS]],ReplacementLevel_P[],COLUMN(ReplacementLevel_P[W]),FALSE)</f>
        <v>0.40036303630363079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0.93323155216284981</v>
      </c>
      <c r="V45" s="22">
        <f>((475+MYRANKS_P[[#This Row],[ER]])*9/(1192+MYRANKS_P[[#This Row],[IP]])-3.59)/-0.076-VLOOKUP(MYRANKS_P[[#This Row],[POS]],ReplacementLevel_P[],COLUMN(ReplacementLevel_P[ERA]),FALSE)</f>
        <v>0.31521095484825756</v>
      </c>
      <c r="W45" s="22">
        <f>((1466+MYRANKS_P[[#This Row],[BB]]+MYRANKS_P[[#This Row],[H]])/(1192+MYRANKS_P[[#This Row],[IP]])-1.23)/-0.015-VLOOKUP(MYRANKS_P[[#This Row],[POS]],ReplacementLevel_P[],COLUMN(ReplacementLevel_P[WHIP]),FALSE)</f>
        <v>0.22517641253393095</v>
      </c>
      <c r="X45" s="22">
        <f>MYRANKS_P[[#This Row],[WSGP]]+MYRANKS_P[[#This Row],[SVSGP]]+MYRANKS_P[[#This Row],[SOSGP]]+MYRANKS_P[[#This Row],[ERASGP]]+MYRANKS_P[[#This Row],[WHIPSGP]]</f>
        <v>1.8739819558486692</v>
      </c>
    </row>
    <row r="46" spans="1:24" x14ac:dyDescent="0.25">
      <c r="A46" s="7" t="s">
        <v>19392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Row],[W]]/3.03-VLOOKUP(MYRANKS_P[[#This Row],[POS]],ReplacementLevel_P[],COLUMN(ReplacementLevel_P[W]),FALSE)</f>
        <v>0.40036303630363079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0.42432569974554735</v>
      </c>
      <c r="V46" s="22">
        <f>((475+MYRANKS_P[[#This Row],[ER]])*9/(1192+MYRANKS_P[[#This Row],[IP]])-3.59)/-0.076-VLOOKUP(MYRANKS_P[[#This Row],[POS]],ReplacementLevel_P[],COLUMN(ReplacementLevel_P[ERA]),FALSE)</f>
        <v>0.19978870533999304</v>
      </c>
      <c r="W46" s="22">
        <f>((1466+MYRANKS_P[[#This Row],[BB]]+MYRANKS_P[[#This Row],[H]])/(1192+MYRANKS_P[[#This Row],[IP]])-1.23)/-0.015-VLOOKUP(MYRANKS_P[[#This Row],[POS]],ReplacementLevel_P[],COLUMN(ReplacementLevel_P[WHIP]),FALSE)</f>
        <v>0.78754257907542935</v>
      </c>
      <c r="X46" s="22">
        <f>MYRANKS_P[[#This Row],[WSGP]]+MYRANKS_P[[#This Row],[SVSGP]]+MYRANKS_P[[#This Row],[SOSGP]]+MYRANKS_P[[#This Row],[ERASGP]]+MYRANKS_P[[#This Row],[WHIPSGP]]</f>
        <v>1.8120200204646004</v>
      </c>
    </row>
    <row r="47" spans="1:24" x14ac:dyDescent="0.25">
      <c r="A47" s="7" t="s">
        <v>18370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Row],[W]]/3.03-VLOOKUP(MYRANKS_P[[#This Row],[POS]],ReplacementLevel_P[],COLUMN(ReplacementLevel_P[W]),FALSE)</f>
        <v>-2.2399009900990099</v>
      </c>
      <c r="T47" s="22">
        <f>MYRANKS_P[[#This Row],[SV]]/9.95</f>
        <v>3.1155778894472363</v>
      </c>
      <c r="U47" s="22">
        <f>MYRANKS_P[[#This Row],[SO]]/39.3-VLOOKUP(MYRANKS_P[[#This Row],[POS]],ReplacementLevel_P[],COLUMN(ReplacementLevel_P[SO]),FALSE)</f>
        <v>-1.1532824427480917</v>
      </c>
      <c r="V47" s="22">
        <f>((475+MYRANKS_P[[#This Row],[ER]])*9/(1192+MYRANKS_P[[#This Row],[IP]])-3.59)/-0.076-VLOOKUP(MYRANKS_P[[#This Row],[POS]],ReplacementLevel_P[],COLUMN(ReplacementLevel_P[ERA]),FALSE)</f>
        <v>1.2138269043485579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47" s="22">
        <f>MYRANKS_P[[#This Row],[WSGP]]+MYRANKS_P[[#This Row],[SVSGP]]+MYRANKS_P[[#This Row],[SOSGP]]+MYRANKS_P[[#This Row],[ERASGP]]+MYRANKS_P[[#This Row],[WHIPSGP]]</f>
        <v>1.8103216559339481</v>
      </c>
    </row>
    <row r="48" spans="1:24" x14ac:dyDescent="0.25">
      <c r="A48" s="7" t="s">
        <v>20101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Row],[W]]/3.03-VLOOKUP(MYRANKS_P[[#This Row],[POS]],ReplacementLevel_P[],COLUMN(ReplacementLevel_P[W]),FALSE)</f>
        <v>-2.2399009900990099</v>
      </c>
      <c r="T48" s="22">
        <f>MYRANKS_P[[#This Row],[SV]]/9.95</f>
        <v>3.1155778894472363</v>
      </c>
      <c r="U48" s="22">
        <f>MYRANKS_P[[#This Row],[SO]]/39.3-VLOOKUP(MYRANKS_P[[#This Row],[POS]],ReplacementLevel_P[],COLUMN(ReplacementLevel_P[SO]),FALSE)</f>
        <v>-1.4586259541984734</v>
      </c>
      <c r="V48" s="22">
        <f>((475+MYRANKS_P[[#This Row],[ER]])*9/(1192+MYRANKS_P[[#This Row],[IP]])-3.59)/-0.076-VLOOKUP(MYRANKS_P[[#This Row],[POS]],ReplacementLevel_P[],COLUMN(ReplacementLevel_P[ERA]),FALSE)</f>
        <v>1.2536574487065122</v>
      </c>
      <c r="W48" s="22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48" s="22">
        <f>MYRANKS_P[[#This Row],[WSGP]]+MYRANKS_P[[#This Row],[SVSGP]]+MYRANKS_P[[#This Row],[SOSGP]]+MYRANKS_P[[#This Row],[ERASGP]]+MYRANKS_P[[#This Row],[WHIPSGP]]</f>
        <v>1.7643215227236353</v>
      </c>
    </row>
    <row r="49" spans="1:24" x14ac:dyDescent="0.25">
      <c r="A49" s="7" t="s">
        <v>20406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Row],[W]]/3.03-VLOOKUP(MYRANKS_P[[#This Row],[POS]],ReplacementLevel_P[],COLUMN(ReplacementLevel_P[W]),FALSE)</f>
        <v>-2.2399009900990099</v>
      </c>
      <c r="T49" s="22">
        <f>MYRANKS_P[[#This Row],[SV]]/9.95</f>
        <v>3.5175879396984926</v>
      </c>
      <c r="U49" s="22">
        <f>MYRANKS_P[[#This Row],[SO]]/39.3-VLOOKUP(MYRANKS_P[[#This Row],[POS]],ReplacementLevel_P[],COLUMN(ReplacementLevel_P[SO]),FALSE)</f>
        <v>-1.6621882951653946</v>
      </c>
      <c r="V49" s="22">
        <f>((475+MYRANKS_P[[#This Row],[ER]])*9/(1192+MYRANKS_P[[#This Row],[IP]])-3.59)/-0.076-VLOOKUP(MYRANKS_P[[#This Row],[POS]],ReplacementLevel_P[],COLUMN(ReplacementLevel_P[ERA]),FALSE)</f>
        <v>1.1798017771701945</v>
      </c>
      <c r="W49" s="22">
        <f>((1466+MYRANKS_P[[#This Row],[BB]]+MYRANKS_P[[#This Row],[H]])/(1192+MYRANKS_P[[#This Row],[IP]])-1.23)/-0.015-VLOOKUP(MYRANKS_P[[#This Row],[POS]],ReplacementLevel_P[],COLUMN(ReplacementLevel_P[WHIP]),FALSE)</f>
        <v>0.95359307359307011</v>
      </c>
      <c r="X49" s="22">
        <f>MYRANKS_P[[#This Row],[WSGP]]+MYRANKS_P[[#This Row],[SVSGP]]+MYRANKS_P[[#This Row],[SOSGP]]+MYRANKS_P[[#This Row],[ERASGP]]+MYRANKS_P[[#This Row],[WHIPSGP]]</f>
        <v>1.7488935051973526</v>
      </c>
    </row>
    <row r="50" spans="1:24" x14ac:dyDescent="0.25">
      <c r="A50" s="7" t="s">
        <v>17237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Row],[W]]/3.03-VLOOKUP(MYRANKS_P[[#This Row],[POS]],ReplacementLevel_P[],COLUMN(ReplacementLevel_P[W]),FALSE)</f>
        <v>-2.2399009900990099</v>
      </c>
      <c r="T50" s="22">
        <f>MYRANKS_P[[#This Row],[SV]]/9.95</f>
        <v>3.5175879396984926</v>
      </c>
      <c r="U50" s="22">
        <f>MYRANKS_P[[#This Row],[SO]]/39.3-VLOOKUP(MYRANKS_P[[#This Row],[POS]],ReplacementLevel_P[],COLUMN(ReplacementLevel_P[SO]),FALSE)</f>
        <v>-1.5349618320610687</v>
      </c>
      <c r="V50" s="22">
        <f>((475+MYRANKS_P[[#This Row],[ER]])*9/(1192+MYRANKS_P[[#This Row],[IP]])-3.59)/-0.076-VLOOKUP(MYRANKS_P[[#This Row],[POS]],ReplacementLevel_P[],COLUMN(ReplacementLevel_P[ERA]),FALSE)</f>
        <v>1.0625015929654626</v>
      </c>
      <c r="W50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50" s="22">
        <f>MYRANKS_P[[#This Row],[WSGP]]+MYRANKS_P[[#This Row],[SVSGP]]+MYRANKS_P[[#This Row],[SOSGP]]+MYRANKS_P[[#This Row],[ERASGP]]+MYRANKS_P[[#This Row],[WHIPSGP]]</f>
        <v>1.7374193389676937</v>
      </c>
    </row>
    <row r="51" spans="1:24" x14ac:dyDescent="0.25">
      <c r="A51" s="7" t="s">
        <v>18933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Row],[W]]/3.03-VLOOKUP(MYRANKS_P[[#This Row],[POS]],ReplacementLevel_P[],COLUMN(ReplacementLevel_P[W]),FALSE)</f>
        <v>0.73039603960396082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0.52610687022900748</v>
      </c>
      <c r="V51" s="22">
        <f>((475+MYRANKS_P[[#This Row],[ER]])*9/(1192+MYRANKS_P[[#This Row],[IP]])-3.59)/-0.076-VLOOKUP(MYRANKS_P[[#This Row],[POS]],ReplacementLevel_P[],COLUMN(ReplacementLevel_P[ERA]),FALSE)</f>
        <v>9.6969464477517309E-2</v>
      </c>
      <c r="W51" s="22">
        <f>((1466+MYRANKS_P[[#This Row],[BB]]+MYRANKS_P[[#This Row],[H]])/(1192+MYRANKS_P[[#This Row],[IP]])-1.23)/-0.015-VLOOKUP(MYRANKS_P[[#This Row],[POS]],ReplacementLevel_P[],COLUMN(ReplacementLevel_P[WHIP]),FALSE)</f>
        <v>0.37271137026238776</v>
      </c>
      <c r="X51" s="22">
        <f>MYRANKS_P[[#This Row],[WSGP]]+MYRANKS_P[[#This Row],[SVSGP]]+MYRANKS_P[[#This Row],[SOSGP]]+MYRANKS_P[[#This Row],[ERASGP]]+MYRANKS_P[[#This Row],[WHIPSGP]]</f>
        <v>1.7261837445728734</v>
      </c>
    </row>
    <row r="52" spans="1:24" x14ac:dyDescent="0.25">
      <c r="A52" s="7" t="s">
        <v>19137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Row],[W]]/3.03-VLOOKUP(MYRANKS_P[[#This Row],[POS]],ReplacementLevel_P[],COLUMN(ReplacementLevel_P[W]),FALSE)</f>
        <v>7.0330033003300763E-2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0.62788804071246807</v>
      </c>
      <c r="V52" s="22">
        <f>((475+MYRANKS_P[[#This Row],[ER]])*9/(1192+MYRANKS_P[[#This Row],[IP]])-3.59)/-0.076-VLOOKUP(MYRANKS_P[[#This Row],[POS]],ReplacementLevel_P[],COLUMN(ReplacementLevel_P[ERA]),FALSE)</f>
        <v>0.59460516489131665</v>
      </c>
      <c r="W52" s="22">
        <f>((1466+MYRANKS_P[[#This Row],[BB]]+MYRANKS_P[[#This Row],[H]])/(1192+MYRANKS_P[[#This Row],[IP]])-1.23)/-0.015-VLOOKUP(MYRANKS_P[[#This Row],[POS]],ReplacementLevel_P[],COLUMN(ReplacementLevel_P[WHIP]),FALSE)</f>
        <v>0.43041075429424958</v>
      </c>
      <c r="X52" s="22">
        <f>MYRANKS_P[[#This Row],[WSGP]]+MYRANKS_P[[#This Row],[SVSGP]]+MYRANKS_P[[#This Row],[SOSGP]]+MYRANKS_P[[#This Row],[ERASGP]]+MYRANKS_P[[#This Row],[WHIPSGP]]</f>
        <v>1.7232339929013349</v>
      </c>
    </row>
    <row r="53" spans="1:24" x14ac:dyDescent="0.25">
      <c r="A53" s="7" t="s">
        <v>19397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Row],[W]]/3.03-VLOOKUP(MYRANKS_P[[#This Row],[POS]],ReplacementLevel_P[],COLUMN(ReplacementLevel_P[W]),FALSE)</f>
        <v>0.40036303630363079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0.88234096692111974</v>
      </c>
      <c r="V53" s="22">
        <f>((475+MYRANKS_P[[#This Row],[ER]])*9/(1192+MYRANKS_P[[#This Row],[IP]])-3.59)/-0.076-VLOOKUP(MYRANKS_P[[#This Row],[POS]],ReplacementLevel_P[],COLUMN(ReplacementLevel_P[ERA]),FALSE)</f>
        <v>0.14415290614486076</v>
      </c>
      <c r="W53" s="22">
        <f>((1466+MYRANKS_P[[#This Row],[BB]]+MYRANKS_P[[#This Row],[H]])/(1192+MYRANKS_P[[#This Row],[IP]])-1.23)/-0.015-VLOOKUP(MYRANKS_P[[#This Row],[POS]],ReplacementLevel_P[],COLUMN(ReplacementLevel_P[WHIP]),FALSE)</f>
        <v>0.24468283125153467</v>
      </c>
      <c r="X53" s="22">
        <f>MYRANKS_P[[#This Row],[WSGP]]+MYRANKS_P[[#This Row],[SVSGP]]+MYRANKS_P[[#This Row],[SOSGP]]+MYRANKS_P[[#This Row],[ERASGP]]+MYRANKS_P[[#This Row],[WHIPSGP]]</f>
        <v>1.6715397406211459</v>
      </c>
    </row>
    <row r="54" spans="1:24" x14ac:dyDescent="0.25">
      <c r="A54" s="7" t="s">
        <v>20773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Row],[W]]/3.03-VLOOKUP(MYRANKS_P[[#This Row],[POS]],ReplacementLevel_P[],COLUMN(ReplacementLevel_P[W]),FALSE)</f>
        <v>-2.2399009900990099</v>
      </c>
      <c r="T54" s="22">
        <f>MYRANKS_P[[#This Row],[SV]]/9.95</f>
        <v>3.5175879396984926</v>
      </c>
      <c r="U54" s="22">
        <f>MYRANKS_P[[#This Row],[SO]]/39.3-VLOOKUP(MYRANKS_P[[#This Row],[POS]],ReplacementLevel_P[],COLUMN(ReplacementLevel_P[SO]),FALSE)</f>
        <v>-1.3313994910941476</v>
      </c>
      <c r="V54" s="22">
        <f>((475+MYRANKS_P[[#This Row],[ER]])*9/(1192+MYRANKS_P[[#This Row],[IP]])-3.59)/-0.076-VLOOKUP(MYRANKS_P[[#This Row],[POS]],ReplacementLevel_P[],COLUMN(ReplacementLevel_P[ERA]),FALSE)</f>
        <v>1.022064777327931</v>
      </c>
      <c r="W54" s="22">
        <f>((1466+MYRANKS_P[[#This Row],[BB]]+MYRANKS_P[[#This Row],[H]])/(1192+MYRANKS_P[[#This Row],[IP]])-1.23)/-0.015-VLOOKUP(MYRANKS_P[[#This Row],[POS]],ReplacementLevel_P[],COLUMN(ReplacementLevel_P[WHIP]),FALSE)</f>
        <v>0.66846153846154066</v>
      </c>
      <c r="X54" s="22">
        <f>MYRANKS_P[[#This Row],[WSGP]]+MYRANKS_P[[#This Row],[SVSGP]]+MYRANKS_P[[#This Row],[SOSGP]]+MYRANKS_P[[#This Row],[ERASGP]]+MYRANKS_P[[#This Row],[WHIPSGP]]</f>
        <v>1.6368137742948068</v>
      </c>
    </row>
    <row r="55" spans="1:24" x14ac:dyDescent="0.25">
      <c r="A55" s="7" t="s">
        <v>20791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Row],[W]]/3.03-VLOOKUP(MYRANKS_P[[#This Row],[POS]],ReplacementLevel_P[],COLUMN(ReplacementLevel_P[W]),FALSE)</f>
        <v>0.73039603960396082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1.0095674300254456</v>
      </c>
      <c r="V55" s="22">
        <f>((475+MYRANKS_P[[#This Row],[ER]])*9/(1192+MYRANKS_P[[#This Row],[IP]])-3.59)/-0.076-VLOOKUP(MYRANKS_P[[#This Row],[POS]],ReplacementLevel_P[],COLUMN(ReplacementLevel_P[ERA]),FALSE)</f>
        <v>0.11334998079139502</v>
      </c>
      <c r="W55" s="22">
        <f>((1466+MYRANKS_P[[#This Row],[BB]]+MYRANKS_P[[#This Row],[H]])/(1192+MYRANKS_P[[#This Row],[IP]])-1.23)/-0.015-VLOOKUP(MYRANKS_P[[#This Row],[POS]],ReplacementLevel_P[],COLUMN(ReplacementLevel_P[WHIP]),FALSE)</f>
        <v>-0.23435523114355272</v>
      </c>
      <c r="X55" s="22">
        <f>MYRANKS_P[[#This Row],[WSGP]]+MYRANKS_P[[#This Row],[SVSGP]]+MYRANKS_P[[#This Row],[SOSGP]]+MYRANKS_P[[#This Row],[ERASGP]]+MYRANKS_P[[#This Row],[WHIPSGP]]</f>
        <v>1.6189582192772489</v>
      </c>
    </row>
    <row r="56" spans="1:24" x14ac:dyDescent="0.25">
      <c r="A56" s="7" t="s">
        <v>20184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Row],[W]]/3.03-VLOOKUP(MYRANKS_P[[#This Row],[POS]],ReplacementLevel_P[],COLUMN(ReplacementLevel_P[W]),FALSE)</f>
        <v>0.40036303630363079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1.3403562340966926</v>
      </c>
      <c r="V56" s="22">
        <f>((475+MYRANKS_P[[#This Row],[ER]])*9/(1192+MYRANKS_P[[#This Row],[IP]])-3.59)/-0.076-VLOOKUP(MYRANKS_P[[#This Row],[POS]],ReplacementLevel_P[],COLUMN(ReplacementLevel_P[ERA]),FALSE)</f>
        <v>5.9563073129382027E-2</v>
      </c>
      <c r="W56" s="22">
        <f>((1466+MYRANKS_P[[#This Row],[BB]]+MYRANKS_P[[#This Row],[H]])/(1192+MYRANKS_P[[#This Row],[IP]])-1.23)/-0.015-VLOOKUP(MYRANKS_P[[#This Row],[POS]],ReplacementLevel_P[],COLUMN(ReplacementLevel_P[WHIP]),FALSE)</f>
        <v>-0.18490971205466245</v>
      </c>
      <c r="X56" s="22">
        <f>MYRANKS_P[[#This Row],[WSGP]]+MYRANKS_P[[#This Row],[SVSGP]]+MYRANKS_P[[#This Row],[SOSGP]]+MYRANKS_P[[#This Row],[ERASGP]]+MYRANKS_P[[#This Row],[WHIPSGP]]</f>
        <v>1.6153726314750427</v>
      </c>
    </row>
    <row r="57" spans="1:24" x14ac:dyDescent="0.25">
      <c r="A57" s="7" t="s">
        <v>19519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Row],[W]]/3.03-VLOOKUP(MYRANKS_P[[#This Row],[POS]],ReplacementLevel_P[],COLUMN(ReplacementLevel_P[W]),FALSE)</f>
        <v>-2.2399009900990099</v>
      </c>
      <c r="T57" s="22">
        <f>MYRANKS_P[[#This Row],[SV]]/9.95</f>
        <v>3.3165829145728645</v>
      </c>
      <c r="U57" s="22">
        <f>MYRANKS_P[[#This Row],[SO]]/39.3-VLOOKUP(MYRANKS_P[[#This Row],[POS]],ReplacementLevel_P[],COLUMN(ReplacementLevel_P[SO]),FALSE)</f>
        <v>-1.4840712468193384</v>
      </c>
      <c r="V57" s="22">
        <f>((475+MYRANKS_P[[#This Row],[ER]])*9/(1192+MYRANKS_P[[#This Row],[IP]])-3.59)/-0.076-VLOOKUP(MYRANKS_P[[#This Row],[POS]],ReplacementLevel_P[],COLUMN(ReplacementLevel_P[ERA]),FALSE)</f>
        <v>1.1201726043703737</v>
      </c>
      <c r="W57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57" s="22">
        <f>MYRANKS_P[[#This Row],[WSGP]]+MYRANKS_P[[#This Row],[SVSGP]]+MYRANKS_P[[#This Row],[SOSGP]]+MYRANKS_P[[#This Row],[ERASGP]]+MYRANKS_P[[#This Row],[WHIPSGP]]</f>
        <v>1.5787822050189655</v>
      </c>
    </row>
    <row r="58" spans="1:24" x14ac:dyDescent="0.25">
      <c r="A58" s="7" t="s">
        <v>17446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Row],[W]]/3.03-VLOOKUP(MYRANKS_P[[#This Row],[POS]],ReplacementLevel_P[],COLUMN(ReplacementLevel_P[W]),FALSE)</f>
        <v>1.0604290429042904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0.907786259541985</v>
      </c>
      <c r="V58" s="22">
        <f>((475+MYRANKS_P[[#This Row],[ER]])*9/(1192+MYRANKS_P[[#This Row],[IP]])-3.59)/-0.076-VLOOKUP(MYRANKS_P[[#This Row],[POS]],ReplacementLevel_P[],COLUMN(ReplacementLevel_P[ERA]),FALSE)</f>
        <v>0.11990309709291291</v>
      </c>
      <c r="W58" s="22">
        <f>((1466+MYRANKS_P[[#This Row],[BB]]+MYRANKS_P[[#This Row],[H]])/(1192+MYRANKS_P[[#This Row],[IP]])-1.23)/-0.015-VLOOKUP(MYRANKS_P[[#This Row],[POS]],ReplacementLevel_P[],COLUMN(ReplacementLevel_P[WHIP]),FALSE)</f>
        <v>-0.53756919374248147</v>
      </c>
      <c r="X58" s="22">
        <f>MYRANKS_P[[#This Row],[WSGP]]+MYRANKS_P[[#This Row],[SVSGP]]+MYRANKS_P[[#This Row],[SOSGP]]+MYRANKS_P[[#This Row],[ERASGP]]+MYRANKS_P[[#This Row],[WHIPSGP]]</f>
        <v>1.5505492057967065</v>
      </c>
    </row>
    <row r="59" spans="1:24" x14ac:dyDescent="0.25">
      <c r="A59" s="7" t="s">
        <v>20357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Row],[W]]/3.03-VLOOKUP(MYRANKS_P[[#This Row],[POS]],ReplacementLevel_P[],COLUMN(ReplacementLevel_P[W]),FALSE)</f>
        <v>-2.2399009900990099</v>
      </c>
      <c r="T59" s="22">
        <f>MYRANKS_P[[#This Row],[SV]]/9.95</f>
        <v>3.3165829145728645</v>
      </c>
      <c r="U59" s="22">
        <f>MYRANKS_P[[#This Row],[SO]]/39.3-VLOOKUP(MYRANKS_P[[#This Row],[POS]],ReplacementLevel_P[],COLUMN(ReplacementLevel_P[SO]),FALSE)</f>
        <v>-1.4331806615776082</v>
      </c>
      <c r="V59" s="22">
        <f>((475+MYRANKS_P[[#This Row],[ER]])*9/(1192+MYRANKS_P[[#This Row],[IP]])-3.59)/-0.076-VLOOKUP(MYRANKS_P[[#This Row],[POS]],ReplacementLevel_P[],COLUMN(ReplacementLevel_P[ERA]),FALSE)</f>
        <v>1.0807398932112888</v>
      </c>
      <c r="W59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59" s="22">
        <f>MYRANKS_P[[#This Row],[WSGP]]+MYRANKS_P[[#This Row],[SVSGP]]+MYRANKS_P[[#This Row],[SOSGP]]+MYRANKS_P[[#This Row],[ERASGP]]+MYRANKS_P[[#This Row],[WHIPSGP]]</f>
        <v>1.5323141566443084</v>
      </c>
    </row>
    <row r="60" spans="1:24" x14ac:dyDescent="0.25">
      <c r="A60" s="7" t="s">
        <v>17173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Row],[W]]/3.03-VLOOKUP(MYRANKS_P[[#This Row],[POS]],ReplacementLevel_P[],COLUMN(ReplacementLevel_P[W]),FALSE)</f>
        <v>7.0330033003300763E-2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0.37343511450381683</v>
      </c>
      <c r="V60" s="22">
        <f>((475+MYRANKS_P[[#This Row],[ER]])*9/(1192+MYRANKS_P[[#This Row],[IP]])-3.59)/-0.076-VLOOKUP(MYRANKS_P[[#This Row],[POS]],ReplacementLevel_P[],COLUMN(ReplacementLevel_P[ERA]),FALSE)</f>
        <v>0.48882020487460076</v>
      </c>
      <c r="W60" s="22">
        <f>((1466+MYRANKS_P[[#This Row],[BB]]+MYRANKS_P[[#This Row],[H]])/(1192+MYRANKS_P[[#This Row],[IP]])-1.23)/-0.015-VLOOKUP(MYRANKS_P[[#This Row],[POS]],ReplacementLevel_P[],COLUMN(ReplacementLevel_P[WHIP]),FALSE)</f>
        <v>0.553378076062639</v>
      </c>
      <c r="X60" s="22">
        <f>MYRANKS_P[[#This Row],[WSGP]]+MYRANKS_P[[#This Row],[SVSGP]]+MYRANKS_P[[#This Row],[SOSGP]]+MYRANKS_P[[#This Row],[ERASGP]]+MYRANKS_P[[#This Row],[WHIPSGP]]</f>
        <v>1.4859634284443572</v>
      </c>
    </row>
    <row r="61" spans="1:24" x14ac:dyDescent="0.25">
      <c r="A61" s="7" t="s">
        <v>17086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Row],[W]]/3.03-VLOOKUP(MYRANKS_P[[#This Row],[POS]],ReplacementLevel_P[],COLUMN(ReplacementLevel_P[W]),FALSE)</f>
        <v>0.40036303630363079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0.60244274809160325</v>
      </c>
      <c r="V61" s="22">
        <f>((475+MYRANKS_P[[#This Row],[ER]])*9/(1192+MYRANKS_P[[#This Row],[IP]])-3.59)/-0.076-VLOOKUP(MYRANKS_P[[#This Row],[POS]],ReplacementLevel_P[],COLUMN(ReplacementLevel_P[ERA]),FALSE)</f>
        <v>5.4602364943163728E-3</v>
      </c>
      <c r="W61" s="22">
        <f>((1466+MYRANKS_P[[#This Row],[BB]]+MYRANKS_P[[#This Row],[H]])/(1192+MYRANKS_P[[#This Row],[IP]])-1.23)/-0.015-VLOOKUP(MYRANKS_P[[#This Row],[POS]],ReplacementLevel_P[],COLUMN(ReplacementLevel_P[WHIP]),FALSE)</f>
        <v>0.45219774840919691</v>
      </c>
      <c r="X61" s="22">
        <f>MYRANKS_P[[#This Row],[WSGP]]+MYRANKS_P[[#This Row],[SVSGP]]+MYRANKS_P[[#This Row],[SOSGP]]+MYRANKS_P[[#This Row],[ERASGP]]+MYRANKS_P[[#This Row],[WHIPSGP]]</f>
        <v>1.4604637692987472</v>
      </c>
    </row>
    <row r="62" spans="1:24" x14ac:dyDescent="0.25">
      <c r="A62" s="7" t="s">
        <v>19897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Row],[W]]/3.03-VLOOKUP(MYRANKS_P[[#This Row],[POS]],ReplacementLevel_P[],COLUMN(ReplacementLevel_P[W]),FALSE)</f>
        <v>-2.2399009900990099</v>
      </c>
      <c r="T62" s="22">
        <f>MYRANKS_P[[#This Row],[SV]]/9.95</f>
        <v>3.1155778894472363</v>
      </c>
      <c r="U62" s="22">
        <f>MYRANKS_P[[#This Row],[SO]]/39.3-VLOOKUP(MYRANKS_P[[#This Row],[POS]],ReplacementLevel_P[],COLUMN(ReplacementLevel_P[SO]),FALSE)</f>
        <v>-1.560407124681934</v>
      </c>
      <c r="V62" s="22">
        <f>((475+MYRANKS_P[[#This Row],[ER]])*9/(1192+MYRANKS_P[[#This Row],[IP]])-3.59)/-0.076-VLOOKUP(MYRANKS_P[[#This Row],[POS]],ReplacementLevel_P[],COLUMN(ReplacementLevel_P[ERA]),FALSE)</f>
        <v>1.1978585126784544</v>
      </c>
      <c r="W62" s="22">
        <f>((1466+MYRANKS_P[[#This Row],[BB]]+MYRANKS_P[[#This Row],[H]])/(1192+MYRANKS_P[[#This Row],[IP]])-1.23)/-0.015-VLOOKUP(MYRANKS_P[[#This Row],[POS]],ReplacementLevel_P[],COLUMN(ReplacementLevel_P[WHIP]),FALSE)</f>
        <v>0.93668016194331216</v>
      </c>
      <c r="X62" s="22">
        <f>MYRANKS_P[[#This Row],[WSGP]]+MYRANKS_P[[#This Row],[SVSGP]]+MYRANKS_P[[#This Row],[SOSGP]]+MYRANKS_P[[#This Row],[ERASGP]]+MYRANKS_P[[#This Row],[WHIPSGP]]</f>
        <v>1.4498084492880592</v>
      </c>
    </row>
    <row r="63" spans="1:24" x14ac:dyDescent="0.25">
      <c r="A63" s="7" t="s">
        <v>18599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Row],[W]]/3.03-VLOOKUP(MYRANKS_P[[#This Row],[POS]],ReplacementLevel_P[],COLUMN(ReplacementLevel_P[W]),FALSE)</f>
        <v>-2.2399009900990099</v>
      </c>
      <c r="T63" s="22">
        <f>MYRANKS_P[[#This Row],[SV]]/9.95</f>
        <v>3.1155778894472363</v>
      </c>
      <c r="U63" s="22">
        <f>MYRANKS_P[[#This Row],[SO]]/39.3-VLOOKUP(MYRANKS_P[[#This Row],[POS]],ReplacementLevel_P[],COLUMN(ReplacementLevel_P[SO]),FALSE)</f>
        <v>-1.3059541984732825</v>
      </c>
      <c r="V63" s="22">
        <f>((475+MYRANKS_P[[#This Row],[ER]])*9/(1192+MYRANKS_P[[#This Row],[IP]])-3.59)/-0.076-VLOOKUP(MYRANKS_P[[#This Row],[POS]],ReplacementLevel_P[],COLUMN(ReplacementLevel_P[ERA]),FALSE)</f>
        <v>1.1004244482173176</v>
      </c>
      <c r="W63" s="22">
        <f>((1466+MYRANKS_P[[#This Row],[BB]]+MYRANKS_P[[#This Row],[H]])/(1192+MYRANKS_P[[#This Row],[IP]])-1.23)/-0.015-VLOOKUP(MYRANKS_P[[#This Row],[POS]],ReplacementLevel_P[],COLUMN(ReplacementLevel_P[WHIP]),FALSE)</f>
        <v>0.72946236559140154</v>
      </c>
      <c r="X63" s="22">
        <f>MYRANKS_P[[#This Row],[WSGP]]+MYRANKS_P[[#This Row],[SVSGP]]+MYRANKS_P[[#This Row],[SOSGP]]+MYRANKS_P[[#This Row],[ERASGP]]+MYRANKS_P[[#This Row],[WHIPSGP]]</f>
        <v>1.3996095146836631</v>
      </c>
    </row>
    <row r="64" spans="1:24" x14ac:dyDescent="0.25">
      <c r="A64" s="7" t="s">
        <v>20047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Row],[W]]/3.03-VLOOKUP(MYRANKS_P[[#This Row],[POS]],ReplacementLevel_P[],COLUMN(ReplacementLevel_P[W]),FALSE)</f>
        <v>-2.2399009900990099</v>
      </c>
      <c r="T64" s="22">
        <f>MYRANKS_P[[#This Row],[SV]]/9.95</f>
        <v>3.3165829145728645</v>
      </c>
      <c r="U64" s="22">
        <f>MYRANKS_P[[#This Row],[SO]]/39.3-VLOOKUP(MYRANKS_P[[#This Row],[POS]],ReplacementLevel_P[],COLUMN(ReplacementLevel_P[SO]),FALSE)</f>
        <v>-1.3313994910941476</v>
      </c>
      <c r="V64" s="22">
        <f>((475+MYRANKS_P[[#This Row],[ER]])*9/(1192+MYRANKS_P[[#This Row],[IP]])-3.59)/-0.076-VLOOKUP(MYRANKS_P[[#This Row],[POS]],ReplacementLevel_P[],COLUMN(ReplacementLevel_P[ERA]),FALSE)</f>
        <v>0.98432237369686837</v>
      </c>
      <c r="W64" s="22">
        <f>((1466+MYRANKS_P[[#This Row],[BB]]+MYRANKS_P[[#This Row],[H]])/(1192+MYRANKS_P[[#This Row],[IP]])-1.23)/-0.015-VLOOKUP(MYRANKS_P[[#This Row],[POS]],ReplacementLevel_P[],COLUMN(ReplacementLevel_P[WHIP]),FALSE)</f>
        <v>0.60253408179631385</v>
      </c>
      <c r="X64" s="22">
        <f>MYRANKS_P[[#This Row],[WSGP]]+MYRANKS_P[[#This Row],[SVSGP]]+MYRANKS_P[[#This Row],[SOSGP]]+MYRANKS_P[[#This Row],[ERASGP]]+MYRANKS_P[[#This Row],[WHIPSGP]]</f>
        <v>1.3321388888728891</v>
      </c>
    </row>
    <row r="65" spans="1:24" x14ac:dyDescent="0.25">
      <c r="A65" s="7" t="s">
        <v>18047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Row],[W]]/3.03-VLOOKUP(MYRANKS_P[[#This Row],[POS]],ReplacementLevel_P[],COLUMN(ReplacementLevel_P[W]),FALSE)</f>
        <v>-0.25970297029702971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0.37343511450381683</v>
      </c>
      <c r="V65" s="22">
        <f>((475+MYRANKS_P[[#This Row],[ER]])*9/(1192+MYRANKS_P[[#This Row],[IP]])-3.59)/-0.076-VLOOKUP(MYRANKS_P[[#This Row],[POS]],ReplacementLevel_P[],COLUMN(ReplacementLevel_P[ERA]),FALSE)</f>
        <v>0.48709517972240546</v>
      </c>
      <c r="W65" s="22">
        <f>((1466+MYRANKS_P[[#This Row],[BB]]+MYRANKS_P[[#This Row],[H]])/(1192+MYRANKS_P[[#This Row],[IP]])-1.23)/-0.015-VLOOKUP(MYRANKS_P[[#This Row],[POS]],ReplacementLevel_P[],COLUMN(ReplacementLevel_P[WHIP]),FALSE)</f>
        <v>0.68616078136739234</v>
      </c>
      <c r="X65" s="22">
        <f>MYRANKS_P[[#This Row],[WSGP]]+MYRANKS_P[[#This Row],[SVSGP]]+MYRANKS_P[[#This Row],[SOSGP]]+MYRANKS_P[[#This Row],[ERASGP]]+MYRANKS_P[[#This Row],[WHIPSGP]]</f>
        <v>1.2869881052965848</v>
      </c>
    </row>
    <row r="66" spans="1:24" x14ac:dyDescent="0.25">
      <c r="A66" s="7" t="s">
        <v>18595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Row],[W]]/3.03-VLOOKUP(MYRANKS_P[[#This Row],[POS]],ReplacementLevel_P[],COLUMN(ReplacementLevel_P[W]),FALSE)</f>
        <v>0.40036303630363079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0.78055979643765916</v>
      </c>
      <c r="V66" s="22">
        <f>((475+MYRANKS_P[[#This Row],[ER]])*9/(1192+MYRANKS_P[[#This Row],[IP]])-3.59)/-0.076-VLOOKUP(MYRANKS_P[[#This Row],[POS]],ReplacementLevel_P[],COLUMN(ReplacementLevel_P[ERA]),FALSE)</f>
        <v>-1.0858157123012857E-2</v>
      </c>
      <c r="W66" s="22">
        <f>((1466+MYRANKS_P[[#This Row],[BB]]+MYRANKS_P[[#This Row],[H]])/(1192+MYRANKS_P[[#This Row],[IP]])-1.23)/-0.015-VLOOKUP(MYRANKS_P[[#This Row],[POS]],ReplacementLevel_P[],COLUMN(ReplacementLevel_P[WHIP]),FALSE)</f>
        <v>8.4301075268815473E-2</v>
      </c>
      <c r="X66" s="22">
        <f>MYRANKS_P[[#This Row],[WSGP]]+MYRANKS_P[[#This Row],[SVSGP]]+MYRANKS_P[[#This Row],[SOSGP]]+MYRANKS_P[[#This Row],[ERASGP]]+MYRANKS_P[[#This Row],[WHIPSGP]]</f>
        <v>1.2543657508870925</v>
      </c>
    </row>
    <row r="67" spans="1:24" x14ac:dyDescent="0.25">
      <c r="A67" s="7" t="s">
        <v>18230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Row],[W]]/3.03-VLOOKUP(MYRANKS_P[[#This Row],[POS]],ReplacementLevel_P[],COLUMN(ReplacementLevel_P[W]),FALSE)</f>
        <v>7.0330033003300763E-2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-8.458015267175556E-2</v>
      </c>
      <c r="V67" s="22">
        <f>((475+MYRANKS_P[[#This Row],[ER]])*9/(1192+MYRANKS_P[[#This Row],[IP]])-3.59)/-0.076-VLOOKUP(MYRANKS_P[[#This Row],[POS]],ReplacementLevel_P[],COLUMN(ReplacementLevel_P[ERA]),FALSE)</f>
        <v>0.71842105263157585</v>
      </c>
      <c r="W67" s="22">
        <f>((1466+MYRANKS_P[[#This Row],[BB]]+MYRANKS_P[[#This Row],[H]])/(1192+MYRANKS_P[[#This Row],[IP]])-1.23)/-0.015-VLOOKUP(MYRANKS_P[[#This Row],[POS]],ReplacementLevel_P[],COLUMN(ReplacementLevel_P[WHIP]),FALSE)</f>
        <v>0.52411027568922386</v>
      </c>
      <c r="X67" s="22">
        <f>MYRANKS_P[[#This Row],[WSGP]]+MYRANKS_P[[#This Row],[SVSGP]]+MYRANKS_P[[#This Row],[SOSGP]]+MYRANKS_P[[#This Row],[ERASGP]]+MYRANKS_P[[#This Row],[WHIPSGP]]</f>
        <v>1.2282812086523449</v>
      </c>
    </row>
    <row r="68" spans="1:24" x14ac:dyDescent="0.25">
      <c r="A68" s="7" t="s">
        <v>18496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Row],[W]]/3.03-VLOOKUP(MYRANKS_P[[#This Row],[POS]],ReplacementLevel_P[],COLUMN(ReplacementLevel_P[W]),FALSE)</f>
        <v>7.0330033003300763E-2</v>
      </c>
      <c r="T68" s="22">
        <f>MYRANKS_P[[#This Row],[SV]]/9.95</f>
        <v>0</v>
      </c>
      <c r="U68" s="22">
        <f>MYRANKS_P[[#This Row],[SO]]/39.3-VLOOKUP(MYRANKS_P[[#This Row],[POS]],ReplacementLevel_P[],COLUMN(ReplacementLevel_P[SO]),FALSE)</f>
        <v>0.88234096692111974</v>
      </c>
      <c r="V68" s="22">
        <f>((475+MYRANKS_P[[#This Row],[ER]])*9/(1192+MYRANKS_P[[#This Row],[IP]])-3.59)/-0.076-VLOOKUP(MYRANKS_P[[#This Row],[POS]],ReplacementLevel_P[],COLUMN(ReplacementLevel_P[ERA]),FALSE)</f>
        <v>0.22389614977039918</v>
      </c>
      <c r="W68" s="22">
        <f>((1466+MYRANKS_P[[#This Row],[BB]]+MYRANKS_P[[#This Row],[H]])/(1192+MYRANKS_P[[#This Row],[IP]])-1.23)/-0.015-VLOOKUP(MYRANKS_P[[#This Row],[POS]],ReplacementLevel_P[],COLUMN(ReplacementLevel_P[WHIP]),FALSE)</f>
        <v>6.5224956500082865E-3</v>
      </c>
      <c r="X68" s="22">
        <f>MYRANKS_P[[#This Row],[WSGP]]+MYRANKS_P[[#This Row],[SVSGP]]+MYRANKS_P[[#This Row],[SOSGP]]+MYRANKS_P[[#This Row],[ERASGP]]+MYRANKS_P[[#This Row],[WHIPSGP]]</f>
        <v>1.1830896453448279</v>
      </c>
    </row>
    <row r="69" spans="1:24" x14ac:dyDescent="0.25">
      <c r="A69" s="7" t="s">
        <v>18780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Row],[W]]/3.03-VLOOKUP(MYRANKS_P[[#This Row],[POS]],ReplacementLevel_P[],COLUMN(ReplacementLevel_P[W]),FALSE)</f>
        <v>0.40036303630363079</v>
      </c>
      <c r="T69" s="22">
        <f>MYRANKS_P[[#This Row],[SV]]/9.95</f>
        <v>0</v>
      </c>
      <c r="U69" s="22">
        <f>MYRANKS_P[[#This Row],[SO]]/39.3-VLOOKUP(MYRANKS_P[[#This Row],[POS]],ReplacementLevel_P[],COLUMN(ReplacementLevel_P[SO]),FALSE)</f>
        <v>0.576997455470738</v>
      </c>
      <c r="V69" s="22">
        <f>((475+MYRANKS_P[[#This Row],[ER]])*9/(1192+MYRANKS_P[[#This Row],[IP]])-3.59)/-0.076-VLOOKUP(MYRANKS_P[[#This Row],[POS]],ReplacementLevel_P[],COLUMN(ReplacementLevel_P[ERA]),FALSE)</f>
        <v>5.4704238472284894E-2</v>
      </c>
      <c r="W69" s="22">
        <f>((1466+MYRANKS_P[[#This Row],[BB]]+MYRANKS_P[[#This Row],[H]])/(1192+MYRANKS_P[[#This Row],[IP]])-1.23)/-0.015-VLOOKUP(MYRANKS_P[[#This Row],[POS]],ReplacementLevel_P[],COLUMN(ReplacementLevel_P[WHIP]),FALSE)</f>
        <v>0.13663716814159266</v>
      </c>
      <c r="X69" s="22">
        <f>MYRANKS_P[[#This Row],[WSGP]]+MYRANKS_P[[#This Row],[SVSGP]]+MYRANKS_P[[#This Row],[SOSGP]]+MYRANKS_P[[#This Row],[ERASGP]]+MYRANKS_P[[#This Row],[WHIPSGP]]</f>
        <v>1.1687018983882465</v>
      </c>
    </row>
    <row r="70" spans="1:24" x14ac:dyDescent="0.25">
      <c r="A70" s="7" t="s">
        <v>18643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Row],[W]]/3.03-VLOOKUP(MYRANKS_P[[#This Row],[POS]],ReplacementLevel_P[],COLUMN(ReplacementLevel_P[W]),FALSE)</f>
        <v>0.40036303630363079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0.60244274809160325</v>
      </c>
      <c r="V70" s="22">
        <f>((475+MYRANKS_P[[#This Row],[ER]])*9/(1192+MYRANKS_P[[#This Row],[IP]])-3.59)/-0.076-VLOOKUP(MYRANKS_P[[#This Row],[POS]],ReplacementLevel_P[],COLUMN(ReplacementLevel_P[ERA]),FALSE)</f>
        <v>-0.21991157276905093</v>
      </c>
      <c r="W70" s="22">
        <f>((1466+MYRANKS_P[[#This Row],[BB]]+MYRANKS_P[[#This Row],[H]])/(1192+MYRANKS_P[[#This Row],[IP]])-1.23)/-0.015-VLOOKUP(MYRANKS_P[[#This Row],[POS]],ReplacementLevel_P[],COLUMN(ReplacementLevel_P[WHIP]),FALSE)</f>
        <v>0.31702616776718029</v>
      </c>
      <c r="X70" s="22">
        <f>MYRANKS_P[[#This Row],[WSGP]]+MYRANKS_P[[#This Row],[SVSGP]]+MYRANKS_P[[#This Row],[SOSGP]]+MYRANKS_P[[#This Row],[ERASGP]]+MYRANKS_P[[#This Row],[WHIPSGP]]</f>
        <v>1.0999203793933634</v>
      </c>
    </row>
    <row r="71" spans="1:24" x14ac:dyDescent="0.25">
      <c r="A71" s="7" t="s">
        <v>18455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Row],[W]]/3.03-VLOOKUP(MYRANKS_P[[#This Row],[POS]],ReplacementLevel_P[],COLUMN(ReplacementLevel_P[W]),FALSE)</f>
        <v>-2.2399009900990099</v>
      </c>
      <c r="T71" s="22">
        <f>MYRANKS_P[[#This Row],[SV]]/9.95</f>
        <v>3.2160804020100504</v>
      </c>
      <c r="U71" s="22">
        <f>MYRANKS_P[[#This Row],[SO]]/39.3-VLOOKUP(MYRANKS_P[[#This Row],[POS]],ReplacementLevel_P[],COLUMN(ReplacementLevel_P[SO]),FALSE)</f>
        <v>-1.4331806615776082</v>
      </c>
      <c r="V71" s="22">
        <f>((475+MYRANKS_P[[#This Row],[ER]])*9/(1192+MYRANKS_P[[#This Row],[IP]])-3.59)/-0.076-VLOOKUP(MYRANKS_P[[#This Row],[POS]],ReplacementLevel_P[],COLUMN(ReplacementLevel_P[ERA]),FALSE)</f>
        <v>0.9474383985749999</v>
      </c>
      <c r="W71" s="22">
        <f>((1466+MYRANKS_P[[#This Row],[BB]]+MYRANKS_P[[#This Row],[H]])/(1192+MYRANKS_P[[#This Row],[IP]])-1.23)/-0.015-VLOOKUP(MYRANKS_P[[#This Row],[POS]],ReplacementLevel_P[],COLUMN(ReplacementLevel_P[WHIP]),FALSE)</f>
        <v>0.58077894171366728</v>
      </c>
      <c r="X71" s="22">
        <f>MYRANKS_P[[#This Row],[WSGP]]+MYRANKS_P[[#This Row],[SVSGP]]+MYRANKS_P[[#This Row],[SOSGP]]+MYRANKS_P[[#This Row],[ERASGP]]+MYRANKS_P[[#This Row],[WHIPSGP]]</f>
        <v>1.0712160906220995</v>
      </c>
    </row>
    <row r="72" spans="1:24" x14ac:dyDescent="0.25">
      <c r="A72" s="7" t="s">
        <v>17372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Row],[W]]/3.03-VLOOKUP(MYRANKS_P[[#This Row],[POS]],ReplacementLevel_P[],COLUMN(ReplacementLevel_P[W]),FALSE)</f>
        <v>-2.2399009900990099</v>
      </c>
      <c r="T72" s="22">
        <f>MYRANKS_P[[#This Row],[SV]]/9.95</f>
        <v>3.3165829145728645</v>
      </c>
      <c r="U72" s="22">
        <f>MYRANKS_P[[#This Row],[SO]]/39.3-VLOOKUP(MYRANKS_P[[#This Row],[POS]],ReplacementLevel_P[],COLUMN(ReplacementLevel_P[SO]),FALSE)</f>
        <v>-1.6367430025445293</v>
      </c>
      <c r="V72" s="22">
        <f>((475+MYRANKS_P[[#This Row],[ER]])*9/(1192+MYRANKS_P[[#This Row],[IP]])-3.59)/-0.076-VLOOKUP(MYRANKS_P[[#This Row],[POS]],ReplacementLevel_P[],COLUMN(ReplacementLevel_P[ERA]),FALSE)</f>
        <v>0.96692366509494088</v>
      </c>
      <c r="W72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72" s="22">
        <f>MYRANKS_P[[#This Row],[WSGP]]+MYRANKS_P[[#This Row],[SVSGP]]+MYRANKS_P[[#This Row],[SOSGP]]+MYRANKS_P[[#This Row],[ERASGP]]+MYRANKS_P[[#This Row],[WHIPSGP]]</f>
        <v>1.0700210481488284</v>
      </c>
    </row>
    <row r="73" spans="1:24" x14ac:dyDescent="0.25">
      <c r="A73" s="7" t="s">
        <v>19970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Row],[W]]/3.03-VLOOKUP(MYRANKS_P[[#This Row],[POS]],ReplacementLevel_P[],COLUMN(ReplacementLevel_P[W]),FALSE)</f>
        <v>-2.2399009900990099</v>
      </c>
      <c r="T73" s="22">
        <f>MYRANKS_P[[#This Row],[SV]]/9.95</f>
        <v>3.2160804020100504</v>
      </c>
      <c r="U73" s="22">
        <f>MYRANKS_P[[#This Row],[SO]]/39.3-VLOOKUP(MYRANKS_P[[#This Row],[POS]],ReplacementLevel_P[],COLUMN(ReplacementLevel_P[SO]),FALSE)</f>
        <v>-1.560407124681934</v>
      </c>
      <c r="V73" s="22">
        <f>((475+MYRANKS_P[[#This Row],[ER]])*9/(1192+MYRANKS_P[[#This Row],[IP]])-3.59)/-0.076-VLOOKUP(MYRANKS_P[[#This Row],[POS]],ReplacementLevel_P[],COLUMN(ReplacementLevel_P[ERA]),FALSE)</f>
        <v>0.89073948006637271</v>
      </c>
      <c r="W73" s="22">
        <f>((1466+MYRANKS_P[[#This Row],[BB]]+MYRANKS_P[[#This Row],[H]])/(1192+MYRANKS_P[[#This Row],[IP]])-1.23)/-0.015-VLOOKUP(MYRANKS_P[[#This Row],[POS]],ReplacementLevel_P[],COLUMN(ReplacementLevel_P[WHIP]),FALSE)</f>
        <v>0.74580436540015704</v>
      </c>
      <c r="X73" s="22">
        <f>MYRANKS_P[[#This Row],[WSGP]]+MYRANKS_P[[#This Row],[SVSGP]]+MYRANKS_P[[#This Row],[SOSGP]]+MYRANKS_P[[#This Row],[ERASGP]]+MYRANKS_P[[#This Row],[WHIPSGP]]</f>
        <v>1.0523161326956363</v>
      </c>
    </row>
    <row r="74" spans="1:24" x14ac:dyDescent="0.25">
      <c r="A74" s="7" t="s">
        <v>17481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Row],[W]]/3.03-VLOOKUP(MYRANKS_P[[#This Row],[POS]],ReplacementLevel_P[],COLUMN(ReplacementLevel_P[W]),FALSE)</f>
        <v>7.0330033003300763E-2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0.246208651399491</v>
      </c>
      <c r="V74" s="22">
        <f>((475+MYRANKS_P[[#This Row],[ER]])*9/(1192+MYRANKS_P[[#This Row],[IP]])-3.59)/-0.076-VLOOKUP(MYRANKS_P[[#This Row],[POS]],ReplacementLevel_P[],COLUMN(ReplacementLevel_P[ERA]),FALSE)</f>
        <v>0.25956153423797734</v>
      </c>
      <c r="W74" s="22">
        <f>((1466+MYRANKS_P[[#This Row],[BB]]+MYRANKS_P[[#This Row],[H]])/(1192+MYRANKS_P[[#This Row],[IP]])-1.23)/-0.015-VLOOKUP(MYRANKS_P[[#This Row],[POS]],ReplacementLevel_P[],COLUMN(ReplacementLevel_P[WHIP]),FALSE)</f>
        <v>0.46569299552905519</v>
      </c>
      <c r="X74" s="22">
        <f>MYRANKS_P[[#This Row],[WSGP]]+MYRANKS_P[[#This Row],[SVSGP]]+MYRANKS_P[[#This Row],[SOSGP]]+MYRANKS_P[[#This Row],[ERASGP]]+MYRANKS_P[[#This Row],[WHIPSGP]]</f>
        <v>1.0417932141698243</v>
      </c>
    </row>
    <row r="75" spans="1:24" x14ac:dyDescent="0.25">
      <c r="A75" s="7" t="s">
        <v>19573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Row],[W]]/3.03-VLOOKUP(MYRANKS_P[[#This Row],[POS]],ReplacementLevel_P[],COLUMN(ReplacementLevel_P[W]),FALSE)</f>
        <v>0.40036303630363079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0.246208651399491</v>
      </c>
      <c r="V75" s="22">
        <f>((475+MYRANKS_P[[#This Row],[ER]])*9/(1192+MYRANKS_P[[#This Row],[IP]])-3.59)/-0.076-VLOOKUP(MYRANKS_P[[#This Row],[POS]],ReplacementLevel_P[],COLUMN(ReplacementLevel_P[ERA]),FALSE)</f>
        <v>-7.277261781905775E-2</v>
      </c>
      <c r="W75" s="22">
        <f>((1466+MYRANKS_P[[#This Row],[BB]]+MYRANKS_P[[#This Row],[H]])/(1192+MYRANKS_P[[#This Row],[IP]])-1.23)/-0.015-VLOOKUP(MYRANKS_P[[#This Row],[POS]],ReplacementLevel_P[],COLUMN(ReplacementLevel_P[WHIP]),FALSE)</f>
        <v>0.38181554103122806</v>
      </c>
      <c r="X75" s="22">
        <f>MYRANKS_P[[#This Row],[WSGP]]+MYRANKS_P[[#This Row],[SVSGP]]+MYRANKS_P[[#This Row],[SOSGP]]+MYRANKS_P[[#This Row],[ERASGP]]+MYRANKS_P[[#This Row],[WHIPSGP]]</f>
        <v>0.9556146109152921</v>
      </c>
    </row>
    <row r="76" spans="1:24" x14ac:dyDescent="0.25">
      <c r="A76" s="7" t="s">
        <v>17283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Row],[W]]/3.03-VLOOKUP(MYRANKS_P[[#This Row],[POS]],ReplacementLevel_P[],COLUMN(ReplacementLevel_P[W]),FALSE)</f>
        <v>7.0330033003300763E-2</v>
      </c>
      <c r="T76" s="22">
        <f>MYRANKS_P[[#This Row],[SV]]/9.95</f>
        <v>0</v>
      </c>
      <c r="U76" s="22">
        <f>MYRANKS_P[[#This Row],[SO]]/39.3-VLOOKUP(MYRANKS_P[[#This Row],[POS]],ReplacementLevel_P[],COLUMN(ReplacementLevel_P[SO]),FALSE)</f>
        <v>-0.11002544529262082</v>
      </c>
      <c r="V76" s="22">
        <f>((475+MYRANKS_P[[#This Row],[ER]])*9/(1192+MYRANKS_P[[#This Row],[IP]])-3.59)/-0.076-VLOOKUP(MYRANKS_P[[#This Row],[POS]],ReplacementLevel_P[],COLUMN(ReplacementLevel_P[ERA]),FALSE)</f>
        <v>0.24084548563342367</v>
      </c>
      <c r="W76" s="22">
        <f>((1466+MYRANKS_P[[#This Row],[BB]]+MYRANKS_P[[#This Row],[H]])/(1192+MYRANKS_P[[#This Row],[IP]])-1.23)/-0.015-VLOOKUP(MYRANKS_P[[#This Row],[POS]],ReplacementLevel_P[],COLUMN(ReplacementLevel_P[WHIP]),FALSE)</f>
        <v>0.72914115011201597</v>
      </c>
      <c r="X76" s="22">
        <f>MYRANKS_P[[#This Row],[WSGP]]+MYRANKS_P[[#This Row],[SVSGP]]+MYRANKS_P[[#This Row],[SOSGP]]+MYRANKS_P[[#This Row],[ERASGP]]+MYRANKS_P[[#This Row],[WHIPSGP]]</f>
        <v>0.93029122345611959</v>
      </c>
    </row>
    <row r="77" spans="1:24" x14ac:dyDescent="0.25">
      <c r="A77" s="7" t="s">
        <v>18776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Row],[W]]/3.03-VLOOKUP(MYRANKS_P[[#This Row],[POS]],ReplacementLevel_P[],COLUMN(ReplacementLevel_P[W]),FALSE)</f>
        <v>-2.2399009900990099</v>
      </c>
      <c r="T77" s="22">
        <f>MYRANKS_P[[#This Row],[SV]]/9.95</f>
        <v>3.3165829145728645</v>
      </c>
      <c r="U77" s="22">
        <f>MYRANKS_P[[#This Row],[SO]]/39.3-VLOOKUP(MYRANKS_P[[#This Row],[POS]],ReplacementLevel_P[],COLUMN(ReplacementLevel_P[SO]),FALSE)</f>
        <v>-1.7385241730279899</v>
      </c>
      <c r="V77" s="22">
        <f>((475+MYRANKS_P[[#This Row],[ER]])*9/(1192+MYRANKS_P[[#This Row],[IP]])-3.59)/-0.076-VLOOKUP(MYRANKS_P[[#This Row],[POS]],ReplacementLevel_P[],COLUMN(ReplacementLevel_P[ERA]),FALSE)</f>
        <v>0.8893576161735508</v>
      </c>
      <c r="W77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77" s="22">
        <f>MYRANKS_P[[#This Row],[WSGP]]+MYRANKS_P[[#This Row],[SVSGP]]+MYRANKS_P[[#This Row],[SOSGP]]+MYRANKS_P[[#This Row],[ERASGP]]+MYRANKS_P[[#This Row],[WHIPSGP]]</f>
        <v>0.88351109068811551</v>
      </c>
    </row>
    <row r="78" spans="1:24" x14ac:dyDescent="0.25">
      <c r="A78" s="7" t="s">
        <v>17928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Row],[W]]/3.03-VLOOKUP(MYRANKS_P[[#This Row],[POS]],ReplacementLevel_P[],COLUMN(ReplacementLevel_P[W]),FALSE)</f>
        <v>7.0330033003300763E-2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0.60244274809160325</v>
      </c>
      <c r="V78" s="22">
        <f>((475+MYRANKS_P[[#This Row],[ER]])*9/(1192+MYRANKS_P[[#This Row],[IP]])-3.59)/-0.076-VLOOKUP(MYRANKS_P[[#This Row],[POS]],ReplacementLevel_P[],COLUMN(ReplacementLevel_P[ERA]),FALSE)</f>
        <v>0.2578455300555017</v>
      </c>
      <c r="W78" s="22">
        <f>((1466+MYRANKS_P[[#This Row],[BB]]+MYRANKS_P[[#This Row],[H]])/(1192+MYRANKS_P[[#This Row],[IP]])-1.23)/-0.015-VLOOKUP(MYRANKS_P[[#This Row],[POS]],ReplacementLevel_P[],COLUMN(ReplacementLevel_P[WHIP]),FALSE)</f>
        <v>-9.1827474445271173E-2</v>
      </c>
      <c r="X78" s="22">
        <f>MYRANKS_P[[#This Row],[WSGP]]+MYRANKS_P[[#This Row],[SVSGP]]+MYRANKS_P[[#This Row],[SOSGP]]+MYRANKS_P[[#This Row],[ERASGP]]+MYRANKS_P[[#This Row],[WHIPSGP]]</f>
        <v>0.83879083670513455</v>
      </c>
    </row>
    <row r="79" spans="1:24" x14ac:dyDescent="0.25">
      <c r="A79" s="7" t="s">
        <v>18726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Row],[W]]/3.03-VLOOKUP(MYRANKS_P[[#This Row],[POS]],ReplacementLevel_P[],COLUMN(ReplacementLevel_P[W]),FALSE)</f>
        <v>-2.2399009900990099</v>
      </c>
      <c r="T79" s="22">
        <f>MYRANKS_P[[#This Row],[SV]]/9.95</f>
        <v>1.7085427135678393</v>
      </c>
      <c r="U79" s="22">
        <f>MYRANKS_P[[#This Row],[SO]]/39.3-VLOOKUP(MYRANKS_P[[#This Row],[POS]],ReplacementLevel_P[],COLUMN(ReplacementLevel_P[SO]),FALSE)</f>
        <v>-1.204173027989822</v>
      </c>
      <c r="V79" s="22">
        <f>((475+MYRANKS_P[[#This Row],[ER]])*9/(1192+MYRANKS_P[[#This Row],[IP]])-3.59)/-0.076-VLOOKUP(MYRANKS_P[[#This Row],[POS]],ReplacementLevel_P[],COLUMN(ReplacementLevel_P[ERA]),FALSE)</f>
        <v>1.4477565469589684</v>
      </c>
      <c r="W79" s="22">
        <f>((1466+MYRANKS_P[[#This Row],[BB]]+MYRANKS_P[[#This Row],[H]])/(1192+MYRANKS_P[[#This Row],[IP]])-1.23)/-0.015-VLOOKUP(MYRANKS_P[[#This Row],[POS]],ReplacementLevel_P[],COLUMN(ReplacementLevel_P[WHIP]),FALSE)</f>
        <v>1.0863749324689409</v>
      </c>
      <c r="X79" s="22">
        <f>MYRANKS_P[[#This Row],[WSGP]]+MYRANKS_P[[#This Row],[SVSGP]]+MYRANKS_P[[#This Row],[SOSGP]]+MYRANKS_P[[#This Row],[ERASGP]]+MYRANKS_P[[#This Row],[WHIPSGP]]</f>
        <v>0.7986001749069167</v>
      </c>
    </row>
    <row r="80" spans="1:24" x14ac:dyDescent="0.25">
      <c r="A80" s="7" t="s">
        <v>19051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Row],[W]]/3.03-VLOOKUP(MYRANKS_P[[#This Row],[POS]],ReplacementLevel_P[],COLUMN(ReplacementLevel_P[W]),FALSE)</f>
        <v>-0.25970297029702971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0.47521628498727742</v>
      </c>
      <c r="V80" s="22">
        <f>((475+MYRANKS_P[[#This Row],[ER]])*9/(1192+MYRANKS_P[[#This Row],[IP]])-3.59)/-0.076-VLOOKUP(MYRANKS_P[[#This Row],[POS]],ReplacementLevel_P[],COLUMN(ReplacementLevel_P[ERA]),FALSE)</f>
        <v>0.5220937611549562</v>
      </c>
      <c r="W80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80" s="22">
        <f>MYRANKS_P[[#This Row],[WSGP]]+MYRANKS_P[[#This Row],[SVSGP]]+MYRANKS_P[[#This Row],[SOSGP]]+MYRANKS_P[[#This Row],[ERASGP]]+MYRANKS_P[[#This Row],[WHIPSGP]]</f>
        <v>0.77410041922626194</v>
      </c>
    </row>
    <row r="81" spans="1:24" x14ac:dyDescent="0.25">
      <c r="A81" s="7" t="s">
        <v>20018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Row],[W]]/3.03-VLOOKUP(MYRANKS_P[[#This Row],[POS]],ReplacementLevel_P[],COLUMN(ReplacementLevel_P[W]),FALSE)</f>
        <v>-2.5699339933993399</v>
      </c>
      <c r="T81" s="22">
        <f>MYRANKS_P[[#This Row],[SV]]/9.95</f>
        <v>3.5175879396984926</v>
      </c>
      <c r="U81" s="22">
        <f>MYRANKS_P[[#This Row],[SO]]/39.3-VLOOKUP(MYRANKS_P[[#This Row],[POS]],ReplacementLevel_P[],COLUMN(ReplacementLevel_P[SO]),FALSE)</f>
        <v>-1.8657506361323155</v>
      </c>
      <c r="V81" s="22">
        <f>((475+MYRANKS_P[[#This Row],[ER]])*9/(1192+MYRANKS_P[[#This Row],[IP]])-3.59)/-0.076-VLOOKUP(MYRANKS_P[[#This Row],[POS]],ReplacementLevel_P[],COLUMN(ReplacementLevel_P[ERA]),FALSE)</f>
        <v>0.87259003897049126</v>
      </c>
      <c r="W8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81" s="22">
        <f>MYRANKS_P[[#This Row],[WSGP]]+MYRANKS_P[[#This Row],[SVSGP]]+MYRANKS_P[[#This Row],[SOSGP]]+MYRANKS_P[[#This Row],[ERASGP]]+MYRANKS_P[[#This Row],[WHIPSGP]]</f>
        <v>0.70810333015170579</v>
      </c>
    </row>
    <row r="82" spans="1:24" x14ac:dyDescent="0.25">
      <c r="A82" s="7" t="s">
        <v>19772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Row],[W]]/3.03-VLOOKUP(MYRANKS_P[[#This Row],[POS]],ReplacementLevel_P[],COLUMN(ReplacementLevel_P[W]),FALSE)</f>
        <v>-2.2399009900990099</v>
      </c>
      <c r="T82" s="22">
        <f>MYRANKS_P[[#This Row],[SV]]/9.95</f>
        <v>3.1155778894472363</v>
      </c>
      <c r="U82" s="22">
        <f>MYRANKS_P[[#This Row],[SO]]/39.3-VLOOKUP(MYRANKS_P[[#This Row],[POS]],ReplacementLevel_P[],COLUMN(ReplacementLevel_P[SO]),FALSE)</f>
        <v>-1.6621882951653946</v>
      </c>
      <c r="V82" s="22">
        <f>((475+MYRANKS_P[[#This Row],[ER]])*9/(1192+MYRANKS_P[[#This Row],[IP]])-3.59)/-0.076-VLOOKUP(MYRANKS_P[[#This Row],[POS]],ReplacementLevel_P[],COLUMN(ReplacementLevel_P[ERA]),FALSE)</f>
        <v>0.79500702038037252</v>
      </c>
      <c r="W8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82" s="22">
        <f>MYRANKS_P[[#This Row],[WSGP]]+MYRANKS_P[[#This Row],[SVSGP]]+MYRANKS_P[[#This Row],[SOSGP]]+MYRANKS_P[[#This Row],[ERASGP]]+MYRANKS_P[[#This Row],[WHIPSGP]]</f>
        <v>0.64651233165023525</v>
      </c>
    </row>
    <row r="83" spans="1:24" x14ac:dyDescent="0.25">
      <c r="A83" s="7" t="s">
        <v>17853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Row],[W]]/3.03-VLOOKUP(MYRANKS_P[[#This Row],[POS]],ReplacementLevel_P[],COLUMN(ReplacementLevel_P[W]),FALSE)</f>
        <v>0.40036303630363079</v>
      </c>
      <c r="T83" s="22">
        <f>MYRANKS_P[[#This Row],[SV]]/9.95</f>
        <v>0</v>
      </c>
      <c r="U83" s="22">
        <f>MYRANKS_P[[#This Row],[SO]]/39.3-VLOOKUP(MYRANKS_P[[#This Row],[POS]],ReplacementLevel_P[],COLUMN(ReplacementLevel_P[SO]),FALSE)</f>
        <v>0.62788804071246807</v>
      </c>
      <c r="V83" s="22">
        <f>((475+MYRANKS_P[[#This Row],[ER]])*9/(1192+MYRANKS_P[[#This Row],[IP]])-3.59)/-0.076-VLOOKUP(MYRANKS_P[[#This Row],[POS]],ReplacementLevel_P[],COLUMN(ReplacementLevel_P[ERA]),FALSE)</f>
        <v>-0.20388839475618081</v>
      </c>
      <c r="W83" s="22">
        <f>((1466+MYRANKS_P[[#This Row],[BB]]+MYRANKS_P[[#This Row],[H]])/(1192+MYRANKS_P[[#This Row],[IP]])-1.23)/-0.015-VLOOKUP(MYRANKS_P[[#This Row],[POS]],ReplacementLevel_P[],COLUMN(ReplacementLevel_P[WHIP]),FALSE)</f>
        <v>-0.24515307372030504</v>
      </c>
      <c r="X83" s="22">
        <f>MYRANKS_P[[#This Row],[WSGP]]+MYRANKS_P[[#This Row],[SVSGP]]+MYRANKS_P[[#This Row],[SOSGP]]+MYRANKS_P[[#This Row],[ERASGP]]+MYRANKS_P[[#This Row],[WHIPSGP]]</f>
        <v>0.57920960853961301</v>
      </c>
    </row>
    <row r="84" spans="1:24" x14ac:dyDescent="0.25">
      <c r="A84" s="7" t="s">
        <v>20668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Row],[W]]/3.03-VLOOKUP(MYRANKS_P[[#This Row],[POS]],ReplacementLevel_P[],COLUMN(ReplacementLevel_P[W]),FALSE)</f>
        <v>0.40036303630363079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0.50066157760814267</v>
      </c>
      <c r="V84" s="22">
        <f>((475+MYRANKS_P[[#This Row],[ER]])*9/(1192+MYRANKS_P[[#This Row],[IP]])-3.59)/-0.076-VLOOKUP(MYRANKS_P[[#This Row],[POS]],ReplacementLevel_P[],COLUMN(ReplacementLevel_P[ERA]),FALSE)</f>
        <v>-0.11995808104331718</v>
      </c>
      <c r="W84" s="22">
        <f>((1466+MYRANKS_P[[#This Row],[BB]]+MYRANKS_P[[#This Row],[H]])/(1192+MYRANKS_P[[#This Row],[IP]])-1.23)/-0.015-VLOOKUP(MYRANKS_P[[#This Row],[POS]],ReplacementLevel_P[],COLUMN(ReplacementLevel_P[WHIP]),FALSE)</f>
        <v>-0.20751229105211377</v>
      </c>
      <c r="X84" s="22">
        <f>MYRANKS_P[[#This Row],[WSGP]]+MYRANKS_P[[#This Row],[SVSGP]]+MYRANKS_P[[#This Row],[SOSGP]]+MYRANKS_P[[#This Row],[ERASGP]]+MYRANKS_P[[#This Row],[WHIPSGP]]</f>
        <v>0.57355424181634251</v>
      </c>
    </row>
    <row r="85" spans="1:24" x14ac:dyDescent="0.25">
      <c r="A85" s="7" t="s">
        <v>17632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Row],[W]]/3.03-VLOOKUP(MYRANKS_P[[#This Row],[POS]],ReplacementLevel_P[],COLUMN(ReplacementLevel_P[W]),FALSE)</f>
        <v>-2.2399009900990099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-1.560407124681934</v>
      </c>
      <c r="V85" s="22">
        <f>((475+MYRANKS_P[[#This Row],[ER]])*9/(1192+MYRANKS_P[[#This Row],[IP]])-3.59)/-0.076-VLOOKUP(MYRANKS_P[[#This Row],[POS]],ReplacementLevel_P[],COLUMN(ReplacementLevel_P[ERA]),FALSE)</f>
        <v>1.0049235993208823</v>
      </c>
      <c r="W85" s="22">
        <f>((1466+MYRANKS_P[[#This Row],[BB]]+MYRANKS_P[[#This Row],[H]])/(1192+MYRANKS_P[[#This Row],[IP]])-1.23)/-0.015-VLOOKUP(MYRANKS_P[[#This Row],[POS]],ReplacementLevel_P[],COLUMN(ReplacementLevel_P[WHIP]),FALSE)</f>
        <v>0.62193548387096564</v>
      </c>
      <c r="X85" s="22">
        <f>MYRANKS_P[[#This Row],[WSGP]]+MYRANKS_P[[#This Row],[SVSGP]]+MYRANKS_P[[#This Row],[SOSGP]]+MYRANKS_P[[#This Row],[ERASGP]]+MYRANKS_P[[#This Row],[WHIPSGP]]</f>
        <v>0.54011880760688413</v>
      </c>
    </row>
    <row r="86" spans="1:24" x14ac:dyDescent="0.25">
      <c r="A86" s="7" t="s">
        <v>19232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Row],[W]]/3.03-VLOOKUP(MYRANKS_P[[#This Row],[POS]],ReplacementLevel_P[],COLUMN(ReplacementLevel_P[W]),FALSE)</f>
        <v>0.40036303630363079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0.576997455470738</v>
      </c>
      <c r="V86" s="22">
        <f>((475+MYRANKS_P[[#This Row],[ER]])*9/(1192+MYRANKS_P[[#This Row],[IP]])-3.59)/-0.076-VLOOKUP(MYRANKS_P[[#This Row],[POS]],ReplacementLevel_P[],COLUMN(ReplacementLevel_P[ERA]),FALSE)</f>
        <v>-2.1710526315791401E-2</v>
      </c>
      <c r="W86" s="22">
        <f>((1466+MYRANKS_P[[#This Row],[BB]]+MYRANKS_P[[#This Row],[H]])/(1192+MYRANKS_P[[#This Row],[IP]])-1.23)/-0.015-VLOOKUP(MYRANKS_P[[#This Row],[POS]],ReplacementLevel_P[],COLUMN(ReplacementLevel_P[WHIP]),FALSE)</f>
        <v>-0.50178294573643922</v>
      </c>
      <c r="X86" s="22">
        <f>MYRANKS_P[[#This Row],[WSGP]]+MYRANKS_P[[#This Row],[SVSGP]]+MYRANKS_P[[#This Row],[SOSGP]]+MYRANKS_P[[#This Row],[ERASGP]]+MYRANKS_P[[#This Row],[WHIPSGP]]</f>
        <v>0.45386701972213817</v>
      </c>
    </row>
    <row r="87" spans="1:24" x14ac:dyDescent="0.25">
      <c r="A87" s="7" t="s">
        <v>18128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Row],[W]]/3.03-VLOOKUP(MYRANKS_P[[#This Row],[POS]],ReplacementLevel_P[],COLUMN(ReplacementLevel_P[W]),FALSE)</f>
        <v>7.0330033003300763E-2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0.27165394402035625</v>
      </c>
      <c r="V87" s="22">
        <f>((475+MYRANKS_P[[#This Row],[ER]])*9/(1192+MYRANKS_P[[#This Row],[IP]])-3.59)/-0.076-VLOOKUP(MYRANKS_P[[#This Row],[POS]],ReplacementLevel_P[],COLUMN(ReplacementLevel_P[ERA]),FALSE)</f>
        <v>-5.4654068405435186E-2</v>
      </c>
      <c r="W87" s="22">
        <f>((1466+MYRANKS_P[[#This Row],[BB]]+MYRANKS_P[[#This Row],[H]])/(1192+MYRANKS_P[[#This Row],[IP]])-1.23)/-0.015-VLOOKUP(MYRANKS_P[[#This Row],[POS]],ReplacementLevel_P[],COLUMN(ReplacementLevel_P[WHIP]),FALSE)</f>
        <v>0.14013847675568447</v>
      </c>
      <c r="X87" s="22">
        <f>MYRANKS_P[[#This Row],[WSGP]]+MYRANKS_P[[#This Row],[SVSGP]]+MYRANKS_P[[#This Row],[SOSGP]]+MYRANKS_P[[#This Row],[ERASGP]]+MYRANKS_P[[#This Row],[WHIPSGP]]</f>
        <v>0.4274683853739063</v>
      </c>
    </row>
    <row r="88" spans="1:24" x14ac:dyDescent="0.25">
      <c r="A88" s="7" t="s">
        <v>18094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Row],[W]]/3.03-VLOOKUP(MYRANKS_P[[#This Row],[POS]],ReplacementLevel_P[],COLUMN(ReplacementLevel_P[W]),FALSE)</f>
        <v>-0.25970297029702971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0.19531806615776093</v>
      </c>
      <c r="V88" s="22">
        <f>((475+MYRANKS_P[[#This Row],[ER]])*9/(1192+MYRANKS_P[[#This Row],[IP]])-3.59)/-0.076-VLOOKUP(MYRANKS_P[[#This Row],[POS]],ReplacementLevel_P[],COLUMN(ReplacementLevel_P[ERA]),FALSE)</f>
        <v>0.1651350493792878</v>
      </c>
      <c r="W88" s="22">
        <f>((1466+MYRANKS_P[[#This Row],[BB]]+MYRANKS_P[[#This Row],[H]])/(1192+MYRANKS_P[[#This Row],[IP]])-1.23)/-0.015-VLOOKUP(MYRANKS_P[[#This Row],[POS]],ReplacementLevel_P[],COLUMN(ReplacementLevel_P[WHIP]),FALSE)</f>
        <v>0.28768651092689956</v>
      </c>
      <c r="X88" s="22">
        <f>MYRANKS_P[[#This Row],[WSGP]]+MYRANKS_P[[#This Row],[SVSGP]]+MYRANKS_P[[#This Row],[SOSGP]]+MYRANKS_P[[#This Row],[ERASGP]]+MYRANKS_P[[#This Row],[WHIPSGP]]</f>
        <v>0.38843665616691858</v>
      </c>
    </row>
    <row r="89" spans="1:24" x14ac:dyDescent="0.25">
      <c r="A89" s="7" t="s">
        <v>19176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Row],[W]]/3.03-VLOOKUP(MYRANKS_P[[#This Row],[POS]],ReplacementLevel_P[],COLUMN(ReplacementLevel_P[W]),FALSE)</f>
        <v>-2.2399009900990099</v>
      </c>
      <c r="T89" s="22">
        <f>MYRANKS_P[[#This Row],[SV]]/9.95</f>
        <v>2.512562814070352</v>
      </c>
      <c r="U89" s="22">
        <f>MYRANKS_P[[#This Row],[SO]]/39.3-VLOOKUP(MYRANKS_P[[#This Row],[POS]],ReplacementLevel_P[],COLUMN(ReplacementLevel_P[SO]),FALSE)</f>
        <v>-1.3059541984732825</v>
      </c>
      <c r="V89" s="22">
        <f>((475+MYRANKS_P[[#This Row],[ER]])*9/(1192+MYRANKS_P[[#This Row],[IP]])-3.59)/-0.076-VLOOKUP(MYRANKS_P[[#This Row],[POS]],ReplacementLevel_P[],COLUMN(ReplacementLevel_P[ERA]),FALSE)</f>
        <v>0.89073948006637271</v>
      </c>
      <c r="W89" s="22">
        <f>((1466+MYRANKS_P[[#This Row],[BB]]+MYRANKS_P[[#This Row],[H]])/(1192+MYRANKS_P[[#This Row],[IP]])-1.23)/-0.015-VLOOKUP(MYRANKS_P[[#This Row],[POS]],ReplacementLevel_P[],COLUMN(ReplacementLevel_P[WHIP]),FALSE)</f>
        <v>0.47633521961735642</v>
      </c>
      <c r="X89" s="22">
        <f>MYRANKS_P[[#This Row],[WSGP]]+MYRANKS_P[[#This Row],[SVSGP]]+MYRANKS_P[[#This Row],[SOSGP]]+MYRANKS_P[[#This Row],[ERASGP]]+MYRANKS_P[[#This Row],[WHIPSGP]]</f>
        <v>0.33378232518178869</v>
      </c>
    </row>
    <row r="90" spans="1:24" x14ac:dyDescent="0.25">
      <c r="A90" s="7" t="s">
        <v>18730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Row],[W]]/3.03-VLOOKUP(MYRANKS_P[[#This Row],[POS]],ReplacementLevel_P[],COLUMN(ReplacementLevel_P[W]),FALSE)</f>
        <v>-2.2399009900990099</v>
      </c>
      <c r="T90" s="22">
        <f>MYRANKS_P[[#This Row],[SV]]/9.95</f>
        <v>2.2110552763819098</v>
      </c>
      <c r="U90" s="22">
        <f>MYRANKS_P[[#This Row],[SO]]/39.3-VLOOKUP(MYRANKS_P[[#This Row],[POS]],ReplacementLevel_P[],COLUMN(ReplacementLevel_P[SO]),FALSE)</f>
        <v>-1.6621882951653946</v>
      </c>
      <c r="V90" s="22">
        <f>((475+MYRANKS_P[[#This Row],[ER]])*9/(1192+MYRANKS_P[[#This Row],[IP]])-3.59)/-0.076-VLOOKUP(MYRANKS_P[[#This Row],[POS]],ReplacementLevel_P[],COLUMN(ReplacementLevel_P[ERA]),FALSE)</f>
        <v>1.1019710206690774</v>
      </c>
      <c r="W90" s="22">
        <f>((1466+MYRANKS_P[[#This Row],[BB]]+MYRANKS_P[[#This Row],[H]])/(1192+MYRANKS_P[[#This Row],[IP]])-1.23)/-0.015-VLOOKUP(MYRANKS_P[[#This Row],[POS]],ReplacementLevel_P[],COLUMN(ReplacementLevel_P[WHIP]),FALSE)</f>
        <v>0.88269905533062754</v>
      </c>
      <c r="X90" s="22">
        <f>MYRANKS_P[[#This Row],[WSGP]]+MYRANKS_P[[#This Row],[SVSGP]]+MYRANKS_P[[#This Row],[SOSGP]]+MYRANKS_P[[#This Row],[ERASGP]]+MYRANKS_P[[#This Row],[WHIPSGP]]</f>
        <v>0.29363606711721024</v>
      </c>
    </row>
    <row r="91" spans="1:24" x14ac:dyDescent="0.25">
      <c r="A91" s="7" t="s">
        <v>19151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Row],[W]]/3.03-VLOOKUP(MYRANKS_P[[#This Row],[POS]],ReplacementLevel_P[],COLUMN(ReplacementLevel_P[W]),FALSE)</f>
        <v>0.40036303630363079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4.2646310432569834E-2</v>
      </c>
      <c r="V91" s="22">
        <f>((475+MYRANKS_P[[#This Row],[ER]])*9/(1192+MYRANKS_P[[#This Row],[IP]])-3.59)/-0.076-VLOOKUP(MYRANKS_P[[#This Row],[POS]],ReplacementLevel_P[],COLUMN(ReplacementLevel_P[ERA]),FALSE)</f>
        <v>-0.1168780695309205</v>
      </c>
      <c r="W91" s="22">
        <f>((1466+MYRANKS_P[[#This Row],[BB]]+MYRANKS_P[[#This Row],[H]])/(1192+MYRANKS_P[[#This Row],[IP]])-1.23)/-0.015-VLOOKUP(MYRANKS_P[[#This Row],[POS]],ReplacementLevel_P[],COLUMN(ReplacementLevel_P[WHIP]),FALSE)</f>
        <v>-4.9218711731571996E-2</v>
      </c>
      <c r="X91" s="22">
        <f>MYRANKS_P[[#This Row],[WSGP]]+MYRANKS_P[[#This Row],[SVSGP]]+MYRANKS_P[[#This Row],[SOSGP]]+MYRANKS_P[[#This Row],[ERASGP]]+MYRANKS_P[[#This Row],[WHIPSGP]]</f>
        <v>0.27691256547370813</v>
      </c>
    </row>
    <row r="92" spans="1:24" x14ac:dyDescent="0.25">
      <c r="A92" s="7" t="s">
        <v>20062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Row],[W]]/3.03-VLOOKUP(MYRANKS_P[[#This Row],[POS]],ReplacementLevel_P[],COLUMN(ReplacementLevel_P[W]),FALSE)</f>
        <v>-1.9098679867986799</v>
      </c>
      <c r="T92" s="22">
        <f>MYRANKS_P[[#This Row],[SV]]/9.95</f>
        <v>1.8090452261306533</v>
      </c>
      <c r="U92" s="22">
        <f>MYRANKS_P[[#This Row],[SO]]/39.3-VLOOKUP(MYRANKS_P[[#This Row],[POS]],ReplacementLevel_P[],COLUMN(ReplacementLevel_P[SO]),FALSE)</f>
        <v>-1.229618320610687</v>
      </c>
      <c r="V92" s="22">
        <f>((475+MYRANKS_P[[#This Row],[ER]])*9/(1192+MYRANKS_P[[#This Row],[IP]])-3.59)/-0.076-VLOOKUP(MYRANKS_P[[#This Row],[POS]],ReplacementLevel_P[],COLUMN(ReplacementLevel_P[ERA]),FALSE)</f>
        <v>0.98326046746258378</v>
      </c>
      <c r="W92" s="22">
        <f>((1466+MYRANKS_P[[#This Row],[BB]]+MYRANKS_P[[#This Row],[H]])/(1192+MYRANKS_P[[#This Row],[IP]])-1.23)/-0.015-VLOOKUP(MYRANKS_P[[#This Row],[POS]],ReplacementLevel_P[],COLUMN(ReplacementLevel_P[WHIP]),FALSE)</f>
        <v>0.6116293929712513</v>
      </c>
      <c r="X92" s="22">
        <f>MYRANKS_P[[#This Row],[WSGP]]+MYRANKS_P[[#This Row],[SVSGP]]+MYRANKS_P[[#This Row],[SOSGP]]+MYRANKS_P[[#This Row],[ERASGP]]+MYRANKS_P[[#This Row],[WHIPSGP]]</f>
        <v>0.26444877915512155</v>
      </c>
    </row>
    <row r="93" spans="1:24" x14ac:dyDescent="0.25">
      <c r="A93" s="7" t="s">
        <v>17103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Row],[W]]/3.03-VLOOKUP(MYRANKS_P[[#This Row],[POS]],ReplacementLevel_P[],COLUMN(ReplacementLevel_P[W]),FALSE)</f>
        <v>-2.2399009900990099</v>
      </c>
      <c r="T93" s="22">
        <f>MYRANKS_P[[#This Row],[SV]]/9.95</f>
        <v>2.3115577889447239</v>
      </c>
      <c r="U93" s="22">
        <f>MYRANKS_P[[#This Row],[SO]]/39.3-VLOOKUP(MYRANKS_P[[#This Row],[POS]],ReplacementLevel_P[],COLUMN(ReplacementLevel_P[SO]),FALSE)</f>
        <v>-1.3568447837150128</v>
      </c>
      <c r="V93" s="22">
        <f>((475+MYRANKS_P[[#This Row],[ER]])*9/(1192+MYRANKS_P[[#This Row],[IP]])-3.59)/-0.076-VLOOKUP(MYRANKS_P[[#This Row],[POS]],ReplacementLevel_P[],COLUMN(ReplacementLevel_P[ERA]),FALSE)</f>
        <v>0.92717611336032157</v>
      </c>
      <c r="W93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93" s="22">
        <f>MYRANKS_P[[#This Row],[WSGP]]+MYRANKS_P[[#This Row],[SVSGP]]+MYRANKS_P[[#This Row],[SOSGP]]+MYRANKS_P[[#This Row],[ERASGP]]+MYRANKS_P[[#This Row],[WHIPSGP]]</f>
        <v>0.25703086353375282</v>
      </c>
    </row>
    <row r="94" spans="1:24" x14ac:dyDescent="0.25">
      <c r="A94" s="7" t="s">
        <v>19071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Row],[W]]/3.03-VLOOKUP(MYRANKS_P[[#This Row],[POS]],ReplacementLevel_P[],COLUMN(ReplacementLevel_P[W]),FALSE)</f>
        <v>7.0330033003300763E-2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0.1189821882951656</v>
      </c>
      <c r="V94" s="22">
        <f>((475+MYRANKS_P[[#This Row],[ER]])*9/(1192+MYRANKS_P[[#This Row],[IP]])-3.59)/-0.076-VLOOKUP(MYRANKS_P[[#This Row],[POS]],ReplacementLevel_P[],COLUMN(ReplacementLevel_P[ERA]),FALSE)</f>
        <v>-0.27131501774965561</v>
      </c>
      <c r="W94" s="22">
        <f>((1466+MYRANKS_P[[#This Row],[BB]]+MYRANKS_P[[#This Row],[H]])/(1192+MYRANKS_P[[#This Row],[IP]])-1.23)/-0.015-VLOOKUP(MYRANKS_P[[#This Row],[POS]],ReplacementLevel_P[],COLUMN(ReplacementLevel_P[WHIP]),FALSE)</f>
        <v>0.32868035190615641</v>
      </c>
      <c r="X94" s="22">
        <f>MYRANKS_P[[#This Row],[WSGP]]+MYRANKS_P[[#This Row],[SVSGP]]+MYRANKS_P[[#This Row],[SOSGP]]+MYRANKS_P[[#This Row],[ERASGP]]+MYRANKS_P[[#This Row],[WHIPSGP]]</f>
        <v>0.24667755545496717</v>
      </c>
    </row>
    <row r="95" spans="1:24" x14ac:dyDescent="0.25">
      <c r="A95" s="7" t="s">
        <v>20078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Row],[W]]/3.03-VLOOKUP(MYRANKS_P[[#This Row],[POS]],ReplacementLevel_P[],COLUMN(ReplacementLevel_P[W]),FALSE)</f>
        <v>0.40036303630363079</v>
      </c>
      <c r="T95" s="22">
        <f>MYRANKS_P[[#This Row],[SV]]/9.95</f>
        <v>0</v>
      </c>
      <c r="U95" s="22">
        <f>MYRANKS_P[[#This Row],[SO]]/39.3-VLOOKUP(MYRANKS_P[[#This Row],[POS]],ReplacementLevel_P[],COLUMN(ReplacementLevel_P[SO]),FALSE)</f>
        <v>0.34798982188295158</v>
      </c>
      <c r="V95" s="22">
        <f>((475+MYRANKS_P[[#This Row],[ER]])*9/(1192+MYRANKS_P[[#This Row],[IP]])-3.59)/-0.076-VLOOKUP(MYRANKS_P[[#This Row],[POS]],ReplacementLevel_P[],COLUMN(ReplacementLevel_P[ERA]),FALSE)</f>
        <v>-0.28353679603823767</v>
      </c>
      <c r="W95" s="22">
        <f>((1466+MYRANKS_P[[#This Row],[BB]]+MYRANKS_P[[#This Row],[H]])/(1192+MYRANKS_P[[#This Row],[IP]])-1.23)/-0.015-VLOOKUP(MYRANKS_P[[#This Row],[POS]],ReplacementLevel_P[],COLUMN(ReplacementLevel_P[WHIP]),FALSE)</f>
        <v>-0.22235837588135154</v>
      </c>
      <c r="X95" s="22">
        <f>MYRANKS_P[[#This Row],[WSGP]]+MYRANKS_P[[#This Row],[SVSGP]]+MYRANKS_P[[#This Row],[SOSGP]]+MYRANKS_P[[#This Row],[ERASGP]]+MYRANKS_P[[#This Row],[WHIPSGP]]</f>
        <v>0.24245768626699316</v>
      </c>
    </row>
    <row r="96" spans="1:24" x14ac:dyDescent="0.25">
      <c r="A96" s="7" t="s">
        <v>17608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Row],[W]]/3.03-VLOOKUP(MYRANKS_P[[#This Row],[POS]],ReplacementLevel_P[],COLUMN(ReplacementLevel_P[W]),FALSE)</f>
        <v>7.0330033003300763E-2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0.55155216284987274</v>
      </c>
      <c r="V96" s="22">
        <f>((475+MYRANKS_P[[#This Row],[ER]])*9/(1192+MYRANKS_P[[#This Row],[IP]])-3.59)/-0.076-VLOOKUP(MYRANKS_P[[#This Row],[POS]],ReplacementLevel_P[],COLUMN(ReplacementLevel_P[ERA]),FALSE)</f>
        <v>-0.44495292483408189</v>
      </c>
      <c r="W96" s="22">
        <f>((1466+MYRANKS_P[[#This Row],[BB]]+MYRANKS_P[[#This Row],[H]])/(1192+MYRANKS_P[[#This Row],[IP]])-1.23)/-0.015-VLOOKUP(MYRANKS_P[[#This Row],[POS]],ReplacementLevel_P[],COLUMN(ReplacementLevel_P[WHIP]),FALSE)</f>
        <v>3.5425219941347286E-2</v>
      </c>
      <c r="X96" s="22">
        <f>MYRANKS_P[[#This Row],[WSGP]]+MYRANKS_P[[#This Row],[SVSGP]]+MYRANKS_P[[#This Row],[SOSGP]]+MYRANKS_P[[#This Row],[ERASGP]]+MYRANKS_P[[#This Row],[WHIPSGP]]</f>
        <v>0.2123544909604389</v>
      </c>
    </row>
    <row r="97" spans="1:24" x14ac:dyDescent="0.25">
      <c r="A97" s="7" t="s">
        <v>19287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Row],[W]]/3.03-VLOOKUP(MYRANKS_P[[#This Row],[POS]],ReplacementLevel_P[],COLUMN(ReplacementLevel_P[W]),FALSE)</f>
        <v>-0.25970297029702971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-0.41536895674300256</v>
      </c>
      <c r="V97" s="22">
        <f>((475+MYRANKS_P[[#This Row],[ER]])*9/(1192+MYRANKS_P[[#This Row],[IP]])-3.59)/-0.076-VLOOKUP(MYRANKS_P[[#This Row],[POS]],ReplacementLevel_P[],COLUMN(ReplacementLevel_P[ERA]),FALSE)</f>
        <v>0.30760895451297765</v>
      </c>
      <c r="W97" s="22">
        <f>((1466+MYRANKS_P[[#This Row],[BB]]+MYRANKS_P[[#This Row],[H]])/(1192+MYRANKS_P[[#This Row],[IP]])-1.23)/-0.015-VLOOKUP(MYRANKS_P[[#This Row],[POS]],ReplacementLevel_P[],COLUMN(ReplacementLevel_P[WHIP]),FALSE)</f>
        <v>0.57733534439416312</v>
      </c>
      <c r="X97" s="22">
        <f>MYRANKS_P[[#This Row],[WSGP]]+MYRANKS_P[[#This Row],[SVSGP]]+MYRANKS_P[[#This Row],[SOSGP]]+MYRANKS_P[[#This Row],[ERASGP]]+MYRANKS_P[[#This Row],[WHIPSGP]]</f>
        <v>0.2098723718671085</v>
      </c>
    </row>
    <row r="98" spans="1:24" x14ac:dyDescent="0.25">
      <c r="A98" s="7" t="s">
        <v>19310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Row],[W]]/3.03-VLOOKUP(MYRANKS_P[[#This Row],[POS]],ReplacementLevel_P[],COLUMN(ReplacementLevel_P[W]),FALSE)</f>
        <v>7.0330033003300763E-2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0.576997455470738</v>
      </c>
      <c r="V98" s="22">
        <f>((475+MYRANKS_P[[#This Row],[ER]])*9/(1192+MYRANKS_P[[#This Row],[IP]])-3.59)/-0.076-VLOOKUP(MYRANKS_P[[#This Row],[POS]],ReplacementLevel_P[],COLUMN(ReplacementLevel_P[ERA]),FALSE)</f>
        <v>-0.15877192982456145</v>
      </c>
      <c r="W98" s="22">
        <f>((1466+MYRANKS_P[[#This Row],[BB]]+MYRANKS_P[[#This Row],[H]])/(1192+MYRANKS_P[[#This Row],[IP]])-1.23)/-0.015-VLOOKUP(MYRANKS_P[[#This Row],[POS]],ReplacementLevel_P[],COLUMN(ReplacementLevel_P[WHIP]),FALSE)</f>
        <v>-0.28049382716048787</v>
      </c>
      <c r="X98" s="22">
        <f>MYRANKS_P[[#This Row],[WSGP]]+MYRANKS_P[[#This Row],[SVSGP]]+MYRANKS_P[[#This Row],[SOSGP]]+MYRANKS_P[[#This Row],[ERASGP]]+MYRANKS_P[[#This Row],[WHIPSGP]]</f>
        <v>0.20806173148898943</v>
      </c>
    </row>
    <row r="99" spans="1:24" x14ac:dyDescent="0.25">
      <c r="A99" s="7" t="s">
        <v>19672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Row],[W]]/3.03-VLOOKUP(MYRANKS_P[[#This Row],[POS]],ReplacementLevel_P[],COLUMN(ReplacementLevel_P[W]),FALSE)</f>
        <v>0.40036303630363079</v>
      </c>
      <c r="T99" s="22">
        <f>MYRANKS_P[[#This Row],[SV]]/9.95</f>
        <v>0</v>
      </c>
      <c r="U99" s="22">
        <f>MYRANKS_P[[#This Row],[SO]]/39.3-VLOOKUP(MYRANKS_P[[#This Row],[POS]],ReplacementLevel_P[],COLUMN(ReplacementLevel_P[SO]),FALSE)</f>
        <v>0.62788804071246807</v>
      </c>
      <c r="V99" s="22">
        <f>((475+MYRANKS_P[[#This Row],[ER]])*9/(1192+MYRANKS_P[[#This Row],[IP]])-3.59)/-0.076-VLOOKUP(MYRANKS_P[[#This Row],[POS]],ReplacementLevel_P[],COLUMN(ReplacementLevel_P[ERA]),FALSE)</f>
        <v>-0.3855771073714912</v>
      </c>
      <c r="W99" s="22">
        <f>((1466+MYRANKS_P[[#This Row],[BB]]+MYRANKS_P[[#This Row],[H]])/(1192+MYRANKS_P[[#This Row],[IP]])-1.23)/-0.015-VLOOKUP(MYRANKS_P[[#This Row],[POS]],ReplacementLevel_P[],COLUMN(ReplacementLevel_P[WHIP]),FALSE)</f>
        <v>-0.44119446467589751</v>
      </c>
      <c r="X99" s="22">
        <f>MYRANKS_P[[#This Row],[WSGP]]+MYRANKS_P[[#This Row],[SVSGP]]+MYRANKS_P[[#This Row],[SOSGP]]+MYRANKS_P[[#This Row],[ERASGP]]+MYRANKS_P[[#This Row],[WHIPSGP]]</f>
        <v>0.20147950496871014</v>
      </c>
    </row>
    <row r="100" spans="1:24" x14ac:dyDescent="0.25">
      <c r="A100" s="7" t="s">
        <v>17252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Row],[W]]/3.03-VLOOKUP(MYRANKS_P[[#This Row],[POS]],ReplacementLevel_P[],COLUMN(ReplacementLevel_P[W]),FALSE)</f>
        <v>-0.25970297029702971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-3.3689567430025491E-2</v>
      </c>
      <c r="V100" s="22">
        <f>((475+MYRANKS_P[[#This Row],[ER]])*9/(1192+MYRANKS_P[[#This Row],[IP]])-3.59)/-0.076-VLOOKUP(MYRANKS_P[[#This Row],[POS]],ReplacementLevel_P[],COLUMN(ReplacementLevel_P[ERA]),FALSE)</f>
        <v>0.25437472732320632</v>
      </c>
      <c r="W100" s="22">
        <f>((1466+MYRANKS_P[[#This Row],[BB]]+MYRANKS_P[[#This Row],[H]])/(1192+MYRANKS_P[[#This Row],[IP]])-1.23)/-0.015-VLOOKUP(MYRANKS_P[[#This Row],[POS]],ReplacementLevel_P[],COLUMN(ReplacementLevel_P[WHIP]),FALSE)</f>
        <v>0.23744787741773721</v>
      </c>
      <c r="X100" s="22">
        <f>MYRANKS_P[[#This Row],[WSGP]]+MYRANKS_P[[#This Row],[SVSGP]]+MYRANKS_P[[#This Row],[SOSGP]]+MYRANKS_P[[#This Row],[ERASGP]]+MYRANKS_P[[#This Row],[WHIPSGP]]</f>
        <v>0.19843006701388832</v>
      </c>
    </row>
    <row r="101" spans="1:24" x14ac:dyDescent="0.25">
      <c r="A101" s="7" t="s">
        <v>19147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Row],[W]]/3.03-VLOOKUP(MYRANKS_P[[#This Row],[POS]],ReplacementLevel_P[],COLUMN(ReplacementLevel_P[W]),FALSE)</f>
        <v>-2.5699339933993399</v>
      </c>
      <c r="T101" s="22">
        <f>MYRANKS_P[[#This Row],[SV]]/9.95</f>
        <v>2.9145728643216082</v>
      </c>
      <c r="U101" s="22">
        <f>MYRANKS_P[[#This Row],[SO]]/39.3-VLOOKUP(MYRANKS_P[[#This Row],[POS]],ReplacementLevel_P[],COLUMN(ReplacementLevel_P[SO]),FALSE)</f>
        <v>-1.8911959287531808</v>
      </c>
      <c r="V101" s="22">
        <f>((475+MYRANKS_P[[#This Row],[ER]])*9/(1192+MYRANKS_P[[#This Row],[IP]])-3.59)/-0.076-VLOOKUP(MYRANKS_P[[#This Row],[POS]],ReplacementLevel_P[],COLUMN(ReplacementLevel_P[ERA]),FALSE)</f>
        <v>0.93057603291616575</v>
      </c>
      <c r="W101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101" s="22">
        <f>MYRANKS_P[[#This Row],[WSGP]]+MYRANKS_P[[#This Row],[SVSGP]]+MYRANKS_P[[#This Row],[SOSGP]]+MYRANKS_P[[#This Row],[ERASGP]]+MYRANKS_P[[#This Row],[WHIPSGP]]</f>
        <v>0.17932842133931692</v>
      </c>
    </row>
    <row r="102" spans="1:24" x14ac:dyDescent="0.25">
      <c r="A102" s="7" t="s">
        <v>18459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Row],[W]]/3.03-VLOOKUP(MYRANKS_P[[#This Row],[POS]],ReplacementLevel_P[],COLUMN(ReplacementLevel_P[W]),FALSE)</f>
        <v>-0.25970297029702971</v>
      </c>
      <c r="T102" s="22">
        <f>MYRANKS_P[[#This Row],[SV]]/9.95</f>
        <v>0</v>
      </c>
      <c r="U102" s="22">
        <f>MYRANKS_P[[#This Row],[SO]]/39.3-VLOOKUP(MYRANKS_P[[#This Row],[POS]],ReplacementLevel_P[],COLUMN(ReplacementLevel_P[SO]),FALSE)</f>
        <v>0.22076335877862618</v>
      </c>
      <c r="V102" s="22">
        <f>((475+MYRANKS_P[[#This Row],[ER]])*9/(1192+MYRANKS_P[[#This Row],[IP]])-3.59)/-0.076-VLOOKUP(MYRANKS_P[[#This Row],[POS]],ReplacementLevel_P[],COLUMN(ReplacementLevel_P[ERA]),FALSE)</f>
        <v>6.1512664720267618E-2</v>
      </c>
      <c r="W102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102" s="22">
        <f>MYRANKS_P[[#This Row],[WSGP]]+MYRANKS_P[[#This Row],[SVSGP]]+MYRANKS_P[[#This Row],[SOSGP]]+MYRANKS_P[[#This Row],[ERASGP]]+MYRANKS_P[[#This Row],[WHIPSGP]]</f>
        <v>0.14395236354668794</v>
      </c>
    </row>
    <row r="103" spans="1:24" x14ac:dyDescent="0.25">
      <c r="A103" s="7" t="s">
        <v>18189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Row],[W]]/3.03-VLOOKUP(MYRANKS_P[[#This Row],[POS]],ReplacementLevel_P[],COLUMN(ReplacementLevel_P[W]),FALSE)</f>
        <v>-2.2399009900990099</v>
      </c>
      <c r="T103" s="22">
        <f>MYRANKS_P[[#This Row],[SV]]/9.95</f>
        <v>1.7085427135678393</v>
      </c>
      <c r="U103" s="22">
        <f>MYRANKS_P[[#This Row],[SO]]/39.3-VLOOKUP(MYRANKS_P[[#This Row],[POS]],ReplacementLevel_P[],COLUMN(ReplacementLevel_P[SO]),FALSE)</f>
        <v>-1.1787277353689567</v>
      </c>
      <c r="V103" s="22">
        <f>((475+MYRANKS_P[[#This Row],[ER]])*9/(1192+MYRANKS_P[[#This Row],[IP]])-3.59)/-0.076-VLOOKUP(MYRANKS_P[[#This Row],[POS]],ReplacementLevel_P[],COLUMN(ReplacementLevel_P[ERA]),FALSE)</f>
        <v>1.0807398932112888</v>
      </c>
      <c r="W103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103" s="22">
        <f>MYRANKS_P[[#This Row],[WSGP]]+MYRANKS_P[[#This Row],[SVSGP]]+MYRANKS_P[[#This Row],[SOSGP]]+MYRANKS_P[[#This Row],[ERASGP]]+MYRANKS_P[[#This Row],[WHIPSGP]]</f>
        <v>0.12505001657686621</v>
      </c>
    </row>
    <row r="104" spans="1:24" x14ac:dyDescent="0.25">
      <c r="A104" s="7" t="s">
        <v>17501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Row],[W]]/3.03-VLOOKUP(MYRANKS_P[[#This Row],[POS]],ReplacementLevel_P[],COLUMN(ReplacementLevel_P[W]),FALSE)</f>
        <v>-0.25970297029702971</v>
      </c>
      <c r="T104" s="22">
        <f>MYRANKS_P[[#This Row],[SV]]/9.95</f>
        <v>0</v>
      </c>
      <c r="U104" s="22">
        <f>MYRANKS_P[[#This Row],[SO]]/39.3-VLOOKUP(MYRANKS_P[[#This Row],[POS]],ReplacementLevel_P[],COLUMN(ReplacementLevel_P[SO]),FALSE)</f>
        <v>-0.36447837150127205</v>
      </c>
      <c r="V104" s="22">
        <f>((475+MYRANKS_P[[#This Row],[ER]])*9/(1192+MYRANKS_P[[#This Row],[IP]])-3.59)/-0.076-VLOOKUP(MYRANKS_P[[#This Row],[POS]],ReplacementLevel_P[],COLUMN(ReplacementLevel_P[ERA]),FALSE)</f>
        <v>0.30760895451297765</v>
      </c>
      <c r="W104" s="22">
        <f>((1466+MYRANKS_P[[#This Row],[BB]]+MYRANKS_P[[#This Row],[H]])/(1192+MYRANKS_P[[#This Row],[IP]])-1.23)/-0.015-VLOOKUP(MYRANKS_P[[#This Row],[POS]],ReplacementLevel_P[],COLUMN(ReplacementLevel_P[WHIP]),FALSE)</f>
        <v>0.42650578179989512</v>
      </c>
      <c r="X104" s="22">
        <f>MYRANKS_P[[#This Row],[WSGP]]+MYRANKS_P[[#This Row],[SVSGP]]+MYRANKS_P[[#This Row],[SOSGP]]+MYRANKS_P[[#This Row],[ERASGP]]+MYRANKS_P[[#This Row],[WHIPSGP]]</f>
        <v>0.10993339451457101</v>
      </c>
    </row>
    <row r="105" spans="1:24" x14ac:dyDescent="0.25">
      <c r="A105" s="7" t="s">
        <v>20672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Row],[W]]/3.03-VLOOKUP(MYRANKS_P[[#This Row],[POS]],ReplacementLevel_P[],COLUMN(ReplacementLevel_P[W]),FALSE)</f>
        <v>-0.25970297029702971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0.55155216284987274</v>
      </c>
      <c r="V105" s="22">
        <f>((475+MYRANKS_P[[#This Row],[ER]])*9/(1192+MYRANKS_P[[#This Row],[IP]])-3.59)/-0.076-VLOOKUP(MYRANKS_P[[#This Row],[POS]],ReplacementLevel_P[],COLUMN(ReplacementLevel_P[ERA]),FALSE)</f>
        <v>0.16927331417548885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-0.39100473697332461</v>
      </c>
      <c r="X105" s="22">
        <f>MYRANKS_P[[#This Row],[WSGP]]+MYRANKS_P[[#This Row],[SVSGP]]+MYRANKS_P[[#This Row],[SOSGP]]+MYRANKS_P[[#This Row],[ERASGP]]+MYRANKS_P[[#This Row],[WHIPSGP]]</f>
        <v>7.0117769755007275E-2</v>
      </c>
    </row>
    <row r="106" spans="1:24" x14ac:dyDescent="0.25">
      <c r="A106" s="7" t="s">
        <v>17653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Row],[W]]/3.03-VLOOKUP(MYRANKS_P[[#This Row],[POS]],ReplacementLevel_P[],COLUMN(ReplacementLevel_P[W]),FALSE)</f>
        <v>-0.25970297029702971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-0.16091603053435133</v>
      </c>
      <c r="V106" s="22">
        <f>((475+MYRANKS_P[[#This Row],[ER]])*9/(1192+MYRANKS_P[[#This Row],[IP]])-3.59)/-0.076-VLOOKUP(MYRANKS_P[[#This Row],[POS]],ReplacementLevel_P[],COLUMN(ReplacementLevel_P[ERA]),FALSE)</f>
        <v>0.43285408321103763</v>
      </c>
      <c r="W106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06" s="22">
        <f>MYRANKS_P[[#This Row],[WSGP]]+MYRANKS_P[[#This Row],[SVSGP]]+MYRANKS_P[[#This Row],[SOSGP]]+MYRANKS_P[[#This Row],[ERASGP]]+MYRANKS_P[[#This Row],[WHIPSGP]]</f>
        <v>4.8728425760714622E-2</v>
      </c>
    </row>
    <row r="107" spans="1:24" x14ac:dyDescent="0.25">
      <c r="A107" s="7" t="s">
        <v>18488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Row],[W]]/3.03-VLOOKUP(MYRANKS_P[[#This Row],[POS]],ReplacementLevel_P[],COLUMN(ReplacementLevel_P[W]),FALSE)</f>
        <v>0.73039603960396082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0.47521628498727742</v>
      </c>
      <c r="V107" s="22">
        <f>((475+MYRANKS_P[[#This Row],[ER]])*9/(1192+MYRANKS_P[[#This Row],[IP]])-3.59)/-0.076-VLOOKUP(MYRANKS_P[[#This Row],[POS]],ReplacementLevel_P[],COLUMN(ReplacementLevel_P[ERA]),FALSE)</f>
        <v>-0.67978288052745517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-0.48933045356371074</v>
      </c>
      <c r="X107" s="22">
        <f>MYRANKS_P[[#This Row],[WSGP]]+MYRANKS_P[[#This Row],[SVSGP]]+MYRANKS_P[[#This Row],[SOSGP]]+MYRANKS_P[[#This Row],[ERASGP]]+MYRANKS_P[[#This Row],[WHIPSGP]]</f>
        <v>3.6498990500072326E-2</v>
      </c>
    </row>
    <row r="108" spans="1:24" x14ac:dyDescent="0.25">
      <c r="A108" s="7" t="s">
        <v>18250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Row],[W]]/3.03-VLOOKUP(MYRANKS_P[[#This Row],[POS]],ReplacementLevel_P[],COLUMN(ReplacementLevel_P[W]),FALSE)</f>
        <v>-0.25970297029702971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9.3536895674300347E-2</v>
      </c>
      <c r="V108" s="22">
        <f>((475+MYRANKS_P[[#This Row],[ER]])*9/(1192+MYRANKS_P[[#This Row],[IP]])-3.59)/-0.076-VLOOKUP(MYRANKS_P[[#This Row],[POS]],ReplacementLevel_P[],COLUMN(ReplacementLevel_P[ERA]),FALSE)</f>
        <v>9.9803613511385669E-2</v>
      </c>
      <c r="W108" s="22">
        <f>((1466+MYRANKS_P[[#This Row],[BB]]+MYRANKS_P[[#This Row],[H]])/(1192+MYRANKS_P[[#This Row],[IP]])-1.23)/-0.015-VLOOKUP(MYRANKS_P[[#This Row],[POS]],ReplacementLevel_P[],COLUMN(ReplacementLevel_P[WHIP]),FALSE)</f>
        <v>9.3930348258709051E-2</v>
      </c>
      <c r="X108" s="22">
        <f>MYRANKS_P[[#This Row],[WSGP]]+MYRANKS_P[[#This Row],[SVSGP]]+MYRANKS_P[[#This Row],[SOSGP]]+MYRANKS_P[[#This Row],[ERASGP]]+MYRANKS_P[[#This Row],[WHIPSGP]]</f>
        <v>2.7567887147365355E-2</v>
      </c>
    </row>
    <row r="109" spans="1:24" x14ac:dyDescent="0.25">
      <c r="A109" s="7" t="s">
        <v>19587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Row],[W]]/3.03-VLOOKUP(MYRANKS_P[[#This Row],[POS]],ReplacementLevel_P[],COLUMN(ReplacementLevel_P[W]),FALSE)</f>
        <v>-0.25970297029702971</v>
      </c>
      <c r="T109" s="22">
        <f>MYRANKS_P[[#This Row],[SV]]/9.95</f>
        <v>0</v>
      </c>
      <c r="U109" s="22">
        <f>MYRANKS_P[[#This Row],[SO]]/39.3-VLOOKUP(MYRANKS_P[[#This Row],[POS]],ReplacementLevel_P[],COLUMN(ReplacementLevel_P[SO]),FALSE)</f>
        <v>-3.3689567430025491E-2</v>
      </c>
      <c r="V109" s="22">
        <f>((475+MYRANKS_P[[#This Row],[ER]])*9/(1192+MYRANKS_P[[#This Row],[IP]])-3.59)/-0.076-VLOOKUP(MYRANKS_P[[#This Row],[POS]],ReplacementLevel_P[],COLUMN(ReplacementLevel_P[ERA]),FALSE)</f>
        <v>0.20316065858569821</v>
      </c>
      <c r="W109" s="22">
        <f>((1466+MYRANKS_P[[#This Row],[BB]]+MYRANKS_P[[#This Row],[H]])/(1192+MYRANKS_P[[#This Row],[IP]])-1.23)/-0.015-VLOOKUP(MYRANKS_P[[#This Row],[POS]],ReplacementLevel_P[],COLUMN(ReplacementLevel_P[WHIP]),FALSE)</f>
        <v>0.1093073268317134</v>
      </c>
      <c r="X109" s="22">
        <f>MYRANKS_P[[#This Row],[WSGP]]+MYRANKS_P[[#This Row],[SVSGP]]+MYRANKS_P[[#This Row],[SOSGP]]+MYRANKS_P[[#This Row],[ERASGP]]+MYRANKS_P[[#This Row],[WHIPSGP]]</f>
        <v>1.9075447690356406E-2</v>
      </c>
    </row>
    <row r="110" spans="1:24" x14ac:dyDescent="0.25">
      <c r="A110" s="7" t="s">
        <v>18628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Row],[W]]/3.03-VLOOKUP(MYRANKS_P[[#This Row],[POS]],ReplacementLevel_P[],COLUMN(ReplacementLevel_P[W]),FALSE)</f>
        <v>0.40036303630363079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-0.31358778625954198</v>
      </c>
      <c r="V110" s="22">
        <f>((475+MYRANKS_P[[#This Row],[ER]])*9/(1192+MYRANKS_P[[#This Row],[IP]])-3.59)/-0.076-VLOOKUP(MYRANKS_P[[#This Row],[POS]],ReplacementLevel_P[],COLUMN(ReplacementLevel_P[ERA]),FALSE)</f>
        <v>0.13990221668159841</v>
      </c>
      <c r="W110" s="22">
        <f>((1466+MYRANKS_P[[#This Row],[BB]]+MYRANKS_P[[#This Row],[H]])/(1192+MYRANKS_P[[#This Row],[IP]])-1.23)/-0.015-VLOOKUP(MYRANKS_P[[#This Row],[POS]],ReplacementLevel_P[],COLUMN(ReplacementLevel_P[WHIP]),FALSE)</f>
        <v>-0.21893905748828713</v>
      </c>
      <c r="X110" s="22">
        <f>MYRANKS_P[[#This Row],[WSGP]]+MYRANKS_P[[#This Row],[SVSGP]]+MYRANKS_P[[#This Row],[SOSGP]]+MYRANKS_P[[#This Row],[ERASGP]]+MYRANKS_P[[#This Row],[WHIPSGP]]</f>
        <v>7.7384092374001012E-3</v>
      </c>
    </row>
    <row r="111" spans="1:24" x14ac:dyDescent="0.25">
      <c r="A111" s="7" t="s">
        <v>19166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Row],[W]]/3.03-VLOOKUP(MYRANKS_P[[#This Row],[POS]],ReplacementLevel_P[],COLUMN(ReplacementLevel_P[W]),FALSE)</f>
        <v>-0.58973597359735974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-0.2118066157760814</v>
      </c>
      <c r="V111" s="22">
        <f>((475+MYRANKS_P[[#This Row],[ER]])*9/(1192+MYRANKS_P[[#This Row],[IP]])-3.59)/-0.076-VLOOKUP(MYRANKS_P[[#This Row],[POS]],ReplacementLevel_P[],COLUMN(ReplacementLevel_P[ERA]),FALSE)</f>
        <v>0.21640902027969244</v>
      </c>
      <c r="W111" s="22">
        <f>((1466+MYRANKS_P[[#This Row],[BB]]+MYRANKS_P[[#This Row],[H]])/(1192+MYRANKS_P[[#This Row],[IP]])-1.23)/-0.015-VLOOKUP(MYRANKS_P[[#This Row],[POS]],ReplacementLevel_P[],COLUMN(ReplacementLevel_P[WHIP]),FALSE)</f>
        <v>0.51815291445873668</v>
      </c>
      <c r="X111" s="22">
        <f>MYRANKS_P[[#This Row],[WSGP]]+MYRANKS_P[[#This Row],[SVSGP]]+MYRANKS_P[[#This Row],[SOSGP]]+MYRANKS_P[[#This Row],[ERASGP]]+MYRANKS_P[[#This Row],[WHIPSGP]]</f>
        <v>-6.6980654635012016E-2</v>
      </c>
    </row>
    <row r="112" spans="1:24" x14ac:dyDescent="0.25">
      <c r="A112" s="7" t="s">
        <v>19860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Row],[W]]/3.03-VLOOKUP(MYRANKS_P[[#This Row],[POS]],ReplacementLevel_P[],COLUMN(ReplacementLevel_P[W]),FALSE)</f>
        <v>0.40036303630363079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-0.51715012722646314</v>
      </c>
      <c r="V112" s="22">
        <f>((475+MYRANKS_P[[#This Row],[ER]])*9/(1192+MYRANKS_P[[#This Row],[IP]])-3.59)/-0.076-VLOOKUP(MYRANKS_P[[#This Row],[POS]],ReplacementLevel_P[],COLUMN(ReplacementLevel_P[ERA]),FALSE)</f>
        <v>-7.3987477988654904E-2</v>
      </c>
      <c r="W112" s="22">
        <f>((1466+MYRANKS_P[[#This Row],[BB]]+MYRANKS_P[[#This Row],[H]])/(1192+MYRANKS_P[[#This Row],[IP]])-1.23)/-0.015-VLOOKUP(MYRANKS_P[[#This Row],[POS]],ReplacementLevel_P[],COLUMN(ReplacementLevel_P[WHIP]),FALSE)</f>
        <v>0.1042874845105316</v>
      </c>
      <c r="X112" s="22">
        <f>MYRANKS_P[[#This Row],[WSGP]]+MYRANKS_P[[#This Row],[SVSGP]]+MYRANKS_P[[#This Row],[SOSGP]]+MYRANKS_P[[#This Row],[ERASGP]]+MYRANKS_P[[#This Row],[WHIPSGP]]</f>
        <v>-8.6487084400955649E-2</v>
      </c>
    </row>
    <row r="113" spans="1:24" x14ac:dyDescent="0.25">
      <c r="A113" s="7" t="s">
        <v>20216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Row],[W]]/3.03-VLOOKUP(MYRANKS_P[[#This Row],[POS]],ReplacementLevel_P[],COLUMN(ReplacementLevel_P[W]),FALSE)</f>
        <v>0.40036303630363079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0.34798982188295158</v>
      </c>
      <c r="V113" s="22">
        <f>((475+MYRANKS_P[[#This Row],[ER]])*9/(1192+MYRANKS_P[[#This Row],[IP]])-3.59)/-0.076-VLOOKUP(MYRANKS_P[[#This Row],[POS]],ReplacementLevel_P[],COLUMN(ReplacementLevel_P[ERA]),FALSE)</f>
        <v>-0.52720579754719321</v>
      </c>
      <c r="W113" s="22">
        <f>((1466+MYRANKS_P[[#This Row],[BB]]+MYRANKS_P[[#This Row],[H]])/(1192+MYRANKS_P[[#This Row],[IP]])-1.23)/-0.015-VLOOKUP(MYRANKS_P[[#This Row],[POS]],ReplacementLevel_P[],COLUMN(ReplacementLevel_P[WHIP]),FALSE)</f>
        <v>-0.34376430484538723</v>
      </c>
      <c r="X113" s="22">
        <f>MYRANKS_P[[#This Row],[WSGP]]+MYRANKS_P[[#This Row],[SVSGP]]+MYRANKS_P[[#This Row],[SOSGP]]+MYRANKS_P[[#This Row],[ERASGP]]+MYRANKS_P[[#This Row],[WHIPSGP]]</f>
        <v>-0.12261724420599807</v>
      </c>
    </row>
    <row r="114" spans="1:24" x14ac:dyDescent="0.25">
      <c r="A114" s="7" t="s">
        <v>17540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Row],[W]]/3.03-VLOOKUP(MYRANKS_P[[#This Row],[POS]],ReplacementLevel_P[],COLUMN(ReplacementLevel_P[W]),FALSE)</f>
        <v>-1.2498019801980196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-0.49170483460559788</v>
      </c>
      <c r="V114" s="22">
        <f>((475+MYRANKS_P[[#This Row],[ER]])*9/(1192+MYRANKS_P[[#This Row],[IP]])-3.59)/-0.076-VLOOKUP(MYRANKS_P[[#This Row],[POS]],ReplacementLevel_P[],COLUMN(ReplacementLevel_P[ERA]),FALSE)</f>
        <v>0.92148131435369118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0.67683034554428878</v>
      </c>
      <c r="X114" s="22">
        <f>MYRANKS_P[[#This Row],[WSGP]]+MYRANKS_P[[#This Row],[SVSGP]]+MYRANKS_P[[#This Row],[SOSGP]]+MYRANKS_P[[#This Row],[ERASGP]]+MYRANKS_P[[#This Row],[WHIPSGP]]</f>
        <v>-0.1431951549056375</v>
      </c>
    </row>
    <row r="115" spans="1:24" x14ac:dyDescent="0.25">
      <c r="A115" s="7" t="s">
        <v>19369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Row],[W]]/3.03-VLOOKUP(MYRANKS_P[[#This Row],[POS]],ReplacementLevel_P[],COLUMN(ReplacementLevel_P[W]),FALSE)</f>
        <v>7.0330033003300763E-2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0.22076335877862618</v>
      </c>
      <c r="V115" s="22">
        <f>((475+MYRANKS_P[[#This Row],[ER]])*9/(1192+MYRANKS_P[[#This Row],[IP]])-3.59)/-0.076-VLOOKUP(MYRANKS_P[[#This Row],[POS]],ReplacementLevel_P[],COLUMN(ReplacementLevel_P[ERA]),FALSE)</f>
        <v>-0.29462040055891914</v>
      </c>
      <c r="W115" s="22">
        <f>((1466+MYRANKS_P[[#This Row],[BB]]+MYRANKS_P[[#This Row],[H]])/(1192+MYRANKS_P[[#This Row],[IP]])-1.23)/-0.015-VLOOKUP(MYRANKS_P[[#This Row],[POS]],ReplacementLevel_P[],COLUMN(ReplacementLevel_P[WHIP]),FALSE)</f>
        <v>-0.1583480825958784</v>
      </c>
      <c r="X115" s="22">
        <f>MYRANKS_P[[#This Row],[WSGP]]+MYRANKS_P[[#This Row],[SVSGP]]+MYRANKS_P[[#This Row],[SOSGP]]+MYRANKS_P[[#This Row],[ERASGP]]+MYRANKS_P[[#This Row],[WHIPSGP]]</f>
        <v>-0.16187509137287059</v>
      </c>
    </row>
    <row r="116" spans="1:24" x14ac:dyDescent="0.25">
      <c r="A116" s="7" t="s">
        <v>17707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Row],[W]]/3.03-VLOOKUP(MYRANKS_P[[#This Row],[POS]],ReplacementLevel_P[],COLUMN(ReplacementLevel_P[W]),FALSE)</f>
        <v>-0.58973597359735974</v>
      </c>
      <c r="T116" s="22">
        <f>MYRANKS_P[[#This Row],[SV]]/9.95</f>
        <v>0</v>
      </c>
      <c r="U116" s="22">
        <f>MYRANKS_P[[#This Row],[SO]]/39.3-VLOOKUP(MYRANKS_P[[#This Row],[POS]],ReplacementLevel_P[],COLUMN(ReplacementLevel_P[SO]),FALSE)</f>
        <v>-0.31358778625954198</v>
      </c>
      <c r="V116" s="22">
        <f>((475+MYRANKS_P[[#This Row],[ER]])*9/(1192+MYRANKS_P[[#This Row],[IP]])-3.59)/-0.076-VLOOKUP(MYRANKS_P[[#This Row],[POS]],ReplacementLevel_P[],COLUMN(ReplacementLevel_P[ERA]),FALSE)</f>
        <v>0.33932926829267984</v>
      </c>
      <c r="W116" s="22">
        <f>((1466+MYRANKS_P[[#This Row],[BB]]+MYRANKS_P[[#This Row],[H]])/(1192+MYRANKS_P[[#This Row],[IP]])-1.23)/-0.015-VLOOKUP(MYRANKS_P[[#This Row],[POS]],ReplacementLevel_P[],COLUMN(ReplacementLevel_P[WHIP]),FALSE)</f>
        <v>0.30886178861788749</v>
      </c>
      <c r="X116" s="22">
        <f>MYRANKS_P[[#This Row],[WSGP]]+MYRANKS_P[[#This Row],[SVSGP]]+MYRANKS_P[[#This Row],[SOSGP]]+MYRANKS_P[[#This Row],[ERASGP]]+MYRANKS_P[[#This Row],[WHIPSGP]]</f>
        <v>-0.25513270294633439</v>
      </c>
    </row>
    <row r="117" spans="1:24" x14ac:dyDescent="0.25">
      <c r="A117" s="7" t="s">
        <v>16974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Row],[W]]/3.03-VLOOKUP(MYRANKS_P[[#This Row],[POS]],ReplacementLevel_P[],COLUMN(ReplacementLevel_P[W]),FALSE)</f>
        <v>7.0330033003300763E-2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-0.49170483460559788</v>
      </c>
      <c r="V117" s="22">
        <f>((475+MYRANKS_P[[#This Row],[ER]])*9/(1192+MYRANKS_P[[#This Row],[IP]])-3.59)/-0.076-VLOOKUP(MYRANKS_P[[#This Row],[POS]],ReplacementLevel_P[],COLUMN(ReplacementLevel_P[ERA]),FALSE)</f>
        <v>0.21077722021239054</v>
      </c>
      <c r="W117" s="22">
        <f>((1466+MYRANKS_P[[#This Row],[BB]]+MYRANKS_P[[#This Row],[H]])/(1192+MYRANKS_P[[#This Row],[IP]])-1.23)/-0.015-VLOOKUP(MYRANKS_P[[#This Row],[POS]],ReplacementLevel_P[],COLUMN(ReplacementLevel_P[WHIP]),FALSE)</f>
        <v>-9.61024882976107E-2</v>
      </c>
      <c r="X117" s="22">
        <f>MYRANKS_P[[#This Row],[WSGP]]+MYRANKS_P[[#This Row],[SVSGP]]+MYRANKS_P[[#This Row],[SOSGP]]+MYRANKS_P[[#This Row],[ERASGP]]+MYRANKS_P[[#This Row],[WHIPSGP]]</f>
        <v>-0.30670006968751728</v>
      </c>
    </row>
    <row r="118" spans="1:24" x14ac:dyDescent="0.25">
      <c r="A118" s="7" t="s">
        <v>19998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Row],[W]]/3.03-VLOOKUP(MYRANKS_P[[#This Row],[POS]],ReplacementLevel_P[],COLUMN(ReplacementLevel_P[W]),FALSE)</f>
        <v>0.40036303630363079</v>
      </c>
      <c r="T118" s="22">
        <f>MYRANKS_P[[#This Row],[SV]]/9.95</f>
        <v>0</v>
      </c>
      <c r="U118" s="22">
        <f>MYRANKS_P[[#This Row],[SO]]/39.3-VLOOKUP(MYRANKS_P[[#This Row],[POS]],ReplacementLevel_P[],COLUMN(ReplacementLevel_P[SO]),FALSE)</f>
        <v>-0.13547073791348607</v>
      </c>
      <c r="V118" s="22">
        <f>((475+MYRANKS_P[[#This Row],[ER]])*9/(1192+MYRANKS_P[[#This Row],[IP]])-3.59)/-0.076-VLOOKUP(MYRANKS_P[[#This Row],[POS]],ReplacementLevel_P[],COLUMN(ReplacementLevel_P[ERA]),FALSE)</f>
        <v>-0.36203170852548039</v>
      </c>
      <c r="W118" s="22">
        <f>((1466+MYRANKS_P[[#This Row],[BB]]+MYRANKS_P[[#This Row],[H]])/(1192+MYRANKS_P[[#This Row],[IP]])-1.23)/-0.015-VLOOKUP(MYRANKS_P[[#This Row],[POS]],ReplacementLevel_P[],COLUMN(ReplacementLevel_P[WHIP]),FALSE)</f>
        <v>-0.24816799420709656</v>
      </c>
      <c r="X118" s="22">
        <f>MYRANKS_P[[#This Row],[WSGP]]+MYRANKS_P[[#This Row],[SVSGP]]+MYRANKS_P[[#This Row],[SOSGP]]+MYRANKS_P[[#This Row],[ERASGP]]+MYRANKS_P[[#This Row],[WHIPSGP]]</f>
        <v>-0.34530740434243223</v>
      </c>
    </row>
    <row r="119" spans="1:24" x14ac:dyDescent="0.25">
      <c r="A119" s="7" t="s">
        <v>18071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Row],[W]]/3.03-VLOOKUP(MYRANKS_P[[#This Row],[POS]],ReplacementLevel_P[],COLUMN(ReplacementLevel_P[W]),FALSE)</f>
        <v>-0.25970297029702971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-0.44081424936386782</v>
      </c>
      <c r="V119" s="22">
        <f>((475+MYRANKS_P[[#This Row],[ER]])*9/(1192+MYRANKS_P[[#This Row],[IP]])-3.59)/-0.076-VLOOKUP(MYRANKS_P[[#This Row],[POS]],ReplacementLevel_P[],COLUMN(ReplacementLevel_P[ERA]),FALSE)</f>
        <v>0.10975653419262188</v>
      </c>
      <c r="W119" s="22">
        <f>((1466+MYRANKS_P[[#This Row],[BB]]+MYRANKS_P[[#This Row],[H]])/(1192+MYRANKS_P[[#This Row],[IP]])-1.23)/-0.015-VLOOKUP(MYRANKS_P[[#This Row],[POS]],ReplacementLevel_P[],COLUMN(ReplacementLevel_P[WHIP]),FALSE)</f>
        <v>0.23953640715545388</v>
      </c>
      <c r="X119" s="22">
        <f>MYRANKS_P[[#This Row],[WSGP]]+MYRANKS_P[[#This Row],[SVSGP]]+MYRANKS_P[[#This Row],[SOSGP]]+MYRANKS_P[[#This Row],[ERASGP]]+MYRANKS_P[[#This Row],[WHIPSGP]]</f>
        <v>-0.35122427831282177</v>
      </c>
    </row>
    <row r="120" spans="1:24" x14ac:dyDescent="0.25">
      <c r="A120" s="7" t="s">
        <v>16989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Row],[W]]/3.03-VLOOKUP(MYRANKS_P[[#This Row],[POS]],ReplacementLevel_P[],COLUMN(ReplacementLevel_P[W]),FALSE)</f>
        <v>-0.58973597359735974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-0.61893129770992372</v>
      </c>
      <c r="V120" s="22">
        <f>((475+MYRANKS_P[[#This Row],[ER]])*9/(1192+MYRANKS_P[[#This Row],[IP]])-3.59)/-0.076-VLOOKUP(MYRANKS_P[[#This Row],[POS]],ReplacementLevel_P[],COLUMN(ReplacementLevel_P[ERA]),FALSE)</f>
        <v>0.44825895537322469</v>
      </c>
      <c r="W120" s="22">
        <f>((1466+MYRANKS_P[[#This Row],[BB]]+MYRANKS_P[[#This Row],[H]])/(1192+MYRANKS_P[[#This Row],[IP]])-1.23)/-0.015-VLOOKUP(MYRANKS_P[[#This Row],[POS]],ReplacementLevel_P[],COLUMN(ReplacementLevel_P[WHIP]),FALSE)</f>
        <v>0.3958428390367611</v>
      </c>
      <c r="X120" s="22">
        <f>MYRANKS_P[[#This Row],[WSGP]]+MYRANKS_P[[#This Row],[SVSGP]]+MYRANKS_P[[#This Row],[SOSGP]]+MYRANKS_P[[#This Row],[ERASGP]]+MYRANKS_P[[#This Row],[WHIPSGP]]</f>
        <v>-0.36456547689729768</v>
      </c>
    </row>
    <row r="121" spans="1:24" x14ac:dyDescent="0.25">
      <c r="A121" s="7" t="s">
        <v>19581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Row],[W]]/3.03-VLOOKUP(MYRANKS_P[[#This Row],[POS]],ReplacementLevel_P[],COLUMN(ReplacementLevel_P[W]),FALSE)</f>
        <v>-0.58973597359735974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0.34798982188295158</v>
      </c>
      <c r="V121" s="22">
        <f>((475+MYRANKS_P[[#This Row],[ER]])*9/(1192+MYRANKS_P[[#This Row],[IP]])-3.59)/-0.076-VLOOKUP(MYRANKS_P[[#This Row],[POS]],ReplacementLevel_P[],COLUMN(ReplacementLevel_P[ERA]),FALSE)</f>
        <v>-9.6443333464555803E-2</v>
      </c>
      <c r="W121" s="22">
        <f>((1466+MYRANKS_P[[#This Row],[BB]]+MYRANKS_P[[#This Row],[H]])/(1192+MYRANKS_P[[#This Row],[IP]])-1.23)/-0.015-VLOOKUP(MYRANKS_P[[#This Row],[POS]],ReplacementLevel_P[],COLUMN(ReplacementLevel_P[WHIP]),FALSE)</f>
        <v>-4.1964597357272093E-2</v>
      </c>
      <c r="X121" s="22">
        <f>MYRANKS_P[[#This Row],[WSGP]]+MYRANKS_P[[#This Row],[SVSGP]]+MYRANKS_P[[#This Row],[SOSGP]]+MYRANKS_P[[#This Row],[ERASGP]]+MYRANKS_P[[#This Row],[WHIPSGP]]</f>
        <v>-0.38015408253623606</v>
      </c>
    </row>
    <row r="122" spans="1:24" x14ac:dyDescent="0.25">
      <c r="A122" s="7" t="s">
        <v>19607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Row],[W]]/3.03-VLOOKUP(MYRANKS_P[[#This Row],[POS]],ReplacementLevel_P[],COLUMN(ReplacementLevel_P[W]),FALSE)</f>
        <v>-0.91976897689768977</v>
      </c>
      <c r="T122" s="22">
        <f>MYRANKS_P[[#This Row],[SV]]/9.95</f>
        <v>0</v>
      </c>
      <c r="U122" s="22">
        <f>MYRANKS_P[[#This Row],[SO]]/39.3-VLOOKUP(MYRANKS_P[[#This Row],[POS]],ReplacementLevel_P[],COLUMN(ReplacementLevel_P[SO]),FALSE)</f>
        <v>-0.31358778625954198</v>
      </c>
      <c r="V122" s="22">
        <f>((475+MYRANKS_P[[#This Row],[ER]])*9/(1192+MYRANKS_P[[#This Row],[IP]])-3.59)/-0.076-VLOOKUP(MYRANKS_P[[#This Row],[POS]],ReplacementLevel_P[],COLUMN(ReplacementLevel_P[ERA]),FALSE)</f>
        <v>0.33787903193330993</v>
      </c>
      <c r="W122" s="22">
        <f>((1466+MYRANKS_P[[#This Row],[BB]]+MYRANKS_P[[#This Row],[H]])/(1192+MYRANKS_P[[#This Row],[IP]])-1.23)/-0.015-VLOOKUP(MYRANKS_P[[#This Row],[POS]],ReplacementLevel_P[],COLUMN(ReplacementLevel_P[WHIP]),FALSE)</f>
        <v>0.45204794695231343</v>
      </c>
      <c r="X122" s="22">
        <f>MYRANKS_P[[#This Row],[WSGP]]+MYRANKS_P[[#This Row],[SVSGP]]+MYRANKS_P[[#This Row],[SOSGP]]+MYRANKS_P[[#This Row],[ERASGP]]+MYRANKS_P[[#This Row],[WHIPSGP]]</f>
        <v>-0.4434297842716084</v>
      </c>
    </row>
    <row r="123" spans="1:24" x14ac:dyDescent="0.25">
      <c r="A123" s="7" t="s">
        <v>19679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Row],[W]]/3.03-VLOOKUP(MYRANKS_P[[#This Row],[POS]],ReplacementLevel_P[],COLUMN(ReplacementLevel_P[W]),FALSE)</f>
        <v>-1.9098679867986799</v>
      </c>
      <c r="T123" s="22">
        <f>MYRANKS_P[[#This Row],[SV]]/9.95</f>
        <v>0.90452261306532666</v>
      </c>
      <c r="U123" s="22">
        <f>MYRANKS_P[[#This Row],[SO]]/39.3-VLOOKUP(MYRANKS_P[[#This Row],[POS]],ReplacementLevel_P[],COLUMN(ReplacementLevel_P[SO]),FALSE)</f>
        <v>-1.4077353689567431</v>
      </c>
      <c r="V123" s="22">
        <f>((475+MYRANKS_P[[#This Row],[ER]])*9/(1192+MYRANKS_P[[#This Row],[IP]])-3.59)/-0.076-VLOOKUP(MYRANKS_P[[#This Row],[POS]],ReplacementLevel_P[],COLUMN(ReplacementLevel_P[ERA]),FALSE)</f>
        <v>1.1742518887435092</v>
      </c>
      <c r="W123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23" s="22">
        <f>MYRANKS_P[[#This Row],[WSGP]]+MYRANKS_P[[#This Row],[SVSGP]]+MYRANKS_P[[#This Row],[SOSGP]]+MYRANKS_P[[#This Row],[ERASGP]]+MYRANKS_P[[#This Row],[WHIPSGP]]</f>
        <v>-0.475909848333115</v>
      </c>
    </row>
    <row r="124" spans="1:24" x14ac:dyDescent="0.25">
      <c r="A124" s="7" t="s">
        <v>20656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Row],[W]]/3.03-VLOOKUP(MYRANKS_P[[#This Row],[POS]],ReplacementLevel_P[],COLUMN(ReplacementLevel_P[W]),FALSE)</f>
        <v>-0.91976897689768977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-0.26269720101781191</v>
      </c>
      <c r="V124" s="22">
        <f>((475+MYRANKS_P[[#This Row],[ER]])*9/(1192+MYRANKS_P[[#This Row],[IP]])-3.59)/-0.076-VLOOKUP(MYRANKS_P[[#This Row],[POS]],ReplacementLevel_P[],COLUMN(ReplacementLevel_P[ERA]),FALSE)</f>
        <v>0.39199242363181869</v>
      </c>
      <c r="W124" s="22">
        <f>((1466+MYRANKS_P[[#This Row],[BB]]+MYRANKS_P[[#This Row],[H]])/(1192+MYRANKS_P[[#This Row],[IP]])-1.23)/-0.015-VLOOKUP(MYRANKS_P[[#This Row],[POS]],ReplacementLevel_P[],COLUMN(ReplacementLevel_P[WHIP]),FALSE)</f>
        <v>0.28684022460438319</v>
      </c>
      <c r="X124" s="22">
        <f>MYRANKS_P[[#This Row],[WSGP]]+MYRANKS_P[[#This Row],[SVSGP]]+MYRANKS_P[[#This Row],[SOSGP]]+MYRANKS_P[[#This Row],[ERASGP]]+MYRANKS_P[[#This Row],[WHIPSGP]]</f>
        <v>-0.50363352967929986</v>
      </c>
    </row>
    <row r="125" spans="1:24" x14ac:dyDescent="0.25">
      <c r="A125" s="7" t="s">
        <v>18439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Row],[W]]/3.03-VLOOKUP(MYRANKS_P[[#This Row],[POS]],ReplacementLevel_P[],COLUMN(ReplacementLevel_P[W]),FALSE)</f>
        <v>-0.25970297029702971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-8.2442748091602347E-3</v>
      </c>
      <c r="V125" s="22">
        <f>((475+MYRANKS_P[[#This Row],[ER]])*9/(1192+MYRANKS_P[[#This Row],[IP]])-3.59)/-0.076-VLOOKUP(MYRANKS_P[[#This Row],[POS]],ReplacementLevel_P[],COLUMN(ReplacementLevel_P[ERA]),FALSE)</f>
        <v>-0.23744394618834497</v>
      </c>
      <c r="W125" s="22">
        <f>((1466+MYRANKS_P[[#This Row],[BB]]+MYRANKS_P[[#This Row],[H]])/(1192+MYRANKS_P[[#This Row],[IP]])-1.23)/-0.015-VLOOKUP(MYRANKS_P[[#This Row],[POS]],ReplacementLevel_P[],COLUMN(ReplacementLevel_P[WHIP]),FALSE)</f>
        <v>-2.9815645241648037E-2</v>
      </c>
      <c r="X125" s="22">
        <f>MYRANKS_P[[#This Row],[WSGP]]+MYRANKS_P[[#This Row],[SVSGP]]+MYRANKS_P[[#This Row],[SOSGP]]+MYRANKS_P[[#This Row],[ERASGP]]+MYRANKS_P[[#This Row],[WHIPSGP]]</f>
        <v>-0.53520683653618295</v>
      </c>
    </row>
    <row r="126" spans="1:24" x14ac:dyDescent="0.25">
      <c r="A126" s="7" t="s">
        <v>17094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Row],[W]]/3.03-VLOOKUP(MYRANKS_P[[#This Row],[POS]],ReplacementLevel_P[],COLUMN(ReplacementLevel_P[W]),FALSE)</f>
        <v>-0.91976897689768977</v>
      </c>
      <c r="T126" s="22">
        <f>MYRANKS_P[[#This Row],[SV]]/9.95</f>
        <v>0</v>
      </c>
      <c r="U126" s="22">
        <f>MYRANKS_P[[#This Row],[SO]]/39.3-VLOOKUP(MYRANKS_P[[#This Row],[POS]],ReplacementLevel_P[],COLUMN(ReplacementLevel_P[SO]),FALSE)</f>
        <v>-0.56804071246819321</v>
      </c>
      <c r="V126" s="22">
        <f>((475+MYRANKS_P[[#This Row],[ER]])*9/(1192+MYRANKS_P[[#This Row],[IP]])-3.59)/-0.076-VLOOKUP(MYRANKS_P[[#This Row],[POS]],ReplacementLevel_P[],COLUMN(ReplacementLevel_P[ERA]),FALSE)</f>
        <v>0.33641765704584004</v>
      </c>
      <c r="W126" s="22">
        <f>((1466+MYRANKS_P[[#This Row],[BB]]+MYRANKS_P[[#This Row],[H]])/(1192+MYRANKS_P[[#This Row],[IP]])-1.23)/-0.015-VLOOKUP(MYRANKS_P[[#This Row],[POS]],ReplacementLevel_P[],COLUMN(ReplacementLevel_P[WHIP]),FALSE)</f>
        <v>0.59633384536609713</v>
      </c>
      <c r="X126" s="22">
        <f>MYRANKS_P[[#This Row],[WSGP]]+MYRANKS_P[[#This Row],[SVSGP]]+MYRANKS_P[[#This Row],[SOSGP]]+MYRANKS_P[[#This Row],[ERASGP]]+MYRANKS_P[[#This Row],[WHIPSGP]]</f>
        <v>-0.55505818695394593</v>
      </c>
    </row>
    <row r="127" spans="1:24" x14ac:dyDescent="0.25">
      <c r="A127" s="7" t="s">
        <v>20220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Row],[W]]/3.03-VLOOKUP(MYRANKS_P[[#This Row],[POS]],ReplacementLevel_P[],COLUMN(ReplacementLevel_P[W]),FALSE)</f>
        <v>-0.58973597359735974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-0.28814249363867672</v>
      </c>
      <c r="V127" s="22">
        <f>((475+MYRANKS_P[[#This Row],[ER]])*9/(1192+MYRANKS_P[[#This Row],[IP]])-3.59)/-0.076-VLOOKUP(MYRANKS_P[[#This Row],[POS]],ReplacementLevel_P[],COLUMN(ReplacementLevel_P[ERA]),FALSE)</f>
        <v>5.1514059120399747E-2</v>
      </c>
      <c r="W127" s="22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127" s="22">
        <f>MYRANKS_P[[#This Row],[WSGP]]+MYRANKS_P[[#This Row],[SVSGP]]+MYRANKS_P[[#This Row],[SOSGP]]+MYRANKS_P[[#This Row],[ERASGP]]+MYRANKS_P[[#This Row],[WHIPSGP]]</f>
        <v>-0.59476623459966083</v>
      </c>
    </row>
    <row r="128" spans="1:24" x14ac:dyDescent="0.25">
      <c r="A128" s="7" t="s">
        <v>19538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Row],[W]]/3.03-VLOOKUP(MYRANKS_P[[#This Row],[POS]],ReplacementLevel_P[],COLUMN(ReplacementLevel_P[W]),FALSE)</f>
        <v>-0.58973597359735974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-0.3899236641221373</v>
      </c>
      <c r="V128" s="22">
        <f>((475+MYRANKS_P[[#This Row],[ER]])*9/(1192+MYRANKS_P[[#This Row],[IP]])-3.59)/-0.076-VLOOKUP(MYRANKS_P[[#This Row],[POS]],ReplacementLevel_P[],COLUMN(ReplacementLevel_P[ERA]),FALSE)</f>
        <v>8.5636801928482775E-2</v>
      </c>
      <c r="W128" s="22">
        <f>((1466+MYRANKS_P[[#This Row],[BB]]+MYRANKS_P[[#This Row],[H]])/(1192+MYRANKS_P[[#This Row],[IP]])-1.23)/-0.015-VLOOKUP(MYRANKS_P[[#This Row],[POS]],ReplacementLevel_P[],COLUMN(ReplacementLevel_P[WHIP]),FALSE)</f>
        <v>0.28458015267175829</v>
      </c>
      <c r="X128" s="22">
        <f>MYRANKS_P[[#This Row],[WSGP]]+MYRANKS_P[[#This Row],[SVSGP]]+MYRANKS_P[[#This Row],[SOSGP]]+MYRANKS_P[[#This Row],[ERASGP]]+MYRANKS_P[[#This Row],[WHIPSGP]]</f>
        <v>-0.60944268311925598</v>
      </c>
    </row>
    <row r="129" spans="1:24" x14ac:dyDescent="0.25">
      <c r="A129" s="7" t="s">
        <v>18761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Row],[W]]/3.03-VLOOKUP(MYRANKS_P[[#This Row],[POS]],ReplacementLevel_P[],COLUMN(ReplacementLevel_P[W]),FALSE)</f>
        <v>7.0330033003300763E-2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0.70422391857506383</v>
      </c>
      <c r="V129" s="22">
        <f>((475+MYRANKS_P[[#This Row],[ER]])*9/(1192+MYRANKS_P[[#This Row],[IP]])-3.59)/-0.076-VLOOKUP(MYRANKS_P[[#This Row],[POS]],ReplacementLevel_P[],COLUMN(ReplacementLevel_P[ERA]),FALSE)</f>
        <v>-0.63894002088247703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-0.78397256918931679</v>
      </c>
      <c r="X129" s="22">
        <f>MYRANKS_P[[#This Row],[WSGP]]+MYRANKS_P[[#This Row],[SVSGP]]+MYRANKS_P[[#This Row],[SOSGP]]+MYRANKS_P[[#This Row],[ERASGP]]+MYRANKS_P[[#This Row],[WHIPSGP]]</f>
        <v>-0.64835863849342923</v>
      </c>
    </row>
    <row r="130" spans="1:24" x14ac:dyDescent="0.25">
      <c r="A130" s="7" t="s">
        <v>18981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Row],[W]]/3.03-VLOOKUP(MYRANKS_P[[#This Row],[POS]],ReplacementLevel_P[],COLUMN(ReplacementLevel_P[W]),FALSE)</f>
        <v>-1.9098679867986799</v>
      </c>
      <c r="T130" s="22">
        <f>MYRANKS_P[[#This Row],[SV]]/9.95</f>
        <v>1.1055276381909549</v>
      </c>
      <c r="U130" s="22">
        <f>MYRANKS_P[[#This Row],[SO]]/39.3-VLOOKUP(MYRANKS_P[[#This Row],[POS]],ReplacementLevel_P[],COLUMN(ReplacementLevel_P[SO]),FALSE)</f>
        <v>-1.5095165394402037</v>
      </c>
      <c r="V130" s="22">
        <f>((475+MYRANKS_P[[#This Row],[ER]])*9/(1192+MYRANKS_P[[#This Row],[IP]])-3.59)/-0.076-VLOOKUP(MYRANKS_P[[#This Row],[POS]],ReplacementLevel_P[],COLUMN(ReplacementLevel_P[ERA]),FALSE)</f>
        <v>1.022064777327931</v>
      </c>
      <c r="W130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130" s="22">
        <f>MYRANKS_P[[#This Row],[WSGP]]+MYRANKS_P[[#This Row],[SVSGP]]+MYRANKS_P[[#This Row],[SOSGP]]+MYRANKS_P[[#This Row],[ERASGP]]+MYRANKS_P[[#This Row],[WHIPSGP]]</f>
        <v>-0.67674937567726778</v>
      </c>
    </row>
    <row r="131" spans="1:24" x14ac:dyDescent="0.25">
      <c r="A131" s="7" t="s">
        <v>18699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Row],[W]]/3.03-VLOOKUP(MYRANKS_P[[#This Row],[POS]],ReplacementLevel_P[],COLUMN(ReplacementLevel_P[W]),FALSE)</f>
        <v>-0.25970297029702971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-3.3689567430025491E-2</v>
      </c>
      <c r="V131" s="22">
        <f>((475+MYRANKS_P[[#This Row],[ER]])*9/(1192+MYRANKS_P[[#This Row],[IP]])-3.59)/-0.076-VLOOKUP(MYRANKS_P[[#This Row],[POS]],ReplacementLevel_P[],COLUMN(ReplacementLevel_P[ERA]),FALSE)</f>
        <v>-0.17830852186145008</v>
      </c>
      <c r="W13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31" s="22">
        <f>MYRANKS_P[[#This Row],[WSGP]]+MYRANKS_P[[#This Row],[SVSGP]]+MYRANKS_P[[#This Row],[SOSGP]]+MYRANKS_P[[#This Row],[ERASGP]]+MYRANKS_P[[#This Row],[WHIPSGP]]</f>
        <v>-0.73943676857143492</v>
      </c>
    </row>
    <row r="132" spans="1:24" x14ac:dyDescent="0.25">
      <c r="A132" s="7" t="s">
        <v>20636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Row],[W]]/3.03-VLOOKUP(MYRANKS_P[[#This Row],[POS]],ReplacementLevel_P[],COLUMN(ReplacementLevel_P[W]),FALSE)</f>
        <v>-2.2399009900990099</v>
      </c>
      <c r="T132" s="22">
        <f>MYRANKS_P[[#This Row],[SV]]/9.95</f>
        <v>1.6080402010050252</v>
      </c>
      <c r="U132" s="22">
        <f>MYRANKS_P[[#This Row],[SO]]/39.3-VLOOKUP(MYRANKS_P[[#This Row],[POS]],ReplacementLevel_P[],COLUMN(ReplacementLevel_P[SO]),FALSE)</f>
        <v>-1.3568447837150128</v>
      </c>
      <c r="V132" s="22">
        <f>((475+MYRANKS_P[[#This Row],[ER]])*9/(1192+MYRANKS_P[[#This Row],[IP]])-3.59)/-0.076-VLOOKUP(MYRANKS_P[[#This Row],[POS]],ReplacementLevel_P[],COLUMN(ReplacementLevel_P[ERA]),FALSE)</f>
        <v>0.75643744191940332</v>
      </c>
      <c r="W132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132" s="22">
        <f>MYRANKS_P[[#This Row],[WSGP]]+MYRANKS_P[[#This Row],[SVSGP]]+MYRANKS_P[[#This Row],[SOSGP]]+MYRANKS_P[[#This Row],[ERASGP]]+MYRANKS_P[[#This Row],[WHIPSGP]]</f>
        <v>-0.74927187620794145</v>
      </c>
    </row>
    <row r="133" spans="1:24" x14ac:dyDescent="0.25">
      <c r="A133" s="7" t="s">
        <v>18535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Row],[W]]/3.03-VLOOKUP(MYRANKS_P[[#This Row],[POS]],ReplacementLevel_P[],COLUMN(ReplacementLevel_P[W]),FALSE)</f>
        <v>-1.9098679867986799</v>
      </c>
      <c r="T133" s="22">
        <f>MYRANKS_P[[#This Row],[SV]]/9.95</f>
        <v>0</v>
      </c>
      <c r="U133" s="22">
        <f>MYRANKS_P[[#This Row],[SO]]/39.3-VLOOKUP(MYRANKS_P[[#This Row],[POS]],ReplacementLevel_P[],COLUMN(ReplacementLevel_P[SO]),FALSE)</f>
        <v>-1.0006106870229008</v>
      </c>
      <c r="V133" s="22">
        <f>((475+MYRANKS_P[[#This Row],[ER]])*9/(1192+MYRANKS_P[[#This Row],[IP]])-3.59)/-0.076-VLOOKUP(MYRANKS_P[[#This Row],[POS]],ReplacementLevel_P[],COLUMN(ReplacementLevel_P[ERA]),FALSE)</f>
        <v>1.2493721292823685</v>
      </c>
      <c r="W133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33" s="22">
        <f>MYRANKS_P[[#This Row],[WSGP]]+MYRANKS_P[[#This Row],[SVSGP]]+MYRANKS_P[[#This Row],[SOSGP]]+MYRANKS_P[[#This Row],[ERASGP]]+MYRANKS_P[[#This Row],[WHIPSGP]]</f>
        <v>-0.76669501531582918</v>
      </c>
    </row>
    <row r="134" spans="1:24" x14ac:dyDescent="0.25">
      <c r="A134" s="7" t="s">
        <v>18367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Row],[W]]/3.03-VLOOKUP(MYRANKS_P[[#This Row],[POS]],ReplacementLevel_P[],COLUMN(ReplacementLevel_P[W]),FALSE)</f>
        <v>-0.58973597359735974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-0.5425954198473284</v>
      </c>
      <c r="V134" s="22">
        <f>((475+MYRANKS_P[[#This Row],[ER]])*9/(1192+MYRANKS_P[[#This Row],[IP]])-3.59)/-0.076-VLOOKUP(MYRANKS_P[[#This Row],[POS]],ReplacementLevel_P[],COLUMN(ReplacementLevel_P[ERA]),FALSE)</f>
        <v>1.7598434629819248E-2</v>
      </c>
      <c r="W134" s="22">
        <f>((1466+MYRANKS_P[[#This Row],[BB]]+MYRANKS_P[[#This Row],[H]])/(1192+MYRANKS_P[[#This Row],[IP]])-1.23)/-0.015-VLOOKUP(MYRANKS_P[[#This Row],[POS]],ReplacementLevel_P[],COLUMN(ReplacementLevel_P[WHIP]),FALSE)</f>
        <v>0.33068285280728538</v>
      </c>
      <c r="X134" s="22">
        <f>MYRANKS_P[[#This Row],[WSGP]]+MYRANKS_P[[#This Row],[SVSGP]]+MYRANKS_P[[#This Row],[SOSGP]]+MYRANKS_P[[#This Row],[ERASGP]]+MYRANKS_P[[#This Row],[WHIPSGP]]</f>
        <v>-0.78405010600758351</v>
      </c>
    </row>
    <row r="135" spans="1:24" x14ac:dyDescent="0.25">
      <c r="A135" s="7" t="s">
        <v>20612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Row],[W]]/3.03-VLOOKUP(MYRANKS_P[[#This Row],[POS]],ReplacementLevel_P[],COLUMN(ReplacementLevel_P[W]),FALSE)</f>
        <v>0.40036303630363079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6.809160305343509E-2</v>
      </c>
      <c r="V135" s="22">
        <f>((475+MYRANKS_P[[#This Row],[ER]])*9/(1192+MYRANKS_P[[#This Row],[IP]])-3.59)/-0.076-VLOOKUP(MYRANKS_P[[#This Row],[POS]],ReplacementLevel_P[],COLUMN(ReplacementLevel_P[ERA]),FALSE)</f>
        <v>-0.98312963104422912</v>
      </c>
      <c r="W135" s="22">
        <f>((1466+MYRANKS_P[[#This Row],[BB]]+MYRANKS_P[[#This Row],[H]])/(1192+MYRANKS_P[[#This Row],[IP]])-1.23)/-0.015-VLOOKUP(MYRANKS_P[[#This Row],[POS]],ReplacementLevel_P[],COLUMN(ReplacementLevel_P[WHIP]),FALSE)</f>
        <v>-0.28400580551524113</v>
      </c>
      <c r="X135" s="22">
        <f>MYRANKS_P[[#This Row],[WSGP]]+MYRANKS_P[[#This Row],[SVSGP]]+MYRANKS_P[[#This Row],[SOSGP]]+MYRANKS_P[[#This Row],[ERASGP]]+MYRANKS_P[[#This Row],[WHIPSGP]]</f>
        <v>-0.79868079720240437</v>
      </c>
    </row>
    <row r="136" spans="1:24" x14ac:dyDescent="0.25">
      <c r="A136" s="7" t="s">
        <v>20604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Row],[W]]/3.03-VLOOKUP(MYRANKS_P[[#This Row],[POS]],ReplacementLevel_P[],COLUMN(ReplacementLevel_P[W]),FALSE)</f>
        <v>-2.5699339933993399</v>
      </c>
      <c r="T136" s="22">
        <f>MYRANKS_P[[#This Row],[SV]]/9.95</f>
        <v>2.2110552763819098</v>
      </c>
      <c r="U136" s="22">
        <f>MYRANKS_P[[#This Row],[SO]]/39.3-VLOOKUP(MYRANKS_P[[#This Row],[POS]],ReplacementLevel_P[],COLUMN(ReplacementLevel_P[SO]),FALSE)</f>
        <v>-1.7385241730279899</v>
      </c>
      <c r="V136" s="22">
        <f>((475+MYRANKS_P[[#This Row],[ER]])*9/(1192+MYRANKS_P[[#This Row],[IP]])-3.59)/-0.076-VLOOKUP(MYRANKS_P[[#This Row],[POS]],ReplacementLevel_P[],COLUMN(ReplacementLevel_P[ERA]),FALSE)</f>
        <v>0.77600017060479243</v>
      </c>
      <c r="W136" s="22">
        <f>((1466+MYRANKS_P[[#This Row],[BB]]+MYRANKS_P[[#This Row],[H]])/(1192+MYRANKS_P[[#This Row],[IP]])-1.23)/-0.015-VLOOKUP(MYRANKS_P[[#This Row],[POS]],ReplacementLevel_P[],COLUMN(ReplacementLevel_P[WHIP]),FALSE)</f>
        <v>0.49210156672069733</v>
      </c>
      <c r="X136" s="22">
        <f>MYRANKS_P[[#This Row],[WSGP]]+MYRANKS_P[[#This Row],[SVSGP]]+MYRANKS_P[[#This Row],[SOSGP]]+MYRANKS_P[[#This Row],[ERASGP]]+MYRANKS_P[[#This Row],[WHIPSGP]]</f>
        <v>-0.82930115271993055</v>
      </c>
    </row>
    <row r="137" spans="1:24" x14ac:dyDescent="0.25">
      <c r="A137" s="7" t="s">
        <v>19278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Row],[W]]/3.03-VLOOKUP(MYRANKS_P[[#This Row],[POS]],ReplacementLevel_P[],COLUMN(ReplacementLevel_P[W]),FALSE)</f>
        <v>-0.58973597359735974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-0.23725190839694665</v>
      </c>
      <c r="V137" s="22">
        <f>((475+MYRANKS_P[[#This Row],[ER]])*9/(1192+MYRANKS_P[[#This Row],[IP]])-3.59)/-0.076-VLOOKUP(MYRANKS_P[[#This Row],[POS]],ReplacementLevel_P[],COLUMN(ReplacementLevel_P[ERA]),FALSE)</f>
        <v>-0.1191695378400861</v>
      </c>
      <c r="W137" s="22">
        <f>((1466+MYRANKS_P[[#This Row],[BB]]+MYRANKS_P[[#This Row],[H]])/(1192+MYRANKS_P[[#This Row],[IP]])-1.23)/-0.015-VLOOKUP(MYRANKS_P[[#This Row],[POS]],ReplacementLevel_P[],COLUMN(ReplacementLevel_P[WHIP]),FALSE)</f>
        <v>0.11100075244544916</v>
      </c>
      <c r="X137" s="22">
        <f>MYRANKS_P[[#This Row],[WSGP]]+MYRANKS_P[[#This Row],[SVSGP]]+MYRANKS_P[[#This Row],[SOSGP]]+MYRANKS_P[[#This Row],[ERASGP]]+MYRANKS_P[[#This Row],[WHIPSGP]]</f>
        <v>-0.83515666738894334</v>
      </c>
    </row>
    <row r="138" spans="1:24" x14ac:dyDescent="0.25">
      <c r="A138" s="7" t="s">
        <v>17646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Row],[W]]/3.03-VLOOKUP(MYRANKS_P[[#This Row],[POS]],ReplacementLevel_P[],COLUMN(ReplacementLevel_P[W]),FALSE)</f>
        <v>-1.9098679867986799</v>
      </c>
      <c r="T138" s="22">
        <f>MYRANKS_P[[#This Row],[SV]]/9.95</f>
        <v>0</v>
      </c>
      <c r="U138" s="22">
        <f>MYRANKS_P[[#This Row],[SO]]/39.3-VLOOKUP(MYRANKS_P[[#This Row],[POS]],ReplacementLevel_P[],COLUMN(ReplacementLevel_P[SO]),FALSE)</f>
        <v>-0.92427480916030547</v>
      </c>
      <c r="V138" s="22">
        <f>((475+MYRANKS_P[[#This Row],[ER]])*9/(1192+MYRANKS_P[[#This Row],[IP]])-3.59)/-0.076-VLOOKUP(MYRANKS_P[[#This Row],[POS]],ReplacementLevel_P[],COLUMN(ReplacementLevel_P[ERA]),FALSE)</f>
        <v>1.190218075068145</v>
      </c>
      <c r="W138" s="22">
        <f>((1466+MYRANKS_P[[#This Row],[BB]]+MYRANKS_P[[#This Row],[H]])/(1192+MYRANKS_P[[#This Row],[IP]])-1.23)/-0.015-VLOOKUP(MYRANKS_P[[#This Row],[POS]],ReplacementLevel_P[],COLUMN(ReplacementLevel_P[WHIP]),FALSE)</f>
        <v>0.80828685258963917</v>
      </c>
      <c r="X138" s="22">
        <f>MYRANKS_P[[#This Row],[WSGP]]+MYRANKS_P[[#This Row],[SVSGP]]+MYRANKS_P[[#This Row],[SOSGP]]+MYRANKS_P[[#This Row],[ERASGP]]+MYRANKS_P[[#This Row],[WHIPSGP]]</f>
        <v>-0.83563786830120113</v>
      </c>
    </row>
    <row r="139" spans="1:24" x14ac:dyDescent="0.25">
      <c r="A139" s="7" t="s">
        <v>20238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Row],[W]]/3.03-VLOOKUP(MYRANKS_P[[#This Row],[POS]],ReplacementLevel_P[],COLUMN(ReplacementLevel_P[W]),FALSE)</f>
        <v>7.0330033003300763E-2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1.7201017811705022E-2</v>
      </c>
      <c r="V139" s="22">
        <f>((475+MYRANKS_P[[#This Row],[ER]])*9/(1192+MYRANKS_P[[#This Row],[IP]])-3.59)/-0.076-VLOOKUP(MYRANKS_P[[#This Row],[POS]],ReplacementLevel_P[],COLUMN(ReplacementLevel_P[ERA]),FALSE)</f>
        <v>-0.69504711560561117</v>
      </c>
      <c r="W139" s="22">
        <f>((1466+MYRANKS_P[[#This Row],[BB]]+MYRANKS_P[[#This Row],[H]])/(1192+MYRANKS_P[[#This Row],[IP]])-1.23)/-0.015-VLOOKUP(MYRANKS_P[[#This Row],[POS]],ReplacementLevel_P[],COLUMN(ReplacementLevel_P[WHIP]),FALSE)</f>
        <v>-0.23499272197962784</v>
      </c>
      <c r="X139" s="22">
        <f>MYRANKS_P[[#This Row],[WSGP]]+MYRANKS_P[[#This Row],[SVSGP]]+MYRANKS_P[[#This Row],[SOSGP]]+MYRANKS_P[[#This Row],[ERASGP]]+MYRANKS_P[[#This Row],[WHIPSGP]]</f>
        <v>-0.84250878677023322</v>
      </c>
    </row>
    <row r="140" spans="1:24" x14ac:dyDescent="0.25">
      <c r="A140" s="7" t="s">
        <v>20392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Row],[W]]/3.03-VLOOKUP(MYRANKS_P[[#This Row],[POS]],ReplacementLevel_P[],COLUMN(ReplacementLevel_P[W]),FALSE)</f>
        <v>-2.2399009900990099</v>
      </c>
      <c r="T140" s="22">
        <f>MYRANKS_P[[#This Row],[SV]]/9.95</f>
        <v>1.0050251256281408</v>
      </c>
      <c r="U140" s="22">
        <f>MYRANKS_P[[#This Row],[SO]]/39.3-VLOOKUP(MYRANKS_P[[#This Row],[POS]],ReplacementLevel_P[],COLUMN(ReplacementLevel_P[SO]),FALSE)</f>
        <v>-1.5095165394402037</v>
      </c>
      <c r="V140" s="22">
        <f>((475+MYRANKS_P[[#This Row],[ER]])*9/(1192+MYRANKS_P[[#This Row],[IP]])-3.59)/-0.076-VLOOKUP(MYRANKS_P[[#This Row],[POS]],ReplacementLevel_P[],COLUMN(ReplacementLevel_P[ERA]),FALSE)</f>
        <v>1.0807398932112888</v>
      </c>
      <c r="W140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140" s="22">
        <f>MYRANKS_P[[#This Row],[WSGP]]+MYRANKS_P[[#This Row],[SVSGP]]+MYRANKS_P[[#This Row],[SOSGP]]+MYRANKS_P[[#This Row],[ERASGP]]+MYRANKS_P[[#This Row],[WHIPSGP]]</f>
        <v>-0.85557951016301104</v>
      </c>
    </row>
    <row r="141" spans="1:24" x14ac:dyDescent="0.25">
      <c r="A141" s="7" t="s">
        <v>20094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Row],[W]]/3.03-VLOOKUP(MYRANKS_P[[#This Row],[POS]],ReplacementLevel_P[],COLUMN(ReplacementLevel_P[W]),FALSE)</f>
        <v>0.40036303630363079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0.47521628498727742</v>
      </c>
      <c r="V141" s="22">
        <f>((475+MYRANKS_P[[#This Row],[ER]])*9/(1192+MYRANKS_P[[#This Row],[IP]])-3.59)/-0.076-VLOOKUP(MYRANKS_P[[#This Row],[POS]],ReplacementLevel_P[],COLUMN(ReplacementLevel_P[ERA]),FALSE)</f>
        <v>-0.62903950247610541</v>
      </c>
      <c r="W141" s="22">
        <f>((1466+MYRANKS_P[[#This Row],[BB]]+MYRANKS_P[[#This Row],[H]])/(1192+MYRANKS_P[[#This Row],[IP]])-1.23)/-0.015-VLOOKUP(MYRANKS_P[[#This Row],[POS]],ReplacementLevel_P[],COLUMN(ReplacementLevel_P[WHIP]),FALSE)</f>
        <v>-1.1462582056892838</v>
      </c>
      <c r="X141" s="22">
        <f>MYRANKS_P[[#This Row],[WSGP]]+MYRANKS_P[[#This Row],[SVSGP]]+MYRANKS_P[[#This Row],[SOSGP]]+MYRANKS_P[[#This Row],[ERASGP]]+MYRANKS_P[[#This Row],[WHIPSGP]]</f>
        <v>-0.89971838687448102</v>
      </c>
    </row>
    <row r="142" spans="1:24" x14ac:dyDescent="0.25">
      <c r="A142" s="7" t="s">
        <v>19186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Row],[W]]/3.03-VLOOKUP(MYRANKS_P[[#This Row],[POS]],ReplacementLevel_P[],COLUMN(ReplacementLevel_P[W]),FALSE)</f>
        <v>-1.9098679867986799</v>
      </c>
      <c r="T142" s="22">
        <f>MYRANKS_P[[#This Row],[SV]]/9.95</f>
        <v>0</v>
      </c>
      <c r="U142" s="22">
        <f>MYRANKS_P[[#This Row],[SO]]/39.3-VLOOKUP(MYRANKS_P[[#This Row],[POS]],ReplacementLevel_P[],COLUMN(ReplacementLevel_P[SO]),FALSE)</f>
        <v>-1.3059541984732825</v>
      </c>
      <c r="V142" s="22">
        <f>((475+MYRANKS_P[[#This Row],[ER]])*9/(1192+MYRANKS_P[[#This Row],[IP]])-3.59)/-0.076-VLOOKUP(MYRANKS_P[[#This Row],[POS]],ReplacementLevel_P[],COLUMN(ReplacementLevel_P[ERA]),FALSE)</f>
        <v>1.2891249207355708</v>
      </c>
      <c r="W142" s="22">
        <f>((1466+MYRANKS_P[[#This Row],[BB]]+MYRANKS_P[[#This Row],[H]])/(1192+MYRANKS_P[[#This Row],[IP]])-1.23)/-0.015-VLOOKUP(MYRANKS_P[[#This Row],[POS]],ReplacementLevel_P[],COLUMN(ReplacementLevel_P[WHIP]),FALSE)</f>
        <v>1.0058366800535408</v>
      </c>
      <c r="X142" s="22">
        <f>MYRANKS_P[[#This Row],[WSGP]]+MYRANKS_P[[#This Row],[SVSGP]]+MYRANKS_P[[#This Row],[SOSGP]]+MYRANKS_P[[#This Row],[ERASGP]]+MYRANKS_P[[#This Row],[WHIPSGP]]</f>
        <v>-0.9208605844828508</v>
      </c>
    </row>
    <row r="143" spans="1:24" x14ac:dyDescent="0.25">
      <c r="A143" s="7" t="s">
        <v>20029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Row],[W]]/3.03-VLOOKUP(MYRANKS_P[[#This Row],[POS]],ReplacementLevel_P[],COLUMN(ReplacementLevel_P[W]),FALSE)</f>
        <v>-2.2399009900990099</v>
      </c>
      <c r="T143" s="22">
        <f>MYRANKS_P[[#This Row],[SV]]/9.95</f>
        <v>0.4020100502512563</v>
      </c>
      <c r="U143" s="22">
        <f>MYRANKS_P[[#This Row],[SO]]/39.3-VLOOKUP(MYRANKS_P[[#This Row],[POS]],ReplacementLevel_P[],COLUMN(ReplacementLevel_P[SO]),FALSE)</f>
        <v>-1.1787277353689567</v>
      </c>
      <c r="V143" s="22">
        <f>((475+MYRANKS_P[[#This Row],[ER]])*9/(1192+MYRANKS_P[[#This Row],[IP]])-3.59)/-0.076-VLOOKUP(MYRANKS_P[[#This Row],[POS]],ReplacementLevel_P[],COLUMN(ReplacementLevel_P[ERA]),FALSE)</f>
        <v>1.2138269043485579</v>
      </c>
      <c r="W143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143" s="22">
        <f>MYRANKS_P[[#This Row],[WSGP]]+MYRANKS_P[[#This Row],[SVSGP]]+MYRANKS_P[[#This Row],[SOSGP]]+MYRANKS_P[[#This Row],[ERASGP]]+MYRANKS_P[[#This Row],[WHIPSGP]]</f>
        <v>-0.92869147588289713</v>
      </c>
    </row>
    <row r="144" spans="1:24" x14ac:dyDescent="0.25">
      <c r="A144" s="7" t="s">
        <v>17041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Row],[W]]/3.03-VLOOKUP(MYRANKS_P[[#This Row],[POS]],ReplacementLevel_P[],COLUMN(ReplacementLevel_P[W]),FALSE)</f>
        <v>0.40036303630363079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-8.2442748091602347E-3</v>
      </c>
      <c r="V144" s="22">
        <f>((475+MYRANKS_P[[#This Row],[ER]])*9/(1192+MYRANKS_P[[#This Row],[IP]])-3.59)/-0.076-VLOOKUP(MYRANKS_P[[#This Row],[POS]],ReplacementLevel_P[],COLUMN(ReplacementLevel_P[ERA]),FALSE)</f>
        <v>-1.1192950650738522</v>
      </c>
      <c r="W144" s="22">
        <f>((1466+MYRANKS_P[[#This Row],[BB]]+MYRANKS_P[[#This Row],[H]])/(1192+MYRANKS_P[[#This Row],[IP]])-1.23)/-0.015-VLOOKUP(MYRANKS_P[[#This Row],[POS]],ReplacementLevel_P[],COLUMN(ReplacementLevel_P[WHIP]),FALSE)</f>
        <v>-0.22369833212473622</v>
      </c>
      <c r="X144" s="22">
        <f>MYRANKS_P[[#This Row],[WSGP]]+MYRANKS_P[[#This Row],[SVSGP]]+MYRANKS_P[[#This Row],[SOSGP]]+MYRANKS_P[[#This Row],[ERASGP]]+MYRANKS_P[[#This Row],[WHIPSGP]]</f>
        <v>-0.9508746357041179</v>
      </c>
    </row>
    <row r="145" spans="1:24" x14ac:dyDescent="0.25">
      <c r="A145" s="7" t="s">
        <v>19063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Row],[W]]/3.03-VLOOKUP(MYRANKS_P[[#This Row],[POS]],ReplacementLevel_P[],COLUMN(ReplacementLevel_P[W]),FALSE)</f>
        <v>-1.2498019801980196</v>
      </c>
      <c r="T145" s="22">
        <f>MYRANKS_P[[#This Row],[SV]]/9.95</f>
        <v>0</v>
      </c>
      <c r="U145" s="22">
        <f>MYRANKS_P[[#This Row],[SO]]/39.3-VLOOKUP(MYRANKS_P[[#This Row],[POS]],ReplacementLevel_P[],COLUMN(ReplacementLevel_P[SO]),FALSE)</f>
        <v>-1.026055979643766</v>
      </c>
      <c r="V145" s="22">
        <f>((475+MYRANKS_P[[#This Row],[ER]])*9/(1192+MYRANKS_P[[#This Row],[IP]])-3.59)/-0.076-VLOOKUP(MYRANKS_P[[#This Row],[POS]],ReplacementLevel_P[],COLUMN(ReplacementLevel_P[ERA]),FALSE)</f>
        <v>0.88404490246595202</v>
      </c>
      <c r="W145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45" s="22">
        <f>MYRANKS_P[[#This Row],[WSGP]]+MYRANKS_P[[#This Row],[SVSGP]]+MYRANKS_P[[#This Row],[SOSGP]]+MYRANKS_P[[#This Row],[ERASGP]]+MYRANKS_P[[#This Row],[WHIPSGP]]</f>
        <v>-0.97749552305830112</v>
      </c>
    </row>
    <row r="146" spans="1:24" x14ac:dyDescent="0.25">
      <c r="A146" s="7" t="s">
        <v>20806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Row],[W]]/3.03-VLOOKUP(MYRANKS_P[[#This Row],[POS]],ReplacementLevel_P[],COLUMN(ReplacementLevel_P[W]),FALSE)</f>
        <v>-0.58973597359735974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-5.9134860050890747E-2</v>
      </c>
      <c r="V146" s="22">
        <f>((475+MYRANKS_P[[#This Row],[ER]])*9/(1192+MYRANKS_P[[#This Row],[IP]])-3.59)/-0.076-VLOOKUP(MYRANKS_P[[#This Row],[POS]],ReplacementLevel_P[],COLUMN(ReplacementLevel_P[ERA]),FALSE)</f>
        <v>-0.29738030177023067</v>
      </c>
      <c r="W146" s="22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46" s="22">
        <f>MYRANKS_P[[#This Row],[WSGP]]+MYRANKS_P[[#This Row],[SVSGP]]+MYRANKS_P[[#This Row],[SOSGP]]+MYRANKS_P[[#This Row],[ERASGP]]+MYRANKS_P[[#This Row],[WHIPSGP]]</f>
        <v>-0.98573947251403804</v>
      </c>
    </row>
    <row r="147" spans="1:24" x14ac:dyDescent="0.25">
      <c r="A147" s="7" t="s">
        <v>17380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Row],[W]]/3.03-VLOOKUP(MYRANKS_P[[#This Row],[POS]],ReplacementLevel_P[],COLUMN(ReplacementLevel_P[W]),FALSE)</f>
        <v>7.0330033003300763E-2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-0.11002544529262082</v>
      </c>
      <c r="V147" s="22">
        <f>((475+MYRANKS_P[[#This Row],[ER]])*9/(1192+MYRANKS_P[[#This Row],[IP]])-3.59)/-0.076-VLOOKUP(MYRANKS_P[[#This Row],[POS]],ReplacementLevel_P[],COLUMN(ReplacementLevel_P[ERA]),FALSE)</f>
        <v>-0.47810667083757419</v>
      </c>
      <c r="W147" s="22">
        <f>((1466+MYRANKS_P[[#This Row],[BB]]+MYRANKS_P[[#This Row],[H]])/(1192+MYRANKS_P[[#This Row],[IP]])-1.23)/-0.015-VLOOKUP(MYRANKS_P[[#This Row],[POS]],ReplacementLevel_P[],COLUMN(ReplacementLevel_P[WHIP]),FALSE)</f>
        <v>-0.47809806835066981</v>
      </c>
      <c r="X147" s="22">
        <f>MYRANKS_P[[#This Row],[WSGP]]+MYRANKS_P[[#This Row],[SVSGP]]+MYRANKS_P[[#This Row],[SOSGP]]+MYRANKS_P[[#This Row],[ERASGP]]+MYRANKS_P[[#This Row],[WHIPSGP]]</f>
        <v>-0.99590015147756406</v>
      </c>
    </row>
    <row r="148" spans="1:24" x14ac:dyDescent="0.25">
      <c r="A148" s="7" t="s">
        <v>20398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Row],[W]]/3.03-VLOOKUP(MYRANKS_P[[#This Row],[POS]],ReplacementLevel_P[],COLUMN(ReplacementLevel_P[W]),FALSE)</f>
        <v>-0.91976897689768977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-0.33903307888040723</v>
      </c>
      <c r="V148" s="22">
        <f>((475+MYRANKS_P[[#This Row],[ER]])*9/(1192+MYRANKS_P[[#This Row],[IP]])-3.59)/-0.076-VLOOKUP(MYRANKS_P[[#This Row],[POS]],ReplacementLevel_P[],COLUMN(ReplacementLevel_P[ERA]),FALSE)</f>
        <v>0.119968566132021</v>
      </c>
      <c r="W148" s="22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148" s="22">
        <f>MYRANKS_P[[#This Row],[WSGP]]+MYRANKS_P[[#This Row],[SVSGP]]+MYRANKS_P[[#This Row],[SOSGP]]+MYRANKS_P[[#This Row],[ERASGP]]+MYRANKS_P[[#This Row],[WHIPSGP]]</f>
        <v>-1.0051326218563839</v>
      </c>
    </row>
    <row r="149" spans="1:24" x14ac:dyDescent="0.25">
      <c r="A149" s="7" t="s">
        <v>18520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Row],[W]]/3.03-VLOOKUP(MYRANKS_P[[#This Row],[POS]],ReplacementLevel_P[],COLUMN(ReplacementLevel_P[W]),FALSE)</f>
        <v>7.0330033003300763E-2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0.39888040712468209</v>
      </c>
      <c r="V149" s="22">
        <f>((475+MYRANKS_P[[#This Row],[ER]])*9/(1192+MYRANKS_P[[#This Row],[IP]])-3.59)/-0.076-VLOOKUP(MYRANKS_P[[#This Row],[POS]],ReplacementLevel_P[],COLUMN(ReplacementLevel_P[ERA]),FALSE)</f>
        <v>-0.88816653230450771</v>
      </c>
      <c r="W149" s="22">
        <f>((1466+MYRANKS_P[[#This Row],[BB]]+MYRANKS_P[[#This Row],[H]])/(1192+MYRANKS_P[[#This Row],[IP]])-1.23)/-0.015-VLOOKUP(MYRANKS_P[[#This Row],[POS]],ReplacementLevel_P[],COLUMN(ReplacementLevel_P[WHIP]),FALSE)</f>
        <v>-0.61136883053732449</v>
      </c>
      <c r="X149" s="22">
        <f>MYRANKS_P[[#This Row],[WSGP]]+MYRANKS_P[[#This Row],[SVSGP]]+MYRANKS_P[[#This Row],[SOSGP]]+MYRANKS_P[[#This Row],[ERASGP]]+MYRANKS_P[[#This Row],[WHIPSGP]]</f>
        <v>-1.0303249227138493</v>
      </c>
    </row>
    <row r="150" spans="1:24" x14ac:dyDescent="0.25">
      <c r="A150" s="7" t="s">
        <v>18186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Row],[W]]/3.03-VLOOKUP(MYRANKS_P[[#This Row],[POS]],ReplacementLevel_P[],COLUMN(ReplacementLevel_P[W]),FALSE)</f>
        <v>-0.25970297029702971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-0.3899236641221373</v>
      </c>
      <c r="V150" s="22">
        <f>((475+MYRANKS_P[[#This Row],[ER]])*9/(1192+MYRANKS_P[[#This Row],[IP]])-3.59)/-0.076-VLOOKUP(MYRANKS_P[[#This Row],[POS]],ReplacementLevel_P[],COLUMN(ReplacementLevel_P[ERA]),FALSE)</f>
        <v>-0.23542633178691708</v>
      </c>
      <c r="W150" s="22">
        <f>((1466+MYRANKS_P[[#This Row],[BB]]+MYRANKS_P[[#This Row],[H]])/(1192+MYRANKS_P[[#This Row],[IP]])-1.23)/-0.015-VLOOKUP(MYRANKS_P[[#This Row],[POS]],ReplacementLevel_P[],COLUMN(ReplacementLevel_P[WHIP]),FALSE)</f>
        <v>-0.14938196555218608</v>
      </c>
      <c r="X150" s="22">
        <f>MYRANKS_P[[#This Row],[WSGP]]+MYRANKS_P[[#This Row],[SVSGP]]+MYRANKS_P[[#This Row],[SOSGP]]+MYRANKS_P[[#This Row],[ERASGP]]+MYRANKS_P[[#This Row],[WHIPSGP]]</f>
        <v>-1.0344349317582702</v>
      </c>
    </row>
    <row r="151" spans="1:24" x14ac:dyDescent="0.25">
      <c r="A151" s="7" t="s">
        <v>17701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Row],[W]]/3.03-VLOOKUP(MYRANKS_P[[#This Row],[POS]],ReplacementLevel_P[],COLUMN(ReplacementLevel_P[W]),FALSE)</f>
        <v>-1.9098679867986799</v>
      </c>
      <c r="T151" s="22">
        <f>MYRANKS_P[[#This Row],[SV]]/9.95</f>
        <v>0.50251256281407042</v>
      </c>
      <c r="U151" s="22">
        <f>MYRANKS_P[[#This Row],[SO]]/39.3-VLOOKUP(MYRANKS_P[[#This Row],[POS]],ReplacementLevel_P[],COLUMN(ReplacementLevel_P[SO]),FALSE)</f>
        <v>-1.1278371501272264</v>
      </c>
      <c r="V151" s="22">
        <f>((475+MYRANKS_P[[#This Row],[ER]])*9/(1192+MYRANKS_P[[#This Row],[IP]])-3.59)/-0.076-VLOOKUP(MYRANKS_P[[#This Row],[POS]],ReplacementLevel_P[],COLUMN(ReplacementLevel_P[ERA]),FALSE)</f>
        <v>0.94470331880656599</v>
      </c>
      <c r="W151" s="22">
        <f>((1466+MYRANKS_P[[#This Row],[BB]]+MYRANKS_P[[#This Row],[H]])/(1192+MYRANKS_P[[#This Row],[IP]])-1.23)/-0.015-VLOOKUP(MYRANKS_P[[#This Row],[POS]],ReplacementLevel_P[],COLUMN(ReplacementLevel_P[WHIP]),FALSE)</f>
        <v>0.55515923566878655</v>
      </c>
      <c r="X151" s="22">
        <f>MYRANKS_P[[#This Row],[WSGP]]+MYRANKS_P[[#This Row],[SVSGP]]+MYRANKS_P[[#This Row],[SOSGP]]+MYRANKS_P[[#This Row],[ERASGP]]+MYRANKS_P[[#This Row],[WHIPSGP]]</f>
        <v>-1.0353300196364832</v>
      </c>
    </row>
    <row r="152" spans="1:24" x14ac:dyDescent="0.25">
      <c r="A152" s="7" t="s">
        <v>19381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Row],[W]]/3.03-VLOOKUP(MYRANKS_P[[#This Row],[POS]],ReplacementLevel_P[],COLUMN(ReplacementLevel_P[W]),FALSE)</f>
        <v>-1.2498019801980196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-0.56804071246819321</v>
      </c>
      <c r="V152" s="22">
        <f>((475+MYRANKS_P[[#This Row],[ER]])*9/(1192+MYRANKS_P[[#This Row],[IP]])-3.59)/-0.076-VLOOKUP(MYRANKS_P[[#This Row],[POS]],ReplacementLevel_P[],COLUMN(ReplacementLevel_P[ERA]),FALSE)</f>
        <v>0.51599190283400576</v>
      </c>
      <c r="W152" s="22">
        <f>((1466+MYRANKS_P[[#This Row],[BB]]+MYRANKS_P[[#This Row],[H]])/(1192+MYRANKS_P[[#This Row],[IP]])-1.23)/-0.015-VLOOKUP(MYRANKS_P[[#This Row],[POS]],ReplacementLevel_P[],COLUMN(ReplacementLevel_P[WHIP]),FALSE)</f>
        <v>0.25891737891737521</v>
      </c>
      <c r="X152" s="22">
        <f>MYRANKS_P[[#This Row],[WSGP]]+MYRANKS_P[[#This Row],[SVSGP]]+MYRANKS_P[[#This Row],[SOSGP]]+MYRANKS_P[[#This Row],[ERASGP]]+MYRANKS_P[[#This Row],[WHIPSGP]]</f>
        <v>-1.042933410914832</v>
      </c>
    </row>
    <row r="153" spans="1:24" x14ac:dyDescent="0.25">
      <c r="A153" s="7" t="s">
        <v>18587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Row],[W]]/3.03-VLOOKUP(MYRANKS_P[[#This Row],[POS]],ReplacementLevel_P[],COLUMN(ReplacementLevel_P[W]),FALSE)</f>
        <v>-0.91976897689768977</v>
      </c>
      <c r="T153" s="22">
        <f>MYRANKS_P[[#This Row],[SV]]/9.95</f>
        <v>0</v>
      </c>
      <c r="U153" s="22">
        <f>MYRANKS_P[[#This Row],[SO]]/39.3-VLOOKUP(MYRANKS_P[[#This Row],[POS]],ReplacementLevel_P[],COLUMN(ReplacementLevel_P[SO]),FALSE)</f>
        <v>-0.5425954198473284</v>
      </c>
      <c r="V153" s="22">
        <f>((475+MYRANKS_P[[#This Row],[ER]])*9/(1192+MYRANKS_P[[#This Row],[IP]])-3.59)/-0.076-VLOOKUP(MYRANKS_P[[#This Row],[POS]],ReplacementLevel_P[],COLUMN(ReplacementLevel_P[ERA]),FALSE)</f>
        <v>0.24906931964056211</v>
      </c>
      <c r="W153" s="22">
        <f>((1466+MYRANKS_P[[#This Row],[BB]]+MYRANKS_P[[#This Row],[H]])/(1192+MYRANKS_P[[#This Row],[IP]])-1.23)/-0.015-VLOOKUP(MYRANKS_P[[#This Row],[POS]],ReplacementLevel_P[],COLUMN(ReplacementLevel_P[WHIP]),FALSE)</f>
        <v>0.15642276422763424</v>
      </c>
      <c r="X153" s="22">
        <f>MYRANKS_P[[#This Row],[WSGP]]+MYRANKS_P[[#This Row],[SVSGP]]+MYRANKS_P[[#This Row],[SOSGP]]+MYRANKS_P[[#This Row],[ERASGP]]+MYRANKS_P[[#This Row],[WHIPSGP]]</f>
        <v>-1.056872312876822</v>
      </c>
    </row>
    <row r="154" spans="1:24" x14ac:dyDescent="0.25">
      <c r="A154" s="7" t="s">
        <v>17872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Row],[W]]/3.03-VLOOKUP(MYRANKS_P[[#This Row],[POS]],ReplacementLevel_P[],COLUMN(ReplacementLevel_P[W]),FALSE)</f>
        <v>-0.25970297029702971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-0.41536895674300256</v>
      </c>
      <c r="V154" s="22">
        <f>((475+MYRANKS_P[[#This Row],[ER]])*9/(1192+MYRANKS_P[[#This Row],[IP]])-3.59)/-0.076-VLOOKUP(MYRANKS_P[[#This Row],[POS]],ReplacementLevel_P[],COLUMN(ReplacementLevel_P[ERA]),FALSE)</f>
        <v>-0.22467673692119317</v>
      </c>
      <c r="W154" s="22">
        <f>((1466+MYRANKS_P[[#This Row],[BB]]+MYRANKS_P[[#This Row],[H]])/(1192+MYRANKS_P[[#This Row],[IP]])-1.23)/-0.015-VLOOKUP(MYRANKS_P[[#This Row],[POS]],ReplacementLevel_P[],COLUMN(ReplacementLevel_P[WHIP]),FALSE)</f>
        <v>-0.16532932632106501</v>
      </c>
      <c r="X154" s="22">
        <f>MYRANKS_P[[#This Row],[WSGP]]+MYRANKS_P[[#This Row],[SVSGP]]+MYRANKS_P[[#This Row],[SOSGP]]+MYRANKS_P[[#This Row],[ERASGP]]+MYRANKS_P[[#This Row],[WHIPSGP]]</f>
        <v>-1.0650779902822904</v>
      </c>
    </row>
    <row r="155" spans="1:24" x14ac:dyDescent="0.25">
      <c r="A155" s="7" t="s">
        <v>19094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Row],[W]]/3.03-VLOOKUP(MYRANKS_P[[#This Row],[POS]],ReplacementLevel_P[],COLUMN(ReplacementLevel_P[W]),FALSE)</f>
        <v>-2.2399009900990099</v>
      </c>
      <c r="T155" s="22">
        <f>MYRANKS_P[[#This Row],[SV]]/9.95</f>
        <v>1.206030150753769</v>
      </c>
      <c r="U155" s="22">
        <f>MYRANKS_P[[#This Row],[SO]]/39.3-VLOOKUP(MYRANKS_P[[#This Row],[POS]],ReplacementLevel_P[],COLUMN(ReplacementLevel_P[SO]),FALSE)</f>
        <v>-1.7894147582697202</v>
      </c>
      <c r="V155" s="22">
        <f>((475+MYRANKS_P[[#This Row],[ER]])*9/(1192+MYRANKS_P[[#This Row],[IP]])-3.59)/-0.076-VLOOKUP(MYRANKS_P[[#This Row],[POS]],ReplacementLevel_P[],COLUMN(ReplacementLevel_P[ERA]),FALSE)</f>
        <v>0.96692366509494088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155" s="22">
        <f>MYRANKS_P[[#This Row],[WSGP]]+MYRANKS_P[[#This Row],[SVSGP]]+MYRANKS_P[[#This Row],[SOSGP]]+MYRANKS_P[[#This Row],[ERASGP]]+MYRANKS_P[[#This Row],[WHIPSGP]]</f>
        <v>-1.0855898044597563</v>
      </c>
    </row>
    <row r="156" spans="1:24" x14ac:dyDescent="0.25">
      <c r="A156" s="7" t="s">
        <v>19800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Row],[W]]/3.03-VLOOKUP(MYRANKS_P[[#This Row],[POS]],ReplacementLevel_P[],COLUMN(ReplacementLevel_P[W]),FALSE)</f>
        <v>-1.9098679867986799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-1.1787277353689567</v>
      </c>
      <c r="V156" s="22">
        <f>((475+MYRANKS_P[[#This Row],[ER]])*9/(1192+MYRANKS_P[[#This Row],[IP]])-3.59)/-0.076-VLOOKUP(MYRANKS_P[[#This Row],[POS]],ReplacementLevel_P[],COLUMN(ReplacementLevel_P[ERA]),FALSE)</f>
        <v>1.0597467447642317</v>
      </c>
      <c r="W156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156" s="22">
        <f>MYRANKS_P[[#This Row],[WSGP]]+MYRANKS_P[[#This Row],[SVSGP]]+MYRANKS_P[[#This Row],[SOSGP]]+MYRANKS_P[[#This Row],[ERASGP]]+MYRANKS_P[[#This Row],[WHIPSGP]]</f>
        <v>-1.0935605255363909</v>
      </c>
    </row>
    <row r="157" spans="1:24" x14ac:dyDescent="0.25">
      <c r="A157" s="7" t="s">
        <v>20776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Row],[W]]/3.03-VLOOKUP(MYRANKS_P[[#This Row],[POS]],ReplacementLevel_P[],COLUMN(ReplacementLevel_P[W]),FALSE)</f>
        <v>-1.2498019801980196</v>
      </c>
      <c r="T157" s="22">
        <f>MYRANKS_P[[#This Row],[SV]]/9.95</f>
        <v>0</v>
      </c>
      <c r="U157" s="22">
        <f>MYRANKS_P[[#This Row],[SO]]/39.3-VLOOKUP(MYRANKS_P[[#This Row],[POS]],ReplacementLevel_P[],COLUMN(ReplacementLevel_P[SO]),FALSE)</f>
        <v>-0.92427480916030547</v>
      </c>
      <c r="V157" s="22">
        <f>((475+MYRANKS_P[[#This Row],[ER]])*9/(1192+MYRANKS_P[[#This Row],[IP]])-3.59)/-0.076-VLOOKUP(MYRANKS_P[[#This Row],[POS]],ReplacementLevel_P[],COLUMN(ReplacementLevel_P[ERA]),FALSE)</f>
        <v>0.57222222222221975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157" s="22">
        <f>MYRANKS_P[[#This Row],[WSGP]]+MYRANKS_P[[#This Row],[SVSGP]]+MYRANKS_P[[#This Row],[SOSGP]]+MYRANKS_P[[#This Row],[ERASGP]]+MYRANKS_P[[#This Row],[WHIPSGP]]</f>
        <v>-1.1292619745435171</v>
      </c>
    </row>
    <row r="158" spans="1:24" x14ac:dyDescent="0.25">
      <c r="A158" s="7" t="s">
        <v>20632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Row],[W]]/3.03-VLOOKUP(MYRANKS_P[[#This Row],[POS]],ReplacementLevel_P[],COLUMN(ReplacementLevel_P[W]),FALSE)</f>
        <v>-1.9098679867986799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-1.204173027989822</v>
      </c>
      <c r="V158" s="22">
        <f>((475+MYRANKS_P[[#This Row],[ER]])*9/(1192+MYRANKS_P[[#This Row],[IP]])-3.59)/-0.076-VLOOKUP(MYRANKS_P[[#This Row],[POS]],ReplacementLevel_P[],COLUMN(ReplacementLevel_P[ERA]),FALSE)</f>
        <v>1.2692166462668266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158" s="22">
        <f>MYRANKS_P[[#This Row],[WSGP]]+MYRANKS_P[[#This Row],[SVSGP]]+MYRANKS_P[[#This Row],[SOSGP]]+MYRANKS_P[[#This Row],[ERASGP]]+MYRANKS_P[[#This Row],[WHIPSGP]]</f>
        <v>-1.135367004180589</v>
      </c>
    </row>
    <row r="159" spans="1:24" x14ac:dyDescent="0.25">
      <c r="A159" s="7" t="s">
        <v>19762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Row],[W]]/3.03-VLOOKUP(MYRANKS_P[[#This Row],[POS]],ReplacementLevel_P[],COLUMN(ReplacementLevel_P[W]),FALSE)</f>
        <v>-1.9098679867986799</v>
      </c>
      <c r="T159" s="22">
        <f>MYRANKS_P[[#This Row],[SV]]/9.95</f>
        <v>0</v>
      </c>
      <c r="U159" s="22">
        <f>MYRANKS_P[[#This Row],[SO]]/39.3-VLOOKUP(MYRANKS_P[[#This Row],[POS]],ReplacementLevel_P[],COLUMN(ReplacementLevel_P[SO]),FALSE)</f>
        <v>-1.204173027989822</v>
      </c>
      <c r="V159" s="22">
        <f>((475+MYRANKS_P[[#This Row],[ER]])*9/(1192+MYRANKS_P[[#This Row],[IP]])-3.59)/-0.076-VLOOKUP(MYRANKS_P[[#This Row],[POS]],ReplacementLevel_P[],COLUMN(ReplacementLevel_P[ERA]),FALSE)</f>
        <v>1.0597467447642317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59" s="22">
        <f>MYRANKS_P[[#This Row],[WSGP]]+MYRANKS_P[[#This Row],[SVSGP]]+MYRANKS_P[[#This Row],[SOSGP]]+MYRANKS_P[[#This Row],[ERASGP]]+MYRANKS_P[[#This Row],[WHIPSGP]]</f>
        <v>-1.1598827408008872</v>
      </c>
    </row>
    <row r="160" spans="1:24" x14ac:dyDescent="0.25">
      <c r="A160" s="7" t="s">
        <v>19807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Row],[W]]/3.03-VLOOKUP(MYRANKS_P[[#This Row],[POS]],ReplacementLevel_P[],COLUMN(ReplacementLevel_P[W]),FALSE)</f>
        <v>-0.91976897689768977</v>
      </c>
      <c r="T160" s="22">
        <f>MYRANKS_P[[#This Row],[SV]]/9.95</f>
        <v>0</v>
      </c>
      <c r="U160" s="22">
        <f>MYRANKS_P[[#This Row],[SO]]/39.3-VLOOKUP(MYRANKS_P[[#This Row],[POS]],ReplacementLevel_P[],COLUMN(ReplacementLevel_P[SO]),FALSE)</f>
        <v>-0.59348600508905847</v>
      </c>
      <c r="V160" s="22">
        <f>((475+MYRANKS_P[[#This Row],[ER]])*9/(1192+MYRANKS_P[[#This Row],[IP]])-3.59)/-0.076-VLOOKUP(MYRANKS_P[[#This Row],[POS]],ReplacementLevel_P[],COLUMN(ReplacementLevel_P[ERA]),FALSE)</f>
        <v>0.17395644283121181</v>
      </c>
      <c r="W160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60" s="22">
        <f>MYRANKS_P[[#This Row],[WSGP]]+MYRANKS_P[[#This Row],[SVSGP]]+MYRANKS_P[[#This Row],[SOSGP]]+MYRANKS_P[[#This Row],[ERASGP]]+MYRANKS_P[[#This Row],[WHIPSGP]]</f>
        <v>-1.1668336604837617</v>
      </c>
    </row>
    <row r="161" spans="1:24" x14ac:dyDescent="0.25">
      <c r="A161" s="7" t="s">
        <v>19433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Row],[W]]/3.03-VLOOKUP(MYRANKS_P[[#This Row],[POS]],ReplacementLevel_P[],COLUMN(ReplacementLevel_P[W]),FALSE)</f>
        <v>-1.2498019801980196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-0.3899236641221373</v>
      </c>
      <c r="V161" s="22">
        <f>((475+MYRANKS_P[[#This Row],[ER]])*9/(1192+MYRANKS_P[[#This Row],[IP]])-3.59)/-0.076-VLOOKUP(MYRANKS_P[[#This Row],[POS]],ReplacementLevel_P[],COLUMN(ReplacementLevel_P[ERA]),FALSE)</f>
        <v>0.42511813589701514</v>
      </c>
      <c r="W161" s="22">
        <f>((1466+MYRANKS_P[[#This Row],[BB]]+MYRANKS_P[[#This Row],[H]])/(1192+MYRANKS_P[[#This Row],[IP]])-1.23)/-0.015-VLOOKUP(MYRANKS_P[[#This Row],[POS]],ReplacementLevel_P[],COLUMN(ReplacementLevel_P[WHIP]),FALSE)</f>
        <v>1.1062951496392137E-2</v>
      </c>
      <c r="X161" s="22">
        <f>MYRANKS_P[[#This Row],[WSGP]]+MYRANKS_P[[#This Row],[SVSGP]]+MYRANKS_P[[#This Row],[SOSGP]]+MYRANKS_P[[#This Row],[ERASGP]]+MYRANKS_P[[#This Row],[WHIPSGP]]</f>
        <v>-1.2035445569267496</v>
      </c>
    </row>
    <row r="162" spans="1:24" x14ac:dyDescent="0.25">
      <c r="A162" s="7" t="s">
        <v>19016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Row],[W]]/3.03-VLOOKUP(MYRANKS_P[[#This Row],[POS]],ReplacementLevel_P[],COLUMN(ReplacementLevel_P[W]),FALSE)</f>
        <v>-1.2498019801980196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-0.9497201017811705</v>
      </c>
      <c r="V162" s="22">
        <f>((475+MYRANKS_P[[#This Row],[ER]])*9/(1192+MYRANKS_P[[#This Row],[IP]])-3.59)/-0.076-VLOOKUP(MYRANKS_P[[#This Row],[POS]],ReplacementLevel_P[],COLUMN(ReplacementLevel_P[ERA]),FALSE)</f>
        <v>0.293177616171577</v>
      </c>
      <c r="W162" s="22">
        <f>((1466+MYRANKS_P[[#This Row],[BB]]+MYRANKS_P[[#This Row],[H]])/(1192+MYRANKS_P[[#This Row],[IP]])-1.23)/-0.015-VLOOKUP(MYRANKS_P[[#This Row],[POS]],ReplacementLevel_P[],COLUMN(ReplacementLevel_P[WHIP]),FALSE)</f>
        <v>0.6525735102784247</v>
      </c>
      <c r="X162" s="22">
        <f>MYRANKS_P[[#This Row],[WSGP]]+MYRANKS_P[[#This Row],[SVSGP]]+MYRANKS_P[[#This Row],[SOSGP]]+MYRANKS_P[[#This Row],[ERASGP]]+MYRANKS_P[[#This Row],[WHIPSGP]]</f>
        <v>-1.2537709555291885</v>
      </c>
    </row>
    <row r="163" spans="1:24" x14ac:dyDescent="0.25">
      <c r="A163" s="7" t="s">
        <v>20810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Row],[W]]/3.03-VLOOKUP(MYRANKS_P[[#This Row],[POS]],ReplacementLevel_P[],COLUMN(ReplacementLevel_P[W]),FALSE)</f>
        <v>-0.58973597359735974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-0.2118066157760814</v>
      </c>
      <c r="V163" s="22">
        <f>((475+MYRANKS_P[[#This Row],[ER]])*9/(1192+MYRANKS_P[[#This Row],[IP]])-3.59)/-0.076-VLOOKUP(MYRANKS_P[[#This Row],[POS]],ReplacementLevel_P[],COLUMN(ReplacementLevel_P[ERA]),FALSE)</f>
        <v>-0.29738030177023067</v>
      </c>
      <c r="W163" s="22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163" s="22">
        <f>MYRANKS_P[[#This Row],[WSGP]]+MYRANKS_P[[#This Row],[SVSGP]]+MYRANKS_P[[#This Row],[SOSGP]]+MYRANKS_P[[#This Row],[ERASGP]]+MYRANKS_P[[#This Row],[WHIPSGP]]</f>
        <v>-1.2889003177802345</v>
      </c>
    </row>
    <row r="164" spans="1:24" x14ac:dyDescent="0.25">
      <c r="A164" s="7" t="s">
        <v>18624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Row],[W]]/3.03-VLOOKUP(MYRANKS_P[[#This Row],[POS]],ReplacementLevel_P[],COLUMN(ReplacementLevel_P[W]),FALSE)</f>
        <v>-1.2498019801980196</v>
      </c>
      <c r="T164" s="22">
        <f>MYRANKS_P[[#This Row],[SV]]/9.95</f>
        <v>0</v>
      </c>
      <c r="U164" s="22">
        <f>MYRANKS_P[[#This Row],[SO]]/39.3-VLOOKUP(MYRANKS_P[[#This Row],[POS]],ReplacementLevel_P[],COLUMN(ReplacementLevel_P[SO]),FALSE)</f>
        <v>-0.84793893129770992</v>
      </c>
      <c r="V164" s="22">
        <f>((475+MYRANKS_P[[#This Row],[ER]])*9/(1192+MYRANKS_P[[#This Row],[IP]])-3.59)/-0.076-VLOOKUP(MYRANKS_P[[#This Row],[POS]],ReplacementLevel_P[],COLUMN(ReplacementLevel_P[ERA]),FALSE)</f>
        <v>0.314190927279409</v>
      </c>
      <c r="W164" s="22">
        <f>((1466+MYRANKS_P[[#This Row],[BB]]+MYRANKS_P[[#This Row],[H]])/(1192+MYRANKS_P[[#This Row],[IP]])-1.23)/-0.015-VLOOKUP(MYRANKS_P[[#This Row],[POS]],ReplacementLevel_P[],COLUMN(ReplacementLevel_P[WHIP]),FALSE)</f>
        <v>0.49055081458494165</v>
      </c>
      <c r="X164" s="22">
        <f>MYRANKS_P[[#This Row],[WSGP]]+MYRANKS_P[[#This Row],[SVSGP]]+MYRANKS_P[[#This Row],[SOSGP]]+MYRANKS_P[[#This Row],[ERASGP]]+MYRANKS_P[[#This Row],[WHIPSGP]]</f>
        <v>-1.2929991696313787</v>
      </c>
    </row>
    <row r="165" spans="1:24" x14ac:dyDescent="0.25">
      <c r="A165" s="7" t="s">
        <v>18223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Row],[W]]/3.03-VLOOKUP(MYRANKS_P[[#This Row],[POS]],ReplacementLevel_P[],COLUMN(ReplacementLevel_P[W]),FALSE)</f>
        <v>-1.2498019801980196</v>
      </c>
      <c r="T165" s="22">
        <f>MYRANKS_P[[#This Row],[SV]]/9.95</f>
        <v>0</v>
      </c>
      <c r="U165" s="22">
        <f>MYRANKS_P[[#This Row],[SO]]/39.3-VLOOKUP(MYRANKS_P[[#This Row],[POS]],ReplacementLevel_P[],COLUMN(ReplacementLevel_P[SO]),FALSE)</f>
        <v>-0.77160305343511459</v>
      </c>
      <c r="V165" s="22">
        <f>((475+MYRANKS_P[[#This Row],[ER]])*9/(1192+MYRANKS_P[[#This Row],[IP]])-3.59)/-0.076-VLOOKUP(MYRANKS_P[[#This Row],[POS]],ReplacementLevel_P[],COLUMN(ReplacementLevel_P[ERA]),FALSE)</f>
        <v>0.33494501481150762</v>
      </c>
      <c r="W165" s="22">
        <f>((1466+MYRANKS_P[[#This Row],[BB]]+MYRANKS_P[[#This Row],[H]])/(1192+MYRANKS_P[[#This Row],[IP]])-1.23)/-0.015-VLOOKUP(MYRANKS_P[[#This Row],[POS]],ReplacementLevel_P[],COLUMN(ReplacementLevel_P[WHIP]),FALSE)</f>
        <v>0.38192752505782795</v>
      </c>
      <c r="X165" s="22">
        <f>MYRANKS_P[[#This Row],[WSGP]]+MYRANKS_P[[#This Row],[SVSGP]]+MYRANKS_P[[#This Row],[SOSGP]]+MYRANKS_P[[#This Row],[ERASGP]]+MYRANKS_P[[#This Row],[WHIPSGP]]</f>
        <v>-1.3045324937637985</v>
      </c>
    </row>
    <row r="166" spans="1:24" x14ac:dyDescent="0.25">
      <c r="A166" s="7" t="s">
        <v>18558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Row],[W]]/3.03-VLOOKUP(MYRANKS_P[[#This Row],[POS]],ReplacementLevel_P[],COLUMN(ReplacementLevel_P[W]),FALSE)</f>
        <v>-1.9098679867986799</v>
      </c>
      <c r="T166" s="22">
        <f>MYRANKS_P[[#This Row],[SV]]/9.95</f>
        <v>0</v>
      </c>
      <c r="U166" s="22">
        <f>MYRANKS_P[[#This Row],[SO]]/39.3-VLOOKUP(MYRANKS_P[[#This Row],[POS]],ReplacementLevel_P[],COLUMN(ReplacementLevel_P[SO]),FALSE)</f>
        <v>-1.3568447837150128</v>
      </c>
      <c r="V166" s="22">
        <f>((475+MYRANKS_P[[#This Row],[ER]])*9/(1192+MYRANKS_P[[#This Row],[IP]])-3.59)/-0.076-VLOOKUP(MYRANKS_P[[#This Row],[POS]],ReplacementLevel_P[],COLUMN(ReplacementLevel_P[ERA]),FALSE)</f>
        <v>1.154559437023303</v>
      </c>
      <c r="W166" s="22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66" s="22">
        <f>MYRANKS_P[[#This Row],[WSGP]]+MYRANKS_P[[#This Row],[SVSGP]]+MYRANKS_P[[#This Row],[SOSGP]]+MYRANKS_P[[#This Row],[ERASGP]]+MYRANKS_P[[#This Row],[WHIPSGP]]</f>
        <v>-1.3244938725883435</v>
      </c>
    </row>
    <row r="167" spans="1:24" x14ac:dyDescent="0.25">
      <c r="A167" s="7" t="s">
        <v>18853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Row],[W]]/3.03-VLOOKUP(MYRANKS_P[[#This Row],[POS]],ReplacementLevel_P[],COLUMN(ReplacementLevel_P[W]),FALSE)</f>
        <v>-0.25970297029702971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-0.33903307888040723</v>
      </c>
      <c r="V167" s="22">
        <f>((475+MYRANKS_P[[#This Row],[ER]])*9/(1192+MYRANKS_P[[#This Row],[IP]])-3.59)/-0.076-VLOOKUP(MYRANKS_P[[#This Row],[POS]],ReplacementLevel_P[],COLUMN(ReplacementLevel_P[ERA]),FALSE)</f>
        <v>-0.56608665050442297</v>
      </c>
      <c r="W167" s="22">
        <f>((1466+MYRANKS_P[[#This Row],[BB]]+MYRANKS_P[[#This Row],[H]])/(1192+MYRANKS_P[[#This Row],[IP]])-1.23)/-0.015-VLOOKUP(MYRANKS_P[[#This Row],[POS]],ReplacementLevel_P[],COLUMN(ReplacementLevel_P[WHIP]),FALSE)</f>
        <v>-0.1809212481426471</v>
      </c>
      <c r="X167" s="22">
        <f>MYRANKS_P[[#This Row],[WSGP]]+MYRANKS_P[[#This Row],[SVSGP]]+MYRANKS_P[[#This Row],[SOSGP]]+MYRANKS_P[[#This Row],[ERASGP]]+MYRANKS_P[[#This Row],[WHIPSGP]]</f>
        <v>-1.345743947824507</v>
      </c>
    </row>
    <row r="168" spans="1:24" x14ac:dyDescent="0.25">
      <c r="A168" s="7" t="s">
        <v>18147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Row],[W]]/3.03-VLOOKUP(MYRANKS_P[[#This Row],[POS]],ReplacementLevel_P[],COLUMN(ReplacementLevel_P[W]),FALSE)</f>
        <v>-2.5699339933993399</v>
      </c>
      <c r="T168" s="22">
        <f>MYRANKS_P[[#This Row],[SV]]/9.95</f>
        <v>1.4070351758793971</v>
      </c>
      <c r="U168" s="22">
        <f>MYRANKS_P[[#This Row],[SO]]/39.3-VLOOKUP(MYRANKS_P[[#This Row],[POS]],ReplacementLevel_P[],COLUMN(ReplacementLevel_P[SO]),FALSE)</f>
        <v>-1.8657506361323155</v>
      </c>
      <c r="V168" s="22">
        <f>((475+MYRANKS_P[[#This Row],[ER]])*9/(1192+MYRANKS_P[[#This Row],[IP]])-3.59)/-0.076-VLOOKUP(MYRANKS_P[[#This Row],[POS]],ReplacementLevel_P[],COLUMN(ReplacementLevel_P[ERA]),FALSE)</f>
        <v>0.91176154672395204</v>
      </c>
      <c r="W168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168" s="22">
        <f>MYRANKS_P[[#This Row],[WSGP]]+MYRANKS_P[[#This Row],[SVSGP]]+MYRANKS_P[[#This Row],[SOSGP]]+MYRANKS_P[[#This Row],[ERASGP]]+MYRANKS_P[[#This Row],[WHIPSGP]]</f>
        <v>-1.3593368865201372</v>
      </c>
    </row>
    <row r="169" spans="1:24" x14ac:dyDescent="0.25">
      <c r="A169" s="7" t="s">
        <v>17219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Row],[W]]/3.03-VLOOKUP(MYRANKS_P[[#This Row],[POS]],ReplacementLevel_P[],COLUMN(ReplacementLevel_P[W]),FALSE)</f>
        <v>-2.2399009900990099</v>
      </c>
      <c r="T169" s="22">
        <f>MYRANKS_P[[#This Row],[SV]]/9.95</f>
        <v>0.20100502512562815</v>
      </c>
      <c r="U169" s="22">
        <f>MYRANKS_P[[#This Row],[SO]]/39.3-VLOOKUP(MYRANKS_P[[#This Row],[POS]],ReplacementLevel_P[],COLUMN(ReplacementLevel_P[SO]),FALSE)</f>
        <v>-1.2805089058524173</v>
      </c>
      <c r="V169" s="22">
        <f>((475+MYRANKS_P[[#This Row],[ER]])*9/(1192+MYRANKS_P[[#This Row],[IP]])-3.59)/-0.076-VLOOKUP(MYRANKS_P[[#This Row],[POS]],ReplacementLevel_P[],COLUMN(ReplacementLevel_P[ERA]),FALSE)</f>
        <v>1.0988902980342392</v>
      </c>
      <c r="W169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169" s="22">
        <f>MYRANKS_P[[#This Row],[WSGP]]+MYRANKS_P[[#This Row],[SVSGP]]+MYRANKS_P[[#This Row],[SOSGP]]+MYRANKS_P[[#This Row],[ERASGP]]+MYRANKS_P[[#This Row],[WHIPSGP]]</f>
        <v>-1.3753204630191336</v>
      </c>
    </row>
    <row r="170" spans="1:24" x14ac:dyDescent="0.25">
      <c r="A170" s="7" t="s">
        <v>20371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Row],[W]]/3.03-VLOOKUP(MYRANKS_P[[#This Row],[POS]],ReplacementLevel_P[],COLUMN(ReplacementLevel_P[W]),FALSE)</f>
        <v>-1.9098679867986799</v>
      </c>
      <c r="T170" s="22">
        <f>MYRANKS_P[[#This Row],[SV]]/9.95</f>
        <v>0</v>
      </c>
      <c r="U170" s="22">
        <f>MYRANKS_P[[#This Row],[SO]]/39.3-VLOOKUP(MYRANKS_P[[#This Row],[POS]],ReplacementLevel_P[],COLUMN(ReplacementLevel_P[SO]),FALSE)</f>
        <v>-1.229618320610687</v>
      </c>
      <c r="V170" s="22">
        <f>((475+MYRANKS_P[[#This Row],[ER]])*9/(1192+MYRANKS_P[[#This Row],[IP]])-3.59)/-0.076-VLOOKUP(MYRANKS_P[[#This Row],[POS]],ReplacementLevel_P[],COLUMN(ReplacementLevel_P[ERA]),FALSE)</f>
        <v>0.98220700916969828</v>
      </c>
      <c r="W170" s="22">
        <f>((1466+MYRANKS_P[[#This Row],[BB]]+MYRANKS_P[[#This Row],[H]])/(1192+MYRANKS_P[[#This Row],[IP]])-1.23)/-0.015-VLOOKUP(MYRANKS_P[[#This Row],[POS]],ReplacementLevel_P[],COLUMN(ReplacementLevel_P[WHIP]),FALSE)</f>
        <v>0.77976133651550983</v>
      </c>
      <c r="X170" s="22">
        <f>MYRANKS_P[[#This Row],[WSGP]]+MYRANKS_P[[#This Row],[SVSGP]]+MYRANKS_P[[#This Row],[SOSGP]]+MYRANKS_P[[#This Row],[ERASGP]]+MYRANKS_P[[#This Row],[WHIPSGP]]</f>
        <v>-1.3775179617241591</v>
      </c>
    </row>
    <row r="171" spans="1:24" x14ac:dyDescent="0.25">
      <c r="A171" s="7" t="s">
        <v>18825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Row],[W]]/3.03-VLOOKUP(MYRANKS_P[[#This Row],[POS]],ReplacementLevel_P[],COLUMN(ReplacementLevel_P[W]),FALSE)</f>
        <v>-1.2498019801980196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-1.026055979643766</v>
      </c>
      <c r="V171" s="22">
        <f>((475+MYRANKS_P[[#This Row],[ER]])*9/(1192+MYRANKS_P[[#This Row],[IP]])-3.59)/-0.076-VLOOKUP(MYRANKS_P[[#This Row],[POS]],ReplacementLevel_P[],COLUMN(ReplacementLevel_P[ERA]),FALSE)</f>
        <v>0.28050036493390706</v>
      </c>
      <c r="W171" s="22">
        <f>((1466+MYRANKS_P[[#This Row],[BB]]+MYRANKS_P[[#This Row],[H]])/(1192+MYRANKS_P[[#This Row],[IP]])-1.23)/-0.015-VLOOKUP(MYRANKS_P[[#This Row],[POS]],ReplacementLevel_P[],COLUMN(ReplacementLevel_P[WHIP]),FALSE)</f>
        <v>0.59956856702619554</v>
      </c>
      <c r="X171" s="22">
        <f>MYRANKS_P[[#This Row],[WSGP]]+MYRANKS_P[[#This Row],[SVSGP]]+MYRANKS_P[[#This Row],[SOSGP]]+MYRANKS_P[[#This Row],[ERASGP]]+MYRANKS_P[[#This Row],[WHIPSGP]]</f>
        <v>-1.3957890278816834</v>
      </c>
    </row>
    <row r="172" spans="1:24" x14ac:dyDescent="0.25">
      <c r="A172" s="7" t="s">
        <v>19930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Row],[W]]/3.03-VLOOKUP(MYRANKS_P[[#This Row],[POS]],ReplacementLevel_P[],COLUMN(ReplacementLevel_P[W]),FALSE)</f>
        <v>-0.58973597359735974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-0.56804071246819321</v>
      </c>
      <c r="V172" s="22">
        <f>((475+MYRANKS_P[[#This Row],[ER]])*9/(1192+MYRANKS_P[[#This Row],[IP]])-3.59)/-0.076-VLOOKUP(MYRANKS_P[[#This Row],[POS]],ReplacementLevel_P[],COLUMN(ReplacementLevel_P[ERA]),FALSE)</f>
        <v>-0.281063340340305</v>
      </c>
      <c r="W172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72" s="22">
        <f>MYRANKS_P[[#This Row],[WSGP]]+MYRANKS_P[[#This Row],[SVSGP]]+MYRANKS_P[[#This Row],[SOSGP]]+MYRANKS_P[[#This Row],[ERASGP]]+MYRANKS_P[[#This Row],[WHIPSGP]]</f>
        <v>-1.4023466830247999</v>
      </c>
    </row>
    <row r="173" spans="1:24" x14ac:dyDescent="0.25">
      <c r="A173" s="7" t="s">
        <v>18353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Row],[W]]/3.03-VLOOKUP(MYRANKS_P[[#This Row],[POS]],ReplacementLevel_P[],COLUMN(ReplacementLevel_P[W]),FALSE)</f>
        <v>-1.9098679867986799</v>
      </c>
      <c r="T173" s="22">
        <f>MYRANKS_P[[#This Row],[SV]]/9.95</f>
        <v>0</v>
      </c>
      <c r="U173" s="22">
        <f>MYRANKS_P[[#This Row],[SO]]/39.3-VLOOKUP(MYRANKS_P[[#This Row],[POS]],ReplacementLevel_P[],COLUMN(ReplacementLevel_P[SO]),FALSE)</f>
        <v>-1.3568447837150128</v>
      </c>
      <c r="V173" s="22">
        <f>((475+MYRANKS_P[[#This Row],[ER]])*9/(1192+MYRANKS_P[[#This Row],[IP]])-3.59)/-0.076-VLOOKUP(MYRANKS_P[[#This Row],[POS]],ReplacementLevel_P[],COLUMN(ReplacementLevel_P[ERA]),FALSE)</f>
        <v>1.0778459727593714</v>
      </c>
      <c r="W173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173" s="22">
        <f>MYRANKS_P[[#This Row],[WSGP]]+MYRANKS_P[[#This Row],[SVSGP]]+MYRANKS_P[[#This Row],[SOSGP]]+MYRANKS_P[[#This Row],[ERASGP]]+MYRANKS_P[[#This Row],[WHIPSGP]]</f>
        <v>-1.4174929958373941</v>
      </c>
    </row>
    <row r="174" spans="1:24" x14ac:dyDescent="0.25">
      <c r="A174" s="7" t="s">
        <v>17675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Row],[W]]/3.03-VLOOKUP(MYRANKS_P[[#This Row],[POS]],ReplacementLevel_P[],COLUMN(ReplacementLevel_P[W]),FALSE)</f>
        <v>-1.9098679867986799</v>
      </c>
      <c r="T174" s="22">
        <f>MYRANKS_P[[#This Row],[SV]]/9.95</f>
        <v>0</v>
      </c>
      <c r="U174" s="22">
        <f>MYRANKS_P[[#This Row],[SO]]/39.3-VLOOKUP(MYRANKS_P[[#This Row],[POS]],ReplacementLevel_P[],COLUMN(ReplacementLevel_P[SO]),FALSE)</f>
        <v>-0.9497201017811705</v>
      </c>
      <c r="V174" s="22">
        <f>((475+MYRANKS_P[[#This Row],[ER]])*9/(1192+MYRANKS_P[[#This Row],[IP]])-3.59)/-0.076-VLOOKUP(MYRANKS_P[[#This Row],[POS]],ReplacementLevel_P[],COLUMN(ReplacementLevel_P[ERA]),FALSE)</f>
        <v>0.98326046746258378</v>
      </c>
      <c r="W174" s="22">
        <f>((1466+MYRANKS_P[[#This Row],[BB]]+MYRANKS_P[[#This Row],[H]])/(1192+MYRANKS_P[[#This Row],[IP]])-1.23)/-0.015-VLOOKUP(MYRANKS_P[[#This Row],[POS]],ReplacementLevel_P[],COLUMN(ReplacementLevel_P[WHIP]),FALSE)</f>
        <v>0.45188498402556043</v>
      </c>
      <c r="X174" s="22">
        <f>MYRANKS_P[[#This Row],[WSGP]]+MYRANKS_P[[#This Row],[SVSGP]]+MYRANKS_P[[#This Row],[SOSGP]]+MYRANKS_P[[#This Row],[ERASGP]]+MYRANKS_P[[#This Row],[WHIPSGP]]</f>
        <v>-1.4244426370917065</v>
      </c>
    </row>
    <row r="175" spans="1:24" x14ac:dyDescent="0.25">
      <c r="A175" s="7" t="s">
        <v>17388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Row],[W]]/3.03-VLOOKUP(MYRANKS_P[[#This Row],[POS]],ReplacementLevel_P[],COLUMN(ReplacementLevel_P[W]),FALSE)</f>
        <v>0.40036303630363079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-0.13547073791348607</v>
      </c>
      <c r="V175" s="22">
        <f>((475+MYRANKS_P[[#This Row],[ER]])*9/(1192+MYRANKS_P[[#This Row],[IP]])-3.59)/-0.076-VLOOKUP(MYRANKS_P[[#This Row],[POS]],ReplacementLevel_P[],COLUMN(ReplacementLevel_P[ERA]),FALSE)</f>
        <v>-1.2907355556396385</v>
      </c>
      <c r="W175" s="22">
        <f>((1466+MYRANKS_P[[#This Row],[BB]]+MYRANKS_P[[#This Row],[H]])/(1192+MYRANKS_P[[#This Row],[IP]])-1.23)/-0.015-VLOOKUP(MYRANKS_P[[#This Row],[POS]],ReplacementLevel_P[],COLUMN(ReplacementLevel_P[WHIP]),FALSE)</f>
        <v>-0.41738797028517249</v>
      </c>
      <c r="X175" s="22">
        <f>MYRANKS_P[[#This Row],[WSGP]]+MYRANKS_P[[#This Row],[SVSGP]]+MYRANKS_P[[#This Row],[SOSGP]]+MYRANKS_P[[#This Row],[ERASGP]]+MYRANKS_P[[#This Row],[WHIPSGP]]</f>
        <v>-1.4432312275346662</v>
      </c>
    </row>
    <row r="176" spans="1:24" x14ac:dyDescent="0.25">
      <c r="A176" s="7" t="s">
        <v>19182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Row],[W]]/3.03-VLOOKUP(MYRANKS_P[[#This Row],[POS]],ReplacementLevel_P[],COLUMN(ReplacementLevel_P[W]),FALSE)</f>
        <v>-0.91976897689768977</v>
      </c>
      <c r="T176" s="22">
        <f>MYRANKS_P[[#This Row],[SV]]/9.95</f>
        <v>0</v>
      </c>
      <c r="U176" s="22">
        <f>MYRANKS_P[[#This Row],[SO]]/39.3-VLOOKUP(MYRANKS_P[[#This Row],[POS]],ReplacementLevel_P[],COLUMN(ReplacementLevel_P[SO]),FALSE)</f>
        <v>-0.84793893129770992</v>
      </c>
      <c r="V176" s="22">
        <f>((475+MYRANKS_P[[#This Row],[ER]])*9/(1192+MYRANKS_P[[#This Row],[IP]])-3.59)/-0.076-VLOOKUP(MYRANKS_P[[#This Row],[POS]],ReplacementLevel_P[],COLUMN(ReplacementLevel_P[ERA]),FALSE)</f>
        <v>0.24906931964056211</v>
      </c>
      <c r="W176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176" s="22">
        <f>MYRANKS_P[[#This Row],[WSGP]]+MYRANKS_P[[#This Row],[SVSGP]]+MYRANKS_P[[#This Row],[SOSGP]]+MYRANKS_P[[#This Row],[ERASGP]]+MYRANKS_P[[#This Row],[WHIPSGP]]</f>
        <v>-1.4638418405873623</v>
      </c>
    </row>
    <row r="177" spans="1:24" x14ac:dyDescent="0.25">
      <c r="A177" s="7" t="s">
        <v>17360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Row],[W]]/3.03-VLOOKUP(MYRANKS_P[[#This Row],[POS]],ReplacementLevel_P[],COLUMN(ReplacementLevel_P[W]),FALSE)</f>
        <v>-2.2399009900990099</v>
      </c>
      <c r="T177" s="22">
        <f>MYRANKS_P[[#This Row],[SV]]/9.95</f>
        <v>0.30150753768844224</v>
      </c>
      <c r="U177" s="22">
        <f>MYRANKS_P[[#This Row],[SO]]/39.3-VLOOKUP(MYRANKS_P[[#This Row],[POS]],ReplacementLevel_P[],COLUMN(ReplacementLevel_P[SO]),FALSE)</f>
        <v>-1.1787277353689567</v>
      </c>
      <c r="V177" s="22">
        <f>((475+MYRANKS_P[[#This Row],[ER]])*9/(1192+MYRANKS_P[[#This Row],[IP]])-3.59)/-0.076-VLOOKUP(MYRANKS_P[[#This Row],[POS]],ReplacementLevel_P[],COLUMN(ReplacementLevel_P[ERA]),FALSE)</f>
        <v>0.98539282990083832</v>
      </c>
      <c r="W177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177" s="22">
        <f>MYRANKS_P[[#This Row],[WSGP]]+MYRANKS_P[[#This Row],[SVSGP]]+MYRANKS_P[[#This Row],[SOSGP]]+MYRANKS_P[[#This Row],[ERASGP]]+MYRANKS_P[[#This Row],[WHIPSGP]]</f>
        <v>-1.4846859531551182</v>
      </c>
    </row>
    <row r="178" spans="1:24" x14ac:dyDescent="0.25">
      <c r="A178" s="7" t="s">
        <v>17679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Row],[W]]/3.03-VLOOKUP(MYRANKS_P[[#This Row],[POS]],ReplacementLevel_P[],COLUMN(ReplacementLevel_P[W]),FALSE)</f>
        <v>-1.5798349834983496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-0.89882951653944021</v>
      </c>
      <c r="V178" s="22">
        <f>((475+MYRANKS_P[[#This Row],[ER]])*9/(1192+MYRANKS_P[[#This Row],[IP]])-3.59)/-0.076-VLOOKUP(MYRANKS_P[[#This Row],[POS]],ReplacementLevel_P[],COLUMN(ReplacementLevel_P[ERA]),FALSE)</f>
        <v>0.44195166905590616</v>
      </c>
      <c r="W178" s="22">
        <f>((1466+MYRANKS_P[[#This Row],[BB]]+MYRANKS_P[[#This Row],[H]])/(1192+MYRANKS_P[[#This Row],[IP]])-1.23)/-0.015-VLOOKUP(MYRANKS_P[[#This Row],[POS]],ReplacementLevel_P[],COLUMN(ReplacementLevel_P[WHIP]),FALSE)</f>
        <v>0.54536964980544278</v>
      </c>
      <c r="X178" s="22">
        <f>MYRANKS_P[[#This Row],[WSGP]]+MYRANKS_P[[#This Row],[SVSGP]]+MYRANKS_P[[#This Row],[SOSGP]]+MYRANKS_P[[#This Row],[ERASGP]]+MYRANKS_P[[#This Row],[WHIPSGP]]</f>
        <v>-1.491343181176441</v>
      </c>
    </row>
    <row r="179" spans="1:24" x14ac:dyDescent="0.25">
      <c r="A179" s="7" t="s">
        <v>20328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Row],[W]]/3.03-VLOOKUP(MYRANKS_P[[#This Row],[POS]],ReplacementLevel_P[],COLUMN(ReplacementLevel_P[W]),FALSE)</f>
        <v>-1.5798349834983496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-1.1023918575063614</v>
      </c>
      <c r="V179" s="22">
        <f>((475+MYRANKS_P[[#This Row],[ER]])*9/(1192+MYRANKS_P[[#This Row],[IP]])-3.59)/-0.076-VLOOKUP(MYRANKS_P[[#This Row],[POS]],ReplacementLevel_P[],COLUMN(ReplacementLevel_P[ERA]),FALSE)</f>
        <v>0.58725849433710919</v>
      </c>
      <c r="W179" s="22">
        <f>((1466+MYRANKS_P[[#This Row],[BB]]+MYRANKS_P[[#This Row],[H]])/(1192+MYRANKS_P[[#This Row],[IP]])-1.23)/-0.015-VLOOKUP(MYRANKS_P[[#This Row],[POS]],ReplacementLevel_P[],COLUMN(ReplacementLevel_P[WHIP]),FALSE)</f>
        <v>0.60151898734177656</v>
      </c>
      <c r="X179" s="22">
        <f>MYRANKS_P[[#This Row],[WSGP]]+MYRANKS_P[[#This Row],[SVSGP]]+MYRANKS_P[[#This Row],[SOSGP]]+MYRANKS_P[[#This Row],[ERASGP]]+MYRANKS_P[[#This Row],[WHIPSGP]]</f>
        <v>-1.4934493593258253</v>
      </c>
    </row>
    <row r="180" spans="1:24" x14ac:dyDescent="0.25">
      <c r="A180" s="7" t="s">
        <v>20692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Row],[W]]/3.03-VLOOKUP(MYRANKS_P[[#This Row],[POS]],ReplacementLevel_P[],COLUMN(ReplacementLevel_P[W]),FALSE)</f>
        <v>-2.2399009900990099</v>
      </c>
      <c r="T180" s="22">
        <f>MYRANKS_P[[#This Row],[SV]]/9.95</f>
        <v>0.50251256281407042</v>
      </c>
      <c r="U180" s="22">
        <f>MYRANKS_P[[#This Row],[SO]]/39.3-VLOOKUP(MYRANKS_P[[#This Row],[POS]],ReplacementLevel_P[],COLUMN(ReplacementLevel_P[SO]),FALSE)</f>
        <v>-1.585852417302799</v>
      </c>
      <c r="V180" s="22">
        <f>((475+MYRANKS_P[[#This Row],[ER]])*9/(1192+MYRANKS_P[[#This Row],[IP]])-3.59)/-0.076-VLOOKUP(MYRANKS_P[[#This Row],[POS]],ReplacementLevel_P[],COLUMN(ReplacementLevel_P[ERA]),FALSE)</f>
        <v>1.0454978836205049</v>
      </c>
      <c r="W180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180" s="22">
        <f>MYRANKS_P[[#This Row],[WSGP]]+MYRANKS_P[[#This Row],[SVSGP]]+MYRANKS_P[[#This Row],[SOSGP]]+MYRANKS_P[[#This Row],[ERASGP]]+MYRANKS_P[[#This Row],[WHIPSGP]]</f>
        <v>-1.4990156390067697</v>
      </c>
    </row>
    <row r="181" spans="1:24" x14ac:dyDescent="0.25">
      <c r="A181" s="7" t="s">
        <v>17879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Row],[W]]/3.03-VLOOKUP(MYRANKS_P[[#This Row],[POS]],ReplacementLevel_P[],COLUMN(ReplacementLevel_P[W]),FALSE)</f>
        <v>-0.25970297029702971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-0.61893129770992372</v>
      </c>
      <c r="V181" s="22">
        <f>((475+MYRANKS_P[[#This Row],[ER]])*9/(1192+MYRANKS_P[[#This Row],[IP]])-3.59)/-0.076-VLOOKUP(MYRANKS_P[[#This Row],[POS]],ReplacementLevel_P[],COLUMN(ReplacementLevel_P[ERA]),FALSE)</f>
        <v>-0.3541378501934126</v>
      </c>
      <c r="W18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81" s="22">
        <f>MYRANKS_P[[#This Row],[WSGP]]+MYRANKS_P[[#This Row],[SVSGP]]+MYRANKS_P[[#This Row],[SOSGP]]+MYRANKS_P[[#This Row],[ERASGP]]+MYRANKS_P[[#This Row],[WHIPSGP]]</f>
        <v>-1.5005078271832959</v>
      </c>
    </row>
    <row r="182" spans="1:24" x14ac:dyDescent="0.25">
      <c r="A182" s="7" t="s">
        <v>19317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Row],[W]]/3.03-VLOOKUP(MYRANKS_P[[#This Row],[POS]],ReplacementLevel_P[],COLUMN(ReplacementLevel_P[W]),FALSE)</f>
        <v>-2.2399009900990099</v>
      </c>
      <c r="T182" s="22">
        <f>MYRANKS_P[[#This Row],[SV]]/9.95</f>
        <v>0</v>
      </c>
      <c r="U182" s="22">
        <f>MYRANKS_P[[#This Row],[SO]]/39.3-VLOOKUP(MYRANKS_P[[#This Row],[POS]],ReplacementLevel_P[],COLUMN(ReplacementLevel_P[SO]),FALSE)</f>
        <v>-1.560407124681934</v>
      </c>
      <c r="V182" s="22">
        <f>((475+MYRANKS_P[[#This Row],[ER]])*9/(1192+MYRANKS_P[[#This Row],[IP]])-3.59)/-0.076-VLOOKUP(MYRANKS_P[[#This Row],[POS]],ReplacementLevel_P[],COLUMN(ReplacementLevel_P[ERA]),FALSE)</f>
        <v>1.2378960194963446</v>
      </c>
      <c r="W182" s="22">
        <f>((1466+MYRANKS_P[[#This Row],[BB]]+MYRANKS_P[[#This Row],[H]])/(1192+MYRANKS_P[[#This Row],[IP]])-1.23)/-0.015-VLOOKUP(MYRANKS_P[[#This Row],[POS]],ReplacementLevel_P[],COLUMN(ReplacementLevel_P[WHIP]),FALSE)</f>
        <v>1.0495098835635011</v>
      </c>
      <c r="X182" s="22">
        <f>MYRANKS_P[[#This Row],[WSGP]]+MYRANKS_P[[#This Row],[SVSGP]]+MYRANKS_P[[#This Row],[SOSGP]]+MYRANKS_P[[#This Row],[ERASGP]]+MYRANKS_P[[#This Row],[WHIPSGP]]</f>
        <v>-1.5129022117210984</v>
      </c>
    </row>
    <row r="183" spans="1:24" x14ac:dyDescent="0.25">
      <c r="A183" s="7" t="s">
        <v>18226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Row],[W]]/3.03-VLOOKUP(MYRANKS_P[[#This Row],[POS]],ReplacementLevel_P[],COLUMN(ReplacementLevel_P[W]),FALSE)</f>
        <v>-1.9098679867986799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-1.4077353689567431</v>
      </c>
      <c r="V183" s="22">
        <f>((475+MYRANKS_P[[#This Row],[ER]])*9/(1192+MYRANKS_P[[#This Row],[IP]])-3.59)/-0.076-VLOOKUP(MYRANKS_P[[#This Row],[POS]],ReplacementLevel_P[],COLUMN(ReplacementLevel_P[ERA]),FALSE)</f>
        <v>0.94560772434683737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0.54586730615506851</v>
      </c>
      <c r="X183" s="22">
        <f>MYRANKS_P[[#This Row],[WSGP]]+MYRANKS_P[[#This Row],[SVSGP]]+MYRANKS_P[[#This Row],[SOSGP]]+MYRANKS_P[[#This Row],[ERASGP]]+MYRANKS_P[[#This Row],[WHIPSGP]]</f>
        <v>-1.5246207875650748</v>
      </c>
    </row>
    <row r="184" spans="1:24" x14ac:dyDescent="0.25">
      <c r="A184" s="7" t="s">
        <v>20750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Row],[W]]/3.03-VLOOKUP(MYRANKS_P[[#This Row],[POS]],ReplacementLevel_P[],COLUMN(ReplacementLevel_P[W]),FALSE)</f>
        <v>-0.58973597359735974</v>
      </c>
      <c r="T184" s="22">
        <f>MYRANKS_P[[#This Row],[SV]]/9.95</f>
        <v>0</v>
      </c>
      <c r="U184" s="22">
        <f>MYRANKS_P[[#This Row],[SO]]/39.3-VLOOKUP(MYRANKS_P[[#This Row],[POS]],ReplacementLevel_P[],COLUMN(ReplacementLevel_P[SO]),FALSE)</f>
        <v>-0.9497201017811705</v>
      </c>
      <c r="V184" s="22">
        <f>((475+MYRANKS_P[[#This Row],[ER]])*9/(1192+MYRANKS_P[[#This Row],[IP]])-3.59)/-0.076-VLOOKUP(MYRANKS_P[[#This Row],[POS]],ReplacementLevel_P[],COLUMN(ReplacementLevel_P[ERA]),FALSE)</f>
        <v>0.1953120615705296</v>
      </c>
      <c r="W184" s="22">
        <f>((1466+MYRANKS_P[[#This Row],[BB]]+MYRANKS_P[[#This Row],[H]])/(1192+MYRANKS_P[[#This Row],[IP]])-1.23)/-0.015-VLOOKUP(MYRANKS_P[[#This Row],[POS]],ReplacementLevel_P[],COLUMN(ReplacementLevel_P[WHIP]),FALSE)</f>
        <v>-0.18676821528307241</v>
      </c>
      <c r="X184" s="22">
        <f>MYRANKS_P[[#This Row],[WSGP]]+MYRANKS_P[[#This Row],[SVSGP]]+MYRANKS_P[[#This Row],[SOSGP]]+MYRANKS_P[[#This Row],[ERASGP]]+MYRANKS_P[[#This Row],[WHIPSGP]]</f>
        <v>-1.5309122290910731</v>
      </c>
    </row>
    <row r="185" spans="1:24" x14ac:dyDescent="0.25">
      <c r="A185" s="7" t="s">
        <v>19133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Row],[W]]/3.03-VLOOKUP(MYRANKS_P[[#This Row],[POS]],ReplacementLevel_P[],COLUMN(ReplacementLevel_P[W]),FALSE)</f>
        <v>-0.58973597359735974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-0.56804071246819321</v>
      </c>
      <c r="V185" s="22">
        <f>((475+MYRANKS_P[[#This Row],[ER]])*9/(1192+MYRANKS_P[[#This Row],[IP]])-3.59)/-0.076-VLOOKUP(MYRANKS_P[[#This Row],[POS]],ReplacementLevel_P[],COLUMN(ReplacementLevel_P[ERA]),FALSE)</f>
        <v>-0.33381420418516539</v>
      </c>
      <c r="W185" s="22">
        <f>((1466+MYRANKS_P[[#This Row],[BB]]+MYRANKS_P[[#This Row],[H]])/(1192+MYRANKS_P[[#This Row],[IP]])-1.23)/-0.015-VLOOKUP(MYRANKS_P[[#This Row],[POS]],ReplacementLevel_P[],COLUMN(ReplacementLevel_P[WHIP]),FALSE)</f>
        <v>-5.1726907630518348E-2</v>
      </c>
      <c r="X185" s="22">
        <f>MYRANKS_P[[#This Row],[WSGP]]+MYRANKS_P[[#This Row],[SVSGP]]+MYRANKS_P[[#This Row],[SOSGP]]+MYRANKS_P[[#This Row],[ERASGP]]+MYRANKS_P[[#This Row],[WHIPSGP]]</f>
        <v>-1.5433177978812367</v>
      </c>
    </row>
    <row r="186" spans="1:24" x14ac:dyDescent="0.25">
      <c r="A186" s="7" t="s">
        <v>17921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Row],[W]]/3.03-VLOOKUP(MYRANKS_P[[#This Row],[POS]],ReplacementLevel_P[],COLUMN(ReplacementLevel_P[W]),FALSE)</f>
        <v>-2.2399009900990099</v>
      </c>
      <c r="T186" s="22">
        <f>MYRANKS_P[[#This Row],[SV]]/9.95</f>
        <v>0</v>
      </c>
      <c r="U186" s="22">
        <f>MYRANKS_P[[#This Row],[SO]]/39.3-VLOOKUP(MYRANKS_P[[#This Row],[POS]],ReplacementLevel_P[],COLUMN(ReplacementLevel_P[SO]),FALSE)</f>
        <v>-1.4840712468193384</v>
      </c>
      <c r="V186" s="22">
        <f>((475+MYRANKS_P[[#This Row],[ER]])*9/(1192+MYRANKS_P[[#This Row],[IP]])-3.59)/-0.076-VLOOKUP(MYRANKS_P[[#This Row],[POS]],ReplacementLevel_P[],COLUMN(ReplacementLevel_P[ERA]),FALSE)</f>
        <v>1.2558261537149189</v>
      </c>
      <c r="W186" s="22">
        <f>((1466+MYRANKS_P[[#This Row],[BB]]+MYRANKS_P[[#This Row],[H]])/(1192+MYRANKS_P[[#This Row],[IP]])-1.23)/-0.015-VLOOKUP(MYRANKS_P[[#This Row],[POS]],ReplacementLevel_P[],COLUMN(ReplacementLevel_P[WHIP]),FALSE)</f>
        <v>0.92430037817395594</v>
      </c>
      <c r="X186" s="22">
        <f>MYRANKS_P[[#This Row],[WSGP]]+MYRANKS_P[[#This Row],[SVSGP]]+MYRANKS_P[[#This Row],[SOSGP]]+MYRANKS_P[[#This Row],[ERASGP]]+MYRANKS_P[[#This Row],[WHIPSGP]]</f>
        <v>-1.5438457050294736</v>
      </c>
    </row>
    <row r="187" spans="1:24" x14ac:dyDescent="0.25">
      <c r="A187" s="7" t="s">
        <v>18989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Row],[W]]/3.03-VLOOKUP(MYRANKS_P[[#This Row],[POS]],ReplacementLevel_P[],COLUMN(ReplacementLevel_P[W]),FALSE)</f>
        <v>-0.91976897689768977</v>
      </c>
      <c r="T187" s="22">
        <f>MYRANKS_P[[#This Row],[SV]]/9.95</f>
        <v>0</v>
      </c>
      <c r="U187" s="22">
        <f>MYRANKS_P[[#This Row],[SO]]/39.3-VLOOKUP(MYRANKS_P[[#This Row],[POS]],ReplacementLevel_P[],COLUMN(ReplacementLevel_P[SO]),FALSE)</f>
        <v>-0.59348600508905847</v>
      </c>
      <c r="V187" s="22">
        <f>((475+MYRANKS_P[[#This Row],[ER]])*9/(1192+MYRANKS_P[[#This Row],[IP]])-3.59)/-0.076-VLOOKUP(MYRANKS_P[[#This Row],[POS]],ReplacementLevel_P[],COLUMN(ReplacementLevel_P[ERA]),FALSE)</f>
        <v>-0.10881788754346056</v>
      </c>
      <c r="W187" s="22">
        <f>((1466+MYRANKS_P[[#This Row],[BB]]+MYRANKS_P[[#This Row],[H]])/(1192+MYRANKS_P[[#This Row],[IP]])-1.23)/-0.015-VLOOKUP(MYRANKS_P[[#This Row],[POS]],ReplacementLevel_P[],COLUMN(ReplacementLevel_P[WHIP]),FALSE)</f>
        <v>6.5522652493037348E-2</v>
      </c>
      <c r="X187" s="22">
        <f>MYRANKS_P[[#This Row],[WSGP]]+MYRANKS_P[[#This Row],[SVSGP]]+MYRANKS_P[[#This Row],[SOSGP]]+MYRANKS_P[[#This Row],[ERASGP]]+MYRANKS_P[[#This Row],[WHIPSGP]]</f>
        <v>-1.5565502170371714</v>
      </c>
    </row>
    <row r="188" spans="1:24" x14ac:dyDescent="0.25">
      <c r="A188" s="7" t="s">
        <v>19027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Row],[W]]/3.03-VLOOKUP(MYRANKS_P[[#This Row],[POS]],ReplacementLevel_P[],COLUMN(ReplacementLevel_P[W]),FALSE)</f>
        <v>-0.91976897689768977</v>
      </c>
      <c r="T188" s="22">
        <f>MYRANKS_P[[#This Row],[SV]]/9.95</f>
        <v>0</v>
      </c>
      <c r="U188" s="22">
        <f>MYRANKS_P[[#This Row],[SO]]/39.3-VLOOKUP(MYRANKS_P[[#This Row],[POS]],ReplacementLevel_P[],COLUMN(ReplacementLevel_P[SO]),FALSE)</f>
        <v>-0.7207124681933843</v>
      </c>
      <c r="V188" s="22">
        <f>((475+MYRANKS_P[[#This Row],[ER]])*9/(1192+MYRANKS_P[[#This Row],[IP]])-3.59)/-0.076-VLOOKUP(MYRANKS_P[[#This Row],[POS]],ReplacementLevel_P[],COLUMN(ReplacementLevel_P[ERA]),FALSE)</f>
        <v>-9.8275862068967323E-2</v>
      </c>
      <c r="W188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88" s="22">
        <f>MYRANKS_P[[#This Row],[WSGP]]+MYRANKS_P[[#This Row],[SVSGP]]+MYRANKS_P[[#This Row],[SOSGP]]+MYRANKS_P[[#This Row],[ERASGP]]+MYRANKS_P[[#This Row],[WHIPSGP]]</f>
        <v>-1.5662924284882667</v>
      </c>
    </row>
    <row r="189" spans="1:24" x14ac:dyDescent="0.25">
      <c r="A189" s="7" t="s">
        <v>17190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Row],[W]]/3.03-VLOOKUP(MYRANKS_P[[#This Row],[POS]],ReplacementLevel_P[],COLUMN(ReplacementLevel_P[W]),FALSE)</f>
        <v>-1.9098679867986799</v>
      </c>
      <c r="T189" s="22">
        <f>MYRANKS_P[[#This Row],[SV]]/9.95</f>
        <v>0</v>
      </c>
      <c r="U189" s="22">
        <f>MYRANKS_P[[#This Row],[SO]]/39.3-VLOOKUP(MYRANKS_P[[#This Row],[POS]],ReplacementLevel_P[],COLUMN(ReplacementLevel_P[SO]),FALSE)</f>
        <v>-1.4077353689567431</v>
      </c>
      <c r="V189" s="22">
        <f>((475+MYRANKS_P[[#This Row],[ER]])*9/(1192+MYRANKS_P[[#This Row],[IP]])-3.59)/-0.076-VLOOKUP(MYRANKS_P[[#This Row],[POS]],ReplacementLevel_P[],COLUMN(ReplacementLevel_P[ERA]),FALSE)</f>
        <v>1.0792871312201917</v>
      </c>
      <c r="W189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189" s="22">
        <f>MYRANKS_P[[#This Row],[WSGP]]+MYRANKS_P[[#This Row],[SVSGP]]+MYRANKS_P[[#This Row],[SOSGP]]+MYRANKS_P[[#This Row],[ERASGP]]+MYRANKS_P[[#This Row],[WHIPSGP]]</f>
        <v>-1.5823205014665316</v>
      </c>
    </row>
    <row r="190" spans="1:24" x14ac:dyDescent="0.25">
      <c r="A190" s="7" t="s">
        <v>19545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Row],[W]]/3.03-VLOOKUP(MYRANKS_P[[#This Row],[POS]],ReplacementLevel_P[],COLUMN(ReplacementLevel_P[W]),FALSE)</f>
        <v>-0.91976897689768977</v>
      </c>
      <c r="T190" s="22">
        <f>MYRANKS_P[[#This Row],[SV]]/9.95</f>
        <v>0</v>
      </c>
      <c r="U190" s="22">
        <f>MYRANKS_P[[#This Row],[SO]]/39.3-VLOOKUP(MYRANKS_P[[#This Row],[POS]],ReplacementLevel_P[],COLUMN(ReplacementLevel_P[SO]),FALSE)</f>
        <v>-0.82249363867684488</v>
      </c>
      <c r="V190" s="22">
        <f>((475+MYRANKS_P[[#This Row],[ER]])*9/(1192+MYRANKS_P[[#This Row],[IP]])-3.59)/-0.076-VLOOKUP(MYRANKS_P[[#This Row],[POS]],ReplacementLevel_P[],COLUMN(ReplacementLevel_P[ERA]),FALSE)</f>
        <v>9.5306377994101021E-3</v>
      </c>
      <c r="W190" s="22">
        <f>((1466+MYRANKS_P[[#This Row],[BB]]+MYRANKS_P[[#This Row],[H]])/(1192+MYRANKS_P[[#This Row],[IP]])-1.23)/-0.015-VLOOKUP(MYRANKS_P[[#This Row],[POS]],ReplacementLevel_P[],COLUMN(ReplacementLevel_P[WHIP]),FALSE)</f>
        <v>0.14784343821949775</v>
      </c>
      <c r="X190" s="22">
        <f>MYRANKS_P[[#This Row],[WSGP]]+MYRANKS_P[[#This Row],[SVSGP]]+MYRANKS_P[[#This Row],[SOSGP]]+MYRANKS_P[[#This Row],[ERASGP]]+MYRANKS_P[[#This Row],[WHIPSGP]]</f>
        <v>-1.5848885395556269</v>
      </c>
    </row>
    <row r="191" spans="1:24" x14ac:dyDescent="0.25">
      <c r="A191" s="7" t="s">
        <v>19812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Row],[W]]/3.03-VLOOKUP(MYRANKS_P[[#This Row],[POS]],ReplacementLevel_P[],COLUMN(ReplacementLevel_P[W]),FALSE)</f>
        <v>-1.5798349834983496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-0.84793893129770992</v>
      </c>
      <c r="V191" s="22">
        <f>((475+MYRANKS_P[[#This Row],[ER]])*9/(1192+MYRANKS_P[[#This Row],[IP]])-3.59)/-0.076-VLOOKUP(MYRANKS_P[[#This Row],[POS]],ReplacementLevel_P[],COLUMN(ReplacementLevel_P[ERA]),FALSE)</f>
        <v>0.45998071953070135</v>
      </c>
      <c r="W191" s="22">
        <f>((1466+MYRANKS_P[[#This Row],[BB]]+MYRANKS_P[[#This Row],[H]])/(1192+MYRANKS_P[[#This Row],[IP]])-1.23)/-0.015-VLOOKUP(MYRANKS_P[[#This Row],[POS]],ReplacementLevel_P[],COLUMN(ReplacementLevel_P[WHIP]),FALSE)</f>
        <v>0.3650610548194384</v>
      </c>
      <c r="X191" s="22">
        <f>MYRANKS_P[[#This Row],[WSGP]]+MYRANKS_P[[#This Row],[SVSGP]]+MYRANKS_P[[#This Row],[SOSGP]]+MYRANKS_P[[#This Row],[ERASGP]]+MYRANKS_P[[#This Row],[WHIPSGP]]</f>
        <v>-1.6027321404459198</v>
      </c>
    </row>
    <row r="192" spans="1:24" x14ac:dyDescent="0.25">
      <c r="A192" s="7" t="s">
        <v>18993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Row],[W]]/3.03-VLOOKUP(MYRANKS_P[[#This Row],[POS]],ReplacementLevel_P[],COLUMN(ReplacementLevel_P[W]),FALSE)</f>
        <v>-1.9098679867986799</v>
      </c>
      <c r="T192" s="22">
        <f>MYRANKS_P[[#This Row],[SV]]/9.95</f>
        <v>0</v>
      </c>
      <c r="U192" s="22">
        <f>MYRANKS_P[[#This Row],[SO]]/39.3-VLOOKUP(MYRANKS_P[[#This Row],[POS]],ReplacementLevel_P[],COLUMN(ReplacementLevel_P[SO]),FALSE)</f>
        <v>-1.2550636132315522</v>
      </c>
      <c r="V192" s="22">
        <f>((475+MYRANKS_P[[#This Row],[ER]])*9/(1192+MYRANKS_P[[#This Row],[IP]])-3.59)/-0.076-VLOOKUP(MYRANKS_P[[#This Row],[POS]],ReplacementLevel_P[],COLUMN(ReplacementLevel_P[ERA]),FALSE)</f>
        <v>0.86951649458574676</v>
      </c>
      <c r="W192" s="22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192" s="22">
        <f>MYRANKS_P[[#This Row],[WSGP]]+MYRANKS_P[[#This Row],[SVSGP]]+MYRANKS_P[[#This Row],[SOSGP]]+MYRANKS_P[[#This Row],[ERASGP]]+MYRANKS_P[[#This Row],[WHIPSGP]]</f>
        <v>-1.6057394010319372</v>
      </c>
    </row>
    <row r="193" spans="1:24" x14ac:dyDescent="0.25">
      <c r="A193" s="7" t="s">
        <v>17683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Row],[W]]/3.03-VLOOKUP(MYRANKS_P[[#This Row],[POS]],ReplacementLevel_P[],COLUMN(ReplacementLevel_P[W]),FALSE)</f>
        <v>-1.2498019801980196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-1.1278371501272264</v>
      </c>
      <c r="V193" s="22">
        <f>((475+MYRANKS_P[[#This Row],[ER]])*9/(1192+MYRANKS_P[[#This Row],[IP]])-3.59)/-0.076-VLOOKUP(MYRANKS_P[[#This Row],[POS]],ReplacementLevel_P[],COLUMN(ReplacementLevel_P[ERA]),FALSE)</f>
        <v>0.24180381293791831</v>
      </c>
      <c r="W193" s="22">
        <f>((1466+MYRANKS_P[[#This Row],[BB]]+MYRANKS_P[[#This Row],[H]])/(1192+MYRANKS_P[[#This Row],[IP]])-1.23)/-0.015-VLOOKUP(MYRANKS_P[[#This Row],[POS]],ReplacementLevel_P[],COLUMN(ReplacementLevel_P[WHIP]),FALSE)</f>
        <v>0.52705882352940714</v>
      </c>
      <c r="X193" s="22">
        <f>MYRANKS_P[[#This Row],[WSGP]]+MYRANKS_P[[#This Row],[SVSGP]]+MYRANKS_P[[#This Row],[SOSGP]]+MYRANKS_P[[#This Row],[ERASGP]]+MYRANKS_P[[#This Row],[WHIPSGP]]</f>
        <v>-1.6087764938579205</v>
      </c>
    </row>
    <row r="194" spans="1:24" x14ac:dyDescent="0.25">
      <c r="A194" s="7" t="s">
        <v>20122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Row],[W]]/3.03-VLOOKUP(MYRANKS_P[[#This Row],[POS]],ReplacementLevel_P[],COLUMN(ReplacementLevel_P[W]),FALSE)</f>
        <v>-1.9098679867986799</v>
      </c>
      <c r="T194" s="22">
        <f>MYRANKS_P[[#This Row],[SV]]/9.95</f>
        <v>0.10050251256281408</v>
      </c>
      <c r="U194" s="22">
        <f>MYRANKS_P[[#This Row],[SO]]/39.3-VLOOKUP(MYRANKS_P[[#This Row],[POS]],ReplacementLevel_P[],COLUMN(ReplacementLevel_P[SO]),FALSE)</f>
        <v>-1.0769465648854963</v>
      </c>
      <c r="V194" s="22">
        <f>((475+MYRANKS_P[[#This Row],[ER]])*9/(1192+MYRANKS_P[[#This Row],[IP]])-3.59)/-0.076-VLOOKUP(MYRANKS_P[[#This Row],[POS]],ReplacementLevel_P[],COLUMN(ReplacementLevel_P[ERA]),FALSE)</f>
        <v>0.79348986571023272</v>
      </c>
      <c r="W194" s="22">
        <f>((1466+MYRANKS_P[[#This Row],[BB]]+MYRANKS_P[[#This Row],[H]])/(1192+MYRANKS_P[[#This Row],[IP]])-1.23)/-0.015-VLOOKUP(MYRANKS_P[[#This Row],[POS]],ReplacementLevel_P[],COLUMN(ReplacementLevel_P[WHIP]),FALSE)</f>
        <v>0.47112519809825887</v>
      </c>
      <c r="X194" s="22">
        <f>MYRANKS_P[[#This Row],[WSGP]]+MYRANKS_P[[#This Row],[SVSGP]]+MYRANKS_P[[#This Row],[SOSGP]]+MYRANKS_P[[#This Row],[ERASGP]]+MYRANKS_P[[#This Row],[WHIPSGP]]</f>
        <v>-1.6216969753128709</v>
      </c>
    </row>
    <row r="195" spans="1:24" x14ac:dyDescent="0.25">
      <c r="A195" s="7" t="s">
        <v>17478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Row],[W]]/3.03-VLOOKUP(MYRANKS_P[[#This Row],[POS]],ReplacementLevel_P[],COLUMN(ReplacementLevel_P[W]),FALSE)</f>
        <v>-2.2399009900990099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-1.2805089058524173</v>
      </c>
      <c r="V195" s="22">
        <f>((475+MYRANKS_P[[#This Row],[ER]])*9/(1192+MYRANKS_P[[#This Row],[IP]])-3.59)/-0.076-VLOOKUP(MYRANKS_P[[#This Row],[POS]],ReplacementLevel_P[],COLUMN(ReplacementLevel_P[ERA]),FALSE)</f>
        <v>1.1382861868611875</v>
      </c>
      <c r="W195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195" s="22">
        <f>MYRANKS_P[[#This Row],[WSGP]]+MYRANKS_P[[#This Row],[SVSGP]]+MYRANKS_P[[#This Row],[SOSGP]]+MYRANKS_P[[#This Row],[ERASGP]]+MYRANKS_P[[#This Row],[WHIPSGP]]</f>
        <v>-1.6401844128237919</v>
      </c>
    </row>
    <row r="196" spans="1:24" x14ac:dyDescent="0.25">
      <c r="A196" s="7" t="s">
        <v>16960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Row],[W]]/3.03-VLOOKUP(MYRANKS_P[[#This Row],[POS]],ReplacementLevel_P[],COLUMN(ReplacementLevel_P[W]),FALSE)</f>
        <v>-2.2399009900990099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-1.3822900763358779</v>
      </c>
      <c r="V196" s="22">
        <f>((475+MYRANKS_P[[#This Row],[ER]])*9/(1192+MYRANKS_P[[#This Row],[IP]])-3.59)/-0.076-VLOOKUP(MYRANKS_P[[#This Row],[POS]],ReplacementLevel_P[],COLUMN(ReplacementLevel_P[ERA]),FALSE)</f>
        <v>1.0245174730039925</v>
      </c>
      <c r="W196" s="22">
        <f>((1466+MYRANKS_P[[#This Row],[BB]]+MYRANKS_P[[#This Row],[H]])/(1192+MYRANKS_P[[#This Row],[IP]])-1.23)/-0.015-VLOOKUP(MYRANKS_P[[#This Row],[POS]],ReplacementLevel_P[],COLUMN(ReplacementLevel_P[WHIP]),FALSE)</f>
        <v>0.65059773828756606</v>
      </c>
      <c r="X196" s="22">
        <f>MYRANKS_P[[#This Row],[WSGP]]+MYRANKS_P[[#This Row],[SVSGP]]+MYRANKS_P[[#This Row],[SOSGP]]+MYRANKS_P[[#This Row],[ERASGP]]+MYRANKS_P[[#This Row],[WHIPSGP]]</f>
        <v>-1.6455683174548867</v>
      </c>
    </row>
    <row r="197" spans="1:24" x14ac:dyDescent="0.25">
      <c r="A197" s="7" t="s">
        <v>18197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Row],[W]]/3.03-VLOOKUP(MYRANKS_P[[#This Row],[POS]],ReplacementLevel_P[],COLUMN(ReplacementLevel_P[W]),FALSE)</f>
        <v>-2.2399009900990099</v>
      </c>
      <c r="T197" s="22">
        <f>MYRANKS_P[[#This Row],[SV]]/9.95</f>
        <v>0</v>
      </c>
      <c r="U197" s="22">
        <f>MYRANKS_P[[#This Row],[SO]]/39.3-VLOOKUP(MYRANKS_P[[#This Row],[POS]],ReplacementLevel_P[],COLUMN(ReplacementLevel_P[SO]),FALSE)</f>
        <v>-1.4586259541984734</v>
      </c>
      <c r="V197" s="22">
        <f>((475+MYRANKS_P[[#This Row],[ER]])*9/(1192+MYRANKS_P[[#This Row],[IP]])-3.59)/-0.076-VLOOKUP(MYRANKS_P[[#This Row],[POS]],ReplacementLevel_P[],COLUMN(ReplacementLevel_P[ERA]),FALSE)</f>
        <v>1.1382861868611875</v>
      </c>
      <c r="W197" s="22">
        <f>((1466+MYRANKS_P[[#This Row],[BB]]+MYRANKS_P[[#This Row],[H]])/(1192+MYRANKS_P[[#This Row],[IP]])-1.23)/-0.015-VLOOKUP(MYRANKS_P[[#This Row],[POS]],ReplacementLevel_P[],COLUMN(ReplacementLevel_P[WHIP]),FALSE)</f>
        <v>0.90309965081922861</v>
      </c>
      <c r="X197" s="22">
        <f>MYRANKS_P[[#This Row],[WSGP]]+MYRANKS_P[[#This Row],[SVSGP]]+MYRANKS_P[[#This Row],[SOSGP]]+MYRANKS_P[[#This Row],[ERASGP]]+MYRANKS_P[[#This Row],[WHIPSGP]]</f>
        <v>-1.6571411066170667</v>
      </c>
    </row>
    <row r="198" spans="1:24" x14ac:dyDescent="0.25">
      <c r="A198" s="7" t="s">
        <v>18660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Row],[W]]/3.03-VLOOKUP(MYRANKS_P[[#This Row],[POS]],ReplacementLevel_P[],COLUMN(ReplacementLevel_P[W]),FALSE)</f>
        <v>-1.5798349834983496</v>
      </c>
      <c r="T198" s="22">
        <f>MYRANKS_P[[#This Row],[SV]]/9.95</f>
        <v>0</v>
      </c>
      <c r="U198" s="22">
        <f>MYRANKS_P[[#This Row],[SO]]/39.3-VLOOKUP(MYRANKS_P[[#This Row],[POS]],ReplacementLevel_P[],COLUMN(ReplacementLevel_P[SO]),FALSE)</f>
        <v>-1.2550636132315522</v>
      </c>
      <c r="V198" s="22">
        <f>((475+MYRANKS_P[[#This Row],[ER]])*9/(1192+MYRANKS_P[[#This Row],[IP]])-3.59)/-0.076-VLOOKUP(MYRANKS_P[[#This Row],[POS]],ReplacementLevel_P[],COLUMN(ReplacementLevel_P[ERA]),FALSE)</f>
        <v>0.49620797498045316</v>
      </c>
      <c r="W198" s="22">
        <f>((1466+MYRANKS_P[[#This Row],[BB]]+MYRANKS_P[[#This Row],[H]])/(1192+MYRANKS_P[[#This Row],[IP]])-1.23)/-0.015-VLOOKUP(MYRANKS_P[[#This Row],[POS]],ReplacementLevel_P[],COLUMN(ReplacementLevel_P[WHIP]),FALSE)</f>
        <v>0.68036486838675581</v>
      </c>
      <c r="X198" s="22">
        <f>MYRANKS_P[[#This Row],[WSGP]]+MYRANKS_P[[#This Row],[SVSGP]]+MYRANKS_P[[#This Row],[SOSGP]]+MYRANKS_P[[#This Row],[ERASGP]]+MYRANKS_P[[#This Row],[WHIPSGP]]</f>
        <v>-1.6583257533626927</v>
      </c>
    </row>
    <row r="199" spans="1:24" x14ac:dyDescent="0.25">
      <c r="A199" s="7" t="s">
        <v>18151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Row],[W]]/3.03-VLOOKUP(MYRANKS_P[[#This Row],[POS]],ReplacementLevel_P[],COLUMN(ReplacementLevel_P[W]),FALSE)</f>
        <v>-0.58973597359735974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-1.1023918575063614</v>
      </c>
      <c r="V199" s="22">
        <f>((475+MYRANKS_P[[#This Row],[ER]])*9/(1192+MYRANKS_P[[#This Row],[IP]])-3.59)/-0.076-VLOOKUP(MYRANKS_P[[#This Row],[POS]],ReplacementLevel_P[],COLUMN(ReplacementLevel_P[ERA]),FALSE)</f>
        <v>-0.13522763965127726</v>
      </c>
      <c r="W199" s="22">
        <f>((1466+MYRANKS_P[[#This Row],[BB]]+MYRANKS_P[[#This Row],[H]])/(1192+MYRANKS_P[[#This Row],[IP]])-1.23)/-0.015-VLOOKUP(MYRANKS_P[[#This Row],[POS]],ReplacementLevel_P[],COLUMN(ReplacementLevel_P[WHIP]),FALSE)</f>
        <v>0.16016359918199929</v>
      </c>
      <c r="X199" s="22">
        <f>MYRANKS_P[[#This Row],[WSGP]]+MYRANKS_P[[#This Row],[SVSGP]]+MYRANKS_P[[#This Row],[SOSGP]]+MYRANKS_P[[#This Row],[ERASGP]]+MYRANKS_P[[#This Row],[WHIPSGP]]</f>
        <v>-1.667191871572999</v>
      </c>
    </row>
    <row r="200" spans="1:24" x14ac:dyDescent="0.25">
      <c r="A200" s="7" t="s">
        <v>17755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Row],[W]]/3.03-VLOOKUP(MYRANKS_P[[#This Row],[POS]],ReplacementLevel_P[],COLUMN(ReplacementLevel_P[W]),FALSE)</f>
        <v>-2.2399009900990099</v>
      </c>
      <c r="T200" s="22">
        <f>MYRANKS_P[[#This Row],[SV]]/9.95</f>
        <v>0.4020100502512563</v>
      </c>
      <c r="U200" s="22">
        <f>MYRANKS_P[[#This Row],[SO]]/39.3-VLOOKUP(MYRANKS_P[[#This Row],[POS]],ReplacementLevel_P[],COLUMN(ReplacementLevel_P[SO]),FALSE)</f>
        <v>-1.4840712468193384</v>
      </c>
      <c r="V200" s="22">
        <f>((475+MYRANKS_P[[#This Row],[ER]])*9/(1192+MYRANKS_P[[#This Row],[IP]])-3.59)/-0.076-VLOOKUP(MYRANKS_P[[#This Row],[POS]],ReplacementLevel_P[],COLUMN(ReplacementLevel_P[ERA]),FALSE)</f>
        <v>1.0232861921497236</v>
      </c>
      <c r="W200" s="22">
        <f>((1466+MYRANKS_P[[#This Row],[BB]]+MYRANKS_P[[#This Row],[H]])/(1192+MYRANKS_P[[#This Row],[IP]])-1.23)/-0.015-VLOOKUP(MYRANKS_P[[#This Row],[POS]],ReplacementLevel_P[],COLUMN(ReplacementLevel_P[WHIP]),FALSE)</f>
        <v>0.60593188522392483</v>
      </c>
      <c r="X200" s="22">
        <f>MYRANKS_P[[#This Row],[WSGP]]+MYRANKS_P[[#This Row],[SVSGP]]+MYRANKS_P[[#This Row],[SOSGP]]+MYRANKS_P[[#This Row],[ERASGP]]+MYRANKS_P[[#This Row],[WHIPSGP]]</f>
        <v>-1.6927441092934434</v>
      </c>
    </row>
    <row r="201" spans="1:24" x14ac:dyDescent="0.25">
      <c r="A201" s="7" t="s">
        <v>17181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Row],[W]]/3.03-VLOOKUP(MYRANKS_P[[#This Row],[POS]],ReplacementLevel_P[],COLUMN(ReplacementLevel_P[W]),FALSE)</f>
        <v>-1.2498019801980196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-0.66982188295165379</v>
      </c>
      <c r="V201" s="22">
        <f>((475+MYRANKS_P[[#This Row],[ER]])*9/(1192+MYRANKS_P[[#This Row],[IP]])-3.59)/-0.076-VLOOKUP(MYRANKS_P[[#This Row],[POS]],ReplacementLevel_P[],COLUMN(ReplacementLevel_P[ERA]),FALSE)</f>
        <v>9.563438759310916E-2</v>
      </c>
      <c r="W201" s="22">
        <f>((1466+MYRANKS_P[[#This Row],[BB]]+MYRANKS_P[[#This Row],[H]])/(1192+MYRANKS_P[[#This Row],[IP]])-1.23)/-0.015-VLOOKUP(MYRANKS_P[[#This Row],[POS]],ReplacementLevel_P[],COLUMN(ReplacementLevel_P[WHIP]),FALSE)</f>
        <v>0.12671307037895574</v>
      </c>
      <c r="X201" s="22">
        <f>MYRANKS_P[[#This Row],[WSGP]]+MYRANKS_P[[#This Row],[SVSGP]]+MYRANKS_P[[#This Row],[SOSGP]]+MYRANKS_P[[#This Row],[ERASGP]]+MYRANKS_P[[#This Row],[WHIPSGP]]</f>
        <v>-1.6972764051776084</v>
      </c>
    </row>
    <row r="202" spans="1:24" x14ac:dyDescent="0.25">
      <c r="A202" s="7" t="s">
        <v>19347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Row],[W]]/3.03-VLOOKUP(MYRANKS_P[[#This Row],[POS]],ReplacementLevel_P[],COLUMN(ReplacementLevel_P[W]),FALSE)</f>
        <v>-2.2399009900990099</v>
      </c>
      <c r="T202" s="22">
        <f>MYRANKS_P[[#This Row],[SV]]/9.95</f>
        <v>0.30150753768844224</v>
      </c>
      <c r="U202" s="22">
        <f>MYRANKS_P[[#This Row],[SO]]/39.3-VLOOKUP(MYRANKS_P[[#This Row],[POS]],ReplacementLevel_P[],COLUMN(ReplacementLevel_P[SO]),FALSE)</f>
        <v>-1.560407124681934</v>
      </c>
      <c r="V202" s="22">
        <f>((475+MYRANKS_P[[#This Row],[ER]])*9/(1192+MYRANKS_P[[#This Row],[IP]])-3.59)/-0.076-VLOOKUP(MYRANKS_P[[#This Row],[POS]],ReplacementLevel_P[],COLUMN(ReplacementLevel_P[ERA]),FALSE)</f>
        <v>1.0232861921497236</v>
      </c>
      <c r="W202" s="22">
        <f>((1466+MYRANKS_P[[#This Row],[BB]]+MYRANKS_P[[#This Row],[H]])/(1192+MYRANKS_P[[#This Row],[IP]])-1.23)/-0.015-VLOOKUP(MYRANKS_P[[#This Row],[POS]],ReplacementLevel_P[],COLUMN(ReplacementLevel_P[WHIP]),FALSE)</f>
        <v>0.76683293108072315</v>
      </c>
      <c r="X202" s="22">
        <f>MYRANKS_P[[#This Row],[WSGP]]+MYRANKS_P[[#This Row],[SVSGP]]+MYRANKS_P[[#This Row],[SOSGP]]+MYRANKS_P[[#This Row],[ERASGP]]+MYRANKS_P[[#This Row],[WHIPSGP]]</f>
        <v>-1.7086814538620554</v>
      </c>
    </row>
    <row r="203" spans="1:24" x14ac:dyDescent="0.25">
      <c r="A203" s="7" t="s">
        <v>20676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Row],[W]]/3.03-VLOOKUP(MYRANKS_P[[#This Row],[POS]],ReplacementLevel_P[],COLUMN(ReplacementLevel_P[W]),FALSE)</f>
        <v>-0.91976897689768977</v>
      </c>
      <c r="T203" s="22">
        <f>MYRANKS_P[[#This Row],[SV]]/9.95</f>
        <v>0</v>
      </c>
      <c r="U203" s="22">
        <f>MYRANKS_P[[#This Row],[SO]]/39.3-VLOOKUP(MYRANKS_P[[#This Row],[POS]],ReplacementLevel_P[],COLUMN(ReplacementLevel_P[SO]),FALSE)</f>
        <v>-0.7207124681933843</v>
      </c>
      <c r="V203" s="22">
        <f>((475+MYRANKS_P[[#This Row],[ER]])*9/(1192+MYRANKS_P[[#This Row],[IP]])-3.59)/-0.076-VLOOKUP(MYRANKS_P[[#This Row],[POS]],ReplacementLevel_P[],COLUMN(ReplacementLevel_P[ERA]),FALSE)</f>
        <v>-3.5738797334504024E-2</v>
      </c>
      <c r="W203" s="22">
        <f>((1466+MYRANKS_P[[#This Row],[BB]]+MYRANKS_P[[#This Row],[H]])/(1192+MYRANKS_P[[#This Row],[IP]])-1.23)/-0.015-VLOOKUP(MYRANKS_P[[#This Row],[POS]],ReplacementLevel_P[],COLUMN(ReplacementLevel_P[WHIP]),FALSE)</f>
        <v>-6.1622441243369019E-2</v>
      </c>
      <c r="X203" s="22">
        <f>MYRANKS_P[[#This Row],[WSGP]]+MYRANKS_P[[#This Row],[SVSGP]]+MYRANKS_P[[#This Row],[SOSGP]]+MYRANKS_P[[#This Row],[ERASGP]]+MYRANKS_P[[#This Row],[WHIPSGP]]</f>
        <v>-1.7378426836689471</v>
      </c>
    </row>
    <row r="204" spans="1:24" x14ac:dyDescent="0.25">
      <c r="A204" s="7" t="s">
        <v>20224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Row],[W]]/3.03-VLOOKUP(MYRANKS_P[[#This Row],[POS]],ReplacementLevel_P[],COLUMN(ReplacementLevel_P[W]),FALSE)</f>
        <v>-1.5798349834983496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-0.66982188295165379</v>
      </c>
      <c r="V204" s="22">
        <f>((475+MYRANKS_P[[#This Row],[ER]])*9/(1192+MYRANKS_P[[#This Row],[IP]])-3.59)/-0.076-VLOOKUP(MYRANKS_P[[#This Row],[POS]],ReplacementLevel_P[],COLUMN(ReplacementLevel_P[ERA]),FALSE)</f>
        <v>0.4397832817337452</v>
      </c>
      <c r="W204" s="22">
        <f>((1466+MYRANKS_P[[#This Row],[BB]]+MYRANKS_P[[#This Row],[H]])/(1192+MYRANKS_P[[#This Row],[IP]])-1.23)/-0.015-VLOOKUP(MYRANKS_P[[#This Row],[POS]],ReplacementLevel_P[],COLUMN(ReplacementLevel_P[WHIP]),FALSE)</f>
        <v>5.6470588235288166E-2</v>
      </c>
      <c r="X204" s="22">
        <f>MYRANKS_P[[#This Row],[WSGP]]+MYRANKS_P[[#This Row],[SVSGP]]+MYRANKS_P[[#This Row],[SOSGP]]+MYRANKS_P[[#This Row],[ERASGP]]+MYRANKS_P[[#This Row],[WHIPSGP]]</f>
        <v>-1.7534029964809696</v>
      </c>
    </row>
    <row r="205" spans="1:24" x14ac:dyDescent="0.25">
      <c r="A205" s="7" t="s">
        <v>19123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Row],[W]]/3.03-VLOOKUP(MYRANKS_P[[#This Row],[POS]],ReplacementLevel_P[],COLUMN(ReplacementLevel_P[W]),FALSE)</f>
        <v>-1.9098679867986799</v>
      </c>
      <c r="T205" s="22">
        <f>MYRANKS_P[[#This Row],[SV]]/9.95</f>
        <v>0</v>
      </c>
      <c r="U205" s="22">
        <f>MYRANKS_P[[#This Row],[SO]]/39.3-VLOOKUP(MYRANKS_P[[#This Row],[POS]],ReplacementLevel_P[],COLUMN(ReplacementLevel_P[SO]),FALSE)</f>
        <v>-1.4331806615776082</v>
      </c>
      <c r="V205" s="22">
        <f>((475+MYRANKS_P[[#This Row],[ER]])*9/(1192+MYRANKS_P[[#This Row],[IP]])-3.59)/-0.076-VLOOKUP(MYRANKS_P[[#This Row],[POS]],ReplacementLevel_P[],COLUMN(ReplacementLevel_P[ERA]),FALSE)</f>
        <v>0.79408945686900834</v>
      </c>
      <c r="W205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205" s="22">
        <f>MYRANKS_P[[#This Row],[WSGP]]+MYRANKS_P[[#This Row],[SVSGP]]+MYRANKS_P[[#This Row],[SOSGP]]+MYRANKS_P[[#This Row],[ERASGP]]+MYRANKS_P[[#This Row],[WHIPSGP]]</f>
        <v>-1.7775853895903526</v>
      </c>
    </row>
    <row r="206" spans="1:24" x14ac:dyDescent="0.25">
      <c r="A206" s="7" t="s">
        <v>19595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Row],[W]]/3.03-VLOOKUP(MYRANKS_P[[#This Row],[POS]],ReplacementLevel_P[],COLUMN(ReplacementLevel_P[W]),FALSE)</f>
        <v>-1.9098679867986799</v>
      </c>
      <c r="T206" s="22">
        <f>MYRANKS_P[[#This Row],[SV]]/9.95</f>
        <v>0</v>
      </c>
      <c r="U206" s="22">
        <f>MYRANKS_P[[#This Row],[SO]]/39.3-VLOOKUP(MYRANKS_P[[#This Row],[POS]],ReplacementLevel_P[],COLUMN(ReplacementLevel_P[SO]),FALSE)</f>
        <v>-1.3822900763358779</v>
      </c>
      <c r="V206" s="22">
        <f>((475+MYRANKS_P[[#This Row],[ER]])*9/(1192+MYRANKS_P[[#This Row],[IP]])-3.59)/-0.076-VLOOKUP(MYRANKS_P[[#This Row],[POS]],ReplacementLevel_P[],COLUMN(ReplacementLevel_P[ERA]),FALSE)</f>
        <v>0.79408945686900834</v>
      </c>
      <c r="W206" s="22">
        <f>((1466+MYRANKS_P[[#This Row],[BB]]+MYRANKS_P[[#This Row],[H]])/(1192+MYRANKS_P[[#This Row],[IP]])-1.23)/-0.015-VLOOKUP(MYRANKS_P[[#This Row],[POS]],ReplacementLevel_P[],COLUMN(ReplacementLevel_P[WHIP]),FALSE)</f>
        <v>0.71812566560170688</v>
      </c>
      <c r="X206" s="22">
        <f>MYRANKS_P[[#This Row],[WSGP]]+MYRANKS_P[[#This Row],[SVSGP]]+MYRANKS_P[[#This Row],[SOSGP]]+MYRANKS_P[[#This Row],[ERASGP]]+MYRANKS_P[[#This Row],[WHIPSGP]]</f>
        <v>-1.7799429406638425</v>
      </c>
    </row>
    <row r="207" spans="1:24" x14ac:dyDescent="0.25">
      <c r="A207" s="7" t="s">
        <v>18649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Row],[W]]/3.03-VLOOKUP(MYRANKS_P[[#This Row],[POS]],ReplacementLevel_P[],COLUMN(ReplacementLevel_P[W]),FALSE)</f>
        <v>-0.91976897689768977</v>
      </c>
      <c r="T207" s="22">
        <f>MYRANKS_P[[#This Row],[SV]]/9.95</f>
        <v>0</v>
      </c>
      <c r="U207" s="22">
        <f>MYRANKS_P[[#This Row],[SO]]/39.3-VLOOKUP(MYRANKS_P[[#This Row],[POS]],ReplacementLevel_P[],COLUMN(ReplacementLevel_P[SO]),FALSE)</f>
        <v>-0.7207124681933843</v>
      </c>
      <c r="V207" s="22">
        <f>((475+MYRANKS_P[[#This Row],[ER]])*9/(1192+MYRANKS_P[[#This Row],[IP]])-3.59)/-0.076-VLOOKUP(MYRANKS_P[[#This Row],[POS]],ReplacementLevel_P[],COLUMN(ReplacementLevel_P[ERA]),FALSE)</f>
        <v>-0.23906419366494014</v>
      </c>
      <c r="W207" s="22">
        <f>((1466+MYRANKS_P[[#This Row],[BB]]+MYRANKS_P[[#This Row],[H]])/(1192+MYRANKS_P[[#This Row],[IP]])-1.23)/-0.015-VLOOKUP(MYRANKS_P[[#This Row],[POS]],ReplacementLevel_P[],COLUMN(ReplacementLevel_P[WHIP]),FALSE)</f>
        <v>9.3323162979912389E-2</v>
      </c>
      <c r="X207" s="22">
        <f>MYRANKS_P[[#This Row],[WSGP]]+MYRANKS_P[[#This Row],[SVSGP]]+MYRANKS_P[[#This Row],[SOSGP]]+MYRANKS_P[[#This Row],[ERASGP]]+MYRANKS_P[[#This Row],[WHIPSGP]]</f>
        <v>-1.7862224757761016</v>
      </c>
    </row>
    <row r="208" spans="1:24" x14ac:dyDescent="0.25">
      <c r="A208" s="7" t="s">
        <v>17299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Row],[W]]/3.03-VLOOKUP(MYRANKS_P[[#This Row],[POS]],ReplacementLevel_P[],COLUMN(ReplacementLevel_P[W]),FALSE)</f>
        <v>-1.9098679867986799</v>
      </c>
      <c r="T208" s="22">
        <f>MYRANKS_P[[#This Row],[SV]]/9.95</f>
        <v>0</v>
      </c>
      <c r="U208" s="22">
        <f>MYRANKS_P[[#This Row],[SO]]/39.3-VLOOKUP(MYRANKS_P[[#This Row],[POS]],ReplacementLevel_P[],COLUMN(ReplacementLevel_P[SO]),FALSE)</f>
        <v>-1.4840712468193384</v>
      </c>
      <c r="V208" s="22">
        <f>((475+MYRANKS_P[[#This Row],[ER]])*9/(1192+MYRANKS_P[[#This Row],[IP]])-3.59)/-0.076-VLOOKUP(MYRANKS_P[[#This Row],[POS]],ReplacementLevel_P[],COLUMN(ReplacementLevel_P[ERA]),FALSE)</f>
        <v>0.96493405250516029</v>
      </c>
      <c r="W208" s="22">
        <f>((1466+MYRANKS_P[[#This Row],[BB]]+MYRANKS_P[[#This Row],[H]])/(1192+MYRANKS_P[[#This Row],[IP]])-1.23)/-0.015-VLOOKUP(MYRANKS_P[[#This Row],[POS]],ReplacementLevel_P[],COLUMN(ReplacementLevel_P[WHIP]),FALSE)</f>
        <v>0.62753135842006436</v>
      </c>
      <c r="X208" s="22">
        <f>MYRANKS_P[[#This Row],[WSGP]]+MYRANKS_P[[#This Row],[SVSGP]]+MYRANKS_P[[#This Row],[SOSGP]]+MYRANKS_P[[#This Row],[ERASGP]]+MYRANKS_P[[#This Row],[WHIPSGP]]</f>
        <v>-1.8014738226927938</v>
      </c>
    </row>
    <row r="209" spans="1:24" x14ac:dyDescent="0.25">
      <c r="A209" s="7" t="s">
        <v>20452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Row],[W]]/3.03-VLOOKUP(MYRANKS_P[[#This Row],[POS]],ReplacementLevel_P[],COLUMN(ReplacementLevel_P[W]),FALSE)</f>
        <v>-1.5798349834983496</v>
      </c>
      <c r="T209" s="22">
        <f>MYRANKS_P[[#This Row],[SV]]/9.95</f>
        <v>0</v>
      </c>
      <c r="U209" s="22">
        <f>MYRANKS_P[[#This Row],[SO]]/39.3-VLOOKUP(MYRANKS_P[[#This Row],[POS]],ReplacementLevel_P[],COLUMN(ReplacementLevel_P[SO]),FALSE)</f>
        <v>-0.79704834605597963</v>
      </c>
      <c r="V209" s="22">
        <f>((475+MYRANKS_P[[#This Row],[ER]])*9/(1192+MYRANKS_P[[#This Row],[IP]])-3.59)/-0.076-VLOOKUP(MYRANKS_P[[#This Row],[POS]],ReplacementLevel_P[],COLUMN(ReplacementLevel_P[ERA]),FALSE)</f>
        <v>0.40484505656664782</v>
      </c>
      <c r="W209" s="22">
        <f>((1466+MYRANKS_P[[#This Row],[BB]]+MYRANKS_P[[#This Row],[H]])/(1192+MYRANKS_P[[#This Row],[IP]])-1.23)/-0.015-VLOOKUP(MYRANKS_P[[#This Row],[POS]],ReplacementLevel_P[],COLUMN(ReplacementLevel_P[WHIP]),FALSE)</f>
        <v>0.16971962616821579</v>
      </c>
      <c r="X209" s="22">
        <f>MYRANKS_P[[#This Row],[WSGP]]+MYRANKS_P[[#This Row],[SVSGP]]+MYRANKS_P[[#This Row],[SOSGP]]+MYRANKS_P[[#This Row],[ERASGP]]+MYRANKS_P[[#This Row],[WHIPSGP]]</f>
        <v>-1.8023186468194656</v>
      </c>
    </row>
    <row r="210" spans="1:24" x14ac:dyDescent="0.25">
      <c r="A210" s="7" t="s">
        <v>17809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Row],[W]]/3.03-VLOOKUP(MYRANKS_P[[#This Row],[POS]],ReplacementLevel_P[],COLUMN(ReplacementLevel_P[W]),FALSE)</f>
        <v>-0.58973597359735974</v>
      </c>
      <c r="T210" s="22">
        <f>MYRANKS_P[[#This Row],[SV]]/9.95</f>
        <v>0</v>
      </c>
      <c r="U210" s="22">
        <f>MYRANKS_P[[#This Row],[SO]]/39.3-VLOOKUP(MYRANKS_P[[#This Row],[POS]],ReplacementLevel_P[],COLUMN(ReplacementLevel_P[SO]),FALSE)</f>
        <v>-0.2118066157760814</v>
      </c>
      <c r="V210" s="22">
        <f>((475+MYRANKS_P[[#This Row],[ER]])*9/(1192+MYRANKS_P[[#This Row],[IP]])-3.59)/-0.076-VLOOKUP(MYRANKS_P[[#This Row],[POS]],ReplacementLevel_P[],COLUMN(ReplacementLevel_P[ERA]),FALSE)</f>
        <v>-0.49159120566254433</v>
      </c>
      <c r="W210" s="22">
        <f>((1466+MYRANKS_P[[#This Row],[BB]]+MYRANKS_P[[#This Row],[H]])/(1192+MYRANKS_P[[#This Row],[IP]])-1.23)/-0.015-VLOOKUP(MYRANKS_P[[#This Row],[POS]],ReplacementLevel_P[],COLUMN(ReplacementLevel_P[WHIP]),FALSE)</f>
        <v>-0.51594290007513488</v>
      </c>
      <c r="X210" s="22">
        <f>MYRANKS_P[[#This Row],[WSGP]]+MYRANKS_P[[#This Row],[SVSGP]]+MYRANKS_P[[#This Row],[SOSGP]]+MYRANKS_P[[#This Row],[ERASGP]]+MYRANKS_P[[#This Row],[WHIPSGP]]</f>
        <v>-1.8090766951111203</v>
      </c>
    </row>
    <row r="211" spans="1:24" x14ac:dyDescent="0.25">
      <c r="A211" s="7" t="s">
        <v>17490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Row],[W]]/3.03-VLOOKUP(MYRANKS_P[[#This Row],[POS]],ReplacementLevel_P[],COLUMN(ReplacementLevel_P[W]),FALSE)</f>
        <v>-1.5798349834983496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-1.204173027989822</v>
      </c>
      <c r="V211" s="22">
        <f>((475+MYRANKS_P[[#This Row],[ER]])*9/(1192+MYRANKS_P[[#This Row],[IP]])-3.59)/-0.076-VLOOKUP(MYRANKS_P[[#This Row],[POS]],ReplacementLevel_P[],COLUMN(ReplacementLevel_P[ERA]),FALSE)</f>
        <v>0.51599190283400576</v>
      </c>
      <c r="W211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211" s="22">
        <f>MYRANKS_P[[#This Row],[WSGP]]+MYRANKS_P[[#This Row],[SVSGP]]+MYRANKS_P[[#This Row],[SOSGP]]+MYRANKS_P[[#This Row],[ERASGP]]+MYRANKS_P[[#This Row],[WHIPSGP]]</f>
        <v>-1.8536985743366328</v>
      </c>
    </row>
    <row r="212" spans="1:24" x14ac:dyDescent="0.25">
      <c r="A212" s="7" t="s">
        <v>20231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Row],[W]]/3.03-VLOOKUP(MYRANKS_P[[#This Row],[POS]],ReplacementLevel_P[],COLUMN(ReplacementLevel_P[W]),FALSE)</f>
        <v>-2.5699339933993399</v>
      </c>
      <c r="T212" s="22">
        <f>MYRANKS_P[[#This Row],[SV]]/9.95</f>
        <v>0.70351758793969854</v>
      </c>
      <c r="U212" s="22">
        <f>MYRANKS_P[[#This Row],[SO]]/39.3-VLOOKUP(MYRANKS_P[[#This Row],[POS]],ReplacementLevel_P[],COLUMN(ReplacementLevel_P[SO]),FALSE)</f>
        <v>-1.7385241730279899</v>
      </c>
      <c r="V212" s="22">
        <f>((475+MYRANKS_P[[#This Row],[ER]])*9/(1192+MYRANKS_P[[#This Row],[IP]])-3.59)/-0.076-VLOOKUP(MYRANKS_P[[#This Row],[POS]],ReplacementLevel_P[],COLUMN(ReplacementLevel_P[ERA]),FALSE)</f>
        <v>0.98865654355938482</v>
      </c>
      <c r="W212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212" s="22">
        <f>MYRANKS_P[[#This Row],[WSGP]]+MYRANKS_P[[#This Row],[SVSGP]]+MYRANKS_P[[#This Row],[SOSGP]]+MYRANKS_P[[#This Row],[ERASGP]]+MYRANKS_P[[#This Row],[WHIPSGP]]</f>
        <v>-1.887873276982031</v>
      </c>
    </row>
    <row r="213" spans="1:24" x14ac:dyDescent="0.25">
      <c r="A213" s="7" t="s">
        <v>17604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Row],[W]]/3.03-VLOOKUP(MYRANKS_P[[#This Row],[POS]],ReplacementLevel_P[],COLUMN(ReplacementLevel_P[W]),FALSE)</f>
        <v>-0.91976897689768977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-0.64437659033078898</v>
      </c>
      <c r="V213" s="22">
        <f>((475+MYRANKS_P[[#This Row],[ER]])*9/(1192+MYRANKS_P[[#This Row],[IP]])-3.59)/-0.076-VLOOKUP(MYRANKS_P[[#This Row],[POS]],ReplacementLevel_P[],COLUMN(ReplacementLevel_P[ERA]),FALSE)</f>
        <v>-0.28865243975542831</v>
      </c>
      <c r="W213" s="22">
        <f>((1466+MYRANKS_P[[#This Row],[BB]]+MYRANKS_P[[#This Row],[H]])/(1192+MYRANKS_P[[#This Row],[IP]])-1.23)/-0.015-VLOOKUP(MYRANKS_P[[#This Row],[POS]],ReplacementLevel_P[],COLUMN(ReplacementLevel_P[WHIP]),FALSE)</f>
        <v>-3.5717539863332926E-2</v>
      </c>
      <c r="X213" s="22">
        <f>MYRANKS_P[[#This Row],[WSGP]]+MYRANKS_P[[#This Row],[SVSGP]]+MYRANKS_P[[#This Row],[SOSGP]]+MYRANKS_P[[#This Row],[ERASGP]]+MYRANKS_P[[#This Row],[WHIPSGP]]</f>
        <v>-1.8885155468472401</v>
      </c>
    </row>
    <row r="214" spans="1:24" x14ac:dyDescent="0.25">
      <c r="A214" s="7" t="s">
        <v>17332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Row],[W]]/3.03-VLOOKUP(MYRANKS_P[[#This Row],[POS]],ReplacementLevel_P[],COLUMN(ReplacementLevel_P[W]),FALSE)</f>
        <v>-2.2399009900990099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-1.5349618320610687</v>
      </c>
      <c r="V214" s="22">
        <f>((475+MYRANKS_P[[#This Row],[ER]])*9/(1192+MYRANKS_P[[#This Row],[IP]])-3.59)/-0.076-VLOOKUP(MYRANKS_P[[#This Row],[POS]],ReplacementLevel_P[],COLUMN(ReplacementLevel_P[ERA]),FALSE)</f>
        <v>1.0822043994383674</v>
      </c>
      <c r="W214" s="22">
        <f>((1466+MYRANKS_P[[#This Row],[BB]]+MYRANKS_P[[#This Row],[H]])/(1192+MYRANKS_P[[#This Row],[IP]])-1.23)/-0.015-VLOOKUP(MYRANKS_P[[#This Row],[POS]],ReplacementLevel_P[],COLUMN(ReplacementLevel_P[WHIP]),FALSE)</f>
        <v>0.79969819455672009</v>
      </c>
      <c r="X214" s="22">
        <f>MYRANKS_P[[#This Row],[WSGP]]+MYRANKS_P[[#This Row],[SVSGP]]+MYRANKS_P[[#This Row],[SOSGP]]+MYRANKS_P[[#This Row],[ERASGP]]+MYRANKS_P[[#This Row],[WHIPSGP]]</f>
        <v>-1.8929602281649907</v>
      </c>
    </row>
    <row r="215" spans="1:24" x14ac:dyDescent="0.25">
      <c r="A215" s="7" t="s">
        <v>19254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Row],[W]]/3.03-VLOOKUP(MYRANKS_P[[#This Row],[POS]],ReplacementLevel_P[],COLUMN(ReplacementLevel_P[W]),FALSE)</f>
        <v>-1.9098679867986799</v>
      </c>
      <c r="T215" s="22">
        <f>MYRANKS_P[[#This Row],[SV]]/9.95</f>
        <v>0</v>
      </c>
      <c r="U215" s="22">
        <f>MYRANKS_P[[#This Row],[SO]]/39.3-VLOOKUP(MYRANKS_P[[#This Row],[POS]],ReplacementLevel_P[],COLUMN(ReplacementLevel_P[SO]),FALSE)</f>
        <v>-1.0769465648854963</v>
      </c>
      <c r="V215" s="22">
        <f>((475+MYRANKS_P[[#This Row],[ER]])*9/(1192+MYRANKS_P[[#This Row],[IP]])-3.59)/-0.076-VLOOKUP(MYRANKS_P[[#This Row],[POS]],ReplacementLevel_P[],COLUMN(ReplacementLevel_P[ERA]),FALSE)</f>
        <v>0.5877752892870427</v>
      </c>
      <c r="W215" s="22">
        <f>((1466+MYRANKS_P[[#This Row],[BB]]+MYRANKS_P[[#This Row],[H]])/(1192+MYRANKS_P[[#This Row],[IP]])-1.23)/-0.015-VLOOKUP(MYRANKS_P[[#This Row],[POS]],ReplacementLevel_P[],COLUMN(ReplacementLevel_P[WHIP]),FALSE)</f>
        <v>0.5054268452849997</v>
      </c>
      <c r="X215" s="22">
        <f>MYRANKS_P[[#This Row],[WSGP]]+MYRANKS_P[[#This Row],[SVSGP]]+MYRANKS_P[[#This Row],[SOSGP]]+MYRANKS_P[[#This Row],[ERASGP]]+MYRANKS_P[[#This Row],[WHIPSGP]]</f>
        <v>-1.8936124171121338</v>
      </c>
    </row>
    <row r="216" spans="1:24" x14ac:dyDescent="0.25">
      <c r="A216" s="7" t="s">
        <v>17162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Row],[W]]/3.03-VLOOKUP(MYRANKS_P[[#This Row],[POS]],ReplacementLevel_P[],COLUMN(ReplacementLevel_P[W]),FALSE)</f>
        <v>-1.9098679867986799</v>
      </c>
      <c r="T216" s="22">
        <f>MYRANKS_P[[#This Row],[SV]]/9.95</f>
        <v>0</v>
      </c>
      <c r="U216" s="22">
        <f>MYRANKS_P[[#This Row],[SO]]/39.3-VLOOKUP(MYRANKS_P[[#This Row],[POS]],ReplacementLevel_P[],COLUMN(ReplacementLevel_P[SO]),FALSE)</f>
        <v>-1.5349618320610687</v>
      </c>
      <c r="V216" s="22">
        <f>((475+MYRANKS_P[[#This Row],[ER]])*9/(1192+MYRANKS_P[[#This Row],[IP]])-3.59)/-0.076-VLOOKUP(MYRANKS_P[[#This Row],[POS]],ReplacementLevel_P[],COLUMN(ReplacementLevel_P[ERA]),FALSE)</f>
        <v>0.79469870327993741</v>
      </c>
      <c r="W216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16" s="22">
        <f>MYRANKS_P[[#This Row],[WSGP]]+MYRANKS_P[[#This Row],[SVSGP]]+MYRANKS_P[[#This Row],[SOSGP]]+MYRANKS_P[[#This Row],[ERASGP]]+MYRANKS_P[[#This Row],[WHIPSGP]]</f>
        <v>-1.8957349803141064</v>
      </c>
    </row>
    <row r="217" spans="1:24" x14ac:dyDescent="0.25">
      <c r="A217" s="7" t="s">
        <v>16946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Row],[W]]/3.03-VLOOKUP(MYRANKS_P[[#This Row],[POS]],ReplacementLevel_P[],COLUMN(ReplacementLevel_P[W]),FALSE)</f>
        <v>-2.2399009900990099</v>
      </c>
      <c r="T217" s="22">
        <f>MYRANKS_P[[#This Row],[SV]]/9.95</f>
        <v>0.10050251256281408</v>
      </c>
      <c r="U217" s="22">
        <f>MYRANKS_P[[#This Row],[SO]]/39.3-VLOOKUP(MYRANKS_P[[#This Row],[POS]],ReplacementLevel_P[],COLUMN(ReplacementLevel_P[SO]),FALSE)</f>
        <v>-1.560407124681934</v>
      </c>
      <c r="V217" s="22">
        <f>((475+MYRANKS_P[[#This Row],[ER]])*9/(1192+MYRANKS_P[[#This Row],[IP]])-3.59)/-0.076-VLOOKUP(MYRANKS_P[[#This Row],[POS]],ReplacementLevel_P[],COLUMN(ReplacementLevel_P[ERA]),FALSE)</f>
        <v>0.98539282990083832</v>
      </c>
      <c r="W217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217" s="22">
        <f>MYRANKS_P[[#This Row],[WSGP]]+MYRANKS_P[[#This Row],[SVSGP]]+MYRANKS_P[[#This Row],[SOSGP]]+MYRANKS_P[[#This Row],[ERASGP]]+MYRANKS_P[[#This Row],[WHIPSGP]]</f>
        <v>-1.9063397717805186</v>
      </c>
    </row>
    <row r="218" spans="1:24" x14ac:dyDescent="0.25">
      <c r="A218" s="7" t="s">
        <v>20788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Row],[W]]/3.03-VLOOKUP(MYRANKS_P[[#This Row],[POS]],ReplacementLevel_P[],COLUMN(ReplacementLevel_P[W]),FALSE)</f>
        <v>-2.5699339933993399</v>
      </c>
      <c r="T218" s="22">
        <f>MYRANKS_P[[#This Row],[SV]]/9.95</f>
        <v>1.0050251256281408</v>
      </c>
      <c r="U218" s="22">
        <f>MYRANKS_P[[#This Row],[SO]]/39.3-VLOOKUP(MYRANKS_P[[#This Row],[POS]],ReplacementLevel_P[],COLUMN(ReplacementLevel_P[SO]),FALSE)</f>
        <v>-1.9675318066157761</v>
      </c>
      <c r="V218" s="22">
        <f>((475+MYRANKS_P[[#This Row],[ER]])*9/(1192+MYRANKS_P[[#This Row],[IP]])-3.59)/-0.076-VLOOKUP(MYRANKS_P[[#This Row],[POS]],ReplacementLevel_P[],COLUMN(ReplacementLevel_P[ERA]),FALSE)</f>
        <v>0.89285468171245996</v>
      </c>
      <c r="W21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218" s="22">
        <f>MYRANKS_P[[#This Row],[WSGP]]+MYRANKS_P[[#This Row],[SVSGP]]+MYRANKS_P[[#This Row],[SOSGP]]+MYRANKS_P[[#This Row],[ERASGP]]+MYRANKS_P[[#This Row],[WHIPSGP]]</f>
        <v>-1.9199787913651822</v>
      </c>
    </row>
    <row r="219" spans="1:24" x14ac:dyDescent="0.25">
      <c r="A219" s="7" t="s">
        <v>19642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Row],[W]]/3.03-VLOOKUP(MYRANKS_P[[#This Row],[POS]],ReplacementLevel_P[],COLUMN(ReplacementLevel_P[W]),FALSE)</f>
        <v>-1.9098679867986799</v>
      </c>
      <c r="T219" s="22">
        <f>MYRANKS_P[[#This Row],[SV]]/9.95</f>
        <v>0</v>
      </c>
      <c r="U219" s="22">
        <f>MYRANKS_P[[#This Row],[SO]]/39.3-VLOOKUP(MYRANKS_P[[#This Row],[POS]],ReplacementLevel_P[],COLUMN(ReplacementLevel_P[SO]),FALSE)</f>
        <v>-1.229618320610687</v>
      </c>
      <c r="V219" s="22">
        <f>((475+MYRANKS_P[[#This Row],[ER]])*9/(1192+MYRANKS_P[[#This Row],[IP]])-3.59)/-0.076-VLOOKUP(MYRANKS_P[[#This Row],[POS]],ReplacementLevel_P[],COLUMN(ReplacementLevel_P[ERA]),FALSE)</f>
        <v>0.81278045711889091</v>
      </c>
      <c r="W219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19" s="22">
        <f>MYRANKS_P[[#This Row],[WSGP]]+MYRANKS_P[[#This Row],[SVSGP]]+MYRANKS_P[[#This Row],[SOSGP]]+MYRANKS_P[[#This Row],[ERASGP]]+MYRANKS_P[[#This Row],[WHIPSGP]]</f>
        <v>-1.9433857971696253</v>
      </c>
    </row>
    <row r="220" spans="1:24" x14ac:dyDescent="0.25">
      <c r="A220" s="7" t="s">
        <v>18904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Row],[W]]/3.03-VLOOKUP(MYRANKS_P[[#This Row],[POS]],ReplacementLevel_P[],COLUMN(ReplacementLevel_P[W]),FALSE)</f>
        <v>-1.9098679867986799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-1.4077353689567431</v>
      </c>
      <c r="V220" s="22">
        <f>((475+MYRANKS_P[[#This Row],[ER]])*9/(1192+MYRANKS_P[[#This Row],[IP]])-3.59)/-0.076-VLOOKUP(MYRANKS_P[[#This Row],[POS]],ReplacementLevel_P[],COLUMN(ReplacementLevel_P[ERA]),FALSE)</f>
        <v>0.77508184336438923</v>
      </c>
      <c r="W220" s="22">
        <f>((1466+MYRANKS_P[[#This Row],[BB]]+MYRANKS_P[[#This Row],[H]])/(1192+MYRANKS_P[[#This Row],[IP]])-1.23)/-0.015-VLOOKUP(MYRANKS_P[[#This Row],[POS]],ReplacementLevel_P[],COLUMN(ReplacementLevel_P[WHIP]),FALSE)</f>
        <v>0.5833492822966494</v>
      </c>
      <c r="X220" s="22">
        <f>MYRANKS_P[[#This Row],[WSGP]]+MYRANKS_P[[#This Row],[SVSGP]]+MYRANKS_P[[#This Row],[SOSGP]]+MYRANKS_P[[#This Row],[ERASGP]]+MYRANKS_P[[#This Row],[WHIPSGP]]</f>
        <v>-1.9591722300943846</v>
      </c>
    </row>
    <row r="221" spans="1:24" x14ac:dyDescent="0.25">
      <c r="A221" s="7" t="s">
        <v>20109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Row],[W]]/3.03-VLOOKUP(MYRANKS_P[[#This Row],[POS]],ReplacementLevel_P[],COLUMN(ReplacementLevel_P[W]),FALSE)</f>
        <v>-0.58973597359735974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-0.7207124681933843</v>
      </c>
      <c r="V221" s="22">
        <f>((475+MYRANKS_P[[#This Row],[ER]])*9/(1192+MYRANKS_P[[#This Row],[IP]])-3.59)/-0.076-VLOOKUP(MYRANKS_P[[#This Row],[POS]],ReplacementLevel_P[],COLUMN(ReplacementLevel_P[ERA]),FALSE)</f>
        <v>-0.37050816696914646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-0.28730523627075477</v>
      </c>
      <c r="X221" s="22">
        <f>MYRANKS_P[[#This Row],[WSGP]]+MYRANKS_P[[#This Row],[SVSGP]]+MYRANKS_P[[#This Row],[SOSGP]]+MYRANKS_P[[#This Row],[ERASGP]]+MYRANKS_P[[#This Row],[WHIPSGP]]</f>
        <v>-1.9682618450306455</v>
      </c>
    </row>
    <row r="222" spans="1:24" x14ac:dyDescent="0.25">
      <c r="A222" s="7" t="s">
        <v>18463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Row],[W]]/3.03-VLOOKUP(MYRANKS_P[[#This Row],[POS]],ReplacementLevel_P[],COLUMN(ReplacementLevel_P[W]),FALSE)</f>
        <v>-1.5798349834983496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-0.64437659033078898</v>
      </c>
      <c r="V222" s="22">
        <f>((475+MYRANKS_P[[#This Row],[ER]])*9/(1192+MYRANKS_P[[#This Row],[IP]])-3.59)/-0.076-VLOOKUP(MYRANKS_P[[#This Row],[POS]],ReplacementLevel_P[],COLUMN(ReplacementLevel_P[ERA]),FALSE)</f>
        <v>0.22232044424482034</v>
      </c>
      <c r="W222" s="22">
        <f>((1466+MYRANKS_P[[#This Row],[BB]]+MYRANKS_P[[#This Row],[H]])/(1192+MYRANKS_P[[#This Row],[IP]])-1.23)/-0.015-VLOOKUP(MYRANKS_P[[#This Row],[POS]],ReplacementLevel_P[],COLUMN(ReplacementLevel_P[WHIP]),FALSE)</f>
        <v>2.5073700543055244E-2</v>
      </c>
      <c r="X222" s="22">
        <f>MYRANKS_P[[#This Row],[WSGP]]+MYRANKS_P[[#This Row],[SVSGP]]+MYRANKS_P[[#This Row],[SOSGP]]+MYRANKS_P[[#This Row],[ERASGP]]+MYRANKS_P[[#This Row],[WHIPSGP]]</f>
        <v>-1.9768174290412628</v>
      </c>
    </row>
    <row r="223" spans="1:24" x14ac:dyDescent="0.25">
      <c r="A223" s="7" t="s">
        <v>20172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Row],[W]]/3.03-VLOOKUP(MYRANKS_P[[#This Row],[POS]],ReplacementLevel_P[],COLUMN(ReplacementLevel_P[W]),FALSE)</f>
        <v>-2.5699339933993399</v>
      </c>
      <c r="T223" s="22">
        <f>MYRANKS_P[[#This Row],[SV]]/9.95</f>
        <v>0.60301507537688448</v>
      </c>
      <c r="U223" s="22">
        <f>MYRANKS_P[[#This Row],[SO]]/39.3-VLOOKUP(MYRANKS_P[[#This Row],[POS]],ReplacementLevel_P[],COLUMN(ReplacementLevel_P[SO]),FALSE)</f>
        <v>-1.7894147582697202</v>
      </c>
      <c r="V223" s="22">
        <f>((475+MYRANKS_P[[#This Row],[ER]])*9/(1192+MYRANKS_P[[#This Row],[IP]])-3.59)/-0.076-VLOOKUP(MYRANKS_P[[#This Row],[POS]],ReplacementLevel_P[],COLUMN(ReplacementLevel_P[ERA]),FALSE)</f>
        <v>1.007252888318354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0.76617886178861783</v>
      </c>
      <c r="X223" s="22">
        <f>MYRANKS_P[[#This Row],[WSGP]]+MYRANKS_P[[#This Row],[SVSGP]]+MYRANKS_P[[#This Row],[SOSGP]]+MYRANKS_P[[#This Row],[ERASGP]]+MYRANKS_P[[#This Row],[WHIPSGP]]</f>
        <v>-1.9829019261852037</v>
      </c>
    </row>
    <row r="224" spans="1:24" x14ac:dyDescent="0.25">
      <c r="A224" s="7" t="s">
        <v>20513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Row],[W]]/3.03-VLOOKUP(MYRANKS_P[[#This Row],[POS]],ReplacementLevel_P[],COLUMN(ReplacementLevel_P[W]),FALSE)</f>
        <v>-2.2399009900990099</v>
      </c>
      <c r="T224" s="22">
        <f>MYRANKS_P[[#This Row],[SV]]/9.95</f>
        <v>0</v>
      </c>
      <c r="U224" s="22">
        <f>MYRANKS_P[[#This Row],[SO]]/39.3-VLOOKUP(MYRANKS_P[[#This Row],[POS]],ReplacementLevel_P[],COLUMN(ReplacementLevel_P[SO]),FALSE)</f>
        <v>-1.5349618320610687</v>
      </c>
      <c r="V224" s="22">
        <f>((475+MYRANKS_P[[#This Row],[ER]])*9/(1192+MYRANKS_P[[#This Row],[IP]])-3.59)/-0.076-VLOOKUP(MYRANKS_P[[#This Row],[POS]],ReplacementLevel_P[],COLUMN(ReplacementLevel_P[ERA]),FALSE)</f>
        <v>1.0428622927180937</v>
      </c>
      <c r="W224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224" s="22">
        <f>MYRANKS_P[[#This Row],[WSGP]]+MYRANKS_P[[#This Row],[SVSGP]]+MYRANKS_P[[#This Row],[SOSGP]]+MYRANKS_P[[#This Row],[ERASGP]]+MYRANKS_P[[#This Row],[WHIPSGP]]</f>
        <v>-1.9900612331755367</v>
      </c>
    </row>
    <row r="225" spans="1:24" x14ac:dyDescent="0.25">
      <c r="A225" s="7" t="s">
        <v>20466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Row],[W]]/3.03-VLOOKUP(MYRANKS_P[[#This Row],[POS]],ReplacementLevel_P[],COLUMN(ReplacementLevel_P[W]),FALSE)</f>
        <v>-2.2399009900990099</v>
      </c>
      <c r="T225" s="22">
        <f>MYRANKS_P[[#This Row],[SV]]/9.95</f>
        <v>0</v>
      </c>
      <c r="U225" s="22">
        <f>MYRANKS_P[[#This Row],[SO]]/39.3-VLOOKUP(MYRANKS_P[[#This Row],[POS]],ReplacementLevel_P[],COLUMN(ReplacementLevel_P[SO]),FALSE)</f>
        <v>-1.6367430025445293</v>
      </c>
      <c r="V225" s="22">
        <f>((475+MYRANKS_P[[#This Row],[ER]])*9/(1192+MYRANKS_P[[#This Row],[IP]])-3.59)/-0.076-VLOOKUP(MYRANKS_P[[#This Row],[POS]],ReplacementLevel_P[],COLUMN(ReplacementLevel_P[ERA]),FALSE)</f>
        <v>1.0441747572815505</v>
      </c>
      <c r="W225" s="22">
        <f>((1466+MYRANKS_P[[#This Row],[BB]]+MYRANKS_P[[#This Row],[H]])/(1192+MYRANKS_P[[#This Row],[IP]])-1.23)/-0.015-VLOOKUP(MYRANKS_P[[#This Row],[POS]],ReplacementLevel_P[],COLUMN(ReplacementLevel_P[WHIP]),FALSE)</f>
        <v>0.84116504854368757</v>
      </c>
      <c r="X225" s="22">
        <f>MYRANKS_P[[#This Row],[WSGP]]+MYRANKS_P[[#This Row],[SVSGP]]+MYRANKS_P[[#This Row],[SOSGP]]+MYRANKS_P[[#This Row],[ERASGP]]+MYRANKS_P[[#This Row],[WHIPSGP]]</f>
        <v>-1.9913041868183017</v>
      </c>
    </row>
    <row r="226" spans="1:24" x14ac:dyDescent="0.25">
      <c r="A226" s="7" t="s">
        <v>19035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Row],[W]]/3.03-VLOOKUP(MYRANKS_P[[#This Row],[POS]],ReplacementLevel_P[],COLUMN(ReplacementLevel_P[W]),FALSE)</f>
        <v>-2.2399009900990099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-1.560407124681934</v>
      </c>
      <c r="V226" s="22">
        <f>((475+MYRANKS_P[[#This Row],[ER]])*9/(1192+MYRANKS_P[[#This Row],[IP]])-3.59)/-0.076-VLOOKUP(MYRANKS_P[[#This Row],[POS]],ReplacementLevel_P[],COLUMN(ReplacementLevel_P[ERA]),FALSE)</f>
        <v>0.96592486038246528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0.83284030010718191</v>
      </c>
      <c r="X226" s="22">
        <f>MYRANKS_P[[#This Row],[WSGP]]+MYRANKS_P[[#This Row],[SVSGP]]+MYRANKS_P[[#This Row],[SOSGP]]+MYRANKS_P[[#This Row],[ERASGP]]+MYRANKS_P[[#This Row],[WHIPSGP]]</f>
        <v>-2.0015429542912972</v>
      </c>
    </row>
    <row r="227" spans="1:24" x14ac:dyDescent="0.25">
      <c r="A227" s="7" t="s">
        <v>17582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Row],[W]]/3.03-VLOOKUP(MYRANKS_P[[#This Row],[POS]],ReplacementLevel_P[],COLUMN(ReplacementLevel_P[W]),FALSE)</f>
        <v>-0.25970297029702971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-0.26269720101781191</v>
      </c>
      <c r="V227" s="22">
        <f>((475+MYRANKS_P[[#This Row],[ER]])*9/(1192+MYRANKS_P[[#This Row],[IP]])-3.59)/-0.076-VLOOKUP(MYRANKS_P[[#This Row],[POS]],ReplacementLevel_P[],COLUMN(ReplacementLevel_P[ERA]),FALSE)</f>
        <v>-0.66953418482344096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-0.81646882043577029</v>
      </c>
      <c r="X227" s="22">
        <f>MYRANKS_P[[#This Row],[WSGP]]+MYRANKS_P[[#This Row],[SVSGP]]+MYRANKS_P[[#This Row],[SOSGP]]+MYRANKS_P[[#This Row],[ERASGP]]+MYRANKS_P[[#This Row],[WHIPSGP]]</f>
        <v>-2.0084031765740531</v>
      </c>
    </row>
    <row r="228" spans="1:24" x14ac:dyDescent="0.25">
      <c r="A228" s="7" t="s">
        <v>17781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Row],[W]]/3.03-VLOOKUP(MYRANKS_P[[#This Row],[POS]],ReplacementLevel_P[],COLUMN(ReplacementLevel_P[W]),FALSE)</f>
        <v>-0.58973597359735974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-0.51715012722646314</v>
      </c>
      <c r="V228" s="22">
        <f>((475+MYRANKS_P[[#This Row],[ER]])*9/(1192+MYRANKS_P[[#This Row],[IP]])-3.59)/-0.076-VLOOKUP(MYRANKS_P[[#This Row],[POS]],ReplacementLevel_P[],COLUMN(ReplacementLevel_P[ERA]),FALSE)</f>
        <v>-0.63802205211597351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-0.26493845767394608</v>
      </c>
      <c r="X228" s="22">
        <f>MYRANKS_P[[#This Row],[WSGP]]+MYRANKS_P[[#This Row],[SVSGP]]+MYRANKS_P[[#This Row],[SOSGP]]+MYRANKS_P[[#This Row],[ERASGP]]+MYRANKS_P[[#This Row],[WHIPSGP]]</f>
        <v>-2.0098466106137427</v>
      </c>
    </row>
    <row r="229" spans="1:24" x14ac:dyDescent="0.25">
      <c r="A229" s="7" t="s">
        <v>20804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Row],[W]]/3.03-VLOOKUP(MYRANKS_P[[#This Row],[POS]],ReplacementLevel_P[],COLUMN(ReplacementLevel_P[W]),FALSE)</f>
        <v>-1.5798349834983496</v>
      </c>
      <c r="T229" s="22">
        <f>MYRANKS_P[[#This Row],[SV]]/9.95</f>
        <v>0</v>
      </c>
      <c r="U229" s="22">
        <f>MYRANKS_P[[#This Row],[SO]]/39.3-VLOOKUP(MYRANKS_P[[#This Row],[POS]],ReplacementLevel_P[],COLUMN(ReplacementLevel_P[SO]),FALSE)</f>
        <v>-1.0769465648854963</v>
      </c>
      <c r="V229" s="22">
        <f>((475+MYRANKS_P[[#This Row],[ER]])*9/(1192+MYRANKS_P[[#This Row],[IP]])-3.59)/-0.076-VLOOKUP(MYRANKS_P[[#This Row],[POS]],ReplacementLevel_P[],COLUMN(ReplacementLevel_P[ERA]),FALSE)</f>
        <v>0.53266253869968683</v>
      </c>
      <c r="W229" s="22">
        <f>((1466+MYRANKS_P[[#This Row],[BB]]+MYRANKS_P[[#This Row],[H]])/(1192+MYRANKS_P[[#This Row],[IP]])-1.23)/-0.015-VLOOKUP(MYRANKS_P[[#This Row],[POS]],ReplacementLevel_P[],COLUMN(ReplacementLevel_P[WHIP]),FALSE)</f>
        <v>0.10875816993464615</v>
      </c>
      <c r="X229" s="22">
        <f>MYRANKS_P[[#This Row],[WSGP]]+MYRANKS_P[[#This Row],[SVSGP]]+MYRANKS_P[[#This Row],[SOSGP]]+MYRANKS_P[[#This Row],[ERASGP]]+MYRANKS_P[[#This Row],[WHIPSGP]]</f>
        <v>-2.0153608397495129</v>
      </c>
    </row>
    <row r="230" spans="1:24" x14ac:dyDescent="0.25">
      <c r="A230" s="7" t="s">
        <v>19488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Row],[W]]/3.03-VLOOKUP(MYRANKS_P[[#This Row],[POS]],ReplacementLevel_P[],COLUMN(ReplacementLevel_P[W]),FALSE)</f>
        <v>-2.2399009900990099</v>
      </c>
      <c r="T230" s="22">
        <f>MYRANKS_P[[#This Row],[SV]]/9.95</f>
        <v>0</v>
      </c>
      <c r="U230" s="22">
        <f>MYRANKS_P[[#This Row],[SO]]/39.3-VLOOKUP(MYRANKS_P[[#This Row],[POS]],ReplacementLevel_P[],COLUMN(ReplacementLevel_P[SO]),FALSE)</f>
        <v>-1.6367430025445293</v>
      </c>
      <c r="V230" s="22">
        <f>((475+MYRANKS_P[[#This Row],[ER]])*9/(1192+MYRANKS_P[[#This Row],[IP]])-3.59)/-0.076-VLOOKUP(MYRANKS_P[[#This Row],[POS]],ReplacementLevel_P[],COLUMN(ReplacementLevel_P[ERA]),FALSE)</f>
        <v>1.0037729866835734</v>
      </c>
      <c r="W230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230" s="22">
        <f>MYRANKS_P[[#This Row],[WSGP]]+MYRANKS_P[[#This Row],[SVSGP]]+MYRANKS_P[[#This Row],[SOSGP]]+MYRANKS_P[[#This Row],[ERASGP]]+MYRANKS_P[[#This Row],[WHIPSGP]]</f>
        <v>-2.0276768961875398</v>
      </c>
    </row>
    <row r="231" spans="1:24" x14ac:dyDescent="0.25">
      <c r="A231" s="7" t="s">
        <v>20133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Row],[W]]/3.03-VLOOKUP(MYRANKS_P[[#This Row],[POS]],ReplacementLevel_P[],COLUMN(ReplacementLevel_P[W]),FALSE)</f>
        <v>-1.9098679867986799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-1.3822900763358779</v>
      </c>
      <c r="V231" s="22">
        <f>((475+MYRANKS_P[[#This Row],[ER]])*9/(1192+MYRANKS_P[[#This Row],[IP]])-3.59)/-0.076-VLOOKUP(MYRANKS_P[[#This Row],[POS]],ReplacementLevel_P[],COLUMN(ReplacementLevel_P[ERA]),FALSE)</f>
        <v>0.77485682036703674</v>
      </c>
      <c r="W231" s="22">
        <f>((1466+MYRANKS_P[[#This Row],[BB]]+MYRANKS_P[[#This Row],[H]])/(1192+MYRANKS_P[[#This Row],[IP]])-1.23)/-0.015-VLOOKUP(MYRANKS_P[[#This Row],[POS]],ReplacementLevel_P[],COLUMN(ReplacementLevel_P[WHIP]),FALSE)</f>
        <v>0.48656605771776029</v>
      </c>
      <c r="X231" s="22">
        <f>MYRANKS_P[[#This Row],[WSGP]]+MYRANKS_P[[#This Row],[SVSGP]]+MYRANKS_P[[#This Row],[SOSGP]]+MYRANKS_P[[#This Row],[ERASGP]]+MYRANKS_P[[#This Row],[WHIPSGP]]</f>
        <v>-2.0307351850497608</v>
      </c>
    </row>
    <row r="232" spans="1:24" x14ac:dyDescent="0.25">
      <c r="A232" s="7" t="s">
        <v>18531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Row],[W]]/3.03-VLOOKUP(MYRANKS_P[[#This Row],[POS]],ReplacementLevel_P[],COLUMN(ReplacementLevel_P[W]),FALSE)</f>
        <v>-0.91976897689768977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-0.87338422391857518</v>
      </c>
      <c r="V232" s="22">
        <f>((475+MYRANKS_P[[#This Row],[ER]])*9/(1192+MYRANKS_P[[#This Row],[IP]])-3.59)/-0.076-VLOOKUP(MYRANKS_P[[#This Row],[POS]],ReplacementLevel_P[],COLUMN(ReplacementLevel_P[ERA]),FALSE)</f>
        <v>-0.29249037227214492</v>
      </c>
      <c r="W232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232" s="22">
        <f>MYRANKS_P[[#This Row],[WSGP]]+MYRANKS_P[[#This Row],[SVSGP]]+MYRANKS_P[[#This Row],[SOSGP]]+MYRANKS_P[[#This Row],[ERASGP]]+MYRANKS_P[[#This Row],[WHIPSGP]]</f>
        <v>-2.0308468251209346</v>
      </c>
    </row>
    <row r="233" spans="1:24" x14ac:dyDescent="0.25">
      <c r="A233" s="7" t="s">
        <v>17520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Row],[W]]/3.03-VLOOKUP(MYRANKS_P[[#This Row],[POS]],ReplacementLevel_P[],COLUMN(ReplacementLevel_P[W]),FALSE)</f>
        <v>-0.91976897689768977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-0.84793893129770992</v>
      </c>
      <c r="V233" s="22">
        <f>((475+MYRANKS_P[[#This Row],[ER]])*9/(1192+MYRANKS_P[[#This Row],[IP]])-3.59)/-0.076-VLOOKUP(MYRANKS_P[[#This Row],[POS]],ReplacementLevel_P[],COLUMN(ReplacementLevel_P[ERA]),FALSE)</f>
        <v>-0.1890199637023583</v>
      </c>
      <c r="W233" s="22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233" s="22">
        <f>MYRANKS_P[[#This Row],[WSGP]]+MYRANKS_P[[#This Row],[SVSGP]]+MYRANKS_P[[#This Row],[SOSGP]]+MYRANKS_P[[#This Row],[ERASGP]]+MYRANKS_P[[#This Row],[WHIPSGP]]</f>
        <v>-2.0396908348607234</v>
      </c>
    </row>
    <row r="234" spans="1:24" x14ac:dyDescent="0.25">
      <c r="A234" s="7" t="s">
        <v>18838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Row],[W]]/3.03-VLOOKUP(MYRANKS_P[[#This Row],[POS]],ReplacementLevel_P[],COLUMN(ReplacementLevel_P[W]),FALSE)</f>
        <v>-1.5798349834983496</v>
      </c>
      <c r="T234" s="22">
        <f>MYRANKS_P[[#This Row],[SV]]/9.95</f>
        <v>0</v>
      </c>
      <c r="U234" s="22">
        <f>MYRANKS_P[[#This Row],[SO]]/39.3-VLOOKUP(MYRANKS_P[[#This Row],[POS]],ReplacementLevel_P[],COLUMN(ReplacementLevel_P[SO]),FALSE)</f>
        <v>-1.4077353689567431</v>
      </c>
      <c r="V234" s="22">
        <f>((475+MYRANKS_P[[#This Row],[ER]])*9/(1192+MYRANKS_P[[#This Row],[IP]])-3.59)/-0.076-VLOOKUP(MYRANKS_P[[#This Row],[POS]],ReplacementLevel_P[],COLUMN(ReplacementLevel_P[ERA]),FALSE)</f>
        <v>0.49357095269819695</v>
      </c>
      <c r="W234" s="22">
        <f>((1466+MYRANKS_P[[#This Row],[BB]]+MYRANKS_P[[#This Row],[H]])/(1192+MYRANKS_P[[#This Row],[IP]])-1.23)/-0.015-VLOOKUP(MYRANKS_P[[#This Row],[POS]],ReplacementLevel_P[],COLUMN(ReplacementLevel_P[WHIP]),FALSE)</f>
        <v>0.44329113924050251</v>
      </c>
      <c r="X234" s="22">
        <f>MYRANKS_P[[#This Row],[WSGP]]+MYRANKS_P[[#This Row],[SVSGP]]+MYRANKS_P[[#This Row],[SOSGP]]+MYRANKS_P[[#This Row],[ERASGP]]+MYRANKS_P[[#This Row],[WHIPSGP]]</f>
        <v>-2.0507082605163931</v>
      </c>
    </row>
    <row r="235" spans="1:24" x14ac:dyDescent="0.25">
      <c r="A235" s="7" t="s">
        <v>17185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Row],[W]]/3.03-VLOOKUP(MYRANKS_P[[#This Row],[POS]],ReplacementLevel_P[],COLUMN(ReplacementLevel_P[W]),FALSE)</f>
        <v>-2.2399009900990099</v>
      </c>
      <c r="T235" s="22">
        <f>MYRANKS_P[[#This Row],[SV]]/9.95</f>
        <v>0</v>
      </c>
      <c r="U235" s="22">
        <f>MYRANKS_P[[#This Row],[SO]]/39.3-VLOOKUP(MYRANKS_P[[#This Row],[POS]],ReplacementLevel_P[],COLUMN(ReplacementLevel_P[SO]),FALSE)</f>
        <v>-1.5349618320610687</v>
      </c>
      <c r="V235" s="22">
        <f>((475+MYRANKS_P[[#This Row],[ER]])*9/(1192+MYRANKS_P[[#This Row],[IP]])-3.59)/-0.076-VLOOKUP(MYRANKS_P[[#This Row],[POS]],ReplacementLevel_P[],COLUMN(ReplacementLevel_P[ERA]),FALSE)</f>
        <v>0.96493405250516029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235" s="22">
        <f>MYRANKS_P[[#This Row],[WSGP]]+MYRANKS_P[[#This Row],[SVSGP]]+MYRANKS_P[[#This Row],[SOSGP]]+MYRANKS_P[[#This Row],[ERASGP]]+MYRANKS_P[[#This Row],[WHIPSGP]]</f>
        <v>-2.0756453429135324</v>
      </c>
    </row>
    <row r="236" spans="1:24" x14ac:dyDescent="0.25">
      <c r="A236" s="7" t="s">
        <v>19603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Row],[W]]/3.03-VLOOKUP(MYRANKS_P[[#This Row],[POS]],ReplacementLevel_P[],COLUMN(ReplacementLevel_P[W]),FALSE)</f>
        <v>-2.2399009900990099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-1.585852417302799</v>
      </c>
      <c r="V236" s="22">
        <f>((475+MYRANKS_P[[#This Row],[ER]])*9/(1192+MYRANKS_P[[#This Row],[IP]])-3.59)/-0.076-VLOOKUP(MYRANKS_P[[#This Row],[POS]],ReplacementLevel_P[],COLUMN(ReplacementLevel_P[ERA]),FALSE)</f>
        <v>1.0807398932112888</v>
      </c>
      <c r="W236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36" s="22">
        <f>MYRANKS_P[[#This Row],[WSGP]]+MYRANKS_P[[#This Row],[SVSGP]]+MYRANKS_P[[#This Row],[SOSGP]]+MYRANKS_P[[#This Row],[ERASGP]]+MYRANKS_P[[#This Row],[WHIPSGP]]</f>
        <v>-2.0979711094669522</v>
      </c>
    </row>
    <row r="237" spans="1:24" x14ac:dyDescent="0.25">
      <c r="A237" s="7" t="s">
        <v>19008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Row],[W]]/3.03-VLOOKUP(MYRANKS_P[[#This Row],[POS]],ReplacementLevel_P[],COLUMN(ReplacementLevel_P[W]),FALSE)</f>
        <v>-1.9098679867986799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-1.5095165394402037</v>
      </c>
      <c r="V237" s="22">
        <f>((475+MYRANKS_P[[#This Row],[ER]])*9/(1192+MYRANKS_P[[#This Row],[IP]])-3.59)/-0.076-VLOOKUP(MYRANKS_P[[#This Row],[POS]],ReplacementLevel_P[],COLUMN(ReplacementLevel_P[ERA]),FALSE)</f>
        <v>0.73732305624396011</v>
      </c>
      <c r="W237" s="22">
        <f>((1466+MYRANKS_P[[#This Row],[BB]]+MYRANKS_P[[#This Row],[H]])/(1192+MYRANKS_P[[#This Row],[IP]])-1.23)/-0.015-VLOOKUP(MYRANKS_P[[#This Row],[POS]],ReplacementLevel_P[],COLUMN(ReplacementLevel_P[WHIP]),FALSE)</f>
        <v>0.57087523277466723</v>
      </c>
      <c r="X237" s="22">
        <f>MYRANKS_P[[#This Row],[WSGP]]+MYRANKS_P[[#This Row],[SVSGP]]+MYRANKS_P[[#This Row],[SOSGP]]+MYRANKS_P[[#This Row],[ERASGP]]+MYRANKS_P[[#This Row],[WHIPSGP]]</f>
        <v>-2.1111862372202563</v>
      </c>
    </row>
    <row r="238" spans="1:24" x14ac:dyDescent="0.25">
      <c r="A238" s="7" t="s">
        <v>16951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Row],[W]]/3.03-VLOOKUP(MYRANKS_P[[#This Row],[POS]],ReplacementLevel_P[],COLUMN(ReplacementLevel_P[W]),FALSE)</f>
        <v>-2.2399009900990099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-1.5095165394402037</v>
      </c>
      <c r="V238" s="22">
        <f>((475+MYRANKS_P[[#This Row],[ER]])*9/(1192+MYRANKS_P[[#This Row],[IP]])-3.59)/-0.076-VLOOKUP(MYRANKS_P[[#This Row],[POS]],ReplacementLevel_P[],COLUMN(ReplacementLevel_P[ERA]),FALSE)</f>
        <v>1.0415603615780977</v>
      </c>
      <c r="W238" s="22">
        <f>((1466+MYRANKS_P[[#This Row],[BB]]+MYRANKS_P[[#This Row],[H]])/(1192+MYRANKS_P[[#This Row],[IP]])-1.23)/-0.015-VLOOKUP(MYRANKS_P[[#This Row],[POS]],ReplacementLevel_P[],COLUMN(ReplacementLevel_P[WHIP]),FALSE)</f>
        <v>0.5900053504547853</v>
      </c>
      <c r="X238" s="22">
        <f>MYRANKS_P[[#This Row],[WSGP]]+MYRANKS_P[[#This Row],[SVSGP]]+MYRANKS_P[[#This Row],[SOSGP]]+MYRANKS_P[[#This Row],[ERASGP]]+MYRANKS_P[[#This Row],[WHIPSGP]]</f>
        <v>-2.1178518175063306</v>
      </c>
    </row>
    <row r="239" spans="1:24" x14ac:dyDescent="0.25">
      <c r="A239" s="7" t="s">
        <v>16930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Row],[W]]/3.03-VLOOKUP(MYRANKS_P[[#This Row],[POS]],ReplacementLevel_P[],COLUMN(ReplacementLevel_P[W]),FALSE)</f>
        <v>-1.5798349834983496</v>
      </c>
      <c r="T239" s="22">
        <f>MYRANKS_P[[#This Row],[SV]]/9.95</f>
        <v>0.20100502512562815</v>
      </c>
      <c r="U239" s="22">
        <f>MYRANKS_P[[#This Row],[SO]]/39.3-VLOOKUP(MYRANKS_P[[#This Row],[POS]],ReplacementLevel_P[],COLUMN(ReplacementLevel_P[SO]),FALSE)</f>
        <v>-1.1023918575063614</v>
      </c>
      <c r="V239" s="22">
        <f>((475+MYRANKS_P[[#This Row],[ER]])*9/(1192+MYRANKS_P[[#This Row],[IP]])-3.59)/-0.076-VLOOKUP(MYRANKS_P[[#This Row],[POS]],ReplacementLevel_P[],COLUMN(ReplacementLevel_P[ERA]),FALSE)</f>
        <v>0.29151130176538342</v>
      </c>
      <c r="W239" s="22">
        <f>((1466+MYRANKS_P[[#This Row],[BB]]+MYRANKS_P[[#This Row],[H]])/(1192+MYRANKS_P[[#This Row],[IP]])-1.23)/-0.015-VLOOKUP(MYRANKS_P[[#This Row],[POS]],ReplacementLevel_P[],COLUMN(ReplacementLevel_P[WHIP]),FALSE)</f>
        <v>6.913270637408353E-2</v>
      </c>
      <c r="X239" s="22">
        <f>MYRANKS_P[[#This Row],[WSGP]]+MYRANKS_P[[#This Row],[SVSGP]]+MYRANKS_P[[#This Row],[SOSGP]]+MYRANKS_P[[#This Row],[ERASGP]]+MYRANKS_P[[#This Row],[WHIPSGP]]</f>
        <v>-2.1205778077396165</v>
      </c>
    </row>
    <row r="240" spans="1:24" x14ac:dyDescent="0.25">
      <c r="A240" s="7" t="s">
        <v>19203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Row],[W]]/3.03-VLOOKUP(MYRANKS_P[[#This Row],[POS]],ReplacementLevel_P[],COLUMN(ReplacementLevel_P[W]),FALSE)</f>
        <v>-2.2399009900990099</v>
      </c>
      <c r="T240" s="22">
        <f>MYRANKS_P[[#This Row],[SV]]/9.95</f>
        <v>0</v>
      </c>
      <c r="U240" s="22">
        <f>MYRANKS_P[[#This Row],[SO]]/39.3-VLOOKUP(MYRANKS_P[[#This Row],[POS]],ReplacementLevel_P[],COLUMN(ReplacementLevel_P[SO]),FALSE)</f>
        <v>-1.6367430025445293</v>
      </c>
      <c r="V240" s="22">
        <f>((475+MYRANKS_P[[#This Row],[ER]])*9/(1192+MYRANKS_P[[#This Row],[IP]])-3.59)/-0.076-VLOOKUP(MYRANKS_P[[#This Row],[POS]],ReplacementLevel_P[],COLUMN(ReplacementLevel_P[ERA]),FALSE)</f>
        <v>0.96592486038246528</v>
      </c>
      <c r="W240" s="22">
        <f>((1466+MYRANKS_P[[#This Row],[BB]]+MYRANKS_P[[#This Row],[H]])/(1192+MYRANKS_P[[#This Row],[IP]])-1.23)/-0.015-VLOOKUP(MYRANKS_P[[#This Row],[POS]],ReplacementLevel_P[],COLUMN(ReplacementLevel_P[WHIP]),FALSE)</f>
        <v>0.77924973204716474</v>
      </c>
      <c r="X240" s="22">
        <f>MYRANKS_P[[#This Row],[WSGP]]+MYRANKS_P[[#This Row],[SVSGP]]+MYRANKS_P[[#This Row],[SOSGP]]+MYRANKS_P[[#This Row],[ERASGP]]+MYRANKS_P[[#This Row],[WHIPSGP]]</f>
        <v>-2.1314694002139096</v>
      </c>
    </row>
    <row r="241" spans="1:24" x14ac:dyDescent="0.25">
      <c r="A241" s="7" t="s">
        <v>18985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Row],[W]]/3.03-VLOOKUP(MYRANKS_P[[#This Row],[POS]],ReplacementLevel_P[],COLUMN(ReplacementLevel_P[W]),FALSE)</f>
        <v>-1.9098679867986799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-1.4586259541984734</v>
      </c>
      <c r="V241" s="22">
        <f>((475+MYRANKS_P[[#This Row],[ER]])*9/(1192+MYRANKS_P[[#This Row],[IP]])-3.59)/-0.076-VLOOKUP(MYRANKS_P[[#This Row],[POS]],ReplacementLevel_P[],COLUMN(ReplacementLevel_P[ERA]),FALSE)</f>
        <v>0.6058178330135936</v>
      </c>
      <c r="W241" s="22">
        <f>((1466+MYRANKS_P[[#This Row],[BB]]+MYRANKS_P[[#This Row],[H]])/(1192+MYRANKS_P[[#This Row],[IP]])-1.23)/-0.015-VLOOKUP(MYRANKS_P[[#This Row],[POS]],ReplacementLevel_P[],COLUMN(ReplacementLevel_P[WHIP]),FALSE)</f>
        <v>0.629603803486527</v>
      </c>
      <c r="X241" s="22">
        <f>MYRANKS_P[[#This Row],[WSGP]]+MYRANKS_P[[#This Row],[SVSGP]]+MYRANKS_P[[#This Row],[SOSGP]]+MYRANKS_P[[#This Row],[ERASGP]]+MYRANKS_P[[#This Row],[WHIPSGP]]</f>
        <v>-2.1330723044970323</v>
      </c>
    </row>
    <row r="242" spans="1:24" x14ac:dyDescent="0.25">
      <c r="A242" s="7" t="s">
        <v>20082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Row],[W]]/3.03-VLOOKUP(MYRANKS_P[[#This Row],[POS]],ReplacementLevel_P[],COLUMN(ReplacementLevel_P[W]),FALSE)</f>
        <v>-2.2399009900990099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-1.585852417302799</v>
      </c>
      <c r="V242" s="22">
        <f>((475+MYRANKS_P[[#This Row],[ER]])*9/(1192+MYRANKS_P[[#This Row],[IP]])-3.59)/-0.076-VLOOKUP(MYRANKS_P[[#This Row],[POS]],ReplacementLevel_P[],COLUMN(ReplacementLevel_P[ERA]),FALSE)</f>
        <v>0.96692366509494088</v>
      </c>
      <c r="W242" s="22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42" s="22">
        <f>MYRANKS_P[[#This Row],[WSGP]]+MYRANKS_P[[#This Row],[SVSGP]]+MYRANKS_P[[#This Row],[SOSGP]]+MYRANKS_P[[#This Row],[ERASGP]]+MYRANKS_P[[#This Row],[WHIPSGP]]</f>
        <v>-2.1418644477144548</v>
      </c>
    </row>
    <row r="243" spans="1:24" x14ac:dyDescent="0.25">
      <c r="A243" s="7" t="s">
        <v>18467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Row],[W]]/3.03-VLOOKUP(MYRANKS_P[[#This Row],[POS]],ReplacementLevel_P[],COLUMN(ReplacementLevel_P[W]),FALSE)</f>
        <v>-0.91976897689768977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-0.46625954198473263</v>
      </c>
      <c r="V243" s="22">
        <f>((475+MYRANKS_P[[#This Row],[ER]])*9/(1192+MYRANKS_P[[#This Row],[IP]])-3.59)/-0.076-VLOOKUP(MYRANKS_P[[#This Row],[POS]],ReplacementLevel_P[],COLUMN(ReplacementLevel_P[ERA]),FALSE)</f>
        <v>-0.39486253541359517</v>
      </c>
      <c r="W243" s="22">
        <f>((1466+MYRANKS_P[[#This Row],[BB]]+MYRANKS_P[[#This Row],[H]])/(1192+MYRANKS_P[[#This Row],[IP]])-1.23)/-0.015-VLOOKUP(MYRANKS_P[[#This Row],[POS]],ReplacementLevel_P[],COLUMN(ReplacementLevel_P[WHIP]),FALSE)</f>
        <v>-0.36488248673237933</v>
      </c>
      <c r="X243" s="22">
        <f>MYRANKS_P[[#This Row],[WSGP]]+MYRANKS_P[[#This Row],[SVSGP]]+MYRANKS_P[[#This Row],[SOSGP]]+MYRANKS_P[[#This Row],[ERASGP]]+MYRANKS_P[[#This Row],[WHIPSGP]]</f>
        <v>-2.1457735410283969</v>
      </c>
    </row>
    <row r="244" spans="1:24" x14ac:dyDescent="0.25">
      <c r="A244" s="7" t="s">
        <v>19638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Row],[W]]/3.03-VLOOKUP(MYRANKS_P[[#This Row],[POS]],ReplacementLevel_P[],COLUMN(ReplacementLevel_P[W]),FALSE)</f>
        <v>-2.2399009900990099</v>
      </c>
      <c r="T244" s="22">
        <f>MYRANKS_P[[#This Row],[SV]]/9.95</f>
        <v>0</v>
      </c>
      <c r="U244" s="22">
        <f>MYRANKS_P[[#This Row],[SO]]/39.3-VLOOKUP(MYRANKS_P[[#This Row],[POS]],ReplacementLevel_P[],COLUMN(ReplacementLevel_P[SO]),FALSE)</f>
        <v>-1.6621882951653946</v>
      </c>
      <c r="V244" s="22">
        <f>((475+MYRANKS_P[[#This Row],[ER]])*9/(1192+MYRANKS_P[[#This Row],[IP]])-3.59)/-0.076-VLOOKUP(MYRANKS_P[[#This Row],[POS]],ReplacementLevel_P[],COLUMN(ReplacementLevel_P[ERA]),FALSE)</f>
        <v>0.89004576659038792</v>
      </c>
      <c r="W244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4" s="22">
        <f>MYRANKS_P[[#This Row],[WSGP]]+MYRANKS_P[[#This Row],[SVSGP]]+MYRANKS_P[[#This Row],[SOSGP]]+MYRANKS_P[[#This Row],[ERASGP]]+MYRANKS_P[[#This Row],[WHIPSGP]]</f>
        <v>-2.1502936528661749</v>
      </c>
    </row>
    <row r="245" spans="1:24" x14ac:dyDescent="0.25">
      <c r="A245" s="7" t="s">
        <v>20762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Row],[W]]/3.03-VLOOKUP(MYRANKS_P[[#This Row],[POS]],ReplacementLevel_P[],COLUMN(ReplacementLevel_P[W]),FALSE)</f>
        <v>-2.2399009900990099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-1.6621882951653946</v>
      </c>
      <c r="V245" s="22">
        <f>((475+MYRANKS_P[[#This Row],[ER]])*9/(1192+MYRANKS_P[[#This Row],[IP]])-3.59)/-0.076-VLOOKUP(MYRANKS_P[[#This Row],[POS]],ReplacementLevel_P[],COLUMN(ReplacementLevel_P[ERA]),FALSE)</f>
        <v>0.89004576659038792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5" s="22">
        <f>MYRANKS_P[[#This Row],[WSGP]]+MYRANKS_P[[#This Row],[SVSGP]]+MYRANKS_P[[#This Row],[SOSGP]]+MYRANKS_P[[#This Row],[ERASGP]]+MYRANKS_P[[#This Row],[WHIPSGP]]</f>
        <v>-2.1502936528661749</v>
      </c>
    </row>
    <row r="246" spans="1:24" x14ac:dyDescent="0.25">
      <c r="A246" s="7" t="s">
        <v>17139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Row],[W]]/3.03-VLOOKUP(MYRANKS_P[[#This Row],[POS]],ReplacementLevel_P[],COLUMN(ReplacementLevel_P[W]),FALSE)</f>
        <v>-2.5699339933993399</v>
      </c>
      <c r="T246" s="22">
        <f>MYRANKS_P[[#This Row],[SV]]/9.95</f>
        <v>0</v>
      </c>
      <c r="U246" s="22">
        <f>MYRANKS_P[[#This Row],[SO]]/39.3-VLOOKUP(MYRANKS_P[[#This Row],[POS]],ReplacementLevel_P[],COLUMN(ReplacementLevel_P[SO]),FALSE)</f>
        <v>-1.6112977099236643</v>
      </c>
      <c r="V246" s="22">
        <f>((475+MYRANKS_P[[#This Row],[ER]])*9/(1192+MYRANKS_P[[#This Row],[IP]])-3.59)/-0.076-VLOOKUP(MYRANKS_P[[#This Row],[POS]],ReplacementLevel_P[],COLUMN(ReplacementLevel_P[ERA]),FALSE)</f>
        <v>1.1434231991070614</v>
      </c>
      <c r="W246" s="22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246" s="22">
        <f>MYRANKS_P[[#This Row],[WSGP]]+MYRANKS_P[[#This Row],[SVSGP]]+MYRANKS_P[[#This Row],[SOSGP]]+MYRANKS_P[[#This Row],[ERASGP]]+MYRANKS_P[[#This Row],[WHIPSGP]]</f>
        <v>-2.1588960517961566</v>
      </c>
    </row>
    <row r="247" spans="1:24" x14ac:dyDescent="0.25">
      <c r="A247" s="7" t="s">
        <v>19941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Row],[W]]/3.03-VLOOKUP(MYRANKS_P[[#This Row],[POS]],ReplacementLevel_P[],COLUMN(ReplacementLevel_P[W]),FALSE)</f>
        <v>-2.2399009900990099</v>
      </c>
      <c r="T247" s="22">
        <f>MYRANKS_P[[#This Row],[SV]]/9.95</f>
        <v>0</v>
      </c>
      <c r="U247" s="22">
        <f>MYRANKS_P[[#This Row],[SO]]/39.3-VLOOKUP(MYRANKS_P[[#This Row],[POS]],ReplacementLevel_P[],COLUMN(ReplacementLevel_P[SO]),FALSE)</f>
        <v>-1.5095165394402037</v>
      </c>
      <c r="V247" s="22">
        <f>((475+MYRANKS_P[[#This Row],[ER]])*9/(1192+MYRANKS_P[[#This Row],[IP]])-3.59)/-0.076-VLOOKUP(MYRANKS_P[[#This Row],[POS]],ReplacementLevel_P[],COLUMN(ReplacementLevel_P[ERA]),FALSE)</f>
        <v>0.98647193975237291</v>
      </c>
      <c r="W247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47" s="22">
        <f>MYRANKS_P[[#This Row],[WSGP]]+MYRANKS_P[[#This Row],[SVSGP]]+MYRANKS_P[[#This Row],[SOSGP]]+MYRANKS_P[[#This Row],[ERASGP]]+MYRANKS_P[[#This Row],[WHIPSGP]]</f>
        <v>-2.1788227118563581</v>
      </c>
    </row>
    <row r="248" spans="1:24" x14ac:dyDescent="0.25">
      <c r="A248" s="7" t="s">
        <v>17841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Row],[W]]/3.03-VLOOKUP(MYRANKS_P[[#This Row],[POS]],ReplacementLevel_P[],COLUMN(ReplacementLevel_P[W]),FALSE)</f>
        <v>-1.2498019801980196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-0.79704834605597963</v>
      </c>
      <c r="V248" s="22">
        <f>((475+MYRANKS_P[[#This Row],[ER]])*9/(1192+MYRANKS_P[[#This Row],[IP]])-3.59)/-0.076-VLOOKUP(MYRANKS_P[[#This Row],[POS]],ReplacementLevel_P[],COLUMN(ReplacementLevel_P[ERA]),FALSE)</f>
        <v>5.5925653294071509E-2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-0.20728308728308276</v>
      </c>
      <c r="X248" s="22">
        <f>MYRANKS_P[[#This Row],[WSGP]]+MYRANKS_P[[#This Row],[SVSGP]]+MYRANKS_P[[#This Row],[SOSGP]]+MYRANKS_P[[#This Row],[ERASGP]]+MYRANKS_P[[#This Row],[WHIPSGP]]</f>
        <v>-2.1982077602430103</v>
      </c>
    </row>
    <row r="249" spans="1:24" x14ac:dyDescent="0.25">
      <c r="A249" s="7" t="s">
        <v>17626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Row],[W]]/3.03-VLOOKUP(MYRANKS_P[[#This Row],[POS]],ReplacementLevel_P[],COLUMN(ReplacementLevel_P[W]),FALSE)</f>
        <v>-2.2399009900990099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-1.4077353689567431</v>
      </c>
      <c r="V249" s="22">
        <f>((475+MYRANKS_P[[#This Row],[ER]])*9/(1192+MYRANKS_P[[#This Row],[IP]])-3.59)/-0.076-VLOOKUP(MYRANKS_P[[#This Row],[POS]],ReplacementLevel_P[],COLUMN(ReplacementLevel_P[ERA]),FALSE)</f>
        <v>0.79469870327993741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49" s="22">
        <f>MYRANKS_P[[#This Row],[WSGP]]+MYRANKS_P[[#This Row],[SVSGP]]+MYRANKS_P[[#This Row],[SOSGP]]+MYRANKS_P[[#This Row],[ERASGP]]+MYRANKS_P[[#This Row],[WHIPSGP]]</f>
        <v>-2.2058952510522478</v>
      </c>
    </row>
    <row r="250" spans="1:24" x14ac:dyDescent="0.25">
      <c r="A250" s="7" t="s">
        <v>20520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Row],[W]]/3.03-VLOOKUP(MYRANKS_P[[#This Row],[POS]],ReplacementLevel_P[],COLUMN(ReplacementLevel_P[W]),FALSE)</f>
        <v>-0.91976897689768977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-0.51715012722646314</v>
      </c>
      <c r="V250" s="22">
        <f>((475+MYRANKS_P[[#This Row],[ER]])*9/(1192+MYRANKS_P[[#This Row],[IP]])-3.59)/-0.076-VLOOKUP(MYRANKS_P[[#This Row],[POS]],ReplacementLevel_P[],COLUMN(ReplacementLevel_P[ERA]),FALSE)</f>
        <v>-0.47301026957638037</v>
      </c>
      <c r="W250" s="22">
        <f>((1466+MYRANKS_P[[#This Row],[BB]]+MYRANKS_P[[#This Row],[H]])/(1192+MYRANKS_P[[#This Row],[IP]])-1.23)/-0.015-VLOOKUP(MYRANKS_P[[#This Row],[POS]],ReplacementLevel_P[],COLUMN(ReplacementLevel_P[WHIP]),FALSE)</f>
        <v>-0.3008943089430961</v>
      </c>
      <c r="X250" s="22">
        <f>MYRANKS_P[[#This Row],[WSGP]]+MYRANKS_P[[#This Row],[SVSGP]]+MYRANKS_P[[#This Row],[SOSGP]]+MYRANKS_P[[#This Row],[ERASGP]]+MYRANKS_P[[#This Row],[WHIPSGP]]</f>
        <v>-2.2108236826436292</v>
      </c>
    </row>
    <row r="251" spans="1:24" x14ac:dyDescent="0.25">
      <c r="A251" s="7" t="s">
        <v>17147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Row],[W]]/3.03-VLOOKUP(MYRANKS_P[[#This Row],[POS]],ReplacementLevel_P[],COLUMN(ReplacementLevel_P[W]),FALSE)</f>
        <v>-1.5798349834983496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-0.74615776081424934</v>
      </c>
      <c r="V251" s="22">
        <f>((475+MYRANKS_P[[#This Row],[ER]])*9/(1192+MYRANKS_P[[#This Row],[IP]])-3.59)/-0.076-VLOOKUP(MYRANKS_P[[#This Row],[POS]],ReplacementLevel_P[],COLUMN(ReplacementLevel_P[ERA]),FALSE)</f>
        <v>0.16114551083590867</v>
      </c>
      <c r="W251" s="22">
        <f>((1466+MYRANKS_P[[#This Row],[BB]]+MYRANKS_P[[#This Row],[H]])/(1192+MYRANKS_P[[#This Row],[IP]])-1.23)/-0.015-VLOOKUP(MYRANKS_P[[#This Row],[POS]],ReplacementLevel_P[],COLUMN(ReplacementLevel_P[WHIP]),FALSE)</f>
        <v>-4.8104575163398389E-2</v>
      </c>
      <c r="X251" s="22">
        <f>MYRANKS_P[[#This Row],[WSGP]]+MYRANKS_P[[#This Row],[SVSGP]]+MYRANKS_P[[#This Row],[SOSGP]]+MYRANKS_P[[#This Row],[ERASGP]]+MYRANKS_P[[#This Row],[WHIPSGP]]</f>
        <v>-2.2129518086400886</v>
      </c>
    </row>
    <row r="252" spans="1:24" x14ac:dyDescent="0.25">
      <c r="A252" s="7" t="s">
        <v>17734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Row],[W]]/3.03-VLOOKUP(MYRANKS_P[[#This Row],[POS]],ReplacementLevel_P[],COLUMN(ReplacementLevel_P[W]),FALSE)</f>
        <v>-2.2399009900990099</v>
      </c>
      <c r="T252" s="22">
        <f>MYRANKS_P[[#This Row],[SV]]/9.95</f>
        <v>0</v>
      </c>
      <c r="U252" s="22">
        <f>MYRANKS_P[[#This Row],[SO]]/39.3-VLOOKUP(MYRANKS_P[[#This Row],[POS]],ReplacementLevel_P[],COLUMN(ReplacementLevel_P[SO]),FALSE)</f>
        <v>-1.5095165394402037</v>
      </c>
      <c r="V252" s="22">
        <f>((475+MYRANKS_P[[#This Row],[ER]])*9/(1192+MYRANKS_P[[#This Row],[IP]])-3.59)/-0.076-VLOOKUP(MYRANKS_P[[#This Row],[POS]],ReplacementLevel_P[],COLUMN(ReplacementLevel_P[ERA]),FALSE)</f>
        <v>0.89073948006637271</v>
      </c>
      <c r="W25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52" s="22">
        <f>MYRANKS_P[[#This Row],[WSGP]]+MYRANKS_P[[#This Row],[SVSGP]]+MYRANKS_P[[#This Row],[SOSGP]]+MYRANKS_P[[#This Row],[ERASGP]]+MYRANKS_P[[#This Row],[WHIPSGP]]</f>
        <v>-2.2206613423858101</v>
      </c>
    </row>
    <row r="253" spans="1:24" x14ac:dyDescent="0.25">
      <c r="A253" s="7" t="s">
        <v>20154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Row],[W]]/3.03-VLOOKUP(MYRANKS_P[[#This Row],[POS]],ReplacementLevel_P[],COLUMN(ReplacementLevel_P[W]),FALSE)</f>
        <v>-1.9098679867986799</v>
      </c>
      <c r="T253" s="22">
        <f>MYRANKS_P[[#This Row],[SV]]/9.95</f>
        <v>0</v>
      </c>
      <c r="U253" s="22">
        <f>MYRANKS_P[[#This Row],[SO]]/39.3-VLOOKUP(MYRANKS_P[[#This Row],[POS]],ReplacementLevel_P[],COLUMN(ReplacementLevel_P[SO]),FALSE)</f>
        <v>-1.4331806615776082</v>
      </c>
      <c r="V253" s="22">
        <f>((475+MYRANKS_P[[#This Row],[ER]])*9/(1192+MYRANKS_P[[#This Row],[IP]])-3.59)/-0.076-VLOOKUP(MYRANKS_P[[#This Row],[POS]],ReplacementLevel_P[],COLUMN(ReplacementLevel_P[ERA]),FALSE)</f>
        <v>0.62406164814426091</v>
      </c>
      <c r="W253" s="22">
        <f>((1466+MYRANKS_P[[#This Row],[BB]]+MYRANKS_P[[#This Row],[H]])/(1192+MYRANKS_P[[#This Row],[IP]])-1.23)/-0.015-VLOOKUP(MYRANKS_P[[#This Row],[POS]],ReplacementLevel_P[],COLUMN(ReplacementLevel_P[WHIP]),FALSE)</f>
        <v>0.48956175298805171</v>
      </c>
      <c r="X253" s="22">
        <f>MYRANKS_P[[#This Row],[WSGP]]+MYRANKS_P[[#This Row],[SVSGP]]+MYRANKS_P[[#This Row],[SOSGP]]+MYRANKS_P[[#This Row],[ERASGP]]+MYRANKS_P[[#This Row],[WHIPSGP]]</f>
        <v>-2.2294252472439755</v>
      </c>
    </row>
    <row r="254" spans="1:24" x14ac:dyDescent="0.25">
      <c r="A254" s="7" t="s">
        <v>19500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Row],[W]]/3.03-VLOOKUP(MYRANKS_P[[#This Row],[POS]],ReplacementLevel_P[],COLUMN(ReplacementLevel_P[W]),FALSE)</f>
        <v>-0.58973597359735974</v>
      </c>
      <c r="T254" s="22">
        <f>MYRANKS_P[[#This Row],[SV]]/9.95</f>
        <v>0</v>
      </c>
      <c r="U254" s="22">
        <f>MYRANKS_P[[#This Row],[SO]]/39.3-VLOOKUP(MYRANKS_P[[#This Row],[POS]],ReplacementLevel_P[],COLUMN(ReplacementLevel_P[SO]),FALSE)</f>
        <v>-0.56804071246819321</v>
      </c>
      <c r="V254" s="22">
        <f>((475+MYRANKS_P[[#This Row],[ER]])*9/(1192+MYRANKS_P[[#This Row],[IP]])-3.59)/-0.076-VLOOKUP(MYRANKS_P[[#This Row],[POS]],ReplacementLevel_P[],COLUMN(ReplacementLevel_P[ERA]),FALSE)</f>
        <v>-0.71110283159463672</v>
      </c>
      <c r="W254" s="22">
        <f>((1466+MYRANKS_P[[#This Row],[BB]]+MYRANKS_P[[#This Row],[H]])/(1192+MYRANKS_P[[#This Row],[IP]])-1.23)/-0.015-VLOOKUP(MYRANKS_P[[#This Row],[POS]],ReplacementLevel_P[],COLUMN(ReplacementLevel_P[WHIP]),FALSE)</f>
        <v>-0.37881768504719415</v>
      </c>
      <c r="X254" s="22">
        <f>MYRANKS_P[[#This Row],[WSGP]]+MYRANKS_P[[#This Row],[SVSGP]]+MYRANKS_P[[#This Row],[SOSGP]]+MYRANKS_P[[#This Row],[ERASGP]]+MYRANKS_P[[#This Row],[WHIPSGP]]</f>
        <v>-2.2476972027073838</v>
      </c>
    </row>
    <row r="255" spans="1:24" x14ac:dyDescent="0.25">
      <c r="A255" s="7" t="s">
        <v>20558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Row],[W]]/3.03-VLOOKUP(MYRANKS_P[[#This Row],[POS]],ReplacementLevel_P[],COLUMN(ReplacementLevel_P[W]),FALSE)</f>
        <v>-2.5699339933993399</v>
      </c>
      <c r="T255" s="22">
        <f>MYRANKS_P[[#This Row],[SV]]/9.95</f>
        <v>0</v>
      </c>
      <c r="U255" s="22">
        <f>MYRANKS_P[[#This Row],[SO]]/39.3-VLOOKUP(MYRANKS_P[[#This Row],[POS]],ReplacementLevel_P[],COLUMN(ReplacementLevel_P[SO]),FALSE)</f>
        <v>-1.7639694656488549</v>
      </c>
      <c r="V255" s="22">
        <f>((475+MYRANKS_P[[#This Row],[ER]])*9/(1192+MYRANKS_P[[#This Row],[IP]])-3.59)/-0.076-VLOOKUP(MYRANKS_P[[#This Row],[POS]],ReplacementLevel_P[],COLUMN(ReplacementLevel_P[ERA]),FALSE)</f>
        <v>1.1434231991070614</v>
      </c>
      <c r="W255" s="22">
        <f>((1466+MYRANKS_P[[#This Row],[BB]]+MYRANKS_P[[#This Row],[H]])/(1192+MYRANKS_P[[#This Row],[IP]])-1.23)/-0.015-VLOOKUP(MYRANKS_P[[#This Row],[POS]],ReplacementLevel_P[],COLUMN(ReplacementLevel_P[WHIP]),FALSE)</f>
        <v>0.9332898314301219</v>
      </c>
      <c r="X255" s="22">
        <f>MYRANKS_P[[#This Row],[WSGP]]+MYRANKS_P[[#This Row],[SVSGP]]+MYRANKS_P[[#This Row],[SOSGP]]+MYRANKS_P[[#This Row],[ERASGP]]+MYRANKS_P[[#This Row],[WHIPSGP]]</f>
        <v>-2.2571904285110111</v>
      </c>
    </row>
    <row r="256" spans="1:24" x14ac:dyDescent="0.25">
      <c r="A256" s="7" t="s">
        <v>20378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Row],[W]]/3.03-VLOOKUP(MYRANKS_P[[#This Row],[POS]],ReplacementLevel_P[],COLUMN(ReplacementLevel_P[W]),FALSE)</f>
        <v>-1.2498019801980196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-1.1532824427480917</v>
      </c>
      <c r="V256" s="22">
        <f>((475+MYRANKS_P[[#This Row],[ER]])*9/(1192+MYRANKS_P[[#This Row],[IP]])-3.59)/-0.076-VLOOKUP(MYRANKS_P[[#This Row],[POS]],ReplacementLevel_P[],COLUMN(ReplacementLevel_P[ERA]),FALSE)</f>
        <v>2.3976608187133874E-2</v>
      </c>
      <c r="W256" s="22">
        <f>((1466+MYRANKS_P[[#This Row],[BB]]+MYRANKS_P[[#This Row],[H]])/(1192+MYRANKS_P[[#This Row],[IP]])-1.23)/-0.015-VLOOKUP(MYRANKS_P[[#This Row],[POS]],ReplacementLevel_P[],COLUMN(ReplacementLevel_P[WHIP]),FALSE)</f>
        <v>0.11251028806584862</v>
      </c>
      <c r="X256" s="22">
        <f>MYRANKS_P[[#This Row],[WSGP]]+MYRANKS_P[[#This Row],[SVSGP]]+MYRANKS_P[[#This Row],[SOSGP]]+MYRANKS_P[[#This Row],[ERASGP]]+MYRANKS_P[[#This Row],[WHIPSGP]]</f>
        <v>-2.2665975266931291</v>
      </c>
    </row>
    <row r="257" spans="1:24" x14ac:dyDescent="0.25">
      <c r="A257" s="7" t="s">
        <v>17665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Row],[W]]/3.03-VLOOKUP(MYRANKS_P[[#This Row],[POS]],ReplacementLevel_P[],COLUMN(ReplacementLevel_P[W]),FALSE)</f>
        <v>-2.5699339933993399</v>
      </c>
      <c r="T257" s="22">
        <f>MYRANKS_P[[#This Row],[SV]]/9.95</f>
        <v>0.60301507537688448</v>
      </c>
      <c r="U257" s="22">
        <f>MYRANKS_P[[#This Row],[SO]]/39.3-VLOOKUP(MYRANKS_P[[#This Row],[POS]],ReplacementLevel_P[],COLUMN(ReplacementLevel_P[SO]),FALSE)</f>
        <v>-1.8911959287531808</v>
      </c>
      <c r="V257" s="22">
        <f>((475+MYRANKS_P[[#This Row],[ER]])*9/(1192+MYRANKS_P[[#This Row],[IP]])-3.59)/-0.076-VLOOKUP(MYRANKS_P[[#This Row],[POS]],ReplacementLevel_P[],COLUMN(ReplacementLevel_P[ERA]),FALSE)</f>
        <v>0.87259003897049126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257" s="22">
        <f>MYRANKS_P[[#This Row],[WSGP]]+MYRANKS_P[[#This Row],[SVSGP]]+MYRANKS_P[[#This Row],[SOSGP]]+MYRANKS_P[[#This Row],[ERASGP]]+MYRANKS_P[[#This Row],[WHIPSGP]]</f>
        <v>-2.2861594701322474</v>
      </c>
    </row>
    <row r="258" spans="1:24" x14ac:dyDescent="0.25">
      <c r="A258" s="7" t="s">
        <v>18025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Row],[W]]/3.03-VLOOKUP(MYRANKS_P[[#This Row],[POS]],ReplacementLevel_P[],COLUMN(ReplacementLevel_P[W]),FALSE)</f>
        <v>-0.91976897689768977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-0.5425954198473284</v>
      </c>
      <c r="V258" s="22">
        <f>((475+MYRANKS_P[[#This Row],[ER]])*9/(1192+MYRANKS_P[[#This Row],[IP]])-3.59)/-0.076-VLOOKUP(MYRANKS_P[[#This Row],[POS]],ReplacementLevel_P[],COLUMN(ReplacementLevel_P[ERA]),FALSE)</f>
        <v>-0.32541193409054803</v>
      </c>
      <c r="W258" s="22">
        <f>((1466+MYRANKS_P[[#This Row],[BB]]+MYRANKS_P[[#This Row],[H]])/(1192+MYRANKS_P[[#This Row],[IP]])-1.23)/-0.015-VLOOKUP(MYRANKS_P[[#This Row],[POS]],ReplacementLevel_P[],COLUMN(ReplacementLevel_P[WHIP]),FALSE)</f>
        <v>-0.50399189463019523</v>
      </c>
      <c r="X258" s="22">
        <f>MYRANKS_P[[#This Row],[WSGP]]+MYRANKS_P[[#This Row],[SVSGP]]+MYRANKS_P[[#This Row],[SOSGP]]+MYRANKS_P[[#This Row],[ERASGP]]+MYRANKS_P[[#This Row],[WHIPSGP]]</f>
        <v>-2.2917682254657614</v>
      </c>
    </row>
    <row r="259" spans="1:24" x14ac:dyDescent="0.25">
      <c r="A259" s="7" t="s">
        <v>19611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Row],[W]]/3.03-VLOOKUP(MYRANKS_P[[#This Row],[POS]],ReplacementLevel_P[],COLUMN(ReplacementLevel_P[W]),FALSE)</f>
        <v>-2.2399009900990099</v>
      </c>
      <c r="T259" s="22">
        <f>MYRANKS_P[[#This Row],[SV]]/9.95</f>
        <v>0</v>
      </c>
      <c r="U259" s="22">
        <f>MYRANKS_P[[#This Row],[SO]]/39.3-VLOOKUP(MYRANKS_P[[#This Row],[POS]],ReplacementLevel_P[],COLUMN(ReplacementLevel_P[SO]),FALSE)</f>
        <v>-1.6367430025445293</v>
      </c>
      <c r="V259" s="22">
        <f>((475+MYRANKS_P[[#This Row],[ER]])*9/(1192+MYRANKS_P[[#This Row],[IP]])-3.59)/-0.076-VLOOKUP(MYRANKS_P[[#This Row],[POS]],ReplacementLevel_P[],COLUMN(ReplacementLevel_P[ERA]),FALSE)</f>
        <v>0.89073948006637271</v>
      </c>
      <c r="W259" s="22">
        <f>((1466+MYRANKS_P[[#This Row],[BB]]+MYRANKS_P[[#This Row],[H]])/(1192+MYRANKS_P[[#This Row],[IP]])-1.23)/-0.015-VLOOKUP(MYRANKS_P[[#This Row],[POS]],ReplacementLevel_P[],COLUMN(ReplacementLevel_P[WHIP]),FALSE)</f>
        <v>0.691910536243594</v>
      </c>
      <c r="X259" s="22">
        <f>MYRANKS_P[[#This Row],[WSGP]]+MYRANKS_P[[#This Row],[SVSGP]]+MYRANKS_P[[#This Row],[SOSGP]]+MYRANKS_P[[#This Row],[ERASGP]]+MYRANKS_P[[#This Row],[WHIPSGP]]</f>
        <v>-2.2939939763335726</v>
      </c>
    </row>
    <row r="260" spans="1:24" x14ac:dyDescent="0.25">
      <c r="A260" s="7" t="s">
        <v>20303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Row],[W]]/3.03-VLOOKUP(MYRANKS_P[[#This Row],[POS]],ReplacementLevel_P[],COLUMN(ReplacementLevel_P[W]),FALSE)</f>
        <v>-2.2399009900990099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-1.7894147582697202</v>
      </c>
      <c r="V260" s="22">
        <f>((475+MYRANKS_P[[#This Row],[ER]])*9/(1192+MYRANKS_P[[#This Row],[IP]])-3.59)/-0.076-VLOOKUP(MYRANKS_P[[#This Row],[POS]],ReplacementLevel_P[],COLUMN(ReplacementLevel_P[ERA]),FALSE)</f>
        <v>0.96793056384884191</v>
      </c>
      <c r="W260" s="22">
        <f>((1466+MYRANKS_P[[#This Row],[BB]]+MYRANKS_P[[#This Row],[H]])/(1192+MYRANKS_P[[#This Row],[IP]])-1.23)/-0.015-VLOOKUP(MYRANKS_P[[#This Row],[POS]],ReplacementLevel_P[],COLUMN(ReplacementLevel_P[WHIP]),FALSE)</f>
        <v>0.76222582387898585</v>
      </c>
      <c r="X260" s="22">
        <f>MYRANKS_P[[#This Row],[WSGP]]+MYRANKS_P[[#This Row],[SVSGP]]+MYRANKS_P[[#This Row],[SOSGP]]+MYRANKS_P[[#This Row],[ERASGP]]+MYRANKS_P[[#This Row],[WHIPSGP]]</f>
        <v>-2.2991593606409024</v>
      </c>
    </row>
    <row r="261" spans="1:24" x14ac:dyDescent="0.25">
      <c r="A261" s="7" t="s">
        <v>20006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Row],[W]]/3.03-VLOOKUP(MYRANKS_P[[#This Row],[POS]],ReplacementLevel_P[],COLUMN(ReplacementLevel_P[W]),FALSE)</f>
        <v>-1.9098679867986799</v>
      </c>
      <c r="T261" s="22">
        <f>MYRANKS_P[[#This Row],[SV]]/9.95</f>
        <v>0</v>
      </c>
      <c r="U261" s="22">
        <f>MYRANKS_P[[#This Row],[SO]]/39.3-VLOOKUP(MYRANKS_P[[#This Row],[POS]],ReplacementLevel_P[],COLUMN(ReplacementLevel_P[SO]),FALSE)</f>
        <v>-1.4586259541984734</v>
      </c>
      <c r="V261" s="22">
        <f>((475+MYRANKS_P[[#This Row],[ER]])*9/(1192+MYRANKS_P[[#This Row],[IP]])-3.59)/-0.076-VLOOKUP(MYRANKS_P[[#This Row],[POS]],ReplacementLevel_P[],COLUMN(ReplacementLevel_P[ERA]),FALSE)</f>
        <v>0.62406164814426091</v>
      </c>
      <c r="W261" s="22">
        <f>((1466+MYRANKS_P[[#This Row],[BB]]+MYRANKS_P[[#This Row],[H]])/(1192+MYRANKS_P[[#This Row],[IP]])-1.23)/-0.015-VLOOKUP(MYRANKS_P[[#This Row],[POS]],ReplacementLevel_P[],COLUMN(ReplacementLevel_P[WHIP]),FALSE)</f>
        <v>0.43644090305444394</v>
      </c>
      <c r="X261" s="22">
        <f>MYRANKS_P[[#This Row],[WSGP]]+MYRANKS_P[[#This Row],[SVSGP]]+MYRANKS_P[[#This Row],[SOSGP]]+MYRANKS_P[[#This Row],[ERASGP]]+MYRANKS_P[[#This Row],[WHIPSGP]]</f>
        <v>-2.3079913897984481</v>
      </c>
    </row>
    <row r="262" spans="1:24" x14ac:dyDescent="0.25">
      <c r="A262" s="7" t="s">
        <v>18386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Row],[W]]/3.03-VLOOKUP(MYRANKS_P[[#This Row],[POS]],ReplacementLevel_P[],COLUMN(ReplacementLevel_P[W]),FALSE)</f>
        <v>7.0330033003300763E-2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-0.33903307888040723</v>
      </c>
      <c r="V262" s="22">
        <f>((475+MYRANKS_P[[#This Row],[ER]])*9/(1192+MYRANKS_P[[#This Row],[IP]])-3.59)/-0.076-VLOOKUP(MYRANKS_P[[#This Row],[POS]],ReplacementLevel_P[],COLUMN(ReplacementLevel_P[ERA]),FALSE)</f>
        <v>-1.2696696119861688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-0.7696350364963479</v>
      </c>
      <c r="X262" s="22">
        <f>MYRANKS_P[[#This Row],[WSGP]]+MYRANKS_P[[#This Row],[SVSGP]]+MYRANKS_P[[#This Row],[SOSGP]]+MYRANKS_P[[#This Row],[ERASGP]]+MYRANKS_P[[#This Row],[WHIPSGP]]</f>
        <v>-2.3080076943596231</v>
      </c>
    </row>
    <row r="263" spans="1:24" x14ac:dyDescent="0.25">
      <c r="A263" s="7" t="s">
        <v>20313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Row],[W]]/3.03-VLOOKUP(MYRANKS_P[[#This Row],[POS]],ReplacementLevel_P[],COLUMN(ReplacementLevel_P[W]),FALSE)</f>
        <v>-1.5798349834983496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-1.0515012722646311</v>
      </c>
      <c r="V263" s="22">
        <f>((475+MYRANKS_P[[#This Row],[ER]])*9/(1192+MYRANKS_P[[#This Row],[IP]])-3.59)/-0.076-VLOOKUP(MYRANKS_P[[#This Row],[POS]],ReplacementLevel_P[],COLUMN(ReplacementLevel_P[ERA]),FALSE)</f>
        <v>0.17887501550419393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0.13582613249540976</v>
      </c>
      <c r="X263" s="22">
        <f>MYRANKS_P[[#This Row],[WSGP]]+MYRANKS_P[[#This Row],[SVSGP]]+MYRANKS_P[[#This Row],[SOSGP]]+MYRANKS_P[[#This Row],[ERASGP]]+MYRANKS_P[[#This Row],[WHIPSGP]]</f>
        <v>-2.3166351077633767</v>
      </c>
    </row>
    <row r="264" spans="1:24" x14ac:dyDescent="0.25">
      <c r="A264" s="7" t="s">
        <v>18331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Row],[W]]/3.03-VLOOKUP(MYRANKS_P[[#This Row],[POS]],ReplacementLevel_P[],COLUMN(ReplacementLevel_P[W]),FALSE)</f>
        <v>-1.9098679867986799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-1.3313994910941476</v>
      </c>
      <c r="V264" s="22">
        <f>((475+MYRANKS_P[[#This Row],[ER]])*9/(1192+MYRANKS_P[[#This Row],[IP]])-3.59)/-0.076-VLOOKUP(MYRANKS_P[[#This Row],[POS]],ReplacementLevel_P[],COLUMN(ReplacementLevel_P[ERA]),FALSE)</f>
        <v>0.52970224365695173</v>
      </c>
      <c r="W264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64" s="22">
        <f>MYRANKS_P[[#This Row],[WSGP]]+MYRANKS_P[[#This Row],[SVSGP]]+MYRANKS_P[[#This Row],[SOSGP]]+MYRANKS_P[[#This Row],[ERASGP]]+MYRANKS_P[[#This Row],[WHIPSGP]]</f>
        <v>-2.3282451811150242</v>
      </c>
    </row>
    <row r="265" spans="1:24" x14ac:dyDescent="0.25">
      <c r="A265" s="7" t="s">
        <v>18481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Row],[W]]/3.03-VLOOKUP(MYRANKS_P[[#This Row],[POS]],ReplacementLevel_P[],COLUMN(ReplacementLevel_P[W]),FALSE)</f>
        <v>-0.25970297029702971</v>
      </c>
      <c r="T265" s="22">
        <f>MYRANKS_P[[#This Row],[SV]]/9.95</f>
        <v>0</v>
      </c>
      <c r="U265" s="22">
        <f>MYRANKS_P[[#This Row],[SO]]/39.3-VLOOKUP(MYRANKS_P[[#This Row],[POS]],ReplacementLevel_P[],COLUMN(ReplacementLevel_P[SO]),FALSE)</f>
        <v>-0.13547073791348607</v>
      </c>
      <c r="V265" s="22">
        <f>((475+MYRANKS_P[[#This Row],[ER]])*9/(1192+MYRANKS_P[[#This Row],[IP]])-3.59)/-0.076-VLOOKUP(MYRANKS_P[[#This Row],[POS]],ReplacementLevel_P[],COLUMN(ReplacementLevel_P[ERA]),FALSE)</f>
        <v>-0.84891640866873408</v>
      </c>
      <c r="W265" s="22">
        <f>((1466+MYRANKS_P[[#This Row],[BB]]+MYRANKS_P[[#This Row],[H]])/(1192+MYRANKS_P[[#This Row],[IP]])-1.23)/-0.015-VLOOKUP(MYRANKS_P[[#This Row],[POS]],ReplacementLevel_P[],COLUMN(ReplacementLevel_P[WHIP]),FALSE)</f>
        <v>-1.0905882352941165</v>
      </c>
      <c r="X265" s="22">
        <f>MYRANKS_P[[#This Row],[WSGP]]+MYRANKS_P[[#This Row],[SVSGP]]+MYRANKS_P[[#This Row],[SOSGP]]+MYRANKS_P[[#This Row],[ERASGP]]+MYRANKS_P[[#This Row],[WHIPSGP]]</f>
        <v>-2.3346783521733663</v>
      </c>
    </row>
    <row r="266" spans="1:24" x14ac:dyDescent="0.25">
      <c r="A266" s="7" t="s">
        <v>20624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Row],[W]]/3.03-VLOOKUP(MYRANKS_P[[#This Row],[POS]],ReplacementLevel_P[],COLUMN(ReplacementLevel_P[W]),FALSE)</f>
        <v>-1.5798349834983496</v>
      </c>
      <c r="T266" s="22">
        <f>MYRANKS_P[[#This Row],[SV]]/9.95</f>
        <v>0</v>
      </c>
      <c r="U266" s="22">
        <f>MYRANKS_P[[#This Row],[SO]]/39.3-VLOOKUP(MYRANKS_P[[#This Row],[POS]],ReplacementLevel_P[],COLUMN(ReplacementLevel_P[SO]),FALSE)</f>
        <v>-1.3313994910941476</v>
      </c>
      <c r="V266" s="22">
        <f>((475+MYRANKS_P[[#This Row],[ER]])*9/(1192+MYRANKS_P[[#This Row],[IP]])-3.59)/-0.076-VLOOKUP(MYRANKS_P[[#This Row],[POS]],ReplacementLevel_P[],COLUMN(ReplacementLevel_P[ERA]),FALSE)</f>
        <v>0.21450167973124357</v>
      </c>
      <c r="W266" s="22">
        <f>((1466+MYRANKS_P[[#This Row],[BB]]+MYRANKS_P[[#This Row],[H]])/(1192+MYRANKS_P[[#This Row],[IP]])-1.23)/-0.015-VLOOKUP(MYRANKS_P[[#This Row],[POS]],ReplacementLevel_P[],COLUMN(ReplacementLevel_P[WHIP]),FALSE)</f>
        <v>0.34782243236144494</v>
      </c>
      <c r="X266" s="22">
        <f>MYRANKS_P[[#This Row],[WSGP]]+MYRANKS_P[[#This Row],[SVSGP]]+MYRANKS_P[[#This Row],[SOSGP]]+MYRANKS_P[[#This Row],[ERASGP]]+MYRANKS_P[[#This Row],[WHIPSGP]]</f>
        <v>-2.3489103624998089</v>
      </c>
    </row>
    <row r="267" spans="1:24" x14ac:dyDescent="0.25">
      <c r="A267" s="7" t="s">
        <v>19452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Row],[W]]/3.03-VLOOKUP(MYRANKS_P[[#This Row],[POS]],ReplacementLevel_P[],COLUMN(ReplacementLevel_P[W]),FALSE)</f>
        <v>-2.2399009900990099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-1.7894147582697202</v>
      </c>
      <c r="V267" s="22">
        <f>((475+MYRANKS_P[[#This Row],[ER]])*9/(1192+MYRANKS_P[[#This Row],[IP]])-3.59)/-0.076-VLOOKUP(MYRANKS_P[[#This Row],[POS]],ReplacementLevel_P[],COLUMN(ReplacementLevel_P[ERA]),FALSE)</f>
        <v>0.96793056384884191</v>
      </c>
      <c r="W267" s="22">
        <f>((1466+MYRANKS_P[[#This Row],[BB]]+MYRANKS_P[[#This Row],[H]])/(1192+MYRANKS_P[[#This Row],[IP]])-1.23)/-0.015-VLOOKUP(MYRANKS_P[[#This Row],[POS]],ReplacementLevel_P[],COLUMN(ReplacementLevel_P[WHIP]),FALSE)</f>
        <v>0.70820097244731928</v>
      </c>
      <c r="X267" s="22">
        <f>MYRANKS_P[[#This Row],[WSGP]]+MYRANKS_P[[#This Row],[SVSGP]]+MYRANKS_P[[#This Row],[SOSGP]]+MYRANKS_P[[#This Row],[ERASGP]]+MYRANKS_P[[#This Row],[WHIPSGP]]</f>
        <v>-2.353184212072569</v>
      </c>
    </row>
    <row r="268" spans="1:24" x14ac:dyDescent="0.25">
      <c r="A268" s="7" t="s">
        <v>20164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Row],[W]]/3.03-VLOOKUP(MYRANKS_P[[#This Row],[POS]],ReplacementLevel_P[],COLUMN(ReplacementLevel_P[W]),FALSE)</f>
        <v>-2.2399009900990099</v>
      </c>
      <c r="T268" s="22">
        <f>MYRANKS_P[[#This Row],[SV]]/9.95</f>
        <v>0</v>
      </c>
      <c r="U268" s="22">
        <f>MYRANKS_P[[#This Row],[SO]]/39.3-VLOOKUP(MYRANKS_P[[#This Row],[POS]],ReplacementLevel_P[],COLUMN(ReplacementLevel_P[SO]),FALSE)</f>
        <v>-1.7894147582697202</v>
      </c>
      <c r="V268" s="22">
        <f>((475+MYRANKS_P[[#This Row],[ER]])*9/(1192+MYRANKS_P[[#This Row],[IP]])-3.59)/-0.076-VLOOKUP(MYRANKS_P[[#This Row],[POS]],ReplacementLevel_P[],COLUMN(ReplacementLevel_P[ERA]),FALSE)</f>
        <v>1.0257587399154822</v>
      </c>
      <c r="W268" s="22">
        <f>((1466+MYRANKS_P[[#This Row],[BB]]+MYRANKS_P[[#This Row],[H]])/(1192+MYRANKS_P[[#This Row],[IP]])-1.23)/-0.015-VLOOKUP(MYRANKS_P[[#This Row],[POS]],ReplacementLevel_P[],COLUMN(ReplacementLevel_P[WHIP]),FALSE)</f>
        <v>0.64155717761557485</v>
      </c>
      <c r="X268" s="22">
        <f>MYRANKS_P[[#This Row],[WSGP]]+MYRANKS_P[[#This Row],[SVSGP]]+MYRANKS_P[[#This Row],[SOSGP]]+MYRANKS_P[[#This Row],[ERASGP]]+MYRANKS_P[[#This Row],[WHIPSGP]]</f>
        <v>-2.3619998308376728</v>
      </c>
    </row>
    <row r="269" spans="1:24" x14ac:dyDescent="0.25">
      <c r="A269" s="7" t="s">
        <v>19701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Row],[W]]/3.03-VLOOKUP(MYRANKS_P[[#This Row],[POS]],ReplacementLevel_P[],COLUMN(ReplacementLevel_P[W]),FALSE)</f>
        <v>-1.9098679867986799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-1.5095165394402037</v>
      </c>
      <c r="V269" s="22">
        <f>((475+MYRANKS_P[[#This Row],[ER]])*9/(1192+MYRANKS_P[[#This Row],[IP]])-3.59)/-0.076-VLOOKUP(MYRANKS_P[[#This Row],[POS]],ReplacementLevel_P[],COLUMN(ReplacementLevel_P[ERA]),FALSE)</f>
        <v>0.58568328346888054</v>
      </c>
      <c r="W269" s="22">
        <f>((1466+MYRANKS_P[[#This Row],[BB]]+MYRANKS_P[[#This Row],[H]])/(1192+MYRANKS_P[[#This Row],[IP]])-1.23)/-0.015-VLOOKUP(MYRANKS_P[[#This Row],[POS]],ReplacementLevel_P[],COLUMN(ReplacementLevel_P[WHIP]),FALSE)</f>
        <v>0.46740325593808207</v>
      </c>
      <c r="X269" s="22">
        <f>MYRANKS_P[[#This Row],[WSGP]]+MYRANKS_P[[#This Row],[SVSGP]]+MYRANKS_P[[#This Row],[SOSGP]]+MYRANKS_P[[#This Row],[ERASGP]]+MYRANKS_P[[#This Row],[WHIPSGP]]</f>
        <v>-2.3662979868319205</v>
      </c>
    </row>
    <row r="270" spans="1:24" x14ac:dyDescent="0.25">
      <c r="A270" s="7" t="s">
        <v>19853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Row],[W]]/3.03-VLOOKUP(MYRANKS_P[[#This Row],[POS]],ReplacementLevel_P[],COLUMN(ReplacementLevel_P[W]),FALSE)</f>
        <v>-1.2498019801980196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-0.87338422391857518</v>
      </c>
      <c r="V270" s="22">
        <f>((475+MYRANKS_P[[#This Row],[ER]])*9/(1192+MYRANKS_P[[#This Row],[IP]])-3.59)/-0.076-VLOOKUP(MYRANKS_P[[#This Row],[POS]],ReplacementLevel_P[],COLUMN(ReplacementLevel_P[ERA]),FALSE)</f>
        <v>-9.3819994256885142E-2</v>
      </c>
      <c r="W270" s="22">
        <f>((1466+MYRANKS_P[[#This Row],[BB]]+MYRANKS_P[[#This Row],[H]])/(1192+MYRANKS_P[[#This Row],[IP]])-1.23)/-0.015-VLOOKUP(MYRANKS_P[[#This Row],[POS]],ReplacementLevel_P[],COLUMN(ReplacementLevel_P[WHIP]),FALSE)</f>
        <v>-0.15455442972200861</v>
      </c>
      <c r="X270" s="22">
        <f>MYRANKS_P[[#This Row],[WSGP]]+MYRANKS_P[[#This Row],[SVSGP]]+MYRANKS_P[[#This Row],[SOSGP]]+MYRANKS_P[[#This Row],[ERASGP]]+MYRANKS_P[[#This Row],[WHIPSGP]]</f>
        <v>-2.3715606280954886</v>
      </c>
    </row>
    <row r="271" spans="1:24" x14ac:dyDescent="0.25">
      <c r="A271" s="7" t="s">
        <v>19838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Row],[W]]/3.03-VLOOKUP(MYRANKS_P[[#This Row],[POS]],ReplacementLevel_P[],COLUMN(ReplacementLevel_P[W]),FALSE)</f>
        <v>-2.2399009900990099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-1.585852417302799</v>
      </c>
      <c r="V271" s="22">
        <f>((475+MYRANKS_P[[#This Row],[ER]])*9/(1192+MYRANKS_P[[#This Row],[IP]])-3.59)/-0.076-VLOOKUP(MYRANKS_P[[#This Row],[POS]],ReplacementLevel_P[],COLUMN(ReplacementLevel_P[ERA]),FALSE)</f>
        <v>0.69935163996948702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71" s="22">
        <f>MYRANKS_P[[#This Row],[WSGP]]+MYRANKS_P[[#This Row],[SVSGP]]+MYRANKS_P[[#This Row],[SOSGP]]+MYRANKS_P[[#This Row],[ERASGP]]+MYRANKS_P[[#This Row],[WHIPSGP]]</f>
        <v>-2.372005632166617</v>
      </c>
    </row>
    <row r="272" spans="1:24" x14ac:dyDescent="0.25">
      <c r="A272" s="7" t="s">
        <v>18321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Row],[W]]/3.03-VLOOKUP(MYRANKS_P[[#This Row],[POS]],ReplacementLevel_P[],COLUMN(ReplacementLevel_P[W]),FALSE)</f>
        <v>-1.2498019801980196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-0.79704834605597963</v>
      </c>
      <c r="V272" s="22">
        <f>((475+MYRANKS_P[[#This Row],[ER]])*9/(1192+MYRANKS_P[[#This Row],[IP]])-3.59)/-0.076-VLOOKUP(MYRANKS_P[[#This Row],[POS]],ReplacementLevel_P[],COLUMN(ReplacementLevel_P[ERA]),FALSE)</f>
        <v>-0.26690049468818489</v>
      </c>
      <c r="W272" s="22">
        <f>((1466+MYRANKS_P[[#This Row],[BB]]+MYRANKS_P[[#This Row],[H]])/(1192+MYRANKS_P[[#This Row],[IP]])-1.23)/-0.015-VLOOKUP(MYRANKS_P[[#This Row],[POS]],ReplacementLevel_P[],COLUMN(ReplacementLevel_P[WHIP]),FALSE)</f>
        <v>-6.8125321006676454E-2</v>
      </c>
      <c r="X272" s="22">
        <f>MYRANKS_P[[#This Row],[WSGP]]+MYRANKS_P[[#This Row],[SVSGP]]+MYRANKS_P[[#This Row],[SOSGP]]+MYRANKS_P[[#This Row],[ERASGP]]+MYRANKS_P[[#This Row],[WHIPSGP]]</f>
        <v>-2.3818761419488603</v>
      </c>
    </row>
    <row r="273" spans="1:24" x14ac:dyDescent="0.25">
      <c r="A273" s="7" t="s">
        <v>19715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Row],[W]]/3.03-VLOOKUP(MYRANKS_P[[#This Row],[POS]],ReplacementLevel_P[],COLUMN(ReplacementLevel_P[W]),FALSE)</f>
        <v>-0.91976897689768977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-0.56804071246819321</v>
      </c>
      <c r="V273" s="22">
        <f>((475+MYRANKS_P[[#This Row],[ER]])*9/(1192+MYRANKS_P[[#This Row],[IP]])-3.59)/-0.076-VLOOKUP(MYRANKS_P[[#This Row],[POS]],ReplacementLevel_P[],COLUMN(ReplacementLevel_P[ERA]),FALSE)</f>
        <v>-0.38696291225385948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-0.51709257842387901</v>
      </c>
      <c r="X273" s="22">
        <f>MYRANKS_P[[#This Row],[WSGP]]+MYRANKS_P[[#This Row],[SVSGP]]+MYRANKS_P[[#This Row],[SOSGP]]+MYRANKS_P[[#This Row],[ERASGP]]+MYRANKS_P[[#This Row],[WHIPSGP]]</f>
        <v>-2.3918651800436215</v>
      </c>
    </row>
    <row r="274" spans="1:24" x14ac:dyDescent="0.25">
      <c r="A274" s="7" t="s">
        <v>17924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Row],[W]]/3.03-VLOOKUP(MYRANKS_P[[#This Row],[POS]],ReplacementLevel_P[],COLUMN(ReplacementLevel_P[W]),FALSE)</f>
        <v>-2.5699339933993399</v>
      </c>
      <c r="T274" s="22">
        <f>MYRANKS_P[[#This Row],[SV]]/9.95</f>
        <v>0.10050251256281408</v>
      </c>
      <c r="U274" s="22">
        <f>MYRANKS_P[[#This Row],[SO]]/39.3-VLOOKUP(MYRANKS_P[[#This Row],[POS]],ReplacementLevel_P[],COLUMN(ReplacementLevel_P[SO]),FALSE)</f>
        <v>-1.7130788804071249</v>
      </c>
      <c r="V274" s="22">
        <f>((475+MYRANKS_P[[#This Row],[ER]])*9/(1192+MYRANKS_P[[#This Row],[IP]])-3.59)/-0.076-VLOOKUP(MYRANKS_P[[#This Row],[POS]],ReplacementLevel_P[],COLUMN(ReplacementLevel_P[ERA]),FALSE)</f>
        <v>0.9492988156825849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274" s="22">
        <f>MYRANKS_P[[#This Row],[WSGP]]+MYRANKS_P[[#This Row],[SVSGP]]+MYRANKS_P[[#This Row],[SOSGP]]+MYRANKS_P[[#This Row],[ERASGP]]+MYRANKS_P[[#This Row],[WHIPSGP]]</f>
        <v>-2.4003277112799886</v>
      </c>
    </row>
    <row r="275" spans="1:24" x14ac:dyDescent="0.25">
      <c r="A275" s="7" t="s">
        <v>19337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Row],[W]]/3.03-VLOOKUP(MYRANKS_P[[#This Row],[POS]],ReplacementLevel_P[],COLUMN(ReplacementLevel_P[W]),FALSE)</f>
        <v>-1.9098679867986799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-1.4840712468193384</v>
      </c>
      <c r="V275" s="22">
        <f>((475+MYRANKS_P[[#This Row],[ER]])*9/(1192+MYRANKS_P[[#This Row],[IP]])-3.59)/-0.076-VLOOKUP(MYRANKS_P[[#This Row],[POS]],ReplacementLevel_P[],COLUMN(ReplacementLevel_P[ERA]),FALSE)</f>
        <v>0.43646616541353178</v>
      </c>
      <c r="W275" s="22">
        <f>((1466+MYRANKS_P[[#This Row],[BB]]+MYRANKS_P[[#This Row],[H]])/(1192+MYRANKS_P[[#This Row],[IP]])-1.23)/-0.015-VLOOKUP(MYRANKS_P[[#This Row],[POS]],ReplacementLevel_P[],COLUMN(ReplacementLevel_P[WHIP]),FALSE)</f>
        <v>0.55195767195766721</v>
      </c>
      <c r="X275" s="22">
        <f>MYRANKS_P[[#This Row],[WSGP]]+MYRANKS_P[[#This Row],[SVSGP]]+MYRANKS_P[[#This Row],[SOSGP]]+MYRANKS_P[[#This Row],[ERASGP]]+MYRANKS_P[[#This Row],[WHIPSGP]]</f>
        <v>-2.4055153962468196</v>
      </c>
    </row>
    <row r="276" spans="1:24" x14ac:dyDescent="0.25">
      <c r="A276" s="7" t="s">
        <v>18841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Row],[W]]/3.03-VLOOKUP(MYRANKS_P[[#This Row],[POS]],ReplacementLevel_P[],COLUMN(ReplacementLevel_P[W]),FALSE)</f>
        <v>-1.5798349834983496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-1.1787277353689567</v>
      </c>
      <c r="V276" s="22">
        <f>((475+MYRANKS_P[[#This Row],[ER]])*9/(1192+MYRANKS_P[[#This Row],[IP]])-3.59)/-0.076-VLOOKUP(MYRANKS_P[[#This Row],[POS]],ReplacementLevel_P[],COLUMN(ReplacementLevel_P[ERA]),FALSE)</f>
        <v>0.25583881578947065</v>
      </c>
      <c r="W276" s="22">
        <f>((1466+MYRANKS_P[[#This Row],[BB]]+MYRANKS_P[[#This Row],[H]])/(1192+MYRANKS_P[[#This Row],[IP]])-1.23)/-0.015-VLOOKUP(MYRANKS_P[[#This Row],[POS]],ReplacementLevel_P[],COLUMN(ReplacementLevel_P[WHIP]),FALSE)</f>
        <v>6.7499999999998783E-2</v>
      </c>
      <c r="X276" s="22">
        <f>MYRANKS_P[[#This Row],[WSGP]]+MYRANKS_P[[#This Row],[SVSGP]]+MYRANKS_P[[#This Row],[SOSGP]]+MYRANKS_P[[#This Row],[ERASGP]]+MYRANKS_P[[#This Row],[WHIPSGP]]</f>
        <v>-2.4352239030778371</v>
      </c>
    </row>
    <row r="277" spans="1:24" x14ac:dyDescent="0.25">
      <c r="A277" s="7" t="s">
        <v>20866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Row],[W]]/3.03-VLOOKUP(MYRANKS_P[[#This Row],[POS]],ReplacementLevel_P[],COLUMN(ReplacementLevel_P[W]),FALSE)</f>
        <v>7.0330033003300763E-2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-0.18636132315521614</v>
      </c>
      <c r="V277" s="22">
        <f>((475+MYRANKS_P[[#This Row],[ER]])*9/(1192+MYRANKS_P[[#This Row],[IP]])-3.59)/-0.076-VLOOKUP(MYRANKS_P[[#This Row],[POS]],ReplacementLevel_P[],COLUMN(ReplacementLevel_P[ERA]),FALSE)</f>
        <v>-1.2334785639595705</v>
      </c>
      <c r="W277" s="22">
        <f>((1466+MYRANKS_P[[#This Row],[BB]]+MYRANKS_P[[#This Row],[H]])/(1192+MYRANKS_P[[#This Row],[IP]])-1.23)/-0.015-VLOOKUP(MYRANKS_P[[#This Row],[POS]],ReplacementLevel_P[],COLUMN(ReplacementLevel_P[WHIP]),FALSE)</f>
        <v>-1.1033210694137905</v>
      </c>
      <c r="X277" s="22">
        <f>MYRANKS_P[[#This Row],[WSGP]]+MYRANKS_P[[#This Row],[SVSGP]]+MYRANKS_P[[#This Row],[SOSGP]]+MYRANKS_P[[#This Row],[ERASGP]]+MYRANKS_P[[#This Row],[WHIPSGP]]</f>
        <v>-2.4528309235252763</v>
      </c>
    </row>
    <row r="278" spans="1:24" x14ac:dyDescent="0.25">
      <c r="A278" s="7" t="s">
        <v>19067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Row],[W]]/3.03-VLOOKUP(MYRANKS_P[[#This Row],[POS]],ReplacementLevel_P[],COLUMN(ReplacementLevel_P[W]),FALSE)</f>
        <v>-2.5699339933993399</v>
      </c>
      <c r="T278" s="22">
        <f>MYRANKS_P[[#This Row],[SV]]/9.95</f>
        <v>0</v>
      </c>
      <c r="U278" s="22">
        <f>MYRANKS_P[[#This Row],[SO]]/39.3-VLOOKUP(MYRANKS_P[[#This Row],[POS]],ReplacementLevel_P[],COLUMN(ReplacementLevel_P[SO]),FALSE)</f>
        <v>-1.7385241730279899</v>
      </c>
      <c r="V278" s="22">
        <f>((475+MYRANKS_P[[#This Row],[ER]])*9/(1192+MYRANKS_P[[#This Row],[IP]])-3.59)/-0.076-VLOOKUP(MYRANKS_P[[#This Row],[POS]],ReplacementLevel_P[],COLUMN(ReplacementLevel_P[ERA]),FALSE)</f>
        <v>1.0270101148637072</v>
      </c>
      <c r="W278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278" s="22">
        <f>MYRANKS_P[[#This Row],[WSGP]]+MYRANKS_P[[#This Row],[SVSGP]]+MYRANKS_P[[#This Row],[SOSGP]]+MYRANKS_P[[#This Row],[ERASGP]]+MYRANKS_P[[#This Row],[WHIPSGP]]</f>
        <v>-2.4861386053095589</v>
      </c>
    </row>
    <row r="279" spans="1:24" x14ac:dyDescent="0.25">
      <c r="A279" s="7" t="s">
        <v>18221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Row],[W]]/3.03-VLOOKUP(MYRANKS_P[[#This Row],[POS]],ReplacementLevel_P[],COLUMN(ReplacementLevel_P[W]),FALSE)</f>
        <v>-2.5699339933993399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-1.8911959287531808</v>
      </c>
      <c r="V279" s="22">
        <f>((475+MYRANKS_P[[#This Row],[ER]])*9/(1192+MYRANKS_P[[#This Row],[IP]])-3.59)/-0.076-VLOOKUP(MYRANKS_P[[#This Row],[POS]],ReplacementLevel_P[],COLUMN(ReplacementLevel_P[ERA]),FALSE)</f>
        <v>1.0866698251356697</v>
      </c>
      <c r="W27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79" s="22">
        <f>MYRANKS_P[[#This Row],[WSGP]]+MYRANKS_P[[#This Row],[SVSGP]]+MYRANKS_P[[#This Row],[SOSGP]]+MYRANKS_P[[#This Row],[ERASGP]]+MYRANKS_P[[#This Row],[WHIPSGP]]</f>
        <v>-2.4911867745945959</v>
      </c>
    </row>
    <row r="280" spans="1:24" x14ac:dyDescent="0.25">
      <c r="A280" s="7" t="s">
        <v>17351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Row],[W]]/3.03-VLOOKUP(MYRANKS_P[[#This Row],[POS]],ReplacementLevel_P[],COLUMN(ReplacementLevel_P[W]),FALSE)</f>
        <v>-2.2399009900990099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-1.585852417302799</v>
      </c>
      <c r="V280" s="22">
        <f>((475+MYRANKS_P[[#This Row],[ER]])*9/(1192+MYRANKS_P[[#This Row],[IP]])-3.59)/-0.076-VLOOKUP(MYRANKS_P[[#This Row],[POS]],ReplacementLevel_P[],COLUMN(ReplacementLevel_P[ERA]),FALSE)</f>
        <v>0.79469870327993741</v>
      </c>
      <c r="W28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280" s="22">
        <f>MYRANKS_P[[#This Row],[WSGP]]+MYRANKS_P[[#This Row],[SVSGP]]+MYRANKS_P[[#This Row],[SOSGP]]+MYRANKS_P[[#This Row],[ERASGP]]+MYRANKS_P[[#This Row],[WHIPSGP]]</f>
        <v>-2.4913660299404405</v>
      </c>
    </row>
    <row r="281" spans="1:24" x14ac:dyDescent="0.25">
      <c r="A281" s="7" t="s">
        <v>19765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Row],[W]]/3.03-VLOOKUP(MYRANKS_P[[#This Row],[POS]],ReplacementLevel_P[],COLUMN(ReplacementLevel_P[W]),FALSE)</f>
        <v>-1.2498019801980196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-0.79704834605597963</v>
      </c>
      <c r="V281" s="22">
        <f>((475+MYRANKS_P[[#This Row],[ER]])*9/(1192+MYRANKS_P[[#This Row],[IP]])-3.59)/-0.076-VLOOKUP(MYRANKS_P[[#This Row],[POS]],ReplacementLevel_P[],COLUMN(ReplacementLevel_P[ERA]),FALSE)</f>
        <v>-7.3508226242121388E-2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-0.37557283566615218</v>
      </c>
      <c r="X281" s="22">
        <f>MYRANKS_P[[#This Row],[WSGP]]+MYRANKS_P[[#This Row],[SVSGP]]+MYRANKS_P[[#This Row],[SOSGP]]+MYRANKS_P[[#This Row],[ERASGP]]+MYRANKS_P[[#This Row],[WHIPSGP]]</f>
        <v>-2.4959313881622727</v>
      </c>
    </row>
    <row r="282" spans="1:24" x14ac:dyDescent="0.25">
      <c r="A282" s="7" t="s">
        <v>20136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Row],[W]]/3.03-VLOOKUP(MYRANKS_P[[#This Row],[POS]],ReplacementLevel_P[],COLUMN(ReplacementLevel_P[W]),FALSE)</f>
        <v>-2.2399009900990099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-1.560407124681934</v>
      </c>
      <c r="V282" s="22">
        <f>((475+MYRANKS_P[[#This Row],[ER]])*9/(1192+MYRANKS_P[[#This Row],[IP]])-3.59)/-0.076-VLOOKUP(MYRANKS_P[[#This Row],[POS]],ReplacementLevel_P[],COLUMN(ReplacementLevel_P[ERA]),FALSE)</f>
        <v>0.77530866798701759</v>
      </c>
      <c r="W282" s="22">
        <f>((1466+MYRANKS_P[[#This Row],[BB]]+MYRANKS_P[[#This Row],[H]])/(1192+MYRANKS_P[[#This Row],[IP]])-1.23)/-0.015-VLOOKUP(MYRANKS_P[[#This Row],[POS]],ReplacementLevel_P[],COLUMN(ReplacementLevel_P[WHIP]),FALSE)</f>
        <v>0.52077929009874291</v>
      </c>
      <c r="X282" s="22">
        <f>MYRANKS_P[[#This Row],[WSGP]]+MYRANKS_P[[#This Row],[SVSGP]]+MYRANKS_P[[#This Row],[SOSGP]]+MYRANKS_P[[#This Row],[ERASGP]]+MYRANKS_P[[#This Row],[WHIPSGP]]</f>
        <v>-2.5042201566951836</v>
      </c>
    </row>
    <row r="283" spans="1:24" x14ac:dyDescent="0.25">
      <c r="A283" s="7" t="s">
        <v>20105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-2.89996699669967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-2.2219847328244278</v>
      </c>
      <c r="V283" s="22">
        <f>((475+MYRANKS_P[[#This Row],[ER]])*9/(1192+MYRANKS_P[[#This Row],[IP]])-3.59)/-0.076-VLOOKUP(MYRANKS_P[[#This Row],[POS]],ReplacementLevel_P[],COLUMN(ReplacementLevel_P[ERA]),FALSE)</f>
        <v>0.29272445820433279</v>
      </c>
      <c r="W283" s="22">
        <f>((1466+MYRANKS_P[[#This Row],[BB]]+MYRANKS_P[[#This Row],[H]])/(1192+MYRANKS_P[[#This Row],[IP]])-1.23)/-0.015-VLOOKUP(MYRANKS_P[[#This Row],[POS]],ReplacementLevel_P[],COLUMN(ReplacementLevel_P[WHIP]),FALSE)</f>
        <v>9.1328976034855236E-2</v>
      </c>
      <c r="X283" s="22">
        <f>MYRANKS_P[[#This Row],[WSGP]]+MYRANKS_P[[#This Row],[SVSGP]]+MYRANKS_P[[#This Row],[SOSGP]]+MYRANKS_P[[#This Row],[ERASGP]]+MYRANKS_P[[#This Row],[WHIPSGP]]</f>
        <v>-2.5268430189029996</v>
      </c>
    </row>
    <row r="284" spans="1:24" x14ac:dyDescent="0.25">
      <c r="A284" s="7" t="s">
        <v>18013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Row],[W]]/3.03-VLOOKUP(MYRANKS_P[[#This Row],[POS]],ReplacementLevel_P[],COLUMN(ReplacementLevel_P[W]),FALSE)</f>
        <v>-2.2399009900990099</v>
      </c>
      <c r="T284" s="22">
        <f>MYRANKS_P[[#This Row],[SV]]/9.95</f>
        <v>0</v>
      </c>
      <c r="U284" s="22">
        <f>MYRANKS_P[[#This Row],[SO]]/39.3-VLOOKUP(MYRANKS_P[[#This Row],[POS]],ReplacementLevel_P[],COLUMN(ReplacementLevel_P[SO]),FALSE)</f>
        <v>-1.6876335877862596</v>
      </c>
      <c r="V284" s="22">
        <f>((475+MYRANKS_P[[#This Row],[ER]])*9/(1192+MYRANKS_P[[#This Row],[IP]])-3.59)/-0.076-VLOOKUP(MYRANKS_P[[#This Row],[POS]],ReplacementLevel_P[],COLUMN(ReplacementLevel_P[ERA]),FALSE)</f>
        <v>0.69935163996948702</v>
      </c>
      <c r="W284" s="22">
        <f>((1466+MYRANKS_P[[#This Row],[BB]]+MYRANKS_P[[#This Row],[H]])/(1192+MYRANKS_P[[#This Row],[IP]])-1.23)/-0.015-VLOOKUP(MYRANKS_P[[#This Row],[POS]],ReplacementLevel_P[],COLUMN(ReplacementLevel_P[WHIP]),FALSE)</f>
        <v>0.7007192699946363</v>
      </c>
      <c r="X284" s="22">
        <f>MYRANKS_P[[#This Row],[WSGP]]+MYRANKS_P[[#This Row],[SVSGP]]+MYRANKS_P[[#This Row],[SOSGP]]+MYRANKS_P[[#This Row],[ERASGP]]+MYRANKS_P[[#This Row],[WHIPSGP]]</f>
        <v>-2.5274636679211464</v>
      </c>
    </row>
    <row r="285" spans="1:24" x14ac:dyDescent="0.25">
      <c r="A285" s="7" t="s">
        <v>17036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Row],[W]]/3.03-VLOOKUP(MYRANKS_P[[#This Row],[POS]],ReplacementLevel_P[],COLUMN(ReplacementLevel_P[W]),FALSE)</f>
        <v>-1.9098679867986799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-1.3059541984732825</v>
      </c>
      <c r="V285" s="22">
        <f>((475+MYRANKS_P[[#This Row],[ER]])*9/(1192+MYRANKS_P[[#This Row],[IP]])-3.59)/-0.076-VLOOKUP(MYRANKS_P[[#This Row],[POS]],ReplacementLevel_P[],COLUMN(ReplacementLevel_P[ERA]),FALSE)</f>
        <v>0.38034350348511853</v>
      </c>
      <c r="W285" s="22">
        <f>((1466+MYRANKS_P[[#This Row],[BB]]+MYRANKS_P[[#This Row],[H]])/(1192+MYRANKS_P[[#This Row],[IP]])-1.23)/-0.015-VLOOKUP(MYRANKS_P[[#This Row],[POS]],ReplacementLevel_P[],COLUMN(ReplacementLevel_P[WHIP]),FALSE)</f>
        <v>0.30003700766586971</v>
      </c>
      <c r="X285" s="22">
        <f>MYRANKS_P[[#This Row],[WSGP]]+MYRANKS_P[[#This Row],[SVSGP]]+MYRANKS_P[[#This Row],[SOSGP]]+MYRANKS_P[[#This Row],[ERASGP]]+MYRANKS_P[[#This Row],[WHIPSGP]]</f>
        <v>-2.5354416741209742</v>
      </c>
    </row>
    <row r="286" spans="1:24" x14ac:dyDescent="0.25">
      <c r="A286" s="7" t="s">
        <v>17195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Row],[W]]/3.03-VLOOKUP(MYRANKS_P[[#This Row],[POS]],ReplacementLevel_P[],COLUMN(ReplacementLevel_P[W]),FALSE)</f>
        <v>-2.5699339933993399</v>
      </c>
      <c r="T286" s="22">
        <f>MYRANKS_P[[#This Row],[SV]]/9.95</f>
        <v>0.60301507537688448</v>
      </c>
      <c r="U286" s="22">
        <f>MYRANKS_P[[#This Row],[SO]]/39.3-VLOOKUP(MYRANKS_P[[#This Row],[POS]],ReplacementLevel_P[],COLUMN(ReplacementLevel_P[SO]),FALSE)</f>
        <v>-1.8403053435114505</v>
      </c>
      <c r="V286" s="22">
        <f>((475+MYRANKS_P[[#This Row],[ER]])*9/(1192+MYRANKS_P[[#This Row],[IP]])-3.59)/-0.076-VLOOKUP(MYRANKS_P[[#This Row],[POS]],ReplacementLevel_P[],COLUMN(ReplacementLevel_P[ERA]),FALSE)</f>
        <v>0.75690067980674502</v>
      </c>
      <c r="W2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286" s="22">
        <f>MYRANKS_P[[#This Row],[WSGP]]+MYRANKS_P[[#This Row],[SVSGP]]+MYRANKS_P[[#This Row],[SOSGP]]+MYRANKS_P[[#This Row],[ERASGP]]+MYRANKS_P[[#This Row],[WHIPSGP]]</f>
        <v>-2.5423788213697343</v>
      </c>
    </row>
    <row r="287" spans="1:24" x14ac:dyDescent="0.25">
      <c r="A287" s="7" t="s">
        <v>18636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Row],[W]]/3.03-VLOOKUP(MYRANKS_P[[#This Row],[POS]],ReplacementLevel_P[],COLUMN(ReplacementLevel_P[W]),FALSE)</f>
        <v>-2.2399009900990099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-1.8403053435114505</v>
      </c>
      <c r="V287" s="22">
        <f>((475+MYRANKS_P[[#This Row],[ER]])*9/(1192+MYRANKS_P[[#This Row],[IP]])-3.59)/-0.076-VLOOKUP(MYRANKS_P[[#This Row],[POS]],ReplacementLevel_P[],COLUMN(ReplacementLevel_P[ERA]),FALSE)</f>
        <v>0.89073948006637271</v>
      </c>
      <c r="W287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87" s="22">
        <f>MYRANKS_P[[#This Row],[WSGP]]+MYRANKS_P[[#This Row],[SVSGP]]+MYRANKS_P[[#This Row],[SOSGP]]+MYRANKS_P[[#This Row],[ERASGP]]+MYRANKS_P[[#This Row],[WHIPSGP]]</f>
        <v>-2.5514501464570571</v>
      </c>
    </row>
    <row r="288" spans="1:24" x14ac:dyDescent="0.25">
      <c r="A288" s="7" t="s">
        <v>19059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Row],[W]]/3.03-VLOOKUP(MYRANKS_P[[#This Row],[POS]],ReplacementLevel_P[],COLUMN(ReplacementLevel_P[W]),FALSE)</f>
        <v>-2.2399009900990099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-1.6621882951653946</v>
      </c>
      <c r="V288" s="22">
        <f>((475+MYRANKS_P[[#This Row],[ER]])*9/(1192+MYRANKS_P[[#This Row],[IP]])-3.59)/-0.076-VLOOKUP(MYRANKS_P[[#This Row],[POS]],ReplacementLevel_P[],COLUMN(ReplacementLevel_P[ERA]),FALSE)</f>
        <v>0.69935163996948702</v>
      </c>
      <c r="W288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88" s="22">
        <f>MYRANKS_P[[#This Row],[WSGP]]+MYRANKS_P[[#This Row],[SVSGP]]+MYRANKS_P[[#This Row],[SOSGP]]+MYRANKS_P[[#This Row],[ERASGP]]+MYRANKS_P[[#This Row],[WHIPSGP]]</f>
        <v>-2.5556952405713491</v>
      </c>
    </row>
    <row r="289" spans="1:24" x14ac:dyDescent="0.25">
      <c r="A289" s="7" t="s">
        <v>17329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Row],[W]]/3.03-VLOOKUP(MYRANKS_P[[#This Row],[POS]],ReplacementLevel_P[],COLUMN(ReplacementLevel_P[W]),FALSE)</f>
        <v>-2.5699339933993399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-1.7639694656488549</v>
      </c>
      <c r="V289" s="22">
        <f>((475+MYRANKS_P[[#This Row],[ER]])*9/(1192+MYRANKS_P[[#This Row],[IP]])-3.59)/-0.076-VLOOKUP(MYRANKS_P[[#This Row],[POS]],ReplacementLevel_P[],COLUMN(ReplacementLevel_P[ERA]),FALSE)</f>
        <v>1.0084317937701401</v>
      </c>
      <c r="W289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289" s="22">
        <f>MYRANKS_P[[#This Row],[WSGP]]+MYRANKS_P[[#This Row],[SVSGP]]+MYRANKS_P[[#This Row],[SOSGP]]+MYRANKS_P[[#This Row],[ERASGP]]+MYRANKS_P[[#This Row],[WHIPSGP]]</f>
        <v>-2.567920644869885</v>
      </c>
    </row>
    <row r="290" spans="1:24" x14ac:dyDescent="0.25">
      <c r="A290" s="7" t="s">
        <v>17287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Row],[W]]/3.03-VLOOKUP(MYRANKS_P[[#This Row],[POS]],ReplacementLevel_P[],COLUMN(ReplacementLevel_P[W]),FALSE)</f>
        <v>-2.2399009900990099</v>
      </c>
      <c r="T290" s="22">
        <f>MYRANKS_P[[#This Row],[SV]]/9.95</f>
        <v>0</v>
      </c>
      <c r="U290" s="22">
        <f>MYRANKS_P[[#This Row],[SO]]/39.3-VLOOKUP(MYRANKS_P[[#This Row],[POS]],ReplacementLevel_P[],COLUMN(ReplacementLevel_P[SO]),FALSE)</f>
        <v>-1.7130788804071249</v>
      </c>
      <c r="V290" s="22">
        <f>((475+MYRANKS_P[[#This Row],[ER]])*9/(1192+MYRANKS_P[[#This Row],[IP]])-3.59)/-0.076-VLOOKUP(MYRANKS_P[[#This Row],[POS]],ReplacementLevel_P[],COLUMN(ReplacementLevel_P[ERA]),FALSE)</f>
        <v>0.79500702038037252</v>
      </c>
      <c r="W290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90" s="22">
        <f>MYRANKS_P[[#This Row],[WSGP]]+MYRANKS_P[[#This Row],[SVSGP]]+MYRANKS_P[[#This Row],[SOSGP]]+MYRANKS_P[[#This Row],[ERASGP]]+MYRANKS_P[[#This Row],[WHIPSGP]]</f>
        <v>-2.5738499721952799</v>
      </c>
    </row>
    <row r="291" spans="1:24" x14ac:dyDescent="0.25">
      <c r="A291" s="7" t="s">
        <v>20551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Row],[W]]/3.03-VLOOKUP(MYRANKS_P[[#This Row],[POS]],ReplacementLevel_P[],COLUMN(ReplacementLevel_P[W]),FALSE)</f>
        <v>-1.2498019801980196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-0.9497201017811705</v>
      </c>
      <c r="V291" s="22">
        <f>((475+MYRANKS_P[[#This Row],[ER]])*9/(1192+MYRANKS_P[[#This Row],[IP]])-3.59)/-0.076-VLOOKUP(MYRANKS_P[[#This Row],[POS]],ReplacementLevel_P[],COLUMN(ReplacementLevel_P[ERA]),FALSE)</f>
        <v>-0.19251012145748969</v>
      </c>
      <c r="W291" s="22">
        <f>((1466+MYRANKS_P[[#This Row],[BB]]+MYRANKS_P[[#This Row],[H]])/(1192+MYRANKS_P[[#This Row],[IP]])-1.23)/-0.015-VLOOKUP(MYRANKS_P[[#This Row],[POS]],ReplacementLevel_P[],COLUMN(ReplacementLevel_P[WHIP]),FALSE)</f>
        <v>-0.19692307692307909</v>
      </c>
      <c r="X291" s="22">
        <f>MYRANKS_P[[#This Row],[WSGP]]+MYRANKS_P[[#This Row],[SVSGP]]+MYRANKS_P[[#This Row],[SOSGP]]+MYRANKS_P[[#This Row],[ERASGP]]+MYRANKS_P[[#This Row],[WHIPSGP]]</f>
        <v>-2.5889552803597589</v>
      </c>
    </row>
    <row r="292" spans="1:24" x14ac:dyDescent="0.25">
      <c r="A292" s="7" t="s">
        <v>18937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Row],[W]]/3.03-VLOOKUP(MYRANKS_P[[#This Row],[POS]],ReplacementLevel_P[],COLUMN(ReplacementLevel_P[W]),FALSE)</f>
        <v>-0.58973597359735974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-0.64437659033078898</v>
      </c>
      <c r="V292" s="22">
        <f>((475+MYRANKS_P[[#This Row],[ER]])*9/(1192+MYRANKS_P[[#This Row],[IP]])-3.59)/-0.076-VLOOKUP(MYRANKS_P[[#This Row],[POS]],ReplacementLevel_P[],COLUMN(ReplacementLevel_P[ERA]),FALSE)</f>
        <v>-0.78956238911886378</v>
      </c>
      <c r="W292" s="22">
        <f>((1466+MYRANKS_P[[#This Row],[BB]]+MYRANKS_P[[#This Row],[H]])/(1192+MYRANKS_P[[#This Row],[IP]])-1.23)/-0.015-VLOOKUP(MYRANKS_P[[#This Row],[POS]],ReplacementLevel_P[],COLUMN(ReplacementLevel_P[WHIP]),FALSE)</f>
        <v>-0.56569288389512595</v>
      </c>
      <c r="X292" s="22">
        <f>MYRANKS_P[[#This Row],[WSGP]]+MYRANKS_P[[#This Row],[SVSGP]]+MYRANKS_P[[#This Row],[SOSGP]]+MYRANKS_P[[#This Row],[ERASGP]]+MYRANKS_P[[#This Row],[WHIPSGP]]</f>
        <v>-2.5893678369421385</v>
      </c>
    </row>
    <row r="293" spans="1:24" x14ac:dyDescent="0.25">
      <c r="A293" s="7" t="s">
        <v>18806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Row],[W]]/3.03-VLOOKUP(MYRANKS_P[[#This Row],[POS]],ReplacementLevel_P[],COLUMN(ReplacementLevel_P[W]),FALSE)</f>
        <v>-2.2399009900990099</v>
      </c>
      <c r="T293" s="22">
        <f>MYRANKS_P[[#This Row],[SV]]/9.95</f>
        <v>0</v>
      </c>
      <c r="U293" s="22">
        <f>MYRANKS_P[[#This Row],[SO]]/39.3-VLOOKUP(MYRANKS_P[[#This Row],[POS]],ReplacementLevel_P[],COLUMN(ReplacementLevel_P[SO]),FALSE)</f>
        <v>-1.585852417302799</v>
      </c>
      <c r="V293" s="22">
        <f>((475+MYRANKS_P[[#This Row],[ER]])*9/(1192+MYRANKS_P[[#This Row],[IP]])-3.59)/-0.076-VLOOKUP(MYRANKS_P[[#This Row],[POS]],ReplacementLevel_P[],COLUMN(ReplacementLevel_P[ERA]),FALSE)</f>
        <v>0.75659061028881225</v>
      </c>
      <c r="W293" s="22">
        <f>((1466+MYRANKS_P[[#This Row],[BB]]+MYRANKS_P[[#This Row],[H]])/(1192+MYRANKS_P[[#This Row],[IP]])-1.23)/-0.015-VLOOKUP(MYRANKS_P[[#This Row],[POS]],ReplacementLevel_P[],COLUMN(ReplacementLevel_P[WHIP]),FALSE)</f>
        <v>0.47333870534514688</v>
      </c>
      <c r="X293" s="22">
        <f>MYRANKS_P[[#This Row],[WSGP]]+MYRANKS_P[[#This Row],[SVSGP]]+MYRANKS_P[[#This Row],[SOSGP]]+MYRANKS_P[[#This Row],[ERASGP]]+MYRANKS_P[[#This Row],[WHIPSGP]]</f>
        <v>-2.5958240917678497</v>
      </c>
    </row>
    <row r="294" spans="1:24" x14ac:dyDescent="0.25">
      <c r="A294" s="7" t="s">
        <v>17411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Row],[W]]/3.03-VLOOKUP(MYRANKS_P[[#This Row],[POS]],ReplacementLevel_P[],COLUMN(ReplacementLevel_P[W]),FALSE)</f>
        <v>-2.5699339933993399</v>
      </c>
      <c r="T294" s="22">
        <f>MYRANKS_P[[#This Row],[SV]]/9.95</f>
        <v>0.20100502512562815</v>
      </c>
      <c r="U294" s="22">
        <f>MYRANKS_P[[#This Row],[SO]]/39.3-VLOOKUP(MYRANKS_P[[#This Row],[POS]],ReplacementLevel_P[],COLUMN(ReplacementLevel_P[SO]),FALSE)</f>
        <v>-1.8148600508905854</v>
      </c>
      <c r="V294" s="22">
        <f>((475+MYRANKS_P[[#This Row],[ER]])*9/(1192+MYRANKS_P[[#This Row],[IP]])-3.59)/-0.076-VLOOKUP(MYRANKS_P[[#This Row],[POS]],ReplacementLevel_P[],COLUMN(ReplacementLevel_P[ERA]),FALSE)</f>
        <v>0.89143882433355937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294" s="22">
        <f>MYRANKS_P[[#This Row],[WSGP]]+MYRANKS_P[[#This Row],[SVSGP]]+MYRANKS_P[[#This Row],[SOSGP]]+MYRANKS_P[[#This Row],[ERASGP]]+MYRANKS_P[[#This Row],[WHIPSGP]]</f>
        <v>-2.6093198918004337</v>
      </c>
    </row>
    <row r="295" spans="1:24" x14ac:dyDescent="0.25">
      <c r="A295" s="7" t="s">
        <v>17833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Row],[W]]/3.03-VLOOKUP(MYRANKS_P[[#This Row],[POS]],ReplacementLevel_P[],COLUMN(ReplacementLevel_P[W]),FALSE)</f>
        <v>-2.5699339933993399</v>
      </c>
      <c r="T295" s="22">
        <f>MYRANKS_P[[#This Row],[SV]]/9.95</f>
        <v>0</v>
      </c>
      <c r="U295" s="22">
        <f>MYRANKS_P[[#This Row],[SO]]/39.3-VLOOKUP(MYRANKS_P[[#This Row],[POS]],ReplacementLevel_P[],COLUMN(ReplacementLevel_P[SO]),FALSE)</f>
        <v>-1.560407124681934</v>
      </c>
      <c r="V295" s="22">
        <f>((475+MYRANKS_P[[#This Row],[ER]])*9/(1192+MYRANKS_P[[#This Row],[IP]])-3.59)/-0.076-VLOOKUP(MYRANKS_P[[#This Row],[POS]],ReplacementLevel_P[],COLUMN(ReplacementLevel_P[ERA]),FALSE)</f>
        <v>0.92971571263925823</v>
      </c>
      <c r="W295" s="22">
        <f>((1466+MYRANKS_P[[#This Row],[BB]]+MYRANKS_P[[#This Row],[H]])/(1192+MYRANKS_P[[#This Row],[IP]])-1.23)/-0.015-VLOOKUP(MYRANKS_P[[#This Row],[POS]],ReplacementLevel_P[],COLUMN(ReplacementLevel_P[WHIP]),FALSE)</f>
        <v>0.58748851040821903</v>
      </c>
      <c r="X295" s="22">
        <f>MYRANKS_P[[#This Row],[WSGP]]+MYRANKS_P[[#This Row],[SVSGP]]+MYRANKS_P[[#This Row],[SOSGP]]+MYRANKS_P[[#This Row],[ERASGP]]+MYRANKS_P[[#This Row],[WHIPSGP]]</f>
        <v>-2.6131368950337972</v>
      </c>
    </row>
    <row r="296" spans="1:24" x14ac:dyDescent="0.25">
      <c r="A296" s="7" t="s">
        <v>17082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Row],[W]]/3.03-VLOOKUP(MYRANKS_P[[#This Row],[POS]],ReplacementLevel_P[],COLUMN(ReplacementLevel_P[W]),FALSE)</f>
        <v>-2.5699339933993399</v>
      </c>
      <c r="T296" s="22">
        <f>MYRANKS_P[[#This Row],[SV]]/9.95</f>
        <v>0.30150753768844224</v>
      </c>
      <c r="U296" s="22">
        <f>MYRANKS_P[[#This Row],[SO]]/39.3-VLOOKUP(MYRANKS_P[[#This Row],[POS]],ReplacementLevel_P[],COLUMN(ReplacementLevel_P[SO]),FALSE)</f>
        <v>-1.9675318066157761</v>
      </c>
      <c r="V296" s="22">
        <f>((475+MYRANKS_P[[#This Row],[ER]])*9/(1192+MYRANKS_P[[#This Row],[IP]])-3.59)/-0.076-VLOOKUP(MYRANKS_P[[#This Row],[POS]],ReplacementLevel_P[],COLUMN(ReplacementLevel_P[ERA]),FALSE)</f>
        <v>0.91176154672395204</v>
      </c>
      <c r="W296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296" s="22">
        <f>MYRANKS_P[[#This Row],[WSGP]]+MYRANKS_P[[#This Row],[SVSGP]]+MYRANKS_P[[#This Row],[SOSGP]]+MYRANKS_P[[#This Row],[ERASGP]]+MYRANKS_P[[#This Row],[WHIPSGP]]</f>
        <v>-2.6210674639020368</v>
      </c>
    </row>
    <row r="297" spans="1:24" x14ac:dyDescent="0.25">
      <c r="A297" s="7" t="s">
        <v>18834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Row],[W]]/3.03-VLOOKUP(MYRANKS_P[[#This Row],[POS]],ReplacementLevel_P[],COLUMN(ReplacementLevel_P[W]),FALSE)</f>
        <v>-2.5699339933993399</v>
      </c>
      <c r="T297" s="22">
        <f>MYRANKS_P[[#This Row],[SV]]/9.95</f>
        <v>0</v>
      </c>
      <c r="U297" s="22">
        <f>MYRANKS_P[[#This Row],[SO]]/39.3-VLOOKUP(MYRANKS_P[[#This Row],[POS]],ReplacementLevel_P[],COLUMN(ReplacementLevel_P[SO]),FALSE)</f>
        <v>-1.7385241730279899</v>
      </c>
      <c r="V297" s="22">
        <f>((475+MYRANKS_P[[#This Row],[ER]])*9/(1192+MYRANKS_P[[#This Row],[IP]])-3.59)/-0.076-VLOOKUP(MYRANKS_P[[#This Row],[POS]],ReplacementLevel_P[],COLUMN(ReplacementLevel_P[ERA]),FALSE)</f>
        <v>0.92971571263925823</v>
      </c>
      <c r="W297" s="22">
        <f>((1466+MYRANKS_P[[#This Row],[BB]]+MYRANKS_P[[#This Row],[H]])/(1192+MYRANKS_P[[#This Row],[IP]])-1.23)/-0.015-VLOOKUP(MYRANKS_P[[#This Row],[POS]],ReplacementLevel_P[],COLUMN(ReplacementLevel_P[WHIP]),FALSE)</f>
        <v>0.74969451203027149</v>
      </c>
      <c r="X297" s="22">
        <f>MYRANKS_P[[#This Row],[WSGP]]+MYRANKS_P[[#This Row],[SVSGP]]+MYRANKS_P[[#This Row],[SOSGP]]+MYRANKS_P[[#This Row],[ERASGP]]+MYRANKS_P[[#This Row],[WHIPSGP]]</f>
        <v>-2.6290479417578001</v>
      </c>
    </row>
    <row r="298" spans="1:24" x14ac:dyDescent="0.25">
      <c r="A298" s="7" t="s">
        <v>17589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Row],[W]]/3.03-VLOOKUP(MYRANKS_P[[#This Row],[POS]],ReplacementLevel_P[],COLUMN(ReplacementLevel_P[W]),FALSE)</f>
        <v>-2.5699339933993399</v>
      </c>
      <c r="T298" s="22">
        <f>MYRANKS_P[[#This Row],[SV]]/9.95</f>
        <v>0</v>
      </c>
      <c r="U298" s="22">
        <f>MYRANKS_P[[#This Row],[SO]]/39.3-VLOOKUP(MYRANKS_P[[#This Row],[POS]],ReplacementLevel_P[],COLUMN(ReplacementLevel_P[SO]),FALSE)</f>
        <v>-1.7894147582697202</v>
      </c>
      <c r="V298" s="22">
        <f>((475+MYRANKS_P[[#This Row],[ER]])*9/(1192+MYRANKS_P[[#This Row],[IP]])-3.59)/-0.076-VLOOKUP(MYRANKS_P[[#This Row],[POS]],ReplacementLevel_P[],COLUMN(ReplacementLevel_P[ERA]),FALSE)</f>
        <v>0.9492988156825849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298" s="22">
        <f>MYRANKS_P[[#This Row],[WSGP]]+MYRANKS_P[[#This Row],[SVSGP]]+MYRANKS_P[[#This Row],[SOSGP]]+MYRANKS_P[[#This Row],[ERASGP]]+MYRANKS_P[[#This Row],[WHIPSGP]]</f>
        <v>-2.6313226140260113</v>
      </c>
    </row>
    <row r="299" spans="1:24" x14ac:dyDescent="0.25">
      <c r="A299" s="7" t="s">
        <v>20593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Row],[W]]/3.03-VLOOKUP(MYRANKS_P[[#This Row],[POS]],ReplacementLevel_P[],COLUMN(ReplacementLevel_P[W]),FALSE)</f>
        <v>-2.5699339933993399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-1.9420865139949111</v>
      </c>
      <c r="V299" s="22">
        <f>((475+MYRANKS_P[[#This Row],[ER]])*9/(1192+MYRANKS_P[[#This Row],[IP]])-3.59)/-0.076-VLOOKUP(MYRANKS_P[[#This Row],[POS]],ReplacementLevel_P[],COLUMN(ReplacementLevel_P[ERA]),FALSE)</f>
        <v>0.98976225342406476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99" s="22">
        <f>MYRANKS_P[[#This Row],[WSGP]]+MYRANKS_P[[#This Row],[SVSGP]]+MYRANKS_P[[#This Row],[SOSGP]]+MYRANKS_P[[#This Row],[ERASGP]]+MYRANKS_P[[#This Row],[WHIPSGP]]</f>
        <v>-2.6389849315479306</v>
      </c>
    </row>
    <row r="300" spans="1:24" x14ac:dyDescent="0.25">
      <c r="A300" s="7" t="s">
        <v>20493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Row],[W]]/3.03-VLOOKUP(MYRANKS_P[[#This Row],[POS]],ReplacementLevel_P[],COLUMN(ReplacementLevel_P[W]),FALSE)</f>
        <v>-2.5699339933993399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-1.8657506361323155</v>
      </c>
      <c r="V300" s="22">
        <f>((475+MYRANKS_P[[#This Row],[ER]])*9/(1192+MYRANKS_P[[#This Row],[IP]])-3.59)/-0.076-VLOOKUP(MYRANKS_P[[#This Row],[POS]],ReplacementLevel_P[],COLUMN(ReplacementLevel_P[ERA]),FALSE)</f>
        <v>0.9492988156825849</v>
      </c>
      <c r="W300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300" s="22">
        <f>MYRANKS_P[[#This Row],[WSGP]]+MYRANKS_P[[#This Row],[SVSGP]]+MYRANKS_P[[#This Row],[SOSGP]]+MYRANKS_P[[#This Row],[ERASGP]]+MYRANKS_P[[#This Row],[WHIPSGP]]</f>
        <v>-2.6535019795679933</v>
      </c>
    </row>
    <row r="301" spans="1:24" x14ac:dyDescent="0.25">
      <c r="A301" s="7" t="s">
        <v>16955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Row],[W]]/3.03-VLOOKUP(MYRANKS_P[[#This Row],[POS]],ReplacementLevel_P[],COLUMN(ReplacementLevel_P[W]),FALSE)</f>
        <v>-2.2399009900990099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-1.7639694656488549</v>
      </c>
      <c r="V301" s="22">
        <f>((475+MYRANKS_P[[#This Row],[ER]])*9/(1192+MYRANKS_P[[#This Row],[IP]])-3.59)/-0.076-VLOOKUP(MYRANKS_P[[#This Row],[POS]],ReplacementLevel_P[],COLUMN(ReplacementLevel_P[ERA]),FALSE)</f>
        <v>0.79500702038037252</v>
      </c>
      <c r="W301" s="22">
        <f>((1466+MYRANKS_P[[#This Row],[BB]]+MYRANKS_P[[#This Row],[H]])/(1192+MYRANKS_P[[#This Row],[IP]])-1.23)/-0.015-VLOOKUP(MYRANKS_P[[#This Row],[POS]],ReplacementLevel_P[],COLUMN(ReplacementLevel_P[WHIP]),FALSE)</f>
        <v>0.53022904877391952</v>
      </c>
      <c r="X301" s="22">
        <f>MYRANKS_P[[#This Row],[WSGP]]+MYRANKS_P[[#This Row],[SVSGP]]+MYRANKS_P[[#This Row],[SOSGP]]+MYRANKS_P[[#This Row],[ERASGP]]+MYRANKS_P[[#This Row],[WHIPSGP]]</f>
        <v>-2.6786343865935733</v>
      </c>
    </row>
    <row r="302" spans="1:24" x14ac:dyDescent="0.25">
      <c r="A302" s="7" t="s">
        <v>20423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Row],[W]]/3.03-VLOOKUP(MYRANKS_P[[#This Row],[POS]],ReplacementLevel_P[],COLUMN(ReplacementLevel_P[W]),FALSE)</f>
        <v>-1.5798349834983496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-1.3822900763358779</v>
      </c>
      <c r="V302" s="22">
        <f>((475+MYRANKS_P[[#This Row],[ER]])*9/(1192+MYRANKS_P[[#This Row],[IP]])-3.59)/-0.076-VLOOKUP(MYRANKS_P[[#This Row],[POS]],ReplacementLevel_P[],COLUMN(ReplacementLevel_P[ERA]),FALSE)</f>
        <v>0.10589836660616847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0.17362591431556418</v>
      </c>
      <c r="X302" s="22">
        <f>MYRANKS_P[[#This Row],[WSGP]]+MYRANKS_P[[#This Row],[SVSGP]]+MYRANKS_P[[#This Row],[SOSGP]]+MYRANKS_P[[#This Row],[ERASGP]]+MYRANKS_P[[#This Row],[WHIPSGP]]</f>
        <v>-2.6826007789124953</v>
      </c>
    </row>
    <row r="303" spans="1:24" x14ac:dyDescent="0.25">
      <c r="A303" s="7" t="s">
        <v>20715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Row],[W]]/3.03-VLOOKUP(MYRANKS_P[[#This Row],[POS]],ReplacementLevel_P[],COLUMN(ReplacementLevel_P[W]),FALSE)</f>
        <v>-2.5699339933993399</v>
      </c>
      <c r="T303" s="22">
        <f>MYRANKS_P[[#This Row],[SV]]/9.95</f>
        <v>0</v>
      </c>
      <c r="U303" s="22">
        <f>MYRANKS_P[[#This Row],[SO]]/39.3-VLOOKUP(MYRANKS_P[[#This Row],[POS]],ReplacementLevel_P[],COLUMN(ReplacementLevel_P[SO]),FALSE)</f>
        <v>-1.7385241730279899</v>
      </c>
      <c r="V303" s="22">
        <f>((475+MYRANKS_P[[#This Row],[ER]])*9/(1192+MYRANKS_P[[#This Row],[IP]])-3.59)/-0.076-VLOOKUP(MYRANKS_P[[#This Row],[POS]],ReplacementLevel_P[],COLUMN(ReplacementLevel_P[ERA]),FALSE)</f>
        <v>0.91097560975609471</v>
      </c>
      <c r="W303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3" s="22">
        <f>MYRANKS_P[[#This Row],[WSGP]]+MYRANKS_P[[#This Row],[SVSGP]]+MYRANKS_P[[#This Row],[SOSGP]]+MYRANKS_P[[#This Row],[ERASGP]]+MYRANKS_P[[#This Row],[WHIPSGP]]</f>
        <v>-2.6855042368880326</v>
      </c>
    </row>
    <row r="304" spans="1:24" x14ac:dyDescent="0.25">
      <c r="A304" s="7" t="s">
        <v>17135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Row],[W]]/3.03-VLOOKUP(MYRANKS_P[[#This Row],[POS]],ReplacementLevel_P[],COLUMN(ReplacementLevel_P[W]),FALSE)</f>
        <v>-2.2399009900990099</v>
      </c>
      <c r="T304" s="22">
        <f>MYRANKS_P[[#This Row],[SV]]/9.95</f>
        <v>0</v>
      </c>
      <c r="U304" s="22">
        <f>MYRANKS_P[[#This Row],[SO]]/39.3-VLOOKUP(MYRANKS_P[[#This Row],[POS]],ReplacementLevel_P[],COLUMN(ReplacementLevel_P[SO]),FALSE)</f>
        <v>-1.7385241730279899</v>
      </c>
      <c r="V304" s="22">
        <f>((475+MYRANKS_P[[#This Row],[ER]])*9/(1192+MYRANKS_P[[#This Row],[IP]])-3.59)/-0.076-VLOOKUP(MYRANKS_P[[#This Row],[POS]],ReplacementLevel_P[],COLUMN(ReplacementLevel_P[ERA]),FALSE)</f>
        <v>0.69935163996948702</v>
      </c>
      <c r="W304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04" s="22">
        <f>MYRANKS_P[[#This Row],[WSGP]]+MYRANKS_P[[#This Row],[SVSGP]]+MYRANKS_P[[#This Row],[SOSGP]]+MYRANKS_P[[#This Row],[ERASGP]]+MYRANKS_P[[#This Row],[WHIPSGP]]</f>
        <v>-2.6857079837050128</v>
      </c>
    </row>
    <row r="305" spans="1:24" x14ac:dyDescent="0.25">
      <c r="A305" s="7" t="s">
        <v>20660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Row],[W]]/3.03-VLOOKUP(MYRANKS_P[[#This Row],[POS]],ReplacementLevel_P[],COLUMN(ReplacementLevel_P[W]),FALSE)</f>
        <v>-2.5699339933993399</v>
      </c>
      <c r="T305" s="22">
        <f>MYRANKS_P[[#This Row],[SV]]/9.95</f>
        <v>0</v>
      </c>
      <c r="U305" s="22">
        <f>MYRANKS_P[[#This Row],[SO]]/39.3-VLOOKUP(MYRANKS_P[[#This Row],[POS]],ReplacementLevel_P[],COLUMN(ReplacementLevel_P[SO]),FALSE)</f>
        <v>-1.9420865139949111</v>
      </c>
      <c r="V305" s="22">
        <f>((475+MYRANKS_P[[#This Row],[ER]])*9/(1192+MYRANKS_P[[#This Row],[IP]])-3.59)/-0.076-VLOOKUP(MYRANKS_P[[#This Row],[POS]],ReplacementLevel_P[],COLUMN(ReplacementLevel_P[ERA]),FALSE)</f>
        <v>1.0084317937701401</v>
      </c>
      <c r="W305" s="22">
        <f>((1466+MYRANKS_P[[#This Row],[BB]]+MYRANKS_P[[#This Row],[H]])/(1192+MYRANKS_P[[#This Row],[IP]])-1.23)/-0.015-VLOOKUP(MYRANKS_P[[#This Row],[POS]],ReplacementLevel_P[],COLUMN(ReplacementLevel_P[WHIP]),FALSE)</f>
        <v>0.81197278911563808</v>
      </c>
      <c r="X305" s="22">
        <f>MYRANKS_P[[#This Row],[WSGP]]+MYRANKS_P[[#This Row],[SVSGP]]+MYRANKS_P[[#This Row],[SOSGP]]+MYRANKS_P[[#This Row],[ERASGP]]+MYRANKS_P[[#This Row],[WHIPSGP]]</f>
        <v>-2.6916159245084725</v>
      </c>
    </row>
    <row r="306" spans="1:24" x14ac:dyDescent="0.25">
      <c r="A306" s="7" t="s">
        <v>20524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Row],[W]]/3.03-VLOOKUP(MYRANKS_P[[#This Row],[POS]],ReplacementLevel_P[],COLUMN(ReplacementLevel_P[W]),FALSE)</f>
        <v>-2.5699339933993399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-1.8911959287531808</v>
      </c>
      <c r="V306" s="22">
        <f>((475+MYRANKS_P[[#This Row],[ER]])*9/(1192+MYRANKS_P[[#This Row],[IP]])-3.59)/-0.076-VLOOKUP(MYRANKS_P[[#This Row],[POS]],ReplacementLevel_P[],COLUMN(ReplacementLevel_P[ERA]),FALSE)</f>
        <v>0.98976225342406476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06" s="22">
        <f>MYRANKS_P[[#This Row],[WSGP]]+MYRANKS_P[[#This Row],[SVSGP]]+MYRANKS_P[[#This Row],[SOSGP]]+MYRANKS_P[[#This Row],[ERASGP]]+MYRANKS_P[[#This Row],[WHIPSGP]]</f>
        <v>-2.697205093714826</v>
      </c>
    </row>
    <row r="307" spans="1:24" x14ac:dyDescent="0.25">
      <c r="A307" s="7" t="s">
        <v>17650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Row],[W]]/3.03-VLOOKUP(MYRANKS_P[[#This Row],[POS]],ReplacementLevel_P[],COLUMN(ReplacementLevel_P[W]),FALSE)</f>
        <v>-2.2399009900990099</v>
      </c>
      <c r="T307" s="22">
        <f>MYRANKS_P[[#This Row],[SV]]/9.95</f>
        <v>0</v>
      </c>
      <c r="U307" s="22">
        <f>MYRANKS_P[[#This Row],[SO]]/39.3-VLOOKUP(MYRANKS_P[[#This Row],[POS]],ReplacementLevel_P[],COLUMN(ReplacementLevel_P[SO]),FALSE)</f>
        <v>-1.7385241730279899</v>
      </c>
      <c r="V307" s="22">
        <f>((475+MYRANKS_P[[#This Row],[ER]])*9/(1192+MYRANKS_P[[#This Row],[IP]])-3.59)/-0.076-VLOOKUP(MYRANKS_P[[#This Row],[POS]],ReplacementLevel_P[],COLUMN(ReplacementLevel_P[ERA]),FALSE)</f>
        <v>0.56635549548027186</v>
      </c>
      <c r="W307" s="22">
        <f>((1466+MYRANKS_P[[#This Row],[BB]]+MYRANKS_P[[#This Row],[H]])/(1192+MYRANKS_P[[#This Row],[IP]])-1.23)/-0.015-VLOOKUP(MYRANKS_P[[#This Row],[POS]],ReplacementLevel_P[],COLUMN(ReplacementLevel_P[WHIP]),FALSE)</f>
        <v>0.69701444622793263</v>
      </c>
      <c r="X307" s="22">
        <f>MYRANKS_P[[#This Row],[WSGP]]+MYRANKS_P[[#This Row],[SVSGP]]+MYRANKS_P[[#This Row],[SOSGP]]+MYRANKS_P[[#This Row],[ERASGP]]+MYRANKS_P[[#This Row],[WHIPSGP]]</f>
        <v>-2.7150552214187953</v>
      </c>
    </row>
    <row r="308" spans="1:24" x14ac:dyDescent="0.25">
      <c r="A308" s="7" t="s">
        <v>18267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Row],[W]]/3.03-VLOOKUP(MYRANKS_P[[#This Row],[POS]],ReplacementLevel_P[],COLUMN(ReplacementLevel_P[W]),FALSE)</f>
        <v>-1.5798349834983496</v>
      </c>
      <c r="T308" s="22">
        <f>MYRANKS_P[[#This Row],[SV]]/9.95</f>
        <v>0</v>
      </c>
      <c r="U308" s="22">
        <f>MYRANKS_P[[#This Row],[SO]]/39.3-VLOOKUP(MYRANKS_P[[#This Row],[POS]],ReplacementLevel_P[],COLUMN(ReplacementLevel_P[SO]),FALSE)</f>
        <v>-1.2805089058524173</v>
      </c>
      <c r="V308" s="22">
        <f>((475+MYRANKS_P[[#This Row],[ER]])*9/(1192+MYRANKS_P[[#This Row],[IP]])-3.59)/-0.076-VLOOKUP(MYRANKS_P[[#This Row],[POS]],ReplacementLevel_P[],COLUMN(ReplacementLevel_P[ERA]),FALSE)</f>
        <v>1.3091899026563936E-2</v>
      </c>
      <c r="W308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308" s="22">
        <f>MYRANKS_P[[#This Row],[WSGP]]+MYRANKS_P[[#This Row],[SVSGP]]+MYRANKS_P[[#This Row],[SOSGP]]+MYRANKS_P[[#This Row],[ERASGP]]+MYRANKS_P[[#This Row],[WHIPSGP]]</f>
        <v>-2.7258726799793789</v>
      </c>
    </row>
    <row r="309" spans="1:24" x14ac:dyDescent="0.25">
      <c r="A309" s="7" t="s">
        <v>20411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Row],[W]]/3.03-VLOOKUP(MYRANKS_P[[#This Row],[POS]],ReplacementLevel_P[],COLUMN(ReplacementLevel_P[W]),FALSE)</f>
        <v>-2.2399009900990099</v>
      </c>
      <c r="T309" s="22">
        <f>MYRANKS_P[[#This Row],[SV]]/9.95</f>
        <v>0</v>
      </c>
      <c r="U309" s="22">
        <f>MYRANKS_P[[#This Row],[SO]]/39.3-VLOOKUP(MYRANKS_P[[#This Row],[POS]],ReplacementLevel_P[],COLUMN(ReplacementLevel_P[SO]),FALSE)</f>
        <v>-1.6112977099236643</v>
      </c>
      <c r="V309" s="22">
        <f>((475+MYRANKS_P[[#This Row],[ER]])*9/(1192+MYRANKS_P[[#This Row],[IP]])-3.59)/-0.076-VLOOKUP(MYRANKS_P[[#This Row],[POS]],ReplacementLevel_P[],COLUMN(ReplacementLevel_P[ERA]),FALSE)</f>
        <v>0.73755207890485441</v>
      </c>
      <c r="W309" s="22">
        <f>((1466+MYRANKS_P[[#This Row],[BB]]+MYRANKS_P[[#This Row],[H]])/(1192+MYRANKS_P[[#This Row],[IP]])-1.23)/-0.015-VLOOKUP(MYRANKS_P[[#This Row],[POS]],ReplacementLevel_P[],COLUMN(ReplacementLevel_P[WHIP]),FALSE)</f>
        <v>0.38134625740441053</v>
      </c>
      <c r="X309" s="22">
        <f>MYRANKS_P[[#This Row],[WSGP]]+MYRANKS_P[[#This Row],[SVSGP]]+MYRANKS_P[[#This Row],[SOSGP]]+MYRANKS_P[[#This Row],[ERASGP]]+MYRANKS_P[[#This Row],[WHIPSGP]]</f>
        <v>-2.7323003637134091</v>
      </c>
    </row>
    <row r="310" spans="1:24" x14ac:dyDescent="0.25">
      <c r="A310" s="7" t="s">
        <v>18893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Row],[W]]/3.03-VLOOKUP(MYRANKS_P[[#This Row],[POS]],ReplacementLevel_P[],COLUMN(ReplacementLevel_P[W]),FALSE)</f>
        <v>-2.2399009900990099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-1.6367430025445293</v>
      </c>
      <c r="V310" s="22">
        <f>((475+MYRANKS_P[[#This Row],[ER]])*9/(1192+MYRANKS_P[[#This Row],[IP]])-3.59)/-0.076-VLOOKUP(MYRANKS_P[[#This Row],[POS]],ReplacementLevel_P[],COLUMN(ReplacementLevel_P[ERA]),FALSE)</f>
        <v>0.60400457665903651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0" s="22">
        <f>MYRANKS_P[[#This Row],[WSGP]]+MYRANKS_P[[#This Row],[SVSGP]]+MYRANKS_P[[#This Row],[SOSGP]]+MYRANKS_P[[#This Row],[ERASGP]]+MYRANKS_P[[#This Row],[WHIPSGP]]</f>
        <v>-2.7329507418030716</v>
      </c>
    </row>
    <row r="311" spans="1:24" x14ac:dyDescent="0.25">
      <c r="A311" s="7" t="s">
        <v>19046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Row],[W]]/3.03-VLOOKUP(MYRANKS_P[[#This Row],[POS]],ReplacementLevel_P[],COLUMN(ReplacementLevel_P[W]),FALSE)</f>
        <v>-2.5699339933993399</v>
      </c>
      <c r="T311" s="22">
        <f>MYRANKS_P[[#This Row],[SV]]/9.95</f>
        <v>0</v>
      </c>
      <c r="U311" s="22">
        <f>MYRANKS_P[[#This Row],[SO]]/39.3-VLOOKUP(MYRANKS_P[[#This Row],[POS]],ReplacementLevel_P[],COLUMN(ReplacementLevel_P[SO]),FALSE)</f>
        <v>-1.8911959287531808</v>
      </c>
      <c r="V311" s="22">
        <f>((475+MYRANKS_P[[#This Row],[ER]])*9/(1192+MYRANKS_P[[#This Row],[IP]])-3.59)/-0.076-VLOOKUP(MYRANKS_P[[#This Row],[POS]],ReplacementLevel_P[],COLUMN(ReplacementLevel_P[ERA]),FALSE)</f>
        <v>0.96894565543231559</v>
      </c>
      <c r="W31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311" s="22">
        <f>MYRANKS_P[[#This Row],[WSGP]]+MYRANKS_P[[#This Row],[SVSGP]]+MYRANKS_P[[#This Row],[SOSGP]]+MYRANKS_P[[#This Row],[ERASGP]]+MYRANKS_P[[#This Row],[WHIPSGP]]</f>
        <v>-2.7385742857058282</v>
      </c>
    </row>
    <row r="312" spans="1:24" x14ac:dyDescent="0.25">
      <c r="A312" s="7" t="s">
        <v>17031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Row],[W]]/3.03-VLOOKUP(MYRANKS_P[[#This Row],[POS]],ReplacementLevel_P[],COLUMN(ReplacementLevel_P[W]),FALSE)</f>
        <v>-2.2399009900990099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-1.5349618320610687</v>
      </c>
      <c r="V312" s="22">
        <f>((475+MYRANKS_P[[#This Row],[ER]])*9/(1192+MYRANKS_P[[#This Row],[IP]])-3.59)/-0.076-VLOOKUP(MYRANKS_P[[#This Row],[POS]],ReplacementLevel_P[],COLUMN(ReplacementLevel_P[ERA]),FALSE)</f>
        <v>0.66116671614571842</v>
      </c>
      <c r="W312" s="22">
        <f>((1466+MYRANKS_P[[#This Row],[BB]]+MYRANKS_P[[#This Row],[H]])/(1192+MYRANKS_P[[#This Row],[IP]])-1.23)/-0.015-VLOOKUP(MYRANKS_P[[#This Row],[POS]],ReplacementLevel_P[],COLUMN(ReplacementLevel_P[WHIP]),FALSE)</f>
        <v>0.36589846897662637</v>
      </c>
      <c r="X312" s="22">
        <f>MYRANKS_P[[#This Row],[WSGP]]+MYRANKS_P[[#This Row],[SVSGP]]+MYRANKS_P[[#This Row],[SOSGP]]+MYRANKS_P[[#This Row],[ERASGP]]+MYRANKS_P[[#This Row],[WHIPSGP]]</f>
        <v>-2.7477976370377335</v>
      </c>
    </row>
    <row r="313" spans="1:24" x14ac:dyDescent="0.25">
      <c r="A313" s="7" t="s">
        <v>19326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Row],[W]]/3.03-VLOOKUP(MYRANKS_P[[#This Row],[POS]],ReplacementLevel_P[],COLUMN(ReplacementLevel_P[W]),FALSE)</f>
        <v>-2.2399009900990099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-1.6621882951653946</v>
      </c>
      <c r="V313" s="22">
        <f>((475+MYRANKS_P[[#This Row],[ER]])*9/(1192+MYRANKS_P[[#This Row],[IP]])-3.59)/-0.076-VLOOKUP(MYRANKS_P[[#This Row],[POS]],ReplacementLevel_P[],COLUMN(ReplacementLevel_P[ERA]),FALSE)</f>
        <v>0.60400457665903651</v>
      </c>
      <c r="W313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3" s="22">
        <f>MYRANKS_P[[#This Row],[WSGP]]+MYRANKS_P[[#This Row],[SVSGP]]+MYRANKS_P[[#This Row],[SOSGP]]+MYRANKS_P[[#This Row],[ERASGP]]+MYRANKS_P[[#This Row],[WHIPSGP]]</f>
        <v>-2.7583960344239364</v>
      </c>
    </row>
    <row r="314" spans="1:24" x14ac:dyDescent="0.25">
      <c r="A314" s="7" t="s">
        <v>20653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Row],[W]]/3.03-VLOOKUP(MYRANKS_P[[#This Row],[POS]],ReplacementLevel_P[],COLUMN(ReplacementLevel_P[W]),FALSE)</f>
        <v>-2.5699339933993399</v>
      </c>
      <c r="T314" s="22">
        <f>MYRANKS_P[[#This Row],[SV]]/9.95</f>
        <v>0</v>
      </c>
      <c r="U314" s="22">
        <f>MYRANKS_P[[#This Row],[SO]]/39.3-VLOOKUP(MYRANKS_P[[#This Row],[POS]],ReplacementLevel_P[],COLUMN(ReplacementLevel_P[SO]),FALSE)</f>
        <v>-1.7639694656488549</v>
      </c>
      <c r="V314" s="22">
        <f>((475+MYRANKS_P[[#This Row],[ER]])*9/(1192+MYRANKS_P[[#This Row],[IP]])-3.59)/-0.076-VLOOKUP(MYRANKS_P[[#This Row],[POS]],ReplacementLevel_P[],COLUMN(ReplacementLevel_P[ERA]),FALSE)</f>
        <v>0.87259003897049126</v>
      </c>
      <c r="W314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14" s="22">
        <f>MYRANKS_P[[#This Row],[WSGP]]+MYRANKS_P[[#This Row],[SVSGP]]+MYRANKS_P[[#This Row],[SOSGP]]+MYRANKS_P[[#This Row],[ERASGP]]+MYRANKS_P[[#This Row],[WHIPSGP]]</f>
        <v>-2.761948082404805</v>
      </c>
    </row>
    <row r="315" spans="1:24" x14ac:dyDescent="0.25">
      <c r="A315" s="7" t="s">
        <v>17124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Row],[W]]/3.03-VLOOKUP(MYRANKS_P[[#This Row],[POS]],ReplacementLevel_P[],COLUMN(ReplacementLevel_P[W]),FALSE)</f>
        <v>-2.5699339933993399</v>
      </c>
      <c r="T315" s="22">
        <f>MYRANKS_P[[#This Row],[SV]]/9.95</f>
        <v>0</v>
      </c>
      <c r="U315" s="22">
        <f>MYRANKS_P[[#This Row],[SO]]/39.3-VLOOKUP(MYRANKS_P[[#This Row],[POS]],ReplacementLevel_P[],COLUMN(ReplacementLevel_P[SO]),FALSE)</f>
        <v>-1.8657506361323155</v>
      </c>
      <c r="V315" s="22">
        <f>((475+MYRANKS_P[[#This Row],[ER]])*9/(1192+MYRANKS_P[[#This Row],[IP]])-3.59)/-0.076-VLOOKUP(MYRANKS_P[[#This Row],[POS]],ReplacementLevel_P[],COLUMN(ReplacementLevel_P[ERA]),FALSE)</f>
        <v>0.91176154672395204</v>
      </c>
      <c r="W315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15" s="22">
        <f>MYRANKS_P[[#This Row],[WSGP]]+MYRANKS_P[[#This Row],[SVSGP]]+MYRANKS_P[[#This Row],[SOSGP]]+MYRANKS_P[[#This Row],[ERASGP]]+MYRANKS_P[[#This Row],[WHIPSGP]]</f>
        <v>-2.766372062399534</v>
      </c>
    </row>
    <row r="316" spans="1:24" x14ac:dyDescent="0.25">
      <c r="A316" s="7" t="s">
        <v>19043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Row],[W]]/3.03-VLOOKUP(MYRANKS_P[[#This Row],[POS]],ReplacementLevel_P[],COLUMN(ReplacementLevel_P[W]),FALSE)</f>
        <v>-2.2399009900990099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-1.6112977099236643</v>
      </c>
      <c r="V316" s="22">
        <f>((475+MYRANKS_P[[#This Row],[ER]])*9/(1192+MYRANKS_P[[#This Row],[IP]])-3.59)/-0.076-VLOOKUP(MYRANKS_P[[#This Row],[POS]],ReplacementLevel_P[],COLUMN(ReplacementLevel_P[ERA]),FALSE)</f>
        <v>0.66116671614571842</v>
      </c>
      <c r="W316" s="22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316" s="22">
        <f>MYRANKS_P[[#This Row],[WSGP]]+MYRANKS_P[[#This Row],[SVSGP]]+MYRANKS_P[[#This Row],[SOSGP]]+MYRANKS_P[[#This Row],[ERASGP]]+MYRANKS_P[[#This Row],[WHIPSGP]]</f>
        <v>-2.7704133967160693</v>
      </c>
    </row>
    <row r="317" spans="1:24" x14ac:dyDescent="0.25">
      <c r="A317" s="7" t="s">
        <v>20489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Row],[W]]/3.03-VLOOKUP(MYRANKS_P[[#This Row],[POS]],ReplacementLevel_P[],COLUMN(ReplacementLevel_P[W]),FALSE)</f>
        <v>-2.5699339933993399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-1.9675318066157761</v>
      </c>
      <c r="V317" s="22">
        <f>((475+MYRANKS_P[[#This Row],[ER]])*9/(1192+MYRANKS_P[[#This Row],[IP]])-3.59)/-0.076-VLOOKUP(MYRANKS_P[[#This Row],[POS]],ReplacementLevel_P[],COLUMN(ReplacementLevel_P[ERA]),FALSE)</f>
        <v>0.98976225342406476</v>
      </c>
      <c r="W317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17" s="22">
        <f>MYRANKS_P[[#This Row],[WSGP]]+MYRANKS_P[[#This Row],[SVSGP]]+MYRANKS_P[[#This Row],[SOSGP]]+MYRANKS_P[[#This Row],[ERASGP]]+MYRANKS_P[[#This Row],[WHIPSGP]]</f>
        <v>-2.7735409715774213</v>
      </c>
    </row>
    <row r="318" spans="1:24" x14ac:dyDescent="0.25">
      <c r="A318" s="7" t="s">
        <v>17960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Row],[W]]/3.03-VLOOKUP(MYRANKS_P[[#This Row],[POS]],ReplacementLevel_P[],COLUMN(ReplacementLevel_P[W]),FALSE)</f>
        <v>-2.2399009900990099</v>
      </c>
      <c r="T318" s="22">
        <f>MYRANKS_P[[#This Row],[SV]]/9.95</f>
        <v>0</v>
      </c>
      <c r="U318" s="22">
        <f>MYRANKS_P[[#This Row],[SO]]/39.3-VLOOKUP(MYRANKS_P[[#This Row],[POS]],ReplacementLevel_P[],COLUMN(ReplacementLevel_P[SO]),FALSE)</f>
        <v>-1.7130788804071249</v>
      </c>
      <c r="V318" s="22">
        <f>((475+MYRANKS_P[[#This Row],[ER]])*9/(1192+MYRANKS_P[[#This Row],[IP]])-3.59)/-0.076-VLOOKUP(MYRANKS_P[[#This Row],[POS]],ReplacementLevel_P[],COLUMN(ReplacementLevel_P[ERA]),FALSE)</f>
        <v>0.56696327148806824</v>
      </c>
      <c r="W318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8" s="22">
        <f>MYRANKS_P[[#This Row],[WSGP]]+MYRANKS_P[[#This Row],[SVSGP]]+MYRANKS_P[[#This Row],[SOSGP]]+MYRANKS_P[[#This Row],[ERASGP]]+MYRANKS_P[[#This Row],[WHIPSGP]]</f>
        <v>-2.7868585920902782</v>
      </c>
    </row>
    <row r="319" spans="1:24" x14ac:dyDescent="0.25">
      <c r="A319" s="7" t="s">
        <v>18513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Row],[W]]/3.03-VLOOKUP(MYRANKS_P[[#This Row],[POS]],ReplacementLevel_P[],COLUMN(ReplacementLevel_P[W]),FALSE)</f>
        <v>-2.2399009900990099</v>
      </c>
      <c r="T319" s="22">
        <f>MYRANKS_P[[#This Row],[SV]]/9.95</f>
        <v>0</v>
      </c>
      <c r="U319" s="22">
        <f>MYRANKS_P[[#This Row],[SO]]/39.3-VLOOKUP(MYRANKS_P[[#This Row],[POS]],ReplacementLevel_P[],COLUMN(ReplacementLevel_P[SO]),FALSE)</f>
        <v>-1.7130788804071249</v>
      </c>
      <c r="V319" s="22">
        <f>((475+MYRANKS_P[[#This Row],[ER]])*9/(1192+MYRANKS_P[[#This Row],[IP]])-3.59)/-0.076-VLOOKUP(MYRANKS_P[[#This Row],[POS]],ReplacementLevel_P[],COLUMN(ReplacementLevel_P[ERA]),FALSE)</f>
        <v>0.56696327148806824</v>
      </c>
      <c r="W319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9" s="22">
        <f>MYRANKS_P[[#This Row],[WSGP]]+MYRANKS_P[[#This Row],[SVSGP]]+MYRANKS_P[[#This Row],[SOSGP]]+MYRANKS_P[[#This Row],[ERASGP]]+MYRANKS_P[[#This Row],[WHIPSGP]]</f>
        <v>-2.7868585920902782</v>
      </c>
    </row>
    <row r="320" spans="1:24" x14ac:dyDescent="0.25">
      <c r="A320" s="7" t="s">
        <v>19687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Row],[W]]/3.03-VLOOKUP(MYRANKS_P[[#This Row],[POS]],ReplacementLevel_P[],COLUMN(ReplacementLevel_P[W]),FALSE)</f>
        <v>-2.2399009900990099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-1.5349618320610687</v>
      </c>
      <c r="V320" s="22">
        <f>((475+MYRANKS_P[[#This Row],[ER]])*9/(1192+MYRANKS_P[[#This Row],[IP]])-3.59)/-0.076-VLOOKUP(MYRANKS_P[[#This Row],[POS]],ReplacementLevel_P[],COLUMN(ReplacementLevel_P[ERA]),FALSE)</f>
        <v>0.62330374128091004</v>
      </c>
      <c r="W320" s="22">
        <f>((1466+MYRANKS_P[[#This Row],[BB]]+MYRANKS_P[[#This Row],[H]])/(1192+MYRANKS_P[[#This Row],[IP]])-1.23)/-0.015-VLOOKUP(MYRANKS_P[[#This Row],[POS]],ReplacementLevel_P[],COLUMN(ReplacementLevel_P[WHIP]),FALSE)</f>
        <v>0.36326639892905255</v>
      </c>
      <c r="X320" s="22">
        <f>MYRANKS_P[[#This Row],[WSGP]]+MYRANKS_P[[#This Row],[SVSGP]]+MYRANKS_P[[#This Row],[SOSGP]]+MYRANKS_P[[#This Row],[ERASGP]]+MYRANKS_P[[#This Row],[WHIPSGP]]</f>
        <v>-2.7882926819501161</v>
      </c>
    </row>
    <row r="321" spans="1:24" x14ac:dyDescent="0.25">
      <c r="A321" s="7" t="s">
        <v>17994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Row],[W]]/3.03-VLOOKUP(MYRANKS_P[[#This Row],[POS]],ReplacementLevel_P[],COLUMN(ReplacementLevel_P[W]),FALSE)</f>
        <v>-2.5699339933993399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-1.7385241730279899</v>
      </c>
      <c r="V321" s="22">
        <f>((475+MYRANKS_P[[#This Row],[ER]])*9/(1192+MYRANKS_P[[#This Row],[IP]])-3.59)/-0.076-VLOOKUP(MYRANKS_P[[#This Row],[POS]],ReplacementLevel_P[],COLUMN(ReplacementLevel_P[ERA]),FALSE)</f>
        <v>0.87259003897049126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0.64512069433143282</v>
      </c>
      <c r="X321" s="22">
        <f>MYRANKS_P[[#This Row],[WSGP]]+MYRANKS_P[[#This Row],[SVSGP]]+MYRANKS_P[[#This Row],[SOSGP]]+MYRANKS_P[[#This Row],[ERASGP]]+MYRANKS_P[[#This Row],[WHIPSGP]]</f>
        <v>-2.7907474331254054</v>
      </c>
    </row>
    <row r="322" spans="1:24" x14ac:dyDescent="0.25">
      <c r="A322" s="7" t="s">
        <v>17976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Row],[W]]/3.03-VLOOKUP(MYRANKS_P[[#This Row],[POS]],ReplacementLevel_P[],COLUMN(ReplacementLevel_P[W]),FALSE)</f>
        <v>-2.5699339933993399</v>
      </c>
      <c r="T322" s="22">
        <f>MYRANKS_P[[#This Row],[SV]]/9.95</f>
        <v>0</v>
      </c>
      <c r="U322" s="22">
        <f>MYRANKS_P[[#This Row],[SO]]/39.3-VLOOKUP(MYRANKS_P[[#This Row],[POS]],ReplacementLevel_P[],COLUMN(ReplacementLevel_P[SO]),FALSE)</f>
        <v>-1.6876335877862596</v>
      </c>
      <c r="V322" s="22">
        <f>((475+MYRANKS_P[[#This Row],[ER]])*9/(1192+MYRANKS_P[[#This Row],[IP]])-3.59)/-0.076-VLOOKUP(MYRANKS_P[[#This Row],[POS]],ReplacementLevel_P[],COLUMN(ReplacementLevel_P[ERA]),FALSE)</f>
        <v>0.87259003897049126</v>
      </c>
      <c r="W322" s="22">
        <f>((1466+MYRANKS_P[[#This Row],[BB]]+MYRANKS_P[[#This Row],[H]])/(1192+MYRANKS_P[[#This Row],[IP]])-1.23)/-0.015-VLOOKUP(MYRANKS_P[[#This Row],[POS]],ReplacementLevel_P[],COLUMN(ReplacementLevel_P[WHIP]),FALSE)</f>
        <v>0.59087605098996798</v>
      </c>
      <c r="X322" s="22">
        <f>MYRANKS_P[[#This Row],[WSGP]]+MYRANKS_P[[#This Row],[SVSGP]]+MYRANKS_P[[#This Row],[SOSGP]]+MYRANKS_P[[#This Row],[ERASGP]]+MYRANKS_P[[#This Row],[WHIPSGP]]</f>
        <v>-2.7941014912251396</v>
      </c>
    </row>
    <row r="323" spans="1:24" x14ac:dyDescent="0.25">
      <c r="A323" s="7" t="s">
        <v>20608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Row],[W]]/3.03-VLOOKUP(MYRANKS_P[[#This Row],[POS]],ReplacementLevel_P[],COLUMN(ReplacementLevel_P[W]),FALSE)</f>
        <v>-2.5699339933993399</v>
      </c>
      <c r="T323" s="22">
        <f>MYRANKS_P[[#This Row],[SV]]/9.95</f>
        <v>0</v>
      </c>
      <c r="U323" s="22">
        <f>MYRANKS_P[[#This Row],[SO]]/39.3-VLOOKUP(MYRANKS_P[[#This Row],[POS]],ReplacementLevel_P[],COLUMN(ReplacementLevel_P[SO]),FALSE)</f>
        <v>-2.0438676844783714</v>
      </c>
      <c r="V323" s="22">
        <f>((475+MYRANKS_P[[#This Row],[ER]])*9/(1192+MYRANKS_P[[#This Row],[IP]])-3.59)/-0.076-VLOOKUP(MYRANKS_P[[#This Row],[POS]],ReplacementLevel_P[],COLUMN(ReplacementLevel_P[ERA]),FALSE)</f>
        <v>0.98976225342406476</v>
      </c>
      <c r="W32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3" s="22">
        <f>MYRANKS_P[[#This Row],[WSGP]]+MYRANKS_P[[#This Row],[SVSGP]]+MYRANKS_P[[#This Row],[SOSGP]]+MYRANKS_P[[#This Row],[ERASGP]]+MYRANKS_P[[#This Row],[WHIPSGP]]</f>
        <v>-2.7953214757357041</v>
      </c>
    </row>
    <row r="324" spans="1:24" x14ac:dyDescent="0.25">
      <c r="A324" s="7" t="s">
        <v>17671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Row],[W]]/3.03-VLOOKUP(MYRANKS_P[[#This Row],[POS]],ReplacementLevel_P[],COLUMN(ReplacementLevel_P[W]),FALSE)</f>
        <v>-2.5699339933993399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-1.8403053435114505</v>
      </c>
      <c r="V324" s="22">
        <f>((475+MYRANKS_P[[#This Row],[ER]])*9/(1192+MYRANKS_P[[#This Row],[IP]])-3.59)/-0.076-VLOOKUP(MYRANKS_P[[#This Row],[POS]],ReplacementLevel_P[],COLUMN(ReplacementLevel_P[ERA]),FALSE)</f>
        <v>0.91176154672395204</v>
      </c>
      <c r="W324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324" s="22">
        <f>MYRANKS_P[[#This Row],[WSGP]]+MYRANKS_P[[#This Row],[SVSGP]]+MYRANKS_P[[#This Row],[SOSGP]]+MYRANKS_P[[#This Row],[ERASGP]]+MYRANKS_P[[#This Row],[WHIPSGP]]</f>
        <v>-2.7953485384861532</v>
      </c>
    </row>
    <row r="325" spans="1:24" x14ac:dyDescent="0.25">
      <c r="A325" s="7" t="s">
        <v>19250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Row],[W]]/3.03-VLOOKUP(MYRANKS_P[[#This Row],[POS]],ReplacementLevel_P[],COLUMN(ReplacementLevel_P[W]),FALSE)</f>
        <v>-2.2399009900990099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-1.7894147582697202</v>
      </c>
      <c r="V325" s="22">
        <f>((475+MYRANKS_P[[#This Row],[ER]])*9/(1192+MYRANKS_P[[#This Row],[IP]])-3.59)/-0.076-VLOOKUP(MYRANKS_P[[#This Row],[POS]],ReplacementLevel_P[],COLUMN(ReplacementLevel_P[ERA]),FALSE)</f>
        <v>0.71842105263157585</v>
      </c>
      <c r="W325" s="22">
        <f>((1466+MYRANKS_P[[#This Row],[BB]]+MYRANKS_P[[#This Row],[H]])/(1192+MYRANKS_P[[#This Row],[IP]])-1.23)/-0.015-VLOOKUP(MYRANKS_P[[#This Row],[POS]],ReplacementLevel_P[],COLUMN(ReplacementLevel_P[WHIP]),FALSE)</f>
        <v>0.51440860215052964</v>
      </c>
      <c r="X325" s="22">
        <f>MYRANKS_P[[#This Row],[WSGP]]+MYRANKS_P[[#This Row],[SVSGP]]+MYRANKS_P[[#This Row],[SOSGP]]+MYRANKS_P[[#This Row],[ERASGP]]+MYRANKS_P[[#This Row],[WHIPSGP]]</f>
        <v>-2.7964860935866245</v>
      </c>
    </row>
    <row r="326" spans="1:24" x14ac:dyDescent="0.25">
      <c r="A326" s="7" t="s">
        <v>18963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Row],[W]]/3.03-VLOOKUP(MYRANKS_P[[#This Row],[POS]],ReplacementLevel_P[],COLUMN(ReplacementLevel_P[W]),FALSE)</f>
        <v>-0.58973597359735974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-1.1023918575063614</v>
      </c>
      <c r="V326" s="22">
        <f>((475+MYRANKS_P[[#This Row],[ER]])*9/(1192+MYRANKS_P[[#This Row],[IP]])-3.59)/-0.076-VLOOKUP(MYRANKS_P[[#This Row],[POS]],ReplacementLevel_P[],COLUMN(ReplacementLevel_P[ERA]),FALSE)</f>
        <v>-0.48922134102379278</v>
      </c>
      <c r="W326" s="22">
        <f>((1466+MYRANKS_P[[#This Row],[BB]]+MYRANKS_P[[#This Row],[H]])/(1192+MYRANKS_P[[#This Row],[IP]])-1.23)/-0.015-VLOOKUP(MYRANKS_P[[#This Row],[POS]],ReplacementLevel_P[],COLUMN(ReplacementLevel_P[WHIP]),FALSE)</f>
        <v>-0.63090816844242281</v>
      </c>
      <c r="X326" s="22">
        <f>MYRANKS_P[[#This Row],[WSGP]]+MYRANKS_P[[#This Row],[SVSGP]]+MYRANKS_P[[#This Row],[SOSGP]]+MYRANKS_P[[#This Row],[ERASGP]]+MYRANKS_P[[#This Row],[WHIPSGP]]</f>
        <v>-2.8122573405699369</v>
      </c>
    </row>
    <row r="327" spans="1:24" x14ac:dyDescent="0.25">
      <c r="A327" s="7" t="s">
        <v>17896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Row],[W]]/3.03-VLOOKUP(MYRANKS_P[[#This Row],[POS]],ReplacementLevel_P[],COLUMN(ReplacementLevel_P[W]),FALSE)</f>
        <v>-2.5699339933993399</v>
      </c>
      <c r="T327" s="22">
        <f>MYRANKS_P[[#This Row],[SV]]/9.95</f>
        <v>0</v>
      </c>
      <c r="U327" s="22">
        <f>MYRANKS_P[[#This Row],[SO]]/39.3-VLOOKUP(MYRANKS_P[[#This Row],[POS]],ReplacementLevel_P[],COLUMN(ReplacementLevel_P[SO]),FALSE)</f>
        <v>-2.1202035623409672</v>
      </c>
      <c r="V327" s="22">
        <f>((475+MYRANKS_P[[#This Row],[ER]])*9/(1192+MYRANKS_P[[#This Row],[IP]])-3.59)/-0.076-VLOOKUP(MYRANKS_P[[#This Row],[POS]],ReplacementLevel_P[],COLUMN(ReplacementLevel_P[ERA]),FALSE)</f>
        <v>0.98976225342406476</v>
      </c>
      <c r="W327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327" s="22">
        <f>MYRANKS_P[[#This Row],[WSGP]]+MYRANKS_P[[#This Row],[SVSGP]]+MYRANKS_P[[#This Row],[SOSGP]]+MYRANKS_P[[#This Row],[ERASGP]]+MYRANKS_P[[#This Row],[WHIPSGP]]</f>
        <v>-2.8171019798939869</v>
      </c>
    </row>
    <row r="328" spans="1:24" x14ac:dyDescent="0.25">
      <c r="A328" s="7" t="s">
        <v>20058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Row],[W]]/3.03-VLOOKUP(MYRANKS_P[[#This Row],[POS]],ReplacementLevel_P[],COLUMN(ReplacementLevel_P[W]),FALSE)</f>
        <v>-2.2399009900990099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-1.6621882951653946</v>
      </c>
      <c r="V328" s="22">
        <f>((475+MYRANKS_P[[#This Row],[ER]])*9/(1192+MYRANKS_P[[#This Row],[IP]])-3.59)/-0.076-VLOOKUP(MYRANKS_P[[#This Row],[POS]],ReplacementLevel_P[],COLUMN(ReplacementLevel_P[ERA]),FALSE)</f>
        <v>0.64189694753847326</v>
      </c>
      <c r="W328" s="22">
        <f>((1466+MYRANKS_P[[#This Row],[BB]]+MYRANKS_P[[#This Row],[H]])/(1192+MYRANKS_P[[#This Row],[IP]])-1.23)/-0.015-VLOOKUP(MYRANKS_P[[#This Row],[POS]],ReplacementLevel_P[],COLUMN(ReplacementLevel_P[WHIP]),FALSE)</f>
        <v>0.43519655358104159</v>
      </c>
      <c r="X328" s="22">
        <f>MYRANKS_P[[#This Row],[WSGP]]+MYRANKS_P[[#This Row],[SVSGP]]+MYRANKS_P[[#This Row],[SOSGP]]+MYRANKS_P[[#This Row],[ERASGP]]+MYRANKS_P[[#This Row],[WHIPSGP]]</f>
        <v>-2.8249957841448889</v>
      </c>
    </row>
    <row r="329" spans="1:24" x14ac:dyDescent="0.25">
      <c r="A329" s="7" t="s">
        <v>18169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Row],[W]]/3.03-VLOOKUP(MYRANKS_P[[#This Row],[POS]],ReplacementLevel_P[],COLUMN(ReplacementLevel_P[W]),FALSE)</f>
        <v>-2.5699339933993399</v>
      </c>
      <c r="T329" s="22">
        <f>MYRANKS_P[[#This Row],[SV]]/9.95</f>
        <v>0</v>
      </c>
      <c r="U329" s="22">
        <f>MYRANKS_P[[#This Row],[SO]]/39.3-VLOOKUP(MYRANKS_P[[#This Row],[POS]],ReplacementLevel_P[],COLUMN(ReplacementLevel_P[SO]),FALSE)</f>
        <v>-1.8657506361323155</v>
      </c>
      <c r="V329" s="22">
        <f>((475+MYRANKS_P[[#This Row],[ER]])*9/(1192+MYRANKS_P[[#This Row],[IP]])-3.59)/-0.076-VLOOKUP(MYRANKS_P[[#This Row],[POS]],ReplacementLevel_P[],COLUMN(ReplacementLevel_P[ERA]),FALSE)</f>
        <v>0.93144338770064616</v>
      </c>
      <c r="W329" s="22">
        <f>((1466+MYRANKS_P[[#This Row],[BB]]+MYRANKS_P[[#This Row],[H]])/(1192+MYRANKS_P[[#This Row],[IP]])-1.23)/-0.015-VLOOKUP(MYRANKS_P[[#This Row],[POS]],ReplacementLevel_P[],COLUMN(ReplacementLevel_P[WHIP]),FALSE)</f>
        <v>0.67776505859906755</v>
      </c>
      <c r="X329" s="22">
        <f>MYRANKS_P[[#This Row],[WSGP]]+MYRANKS_P[[#This Row],[SVSGP]]+MYRANKS_P[[#This Row],[SOSGP]]+MYRANKS_P[[#This Row],[ERASGP]]+MYRANKS_P[[#This Row],[WHIPSGP]]</f>
        <v>-2.8264761832319421</v>
      </c>
    </row>
    <row r="330" spans="1:24" x14ac:dyDescent="0.25">
      <c r="A330" s="7" t="s">
        <v>20696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-2.5699339933993399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-2.3237659033078883</v>
      </c>
      <c r="V330" s="22">
        <f>((475+MYRANKS_P[[#This Row],[ER]])*9/(1192+MYRANKS_P[[#This Row],[IP]])-3.59)/-0.076-VLOOKUP(MYRANKS_P[[#This Row],[POS]],ReplacementLevel_P[],COLUMN(ReplacementLevel_P[ERA]),FALSE)</f>
        <v>0.60213196657765122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30" s="22">
        <f>MYRANKS_P[[#This Row],[WSGP]]+MYRANKS_P[[#This Row],[SVSGP]]+MYRANKS_P[[#This Row],[SOSGP]]+MYRANKS_P[[#This Row],[ERASGP]]+MYRANKS_P[[#This Row],[WHIPSGP]]</f>
        <v>-2.8397124717136517</v>
      </c>
    </row>
    <row r="331" spans="1:24" x14ac:dyDescent="0.25">
      <c r="A331" s="7" t="s">
        <v>19994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Row],[W]]/3.03-VLOOKUP(MYRANKS_P[[#This Row],[POS]],ReplacementLevel_P[],COLUMN(ReplacementLevel_P[W]),FALSE)</f>
        <v>-2.5699339933993399</v>
      </c>
      <c r="T331" s="22">
        <f>MYRANKS_P[[#This Row],[SV]]/9.95</f>
        <v>0</v>
      </c>
      <c r="U331" s="22">
        <f>MYRANKS_P[[#This Row],[SO]]/39.3-VLOOKUP(MYRANKS_P[[#This Row],[POS]],ReplacementLevel_P[],COLUMN(ReplacementLevel_P[SO]),FALSE)</f>
        <v>-1.8911959287531808</v>
      </c>
      <c r="V331" s="22">
        <f>((475+MYRANKS_P[[#This Row],[ER]])*9/(1192+MYRANKS_P[[#This Row],[IP]])-3.59)/-0.076-VLOOKUP(MYRANKS_P[[#This Row],[POS]],ReplacementLevel_P[],COLUMN(ReplacementLevel_P[ERA]),FALSE)</f>
        <v>0.89214386822802483</v>
      </c>
      <c r="W331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331" s="22">
        <f>MYRANKS_P[[#This Row],[WSGP]]+MYRANKS_P[[#This Row],[SVSGP]]+MYRANKS_P[[#This Row],[SOSGP]]+MYRANKS_P[[#This Row],[ERASGP]]+MYRANKS_P[[#This Row],[WHIPSGP]]</f>
        <v>-2.8405752959782808</v>
      </c>
    </row>
    <row r="332" spans="1:24" x14ac:dyDescent="0.25">
      <c r="A332" s="7" t="s">
        <v>19107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Row],[W]]/3.03-VLOOKUP(MYRANKS_P[[#This Row],[POS]],ReplacementLevel_P[],COLUMN(ReplacementLevel_P[W]),FALSE)</f>
        <v>-2.5699339933993399</v>
      </c>
      <c r="T332" s="22">
        <f>MYRANKS_P[[#This Row],[SV]]/9.95</f>
        <v>0</v>
      </c>
      <c r="U332" s="22">
        <f>MYRANKS_P[[#This Row],[SO]]/39.3-VLOOKUP(MYRANKS_P[[#This Row],[POS]],ReplacementLevel_P[],COLUMN(ReplacementLevel_P[SO]),FALSE)</f>
        <v>-1.9420865139949111</v>
      </c>
      <c r="V332" s="22">
        <f>((475+MYRANKS_P[[#This Row],[ER]])*9/(1192+MYRANKS_P[[#This Row],[IP]])-3.59)/-0.076-VLOOKUP(MYRANKS_P[[#This Row],[POS]],ReplacementLevel_P[],COLUMN(ReplacementLevel_P[ERA]),FALSE)</f>
        <v>0.91176154672395204</v>
      </c>
      <c r="W332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32" s="22">
        <f>MYRANKS_P[[#This Row],[WSGP]]+MYRANKS_P[[#This Row],[SVSGP]]+MYRANKS_P[[#This Row],[SOSGP]]+MYRANKS_P[[#This Row],[ERASGP]]+MYRANKS_P[[#This Row],[WHIPSGP]]</f>
        <v>-2.8427079402621294</v>
      </c>
    </row>
    <row r="333" spans="1:24" x14ac:dyDescent="0.25">
      <c r="A333" s="7" t="s">
        <v>18608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Row],[W]]/3.03-VLOOKUP(MYRANKS_P[[#This Row],[POS]],ReplacementLevel_P[],COLUMN(ReplacementLevel_P[W]),FALSE)</f>
        <v>-2.5699339933993399</v>
      </c>
      <c r="T333" s="22">
        <f>MYRANKS_P[[#This Row],[SV]]/9.95</f>
        <v>0</v>
      </c>
      <c r="U333" s="22">
        <f>MYRANKS_P[[#This Row],[SO]]/39.3-VLOOKUP(MYRANKS_P[[#This Row],[POS]],ReplacementLevel_P[],COLUMN(ReplacementLevel_P[SO]),FALSE)</f>
        <v>-1.8911959287531808</v>
      </c>
      <c r="V333" s="22">
        <f>((475+MYRANKS_P[[#This Row],[ER]])*9/(1192+MYRANKS_P[[#This Row],[IP]])-3.59)/-0.076-VLOOKUP(MYRANKS_P[[#This Row],[POS]],ReplacementLevel_P[],COLUMN(ReplacementLevel_P[ERA]),FALSE)</f>
        <v>0.89285468171245996</v>
      </c>
      <c r="W33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33" s="22">
        <f>MYRANKS_P[[#This Row],[WSGP]]+MYRANKS_P[[#This Row],[SVSGP]]+MYRANKS_P[[#This Row],[SOSGP]]+MYRANKS_P[[#This Row],[ERASGP]]+MYRANKS_P[[#This Row],[WHIPSGP]]</f>
        <v>-2.8486680391307284</v>
      </c>
    </row>
    <row r="334" spans="1:24" x14ac:dyDescent="0.25">
      <c r="A334" s="7" t="s">
        <v>20854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Row],[W]]/3.03-VLOOKUP(MYRANKS_P[[#This Row],[POS]],ReplacementLevel_P[],COLUMN(ReplacementLevel_P[W]),FALSE)</f>
        <v>-2.2399009900990099</v>
      </c>
      <c r="T334" s="22">
        <f>MYRANKS_P[[#This Row],[SV]]/9.95</f>
        <v>0</v>
      </c>
      <c r="U334" s="22">
        <f>MYRANKS_P[[#This Row],[SO]]/39.3-VLOOKUP(MYRANKS_P[[#This Row],[POS]],ReplacementLevel_P[],COLUMN(ReplacementLevel_P[SO]),FALSE)</f>
        <v>-1.7385241730279899</v>
      </c>
      <c r="V334" s="22">
        <f>((475+MYRANKS_P[[#This Row],[ER]])*9/(1192+MYRANKS_P[[#This Row],[IP]])-3.59)/-0.076-VLOOKUP(MYRANKS_P[[#This Row],[POS]],ReplacementLevel_P[],COLUMN(ReplacementLevel_P[ERA]),FALSE)</f>
        <v>0.87012136024608888</v>
      </c>
      <c r="W334" s="22">
        <f>((1466+MYRANKS_P[[#This Row],[BB]]+MYRANKS_P[[#This Row],[H]])/(1192+MYRANKS_P[[#This Row],[IP]])-1.23)/-0.015-VLOOKUP(MYRANKS_P[[#This Row],[POS]],ReplacementLevel_P[],COLUMN(ReplacementLevel_P[WHIP]),FALSE)</f>
        <v>0.25389911929543907</v>
      </c>
      <c r="X334" s="22">
        <f>MYRANKS_P[[#This Row],[WSGP]]+MYRANKS_P[[#This Row],[SVSGP]]+MYRANKS_P[[#This Row],[SOSGP]]+MYRANKS_P[[#This Row],[ERASGP]]+MYRANKS_P[[#This Row],[WHIPSGP]]</f>
        <v>-2.8544046835854715</v>
      </c>
    </row>
    <row r="335" spans="1:24" x14ac:dyDescent="0.25">
      <c r="A335" s="7" t="s">
        <v>20474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Row],[W]]/3.03-VLOOKUP(MYRANKS_P[[#This Row],[POS]],ReplacementLevel_P[],COLUMN(ReplacementLevel_P[W]),FALSE)</f>
        <v>-1.9098679867986799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-1.5349618320610687</v>
      </c>
      <c r="V335" s="22">
        <f>((475+MYRANKS_P[[#This Row],[ER]])*9/(1192+MYRANKS_P[[#This Row],[IP]])-3.59)/-0.076-VLOOKUP(MYRANKS_P[[#This Row],[POS]],ReplacementLevel_P[],COLUMN(ReplacementLevel_P[ERA]),FALSE)</f>
        <v>0.28471337579617573</v>
      </c>
      <c r="W335" s="22">
        <f>((1466+MYRANKS_P[[#This Row],[BB]]+MYRANKS_P[[#This Row],[H]])/(1192+MYRANKS_P[[#This Row],[IP]])-1.23)/-0.015-VLOOKUP(MYRANKS_P[[#This Row],[POS]],ReplacementLevel_P[],COLUMN(ReplacementLevel_P[WHIP]),FALSE)</f>
        <v>0.28976645435243653</v>
      </c>
      <c r="X335" s="22">
        <f>MYRANKS_P[[#This Row],[WSGP]]+MYRANKS_P[[#This Row],[SVSGP]]+MYRANKS_P[[#This Row],[SOSGP]]+MYRANKS_P[[#This Row],[ERASGP]]+MYRANKS_P[[#This Row],[WHIPSGP]]</f>
        <v>-2.8703499887111361</v>
      </c>
    </row>
    <row r="336" spans="1:24" x14ac:dyDescent="0.25">
      <c r="A336" s="7" t="s">
        <v>19693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Row],[W]]/3.03-VLOOKUP(MYRANKS_P[[#This Row],[POS]],ReplacementLevel_P[],COLUMN(ReplacementLevel_P[W]),FALSE)</f>
        <v>-2.5699339933993399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-1.8403053435114505</v>
      </c>
      <c r="V336" s="22">
        <f>((475+MYRANKS_P[[#This Row],[ER]])*9/(1192+MYRANKS_P[[#This Row],[IP]])-3.59)/-0.076-VLOOKUP(MYRANKS_P[[#This Row],[POS]],ReplacementLevel_P[],COLUMN(ReplacementLevel_P[ERA]),FALSE)</f>
        <v>0.8143085446409527</v>
      </c>
      <c r="W336" s="22">
        <f>((1466+MYRANKS_P[[#This Row],[BB]]+MYRANKS_P[[#This Row],[H]])/(1192+MYRANKS_P[[#This Row],[IP]])-1.23)/-0.015-VLOOKUP(MYRANKS_P[[#This Row],[POS]],ReplacementLevel_P[],COLUMN(ReplacementLevel_P[WHIP]),FALSE)</f>
        <v>0.72075573549257377</v>
      </c>
      <c r="X336" s="22">
        <f>MYRANKS_P[[#This Row],[WSGP]]+MYRANKS_P[[#This Row],[SVSGP]]+MYRANKS_P[[#This Row],[SOSGP]]+MYRANKS_P[[#This Row],[ERASGP]]+MYRANKS_P[[#This Row],[WHIPSGP]]</f>
        <v>-2.8751750567772643</v>
      </c>
    </row>
    <row r="337" spans="1:24" x14ac:dyDescent="0.25">
      <c r="A337" s="7" t="s">
        <v>19388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Row],[W]]/3.03-VLOOKUP(MYRANKS_P[[#This Row],[POS]],ReplacementLevel_P[],COLUMN(ReplacementLevel_P[W]),FALSE)</f>
        <v>-1.9098679867986799</v>
      </c>
      <c r="T337" s="22">
        <f>MYRANKS_P[[#This Row],[SV]]/9.95</f>
        <v>0</v>
      </c>
      <c r="U337" s="22">
        <f>MYRANKS_P[[#This Row],[SO]]/39.3-VLOOKUP(MYRANKS_P[[#This Row],[POS]],ReplacementLevel_P[],COLUMN(ReplacementLevel_P[SO]),FALSE)</f>
        <v>-1.5095165394402037</v>
      </c>
      <c r="V337" s="22">
        <f>((475+MYRANKS_P[[#This Row],[ER]])*9/(1192+MYRANKS_P[[#This Row],[IP]])-3.59)/-0.076-VLOOKUP(MYRANKS_P[[#This Row],[POS]],ReplacementLevel_P[],COLUMN(ReplacementLevel_P[ERA]),FALSE)</f>
        <v>0.23047376762031535</v>
      </c>
      <c r="W337" s="22">
        <f>((1466+MYRANKS_P[[#This Row],[BB]]+MYRANKS_P[[#This Row],[H]])/(1192+MYRANKS_P[[#This Row],[IP]])-1.23)/-0.015-VLOOKUP(MYRANKS_P[[#This Row],[POS]],ReplacementLevel_P[],COLUMN(ReplacementLevel_P[WHIP]),FALSE)</f>
        <v>0.31264659270997597</v>
      </c>
      <c r="X337" s="22">
        <f>MYRANKS_P[[#This Row],[WSGP]]+MYRANKS_P[[#This Row],[SVSGP]]+MYRANKS_P[[#This Row],[SOSGP]]+MYRANKS_P[[#This Row],[ERASGP]]+MYRANKS_P[[#This Row],[WHIPSGP]]</f>
        <v>-2.8762641659085926</v>
      </c>
    </row>
    <row r="338" spans="1:24" x14ac:dyDescent="0.25">
      <c r="A338" s="7" t="s">
        <v>19141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Row],[W]]/3.03-VLOOKUP(MYRANKS_P[[#This Row],[POS]],ReplacementLevel_P[],COLUMN(ReplacementLevel_P[W]),FALSE)</f>
        <v>-2.5699339933993399</v>
      </c>
      <c r="T338" s="22">
        <f>MYRANKS_P[[#This Row],[SV]]/9.95</f>
        <v>0</v>
      </c>
      <c r="U338" s="22">
        <f>MYRANKS_P[[#This Row],[SO]]/39.3-VLOOKUP(MYRANKS_P[[#This Row],[POS]],ReplacementLevel_P[],COLUMN(ReplacementLevel_P[SO]),FALSE)</f>
        <v>-1.8403053435114505</v>
      </c>
      <c r="V338" s="22">
        <f>((475+MYRANKS_P[[#This Row],[ER]])*9/(1192+MYRANKS_P[[#This Row],[IP]])-3.59)/-0.076-VLOOKUP(MYRANKS_P[[#This Row],[POS]],ReplacementLevel_P[],COLUMN(ReplacementLevel_P[ERA]),FALSE)</f>
        <v>0.85309974774466502</v>
      </c>
      <c r="W338" s="22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338" s="22">
        <f>MYRANKS_P[[#This Row],[WSGP]]+MYRANKS_P[[#This Row],[SVSGP]]+MYRANKS_P[[#This Row],[SOSGP]]+MYRANKS_P[[#This Row],[ERASGP]]+MYRANKS_P[[#This Row],[WHIPSGP]]</f>
        <v>-2.8867252918468735</v>
      </c>
    </row>
    <row r="339" spans="1:24" x14ac:dyDescent="0.25">
      <c r="A339" s="7" t="s">
        <v>20253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Row],[W]]/3.03-VLOOKUP(MYRANKS_P[[#This Row],[POS]],ReplacementLevel_P[],COLUMN(ReplacementLevel_P[W]),FALSE)</f>
        <v>-2.5699339933993399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-1.8911959287531808</v>
      </c>
      <c r="V339" s="22">
        <f>((475+MYRANKS_P[[#This Row],[ER]])*9/(1192+MYRANKS_P[[#This Row],[IP]])-3.59)/-0.076-VLOOKUP(MYRANKS_P[[#This Row],[POS]],ReplacementLevel_P[],COLUMN(ReplacementLevel_P[ERA]),FALSE)</f>
        <v>0.87259003897049126</v>
      </c>
      <c r="W339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39" s="22">
        <f>MYRANKS_P[[#This Row],[WSGP]]+MYRANKS_P[[#This Row],[SVSGP]]+MYRANKS_P[[#This Row],[SOSGP]]+MYRANKS_P[[#This Row],[ERASGP]]+MYRANKS_P[[#This Row],[WHIPSGP]]</f>
        <v>-2.8891745455091318</v>
      </c>
    </row>
    <row r="340" spans="1:24" x14ac:dyDescent="0.25">
      <c r="A340" s="7" t="s">
        <v>19515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Row],[W]]/3.03-VLOOKUP(MYRANKS_P[[#This Row],[POS]],ReplacementLevel_P[],COLUMN(ReplacementLevel_P[W]),FALSE)</f>
        <v>-1.5798349834983496</v>
      </c>
      <c r="T340" s="22">
        <f>MYRANKS_P[[#This Row],[SV]]/9.95</f>
        <v>0</v>
      </c>
      <c r="U340" s="22">
        <f>MYRANKS_P[[#This Row],[SO]]/39.3-VLOOKUP(MYRANKS_P[[#This Row],[POS]],ReplacementLevel_P[],COLUMN(ReplacementLevel_P[SO]),FALSE)</f>
        <v>-1.3822900763358779</v>
      </c>
      <c r="V340" s="22">
        <f>((475+MYRANKS_P[[#This Row],[ER]])*9/(1192+MYRANKS_P[[#This Row],[IP]])-3.59)/-0.076-VLOOKUP(MYRANKS_P[[#This Row],[POS]],ReplacementLevel_P[],COLUMN(ReplacementLevel_P[ERA]),FALSE)</f>
        <v>-2.7538334024035938E-2</v>
      </c>
      <c r="W340" s="22">
        <f>((1466+MYRANKS_P[[#This Row],[BB]]+MYRANKS_P[[#This Row],[H]])/(1192+MYRANKS_P[[#This Row],[IP]])-1.23)/-0.015-VLOOKUP(MYRANKS_P[[#This Row],[POS]],ReplacementLevel_P[],COLUMN(ReplacementLevel_P[WHIP]),FALSE)</f>
        <v>9.7847769028866272E-2</v>
      </c>
      <c r="X340" s="22">
        <f>MYRANKS_P[[#This Row],[WSGP]]+MYRANKS_P[[#This Row],[SVSGP]]+MYRANKS_P[[#This Row],[SOSGP]]+MYRANKS_P[[#This Row],[ERASGP]]+MYRANKS_P[[#This Row],[WHIPSGP]]</f>
        <v>-2.8918156248293974</v>
      </c>
    </row>
    <row r="341" spans="1:24" x14ac:dyDescent="0.25">
      <c r="A341" s="7" t="s">
        <v>18528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Row],[W]]/3.03-VLOOKUP(MYRANKS_P[[#This Row],[POS]],ReplacementLevel_P[],COLUMN(ReplacementLevel_P[W]),FALSE)</f>
        <v>-2.5699339933993399</v>
      </c>
      <c r="T341" s="22">
        <f>MYRANKS_P[[#This Row],[SV]]/9.95</f>
        <v>0</v>
      </c>
      <c r="U341" s="22">
        <f>MYRANKS_P[[#This Row],[SO]]/39.3-VLOOKUP(MYRANKS_P[[#This Row],[POS]],ReplacementLevel_P[],COLUMN(ReplacementLevel_P[SO]),FALSE)</f>
        <v>-1.8911959287531808</v>
      </c>
      <c r="V341" s="22">
        <f>((475+MYRANKS_P[[#This Row],[ER]])*9/(1192+MYRANKS_P[[#This Row],[IP]])-3.59)/-0.076-VLOOKUP(MYRANKS_P[[#This Row],[POS]],ReplacementLevel_P[],COLUMN(ReplacementLevel_P[ERA]),FALSE)</f>
        <v>0.89285468171245996</v>
      </c>
      <c r="W34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1" s="22">
        <f>MYRANKS_P[[#This Row],[WSGP]]+MYRANKS_P[[#This Row],[SVSGP]]+MYRANKS_P[[#This Row],[SOSGP]]+MYRANKS_P[[#This Row],[ERASGP]]+MYRANKS_P[[#This Row],[WHIPSGP]]</f>
        <v>-2.9032234128350409</v>
      </c>
    </row>
    <row r="342" spans="1:24" x14ac:dyDescent="0.25">
      <c r="A342" s="7" t="s">
        <v>20517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Row],[W]]/3.03-VLOOKUP(MYRANKS_P[[#This Row],[POS]],ReplacementLevel_P[],COLUMN(ReplacementLevel_P[W]),FALSE)</f>
        <v>-2.2399009900990099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-1.6112977099236643</v>
      </c>
      <c r="V342" s="22">
        <f>((475+MYRANKS_P[[#This Row],[ER]])*9/(1192+MYRANKS_P[[#This Row],[IP]])-3.59)/-0.076-VLOOKUP(MYRANKS_P[[#This Row],[POS]],ReplacementLevel_P[],COLUMN(ReplacementLevel_P[ERA]),FALSE)</f>
        <v>0.508657513348586</v>
      </c>
      <c r="W342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342" s="22">
        <f>MYRANKS_P[[#This Row],[WSGP]]+MYRANKS_P[[#This Row],[SVSGP]]+MYRANKS_P[[#This Row],[SOSGP]]+MYRANKS_P[[#This Row],[ERASGP]]+MYRANKS_P[[#This Row],[WHIPSGP]]</f>
        <v>-2.9102062430347941</v>
      </c>
    </row>
    <row r="343" spans="1:24" x14ac:dyDescent="0.25">
      <c r="A343" s="7" t="s">
        <v>17565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Row],[W]]/3.03-VLOOKUP(MYRANKS_P[[#This Row],[POS]],ReplacementLevel_P[],COLUMN(ReplacementLevel_P[W]),FALSE)</f>
        <v>-2.5699339933993399</v>
      </c>
      <c r="T343" s="22">
        <f>MYRANKS_P[[#This Row],[SV]]/9.95</f>
        <v>0</v>
      </c>
      <c r="U343" s="22">
        <f>MYRANKS_P[[#This Row],[SO]]/39.3-VLOOKUP(MYRANKS_P[[#This Row],[POS]],ReplacementLevel_P[],COLUMN(ReplacementLevel_P[SO]),FALSE)</f>
        <v>-2.0693129770992367</v>
      </c>
      <c r="V343" s="22">
        <f>((475+MYRANKS_P[[#This Row],[ER]])*9/(1192+MYRANKS_P[[#This Row],[IP]])-3.59)/-0.076-VLOOKUP(MYRANKS_P[[#This Row],[POS]],ReplacementLevel_P[],COLUMN(ReplacementLevel_P[ERA]),FALSE)</f>
        <v>0.89285468171245996</v>
      </c>
      <c r="W34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43" s="22">
        <f>MYRANKS_P[[#This Row],[WSGP]]+MYRANKS_P[[#This Row],[SVSGP]]+MYRANKS_P[[#This Row],[SOSGP]]+MYRANKS_P[[#This Row],[ERASGP]]+MYRANKS_P[[#This Row],[WHIPSGP]]</f>
        <v>-2.9176743400681735</v>
      </c>
    </row>
    <row r="344" spans="1:24" x14ac:dyDescent="0.25">
      <c r="A344" s="7" t="s">
        <v>19103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Row],[W]]/3.03-VLOOKUP(MYRANKS_P[[#This Row],[POS]],ReplacementLevel_P[],COLUMN(ReplacementLevel_P[W]),FALSE)</f>
        <v>-2.2399009900990099</v>
      </c>
      <c r="T344" s="22">
        <f>MYRANKS_P[[#This Row],[SV]]/9.95</f>
        <v>0</v>
      </c>
      <c r="U344" s="22">
        <f>MYRANKS_P[[#This Row],[SO]]/39.3-VLOOKUP(MYRANKS_P[[#This Row],[POS]],ReplacementLevel_P[],COLUMN(ReplacementLevel_P[SO]),FALSE)</f>
        <v>-1.8657506361323155</v>
      </c>
      <c r="V344" s="22">
        <f>((475+MYRANKS_P[[#This Row],[ER]])*9/(1192+MYRANKS_P[[#This Row],[IP]])-3.59)/-0.076-VLOOKUP(MYRANKS_P[[#This Row],[POS]],ReplacementLevel_P[],COLUMN(ReplacementLevel_P[ERA]),FALSE)</f>
        <v>0.75643744191940332</v>
      </c>
      <c r="W344" s="22">
        <f>((1466+MYRANKS_P[[#This Row],[BB]]+MYRANKS_P[[#This Row],[H]])/(1192+MYRANKS_P[[#This Row],[IP]])-1.23)/-0.015-VLOOKUP(MYRANKS_P[[#This Row],[POS]],ReplacementLevel_P[],COLUMN(ReplacementLevel_P[WHIP]),FALSE)</f>
        <v>0.42949170679507909</v>
      </c>
      <c r="X344" s="22">
        <f>MYRANKS_P[[#This Row],[WSGP]]+MYRANKS_P[[#This Row],[SVSGP]]+MYRANKS_P[[#This Row],[SOSGP]]+MYRANKS_P[[#This Row],[ERASGP]]+MYRANKS_P[[#This Row],[WHIPSGP]]</f>
        <v>-2.9197224775168431</v>
      </c>
    </row>
    <row r="345" spans="1:24" x14ac:dyDescent="0.25">
      <c r="A345" s="7" t="s">
        <v>18061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Row],[W]]/3.03-VLOOKUP(MYRANKS_P[[#This Row],[POS]],ReplacementLevel_P[],COLUMN(ReplacementLevel_P[W]),FALSE)</f>
        <v>-2.5699339933993399</v>
      </c>
      <c r="T345" s="22">
        <f>MYRANKS_P[[#This Row],[SV]]/9.95</f>
        <v>0</v>
      </c>
      <c r="U345" s="22">
        <f>MYRANKS_P[[#This Row],[SO]]/39.3-VLOOKUP(MYRANKS_P[[#This Row],[POS]],ReplacementLevel_P[],COLUMN(ReplacementLevel_P[SO]),FALSE)</f>
        <v>-2.0184223918575066</v>
      </c>
      <c r="V345" s="22">
        <f>((475+MYRANKS_P[[#This Row],[ER]])*9/(1192+MYRANKS_P[[#This Row],[IP]])-3.59)/-0.076-VLOOKUP(MYRANKS_P[[#This Row],[POS]],ReplacementLevel_P[],COLUMN(ReplacementLevel_P[ERA]),FALSE)</f>
        <v>0.89285468171245996</v>
      </c>
      <c r="W34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45" s="22">
        <f>MYRANKS_P[[#This Row],[WSGP]]+MYRANKS_P[[#This Row],[SVSGP]]+MYRANKS_P[[#This Row],[SOSGP]]+MYRANKS_P[[#This Row],[ERASGP]]+MYRANKS_P[[#This Row],[WHIPSGP]]</f>
        <v>-2.9213391285307555</v>
      </c>
    </row>
    <row r="346" spans="1:24" x14ac:dyDescent="0.25">
      <c r="A346" s="7" t="s">
        <v>17407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Row],[W]]/3.03-VLOOKUP(MYRANKS_P[[#This Row],[POS]],ReplacementLevel_P[],COLUMN(ReplacementLevel_P[W]),FALSE)</f>
        <v>-2.5699339933993399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-2.0184223918575066</v>
      </c>
      <c r="V346" s="22">
        <f>((475+MYRANKS_P[[#This Row],[ER]])*9/(1192+MYRANKS_P[[#This Row],[IP]])-3.59)/-0.076-VLOOKUP(MYRANKS_P[[#This Row],[POS]],ReplacementLevel_P[],COLUMN(ReplacementLevel_P[ERA]),FALSE)</f>
        <v>0.95024040525456965</v>
      </c>
      <c r="W346" s="22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46" s="22">
        <f>MYRANKS_P[[#This Row],[WSGP]]+MYRANKS_P[[#This Row],[SVSGP]]+MYRANKS_P[[#This Row],[SOSGP]]+MYRANKS_P[[#This Row],[ERASGP]]+MYRANKS_P[[#This Row],[WHIPSGP]]</f>
        <v>-2.9223356646134837</v>
      </c>
    </row>
    <row r="347" spans="1:24" x14ac:dyDescent="0.25">
      <c r="A347" s="7" t="s">
        <v>17997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Row],[W]]/3.03-VLOOKUP(MYRANKS_P[[#This Row],[POS]],ReplacementLevel_P[],COLUMN(ReplacementLevel_P[W]),FALSE)</f>
        <v>-2.5699339933993399</v>
      </c>
      <c r="T347" s="22">
        <f>MYRANKS_P[[#This Row],[SV]]/9.95</f>
        <v>0</v>
      </c>
      <c r="U347" s="22">
        <f>MYRANKS_P[[#This Row],[SO]]/39.3-VLOOKUP(MYRANKS_P[[#This Row],[POS]],ReplacementLevel_P[],COLUMN(ReplacementLevel_P[SO]),FALSE)</f>
        <v>-1.916641221374046</v>
      </c>
      <c r="V347" s="22">
        <f>((475+MYRANKS_P[[#This Row],[ER]])*9/(1192+MYRANKS_P[[#This Row],[IP]])-3.59)/-0.076-VLOOKUP(MYRANKS_P[[#This Row],[POS]],ReplacementLevel_P[],COLUMN(ReplacementLevel_P[ERA]),FALSE)</f>
        <v>0.89285468171245996</v>
      </c>
      <c r="W34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7" s="22">
        <f>MYRANKS_P[[#This Row],[WSGP]]+MYRANKS_P[[#This Row],[SVSGP]]+MYRANKS_P[[#This Row],[SOSGP]]+MYRANKS_P[[#This Row],[ERASGP]]+MYRANKS_P[[#This Row],[WHIPSGP]]</f>
        <v>-2.9286687054559057</v>
      </c>
    </row>
    <row r="348" spans="1:24" x14ac:dyDescent="0.25">
      <c r="A348" s="7" t="s">
        <v>18316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Row],[W]]/3.03-VLOOKUP(MYRANKS_P[[#This Row],[POS]],ReplacementLevel_P[],COLUMN(ReplacementLevel_P[W]),FALSE)</f>
        <v>-2.5699339933993399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-1.916641221374046</v>
      </c>
      <c r="V348" s="22">
        <f>((475+MYRANKS_P[[#This Row],[ER]])*9/(1192+MYRANKS_P[[#This Row],[IP]])-3.59)/-0.076-VLOOKUP(MYRANKS_P[[#This Row],[POS]],ReplacementLevel_P[],COLUMN(ReplacementLevel_P[ERA]),FALSE)</f>
        <v>0.89285468171245996</v>
      </c>
      <c r="W34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8" s="22">
        <f>MYRANKS_P[[#This Row],[WSGP]]+MYRANKS_P[[#This Row],[SVSGP]]+MYRANKS_P[[#This Row],[SOSGP]]+MYRANKS_P[[#This Row],[ERASGP]]+MYRANKS_P[[#This Row],[WHIPSGP]]</f>
        <v>-2.9286687054559057</v>
      </c>
    </row>
    <row r="349" spans="1:24" x14ac:dyDescent="0.25">
      <c r="A349" s="7" t="s">
        <v>20076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Row],[W]]/3.03-VLOOKUP(MYRANKS_P[[#This Row],[POS]],ReplacementLevel_P[],COLUMN(ReplacementLevel_P[W]),FALSE)</f>
        <v>-2.5699339933993399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-1.916641221374046</v>
      </c>
      <c r="V349" s="22">
        <f>((475+MYRANKS_P[[#This Row],[ER]])*9/(1192+MYRANKS_P[[#This Row],[IP]])-3.59)/-0.076-VLOOKUP(MYRANKS_P[[#This Row],[POS]],ReplacementLevel_P[],COLUMN(ReplacementLevel_P[ERA]),FALSE)</f>
        <v>0.89285468171245996</v>
      </c>
      <c r="W34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9" s="22">
        <f>MYRANKS_P[[#This Row],[WSGP]]+MYRANKS_P[[#This Row],[SVSGP]]+MYRANKS_P[[#This Row],[SOSGP]]+MYRANKS_P[[#This Row],[ERASGP]]+MYRANKS_P[[#This Row],[WHIPSGP]]</f>
        <v>-2.9286687054559057</v>
      </c>
    </row>
    <row r="350" spans="1:24" x14ac:dyDescent="0.25">
      <c r="A350" s="7" t="s">
        <v>18664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Row],[W]]/3.03-VLOOKUP(MYRANKS_P[[#This Row],[POS]],ReplacementLevel_P[],COLUMN(ReplacementLevel_P[W]),FALSE)</f>
        <v>-2.2399009900990099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-1.7385241730279899</v>
      </c>
      <c r="V350" s="22">
        <f>((475+MYRANKS_P[[#This Row],[ER]])*9/(1192+MYRANKS_P[[#This Row],[IP]])-3.59)/-0.076-VLOOKUP(MYRANKS_P[[#This Row],[POS]],ReplacementLevel_P[],COLUMN(ReplacementLevel_P[ERA]),FALSE)</f>
        <v>0.508657513348586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50" s="22">
        <f>MYRANKS_P[[#This Row],[WSGP]]+MYRANKS_P[[#This Row],[SVSGP]]+MYRANKS_P[[#This Row],[SOSGP]]+MYRANKS_P[[#This Row],[ERASGP]]+MYRANKS_P[[#This Row],[WHIPSGP]]</f>
        <v>-2.9300789755969823</v>
      </c>
    </row>
    <row r="351" spans="1:24" x14ac:dyDescent="0.25">
      <c r="A351" s="7" t="s">
        <v>19246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Row],[W]]/3.03-VLOOKUP(MYRANKS_P[[#This Row],[POS]],ReplacementLevel_P[],COLUMN(ReplacementLevel_P[W]),FALSE)</f>
        <v>-1.9098679867986799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-1.3313994910941476</v>
      </c>
      <c r="V351" s="22">
        <f>((475+MYRANKS_P[[#This Row],[ER]])*9/(1192+MYRANKS_P[[#This Row],[IP]])-3.59)/-0.076-VLOOKUP(MYRANKS_P[[#This Row],[POS]],ReplacementLevel_P[],COLUMN(ReplacementLevel_P[ERA]),FALSE)</f>
        <v>0.15674017058456435</v>
      </c>
      <c r="W351" s="22">
        <f>((1466+MYRANKS_P[[#This Row],[BB]]+MYRANKS_P[[#This Row],[H]])/(1192+MYRANKS_P[[#This Row],[IP]])-1.23)/-0.015-VLOOKUP(MYRANKS_P[[#This Row],[POS]],ReplacementLevel_P[],COLUMN(ReplacementLevel_P[WHIP]),FALSE)</f>
        <v>0.13955204216074057</v>
      </c>
      <c r="X351" s="22">
        <f>MYRANKS_P[[#This Row],[WSGP]]+MYRANKS_P[[#This Row],[SVSGP]]+MYRANKS_P[[#This Row],[SOSGP]]+MYRANKS_P[[#This Row],[ERASGP]]+MYRANKS_P[[#This Row],[WHIPSGP]]</f>
        <v>-2.9449752651475221</v>
      </c>
    </row>
    <row r="352" spans="1:24" x14ac:dyDescent="0.25">
      <c r="A352" s="7" t="s">
        <v>18752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Row],[W]]/3.03-VLOOKUP(MYRANKS_P[[#This Row],[POS]],ReplacementLevel_P[],COLUMN(ReplacementLevel_P[W]),FALSE)</f>
        <v>-2.5699339933993399</v>
      </c>
      <c r="T352" s="22">
        <f>MYRANKS_P[[#This Row],[SV]]/9.95</f>
        <v>0</v>
      </c>
      <c r="U352" s="22">
        <f>MYRANKS_P[[#This Row],[SO]]/39.3-VLOOKUP(MYRANKS_P[[#This Row],[POS]],ReplacementLevel_P[],COLUMN(ReplacementLevel_P[SO]),FALSE)</f>
        <v>-1.8911959287531808</v>
      </c>
      <c r="V352" s="22">
        <f>((475+MYRANKS_P[[#This Row],[ER]])*9/(1192+MYRANKS_P[[#This Row],[IP]])-3.59)/-0.076-VLOOKUP(MYRANKS_P[[#This Row],[POS]],ReplacementLevel_P[],COLUMN(ReplacementLevel_P[ERA]),FALSE)</f>
        <v>0.85364900832832369</v>
      </c>
      <c r="W352" s="22">
        <f>((1466+MYRANKS_P[[#This Row],[BB]]+MYRANKS_P[[#This Row],[H]])/(1192+MYRANKS_P[[#This Row],[IP]])-1.23)/-0.015-VLOOKUP(MYRANKS_P[[#This Row],[POS]],ReplacementLevel_P[],COLUMN(ReplacementLevel_P[WHIP]),FALSE)</f>
        <v>0.66140293637847158</v>
      </c>
      <c r="X352" s="22">
        <f>MYRANKS_P[[#This Row],[WSGP]]+MYRANKS_P[[#This Row],[SVSGP]]+MYRANKS_P[[#This Row],[SOSGP]]+MYRANKS_P[[#This Row],[ERASGP]]+MYRANKS_P[[#This Row],[WHIPSGP]]</f>
        <v>-2.946077977445726</v>
      </c>
    </row>
    <row r="353" spans="1:24" x14ac:dyDescent="0.25">
      <c r="A353" s="7" t="s">
        <v>17822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Row],[W]]/3.03-VLOOKUP(MYRANKS_P[[#This Row],[POS]],ReplacementLevel_P[],COLUMN(ReplacementLevel_P[W]),FALSE)</f>
        <v>-2.5699339933993399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-1.9929770992366413</v>
      </c>
      <c r="V353" s="22">
        <f>((475+MYRANKS_P[[#This Row],[ER]])*9/(1192+MYRANKS_P[[#This Row],[IP]])-3.59)/-0.076-VLOOKUP(MYRANKS_P[[#This Row],[POS]],ReplacementLevel_P[],COLUMN(ReplacementLevel_P[ERA]),FALSE)</f>
        <v>0.89285468171245996</v>
      </c>
      <c r="W35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3" s="22">
        <f>MYRANKS_P[[#This Row],[WSGP]]+MYRANKS_P[[#This Row],[SVSGP]]+MYRANKS_P[[#This Row],[SOSGP]]+MYRANKS_P[[#This Row],[ERASGP]]+MYRANKS_P[[#This Row],[WHIPSGP]]</f>
        <v>-2.9504492096141886</v>
      </c>
    </row>
    <row r="354" spans="1:24" x14ac:dyDescent="0.25">
      <c r="A354" s="7" t="s">
        <v>19228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Row],[W]]/3.03-VLOOKUP(MYRANKS_P[[#This Row],[POS]],ReplacementLevel_P[],COLUMN(ReplacementLevel_P[W]),FALSE)</f>
        <v>-2.5699339933993399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-1.9929770992366413</v>
      </c>
      <c r="V354" s="22">
        <f>((475+MYRANKS_P[[#This Row],[ER]])*9/(1192+MYRANKS_P[[#This Row],[IP]])-3.59)/-0.076-VLOOKUP(MYRANKS_P[[#This Row],[POS]],ReplacementLevel_P[],COLUMN(ReplacementLevel_P[ERA]),FALSE)</f>
        <v>0.89285468171245996</v>
      </c>
      <c r="W35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4" s="22">
        <f>MYRANKS_P[[#This Row],[WSGP]]+MYRANKS_P[[#This Row],[SVSGP]]+MYRANKS_P[[#This Row],[SOSGP]]+MYRANKS_P[[#This Row],[ERASGP]]+MYRANKS_P[[#This Row],[WHIPSGP]]</f>
        <v>-2.9504492096141886</v>
      </c>
    </row>
    <row r="355" spans="1:24" x14ac:dyDescent="0.25">
      <c r="A355" s="7" t="s">
        <v>19857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Row],[W]]/3.03-VLOOKUP(MYRANKS_P[[#This Row],[POS]],ReplacementLevel_P[],COLUMN(ReplacementLevel_P[W]),FALSE)</f>
        <v>-2.5699339933993399</v>
      </c>
      <c r="T355" s="22">
        <f>MYRANKS_P[[#This Row],[SV]]/9.95</f>
        <v>0</v>
      </c>
      <c r="U355" s="22">
        <f>MYRANKS_P[[#This Row],[SO]]/39.3-VLOOKUP(MYRANKS_P[[#This Row],[POS]],ReplacementLevel_P[],COLUMN(ReplacementLevel_P[SO]),FALSE)</f>
        <v>-1.9929770992366413</v>
      </c>
      <c r="V355" s="22">
        <f>((475+MYRANKS_P[[#This Row],[ER]])*9/(1192+MYRANKS_P[[#This Row],[IP]])-3.59)/-0.076-VLOOKUP(MYRANKS_P[[#This Row],[POS]],ReplacementLevel_P[],COLUMN(ReplacementLevel_P[ERA]),FALSE)</f>
        <v>0.89285468171245996</v>
      </c>
      <c r="W35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5" s="22">
        <f>MYRANKS_P[[#This Row],[WSGP]]+MYRANKS_P[[#This Row],[SVSGP]]+MYRANKS_P[[#This Row],[SOSGP]]+MYRANKS_P[[#This Row],[ERASGP]]+MYRANKS_P[[#This Row],[WHIPSGP]]</f>
        <v>-2.9504492096141886</v>
      </c>
    </row>
    <row r="356" spans="1:24" x14ac:dyDescent="0.25">
      <c r="A356" s="7" t="s">
        <v>17019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Row],[W]]/3.03-VLOOKUP(MYRANKS_P[[#This Row],[POS]],ReplacementLevel_P[],COLUMN(ReplacementLevel_P[W]),FALSE)</f>
        <v>-1.5798349834983496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-0.84793893129770992</v>
      </c>
      <c r="V356" s="22">
        <f>((475+MYRANKS_P[[#This Row],[ER]])*9/(1192+MYRANKS_P[[#This Row],[IP]])-3.59)/-0.076-VLOOKUP(MYRANKS_P[[#This Row],[POS]],ReplacementLevel_P[],COLUMN(ReplacementLevel_P[ERA]),FALSE)</f>
        <v>-9.6997776130469004E-2</v>
      </c>
      <c r="W356" s="22">
        <f>((1466+MYRANKS_P[[#This Row],[BB]]+MYRANKS_P[[#This Row],[H]])/(1192+MYRANKS_P[[#This Row],[IP]])-1.23)/-0.015-VLOOKUP(MYRANKS_P[[#This Row],[POS]],ReplacementLevel_P[],COLUMN(ReplacementLevel_P[WHIP]),FALSE)</f>
        <v>-0.42725091288471295</v>
      </c>
      <c r="X356" s="22">
        <f>MYRANKS_P[[#This Row],[WSGP]]+MYRANKS_P[[#This Row],[SVSGP]]+MYRANKS_P[[#This Row],[SOSGP]]+MYRANKS_P[[#This Row],[ERASGP]]+MYRANKS_P[[#This Row],[WHIPSGP]]</f>
        <v>-2.9520226038112418</v>
      </c>
    </row>
    <row r="357" spans="1:24" x14ac:dyDescent="0.25">
      <c r="A357" s="7" t="s">
        <v>17640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Row],[W]]/3.03-VLOOKUP(MYRANKS_P[[#This Row],[POS]],ReplacementLevel_P[],COLUMN(ReplacementLevel_P[W]),FALSE)</f>
        <v>-2.5699339933993399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-1.9420865139949111</v>
      </c>
      <c r="V357" s="22">
        <f>((475+MYRANKS_P[[#This Row],[ER]])*9/(1192+MYRANKS_P[[#This Row],[IP]])-3.59)/-0.076-VLOOKUP(MYRANKS_P[[#This Row],[POS]],ReplacementLevel_P[],COLUMN(ReplacementLevel_P[ERA]),FALSE)</f>
        <v>0.89285468171245996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7" s="22">
        <f>MYRANKS_P[[#This Row],[WSGP]]+MYRANKS_P[[#This Row],[SVSGP]]+MYRANKS_P[[#This Row],[SOSGP]]+MYRANKS_P[[#This Row],[ERASGP]]+MYRANKS_P[[#This Row],[WHIPSGP]]</f>
        <v>-2.9541139980767706</v>
      </c>
    </row>
    <row r="358" spans="1:24" x14ac:dyDescent="0.25">
      <c r="A358" s="7" t="s">
        <v>17845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Row],[W]]/3.03-VLOOKUP(MYRANKS_P[[#This Row],[POS]],ReplacementLevel_P[],COLUMN(ReplacementLevel_P[W]),FALSE)</f>
        <v>-2.5699339933993399</v>
      </c>
      <c r="T358" s="22">
        <f>MYRANKS_P[[#This Row],[SV]]/9.95</f>
        <v>0</v>
      </c>
      <c r="U358" s="22">
        <f>MYRANKS_P[[#This Row],[SO]]/39.3-VLOOKUP(MYRANKS_P[[#This Row],[POS]],ReplacementLevel_P[],COLUMN(ReplacementLevel_P[SO]),FALSE)</f>
        <v>-1.9420865139949111</v>
      </c>
      <c r="V358" s="22">
        <f>((475+MYRANKS_P[[#This Row],[ER]])*9/(1192+MYRANKS_P[[#This Row],[IP]])-3.59)/-0.076-VLOOKUP(MYRANKS_P[[#This Row],[POS]],ReplacementLevel_P[],COLUMN(ReplacementLevel_P[ERA]),FALSE)</f>
        <v>0.89285468171245996</v>
      </c>
      <c r="W35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8" s="22">
        <f>MYRANKS_P[[#This Row],[WSGP]]+MYRANKS_P[[#This Row],[SVSGP]]+MYRANKS_P[[#This Row],[SOSGP]]+MYRANKS_P[[#This Row],[ERASGP]]+MYRANKS_P[[#This Row],[WHIPSGP]]</f>
        <v>-2.9541139980767706</v>
      </c>
    </row>
    <row r="359" spans="1:24" x14ac:dyDescent="0.25">
      <c r="A359" s="7" t="s">
        <v>18059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Row],[W]]/3.03-VLOOKUP(MYRANKS_P[[#This Row],[POS]],ReplacementLevel_P[],COLUMN(ReplacementLevel_P[W]),FALSE)</f>
        <v>-2.5699339933993399</v>
      </c>
      <c r="T359" s="22">
        <f>MYRANKS_P[[#This Row],[SV]]/9.95</f>
        <v>0</v>
      </c>
      <c r="U359" s="22">
        <f>MYRANKS_P[[#This Row],[SO]]/39.3-VLOOKUP(MYRANKS_P[[#This Row],[POS]],ReplacementLevel_P[],COLUMN(ReplacementLevel_P[SO]),FALSE)</f>
        <v>-1.9420865139949111</v>
      </c>
      <c r="V359" s="22">
        <f>((475+MYRANKS_P[[#This Row],[ER]])*9/(1192+MYRANKS_P[[#This Row],[IP]])-3.59)/-0.076-VLOOKUP(MYRANKS_P[[#This Row],[POS]],ReplacementLevel_P[],COLUMN(ReplacementLevel_P[ERA]),FALSE)</f>
        <v>0.89285468171245996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9" s="22">
        <f>MYRANKS_P[[#This Row],[WSGP]]+MYRANKS_P[[#This Row],[SVSGP]]+MYRANKS_P[[#This Row],[SOSGP]]+MYRANKS_P[[#This Row],[ERASGP]]+MYRANKS_P[[#This Row],[WHIPSGP]]</f>
        <v>-2.9541139980767706</v>
      </c>
    </row>
    <row r="360" spans="1:24" x14ac:dyDescent="0.25">
      <c r="A360" s="7" t="s">
        <v>17356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Row],[W]]/3.03-VLOOKUP(MYRANKS_P[[#This Row],[POS]],ReplacementLevel_P[],COLUMN(ReplacementLevel_P[W]),FALSE)</f>
        <v>-1.9098679867986799</v>
      </c>
      <c r="T360" s="22">
        <f>MYRANKS_P[[#This Row],[SV]]/9.95</f>
        <v>0</v>
      </c>
      <c r="U360" s="22">
        <f>MYRANKS_P[[#This Row],[SO]]/39.3-VLOOKUP(MYRANKS_P[[#This Row],[POS]],ReplacementLevel_P[],COLUMN(ReplacementLevel_P[SO]),FALSE)</f>
        <v>-1.4840712468193384</v>
      </c>
      <c r="V360" s="22">
        <f>((475+MYRANKS_P[[#This Row],[ER]])*9/(1192+MYRANKS_P[[#This Row],[IP]])-3.59)/-0.076-VLOOKUP(MYRANKS_P[[#This Row],[POS]],ReplacementLevel_P[],COLUMN(ReplacementLevel_P[ERA]),FALSE)</f>
        <v>0.28643307316665823</v>
      </c>
      <c r="W360" s="22">
        <f>((1466+MYRANKS_P[[#This Row],[BB]]+MYRANKS_P[[#This Row],[H]])/(1192+MYRANKS_P[[#This Row],[IP]])-1.23)/-0.015-VLOOKUP(MYRANKS_P[[#This Row],[POS]],ReplacementLevel_P[],COLUMN(ReplacementLevel_P[WHIP]),FALSE)</f>
        <v>0.14143272535024776</v>
      </c>
      <c r="X360" s="22">
        <f>MYRANKS_P[[#This Row],[WSGP]]+MYRANKS_P[[#This Row],[SVSGP]]+MYRANKS_P[[#This Row],[SOSGP]]+MYRANKS_P[[#This Row],[ERASGP]]+MYRANKS_P[[#This Row],[WHIPSGP]]</f>
        <v>-2.9660734351011122</v>
      </c>
    </row>
    <row r="361" spans="1:24" x14ac:dyDescent="0.25">
      <c r="A361" s="7" t="s">
        <v>17069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Row],[W]]/3.03-VLOOKUP(MYRANKS_P[[#This Row],[POS]],ReplacementLevel_P[],COLUMN(ReplacementLevel_P[W]),FALSE)</f>
        <v>-2.2399009900990099</v>
      </c>
      <c r="T361" s="22">
        <f>MYRANKS_P[[#This Row],[SV]]/9.95</f>
        <v>0</v>
      </c>
      <c r="U361" s="22">
        <f>MYRANKS_P[[#This Row],[SO]]/39.3-VLOOKUP(MYRANKS_P[[#This Row],[POS]],ReplacementLevel_P[],COLUMN(ReplacementLevel_P[SO]),FALSE)</f>
        <v>-1.916641221374046</v>
      </c>
      <c r="V361" s="22">
        <f>((475+MYRANKS_P[[#This Row],[ER]])*9/(1192+MYRANKS_P[[#This Row],[IP]])-3.59)/-0.076-VLOOKUP(MYRANKS_P[[#This Row],[POS]],ReplacementLevel_P[],COLUMN(ReplacementLevel_P[ERA]),FALSE)</f>
        <v>0.64189694753847326</v>
      </c>
      <c r="W361" s="22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361" s="22">
        <f>MYRANKS_P[[#This Row],[WSGP]]+MYRANKS_P[[#This Row],[SVSGP]]+MYRANKS_P[[#This Row],[SOSGP]]+MYRANKS_P[[#This Row],[ERASGP]]+MYRANKS_P[[#This Row],[WHIPSGP]]</f>
        <v>-2.9717481180002787</v>
      </c>
    </row>
    <row r="362" spans="1:24" x14ac:dyDescent="0.25">
      <c r="A362" s="7" t="s">
        <v>18090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Row],[W]]/3.03-VLOOKUP(MYRANKS_P[[#This Row],[POS]],ReplacementLevel_P[],COLUMN(ReplacementLevel_P[W]),FALSE)</f>
        <v>-2.5699339933993399</v>
      </c>
      <c r="T362" s="22">
        <f>MYRANKS_P[[#This Row],[SV]]/9.95</f>
        <v>0</v>
      </c>
      <c r="U362" s="22">
        <f>MYRANKS_P[[#This Row],[SO]]/39.3-VLOOKUP(MYRANKS_P[[#This Row],[POS]],ReplacementLevel_P[],COLUMN(ReplacementLevel_P[SO]),FALSE)</f>
        <v>-1.7894147582697202</v>
      </c>
      <c r="V362" s="22">
        <f>((475+MYRANKS_P[[#This Row],[ER]])*9/(1192+MYRANKS_P[[#This Row],[IP]])-3.59)/-0.076-VLOOKUP(MYRANKS_P[[#This Row],[POS]],ReplacementLevel_P[],COLUMN(ReplacementLevel_P[ERA]),FALSE)</f>
        <v>0.75674501788451576</v>
      </c>
      <c r="W362" s="22">
        <f>((1466+MYRANKS_P[[#This Row],[BB]]+MYRANKS_P[[#This Row],[H]])/(1192+MYRANKS_P[[#This Row],[IP]])-1.23)/-0.015-VLOOKUP(MYRANKS_P[[#This Row],[POS]],ReplacementLevel_P[],COLUMN(ReplacementLevel_P[WHIP]),FALSE)</f>
        <v>0.62541531823084562</v>
      </c>
      <c r="X362" s="22">
        <f>MYRANKS_P[[#This Row],[WSGP]]+MYRANKS_P[[#This Row],[SVSGP]]+MYRANKS_P[[#This Row],[SOSGP]]+MYRANKS_P[[#This Row],[ERASGP]]+MYRANKS_P[[#This Row],[WHIPSGP]]</f>
        <v>-2.977188415553699</v>
      </c>
    </row>
    <row r="363" spans="1:24" x14ac:dyDescent="0.25">
      <c r="A363" s="7" t="s">
        <v>17467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Row],[W]]/3.03-VLOOKUP(MYRANKS_P[[#This Row],[POS]],ReplacementLevel_P[],COLUMN(ReplacementLevel_P[W]),FALSE)</f>
        <v>-2.2399009900990099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-1.7385241730279899</v>
      </c>
      <c r="V363" s="22">
        <f>((475+MYRANKS_P[[#This Row],[ER]])*9/(1192+MYRANKS_P[[#This Row],[IP]])-3.59)/-0.076-VLOOKUP(MYRANKS_P[[#This Row],[POS]],ReplacementLevel_P[],COLUMN(ReplacementLevel_P[ERA]),FALSE)</f>
        <v>0.58568328346888054</v>
      </c>
      <c r="W363" s="22">
        <f>((1466+MYRANKS_P[[#This Row],[BB]]+MYRANKS_P[[#This Row],[H]])/(1192+MYRANKS_P[[#This Row],[IP]])-1.23)/-0.015-VLOOKUP(MYRANKS_P[[#This Row],[POS]],ReplacementLevel_P[],COLUMN(ReplacementLevel_P[WHIP]),FALSE)</f>
        <v>0.41402722177742135</v>
      </c>
      <c r="X363" s="22">
        <f>MYRANKS_P[[#This Row],[WSGP]]+MYRANKS_P[[#This Row],[SVSGP]]+MYRANKS_P[[#This Row],[SOSGP]]+MYRANKS_P[[#This Row],[ERASGP]]+MYRANKS_P[[#This Row],[WHIPSGP]]</f>
        <v>-2.9787146578806976</v>
      </c>
    </row>
    <row r="364" spans="1:24" x14ac:dyDescent="0.25">
      <c r="A364" s="7" t="s">
        <v>18247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Row],[W]]/3.03-VLOOKUP(MYRANKS_P[[#This Row],[POS]],ReplacementLevel_P[],COLUMN(ReplacementLevel_P[W]),FALSE)</f>
        <v>-2.5699339933993399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-1.9675318066157761</v>
      </c>
      <c r="V364" s="22">
        <f>((475+MYRANKS_P[[#This Row],[ER]])*9/(1192+MYRANKS_P[[#This Row],[IP]])-3.59)/-0.076-VLOOKUP(MYRANKS_P[[#This Row],[POS]],ReplacementLevel_P[],COLUMN(ReplacementLevel_P[ERA]),FALSE)</f>
        <v>0.89285468171245996</v>
      </c>
      <c r="W364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4" s="22">
        <f>MYRANKS_P[[#This Row],[WSGP]]+MYRANKS_P[[#This Row],[SVSGP]]+MYRANKS_P[[#This Row],[SOSGP]]+MYRANKS_P[[#This Row],[ERASGP]]+MYRANKS_P[[#This Row],[WHIPSGP]]</f>
        <v>-2.9795592906976363</v>
      </c>
    </row>
    <row r="365" spans="1:24" x14ac:dyDescent="0.25">
      <c r="A365" s="7" t="s">
        <v>20150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Row],[W]]/3.03-VLOOKUP(MYRANKS_P[[#This Row],[POS]],ReplacementLevel_P[],COLUMN(ReplacementLevel_P[W]),FALSE)</f>
        <v>-2.5699339933993399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-1.916641221374046</v>
      </c>
      <c r="V365" s="22">
        <f>((475+MYRANKS_P[[#This Row],[ER]])*9/(1192+MYRANKS_P[[#This Row],[IP]])-3.59)/-0.076-VLOOKUP(MYRANKS_P[[#This Row],[POS]],ReplacementLevel_P[],COLUMN(ReplacementLevel_P[ERA]),FALSE)</f>
        <v>0.89285468171245996</v>
      </c>
      <c r="W36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65" s="22">
        <f>MYRANKS_P[[#This Row],[WSGP]]+MYRANKS_P[[#This Row],[SVSGP]]+MYRANKS_P[[#This Row],[SOSGP]]+MYRANKS_P[[#This Row],[ERASGP]]+MYRANKS_P[[#This Row],[WHIPSGP]]</f>
        <v>-2.9832240791602183</v>
      </c>
    </row>
    <row r="366" spans="1:24" x14ac:dyDescent="0.25">
      <c r="A366" s="7" t="s">
        <v>20353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Row],[W]]/3.03-VLOOKUP(MYRANKS_P[[#This Row],[POS]],ReplacementLevel_P[],COLUMN(ReplacementLevel_P[W]),FALSE)</f>
        <v>-2.5699339933993399</v>
      </c>
      <c r="T366" s="22">
        <f>MYRANKS_P[[#This Row],[SV]]/9.95</f>
        <v>0</v>
      </c>
      <c r="U366" s="22">
        <f>MYRANKS_P[[#This Row],[SO]]/39.3-VLOOKUP(MYRANKS_P[[#This Row],[POS]],ReplacementLevel_P[],COLUMN(ReplacementLevel_P[SO]),FALSE)</f>
        <v>-2.0438676844783714</v>
      </c>
      <c r="V366" s="22">
        <f>((475+MYRANKS_P[[#This Row],[ER]])*9/(1192+MYRANKS_P[[#This Row],[IP]])-3.59)/-0.076-VLOOKUP(MYRANKS_P[[#This Row],[POS]],ReplacementLevel_P[],COLUMN(ReplacementLevel_P[ERA]),FALSE)</f>
        <v>0.89285468171245996</v>
      </c>
      <c r="W366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6" s="22">
        <f>MYRANKS_P[[#This Row],[WSGP]]+MYRANKS_P[[#This Row],[SVSGP]]+MYRANKS_P[[#This Row],[SOSGP]]+MYRANKS_P[[#This Row],[ERASGP]]+MYRANKS_P[[#This Row],[WHIPSGP]]</f>
        <v>-3.0013397948559191</v>
      </c>
    </row>
    <row r="367" spans="1:24" x14ac:dyDescent="0.25">
      <c r="A367" s="7" t="s">
        <v>20822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Row],[W]]/3.03-VLOOKUP(MYRANKS_P[[#This Row],[POS]],ReplacementLevel_P[],COLUMN(ReplacementLevel_P[W]),FALSE)</f>
        <v>-2.5699339933993399</v>
      </c>
      <c r="T367" s="22">
        <f>MYRANKS_P[[#This Row],[SV]]/9.95</f>
        <v>0</v>
      </c>
      <c r="U367" s="22">
        <f>MYRANKS_P[[#This Row],[SO]]/39.3-VLOOKUP(MYRANKS_P[[#This Row],[POS]],ReplacementLevel_P[],COLUMN(ReplacementLevel_P[SO]),FALSE)</f>
        <v>-2.0438676844783714</v>
      </c>
      <c r="V367" s="22">
        <f>((475+MYRANKS_P[[#This Row],[ER]])*9/(1192+MYRANKS_P[[#This Row],[IP]])-3.59)/-0.076-VLOOKUP(MYRANKS_P[[#This Row],[POS]],ReplacementLevel_P[],COLUMN(ReplacementLevel_P[ERA]),FALSE)</f>
        <v>0.89285468171245996</v>
      </c>
      <c r="W36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7" s="22">
        <f>MYRANKS_P[[#This Row],[WSGP]]+MYRANKS_P[[#This Row],[SVSGP]]+MYRANKS_P[[#This Row],[SOSGP]]+MYRANKS_P[[#This Row],[ERASGP]]+MYRANKS_P[[#This Row],[WHIPSGP]]</f>
        <v>-3.0013397948559191</v>
      </c>
    </row>
    <row r="368" spans="1:24" x14ac:dyDescent="0.25">
      <c r="A368" s="7" t="s">
        <v>20188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Row],[W]]/3.03-VLOOKUP(MYRANKS_P[[#This Row],[POS]],ReplacementLevel_P[],COLUMN(ReplacementLevel_P[W]),FALSE)</f>
        <v>-2.2399009900990099</v>
      </c>
      <c r="T368" s="22">
        <f>MYRANKS_P[[#This Row],[SV]]/9.95</f>
        <v>0</v>
      </c>
      <c r="U368" s="22">
        <f>MYRANKS_P[[#This Row],[SO]]/39.3-VLOOKUP(MYRANKS_P[[#This Row],[POS]],ReplacementLevel_P[],COLUMN(ReplacementLevel_P[SO]),FALSE)</f>
        <v>-1.8657506361323155</v>
      </c>
      <c r="V368" s="22">
        <f>((475+MYRANKS_P[[#This Row],[ER]])*9/(1192+MYRANKS_P[[#This Row],[IP]])-3.59)/-0.076-VLOOKUP(MYRANKS_P[[#This Row],[POS]],ReplacementLevel_P[],COLUMN(ReplacementLevel_P[ERA]),FALSE)</f>
        <v>0.508657513348586</v>
      </c>
      <c r="W368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68" s="22">
        <f>MYRANKS_P[[#This Row],[WSGP]]+MYRANKS_P[[#This Row],[SVSGP]]+MYRANKS_P[[#This Row],[SOSGP]]+MYRANKS_P[[#This Row],[ERASGP]]+MYRANKS_P[[#This Row],[WHIPSGP]]</f>
        <v>-3.0036285734302397</v>
      </c>
    </row>
    <row r="369" spans="1:24" x14ac:dyDescent="0.25">
      <c r="A369" s="7" t="s">
        <v>19365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Row],[W]]/3.03-VLOOKUP(MYRANKS_P[[#This Row],[POS]],ReplacementLevel_P[],COLUMN(ReplacementLevel_P[W]),FALSE)</f>
        <v>-2.5699339933993399</v>
      </c>
      <c r="T369" s="22">
        <f>MYRANKS_P[[#This Row],[SV]]/9.95</f>
        <v>0</v>
      </c>
      <c r="U369" s="22">
        <f>MYRANKS_P[[#This Row],[SO]]/39.3-VLOOKUP(MYRANKS_P[[#This Row],[POS]],ReplacementLevel_P[],COLUMN(ReplacementLevel_P[SO]),FALSE)</f>
        <v>-1.9929770992366413</v>
      </c>
      <c r="V369" s="22">
        <f>((475+MYRANKS_P[[#This Row],[ER]])*9/(1192+MYRANKS_P[[#This Row],[IP]])-3.59)/-0.076-VLOOKUP(MYRANKS_P[[#This Row],[POS]],ReplacementLevel_P[],COLUMN(ReplacementLevel_P[ERA]),FALSE)</f>
        <v>0.89285468171245996</v>
      </c>
      <c r="W36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9" s="22">
        <f>MYRANKS_P[[#This Row],[WSGP]]+MYRANKS_P[[#This Row],[SVSGP]]+MYRANKS_P[[#This Row],[SOSGP]]+MYRANKS_P[[#This Row],[ERASGP]]+MYRANKS_P[[#This Row],[WHIPSGP]]</f>
        <v>-3.0050045833185011</v>
      </c>
    </row>
    <row r="370" spans="1:24" x14ac:dyDescent="0.25">
      <c r="A370" s="7" t="s">
        <v>19959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Row],[W]]/3.03-VLOOKUP(MYRANKS_P[[#This Row],[POS]],ReplacementLevel_P[],COLUMN(ReplacementLevel_P[W]),FALSE)</f>
        <v>-2.5699339933993399</v>
      </c>
      <c r="T370" s="22">
        <f>MYRANKS_P[[#This Row],[SV]]/9.95</f>
        <v>0</v>
      </c>
      <c r="U370" s="22">
        <f>MYRANKS_P[[#This Row],[SO]]/39.3-VLOOKUP(MYRANKS_P[[#This Row],[POS]],ReplacementLevel_P[],COLUMN(ReplacementLevel_P[SO]),FALSE)</f>
        <v>-1.916641221374046</v>
      </c>
      <c r="V370" s="22">
        <f>((475+MYRANKS_P[[#This Row],[ER]])*9/(1192+MYRANKS_P[[#This Row],[IP]])-3.59)/-0.076-VLOOKUP(MYRANKS_P[[#This Row],[POS]],ReplacementLevel_P[],COLUMN(ReplacementLevel_P[ERA]),FALSE)</f>
        <v>0.79531784005468098</v>
      </c>
      <c r="W370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370" s="22">
        <f>MYRANKS_P[[#This Row],[WSGP]]+MYRANKS_P[[#This Row],[SVSGP]]+MYRANKS_P[[#This Row],[SOSGP]]+MYRANKS_P[[#This Row],[ERASGP]]+MYRANKS_P[[#This Row],[WHIPSGP]]</f>
        <v>-3.0082270716884008</v>
      </c>
    </row>
    <row r="371" spans="1:24" x14ac:dyDescent="0.25">
      <c r="A371" s="7" t="s">
        <v>17078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Row],[W]]/3.03-VLOOKUP(MYRANKS_P[[#This Row],[POS]],ReplacementLevel_P[],COLUMN(ReplacementLevel_P[W]),FALSE)</f>
        <v>-2.5699339933993399</v>
      </c>
      <c r="T371" s="22">
        <f>MYRANKS_P[[#This Row],[SV]]/9.95</f>
        <v>0</v>
      </c>
      <c r="U371" s="22">
        <f>MYRANKS_P[[#This Row],[SO]]/39.3-VLOOKUP(MYRANKS_P[[#This Row],[POS]],ReplacementLevel_P[],COLUMN(ReplacementLevel_P[SO]),FALSE)</f>
        <v>-1.9675318066157761</v>
      </c>
      <c r="V371" s="22">
        <f>((475+MYRANKS_P[[#This Row],[ER]])*9/(1192+MYRANKS_P[[#This Row],[IP]])-3.59)/-0.076-VLOOKUP(MYRANKS_P[[#This Row],[POS]],ReplacementLevel_P[],COLUMN(ReplacementLevel_P[ERA]),FALSE)</f>
        <v>0.89143882433355937</v>
      </c>
      <c r="W371" s="22">
        <f>((1466+MYRANKS_P[[#This Row],[BB]]+MYRANKS_P[[#This Row],[H]])/(1192+MYRANKS_P[[#This Row],[IP]])-1.23)/-0.015-VLOOKUP(MYRANKS_P[[#This Row],[POS]],ReplacementLevel_P[],COLUMN(ReplacementLevel_P[WHIP]),FALSE)</f>
        <v>0.62891774891774255</v>
      </c>
      <c r="X371" s="22">
        <f>MYRANKS_P[[#This Row],[WSGP]]+MYRANKS_P[[#This Row],[SVSGP]]+MYRANKS_P[[#This Row],[SOSGP]]+MYRANKS_P[[#This Row],[ERASGP]]+MYRANKS_P[[#This Row],[WHIPSGP]]</f>
        <v>-3.0171092267638144</v>
      </c>
    </row>
    <row r="372" spans="1:24" x14ac:dyDescent="0.25">
      <c r="A372" s="7" t="s">
        <v>19646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Row],[W]]/3.03-VLOOKUP(MYRANKS_P[[#This Row],[POS]],ReplacementLevel_P[],COLUMN(ReplacementLevel_P[W]),FALSE)</f>
        <v>-2.5699339933993399</v>
      </c>
      <c r="T372" s="22">
        <f>MYRANKS_P[[#This Row],[SV]]/9.95</f>
        <v>0</v>
      </c>
      <c r="U372" s="22">
        <f>MYRANKS_P[[#This Row],[SO]]/39.3-VLOOKUP(MYRANKS_P[[#This Row],[POS]],ReplacementLevel_P[],COLUMN(ReplacementLevel_P[SO]),FALSE)</f>
        <v>-1.916641221374046</v>
      </c>
      <c r="V372" s="22">
        <f>((475+MYRANKS_P[[#This Row],[ER]])*9/(1192+MYRANKS_P[[#This Row],[IP]])-3.59)/-0.076-VLOOKUP(MYRANKS_P[[#This Row],[POS]],ReplacementLevel_P[],COLUMN(ReplacementLevel_P[ERA]),FALSE)</f>
        <v>0.81509129967776395</v>
      </c>
      <c r="W372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2" s="22">
        <f>MYRANKS_P[[#This Row],[WSGP]]+MYRANKS_P[[#This Row],[SVSGP]]+MYRANKS_P[[#This Row],[SOSGP]]+MYRANKS_P[[#This Row],[ERASGP]]+MYRANKS_P[[#This Row],[WHIPSGP]]</f>
        <v>-3.02277643210242</v>
      </c>
    </row>
    <row r="373" spans="1:24" x14ac:dyDescent="0.25">
      <c r="A373" s="7" t="s">
        <v>20309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Row],[W]]/3.03-VLOOKUP(MYRANKS_P[[#This Row],[POS]],ReplacementLevel_P[],COLUMN(ReplacementLevel_P[W]),FALSE)</f>
        <v>-2.5699339933993399</v>
      </c>
      <c r="T373" s="22">
        <f>MYRANKS_P[[#This Row],[SV]]/9.95</f>
        <v>0</v>
      </c>
      <c r="U373" s="22">
        <f>MYRANKS_P[[#This Row],[SO]]/39.3-VLOOKUP(MYRANKS_P[[#This Row],[POS]],ReplacementLevel_P[],COLUMN(ReplacementLevel_P[SO]),FALSE)</f>
        <v>-1.916641221374046</v>
      </c>
      <c r="V373" s="22">
        <f>((475+MYRANKS_P[[#This Row],[ER]])*9/(1192+MYRANKS_P[[#This Row],[IP]])-3.59)/-0.076-VLOOKUP(MYRANKS_P[[#This Row],[POS]],ReplacementLevel_P[],COLUMN(ReplacementLevel_P[ERA]),FALSE)</f>
        <v>0.81509129967776395</v>
      </c>
      <c r="W373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3" s="22">
        <f>MYRANKS_P[[#This Row],[WSGP]]+MYRANKS_P[[#This Row],[SVSGP]]+MYRANKS_P[[#This Row],[SOSGP]]+MYRANKS_P[[#This Row],[ERASGP]]+MYRANKS_P[[#This Row],[WHIPSGP]]</f>
        <v>-3.02277643210242</v>
      </c>
    </row>
    <row r="374" spans="1:24" x14ac:dyDescent="0.25">
      <c r="A374" s="7" t="s">
        <v>20723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Row],[W]]/3.03-VLOOKUP(MYRANKS_P[[#This Row],[POS]],ReplacementLevel_P[],COLUMN(ReplacementLevel_P[W]),FALSE)</f>
        <v>-2.5699339933993399</v>
      </c>
      <c r="T374" s="22">
        <f>MYRANKS_P[[#This Row],[SV]]/9.95</f>
        <v>0</v>
      </c>
      <c r="U374" s="22">
        <f>MYRANKS_P[[#This Row],[SO]]/39.3-VLOOKUP(MYRANKS_P[[#This Row],[POS]],ReplacementLevel_P[],COLUMN(ReplacementLevel_P[SO]),FALSE)</f>
        <v>-1.9675318066157761</v>
      </c>
      <c r="V374" s="22">
        <f>((475+MYRANKS_P[[#This Row],[ER]])*9/(1192+MYRANKS_P[[#This Row],[IP]])-3.59)/-0.076-VLOOKUP(MYRANKS_P[[#This Row],[POS]],ReplacementLevel_P[],COLUMN(ReplacementLevel_P[ERA]),FALSE)</f>
        <v>0.91097560975609471</v>
      </c>
      <c r="W374" s="22">
        <f>((1466+MYRANKS_P[[#This Row],[BB]]+MYRANKS_P[[#This Row],[H]])/(1192+MYRANKS_P[[#This Row],[IP]])-1.23)/-0.015-VLOOKUP(MYRANKS_P[[#This Row],[POS]],ReplacementLevel_P[],COLUMN(ReplacementLevel_P[WHIP]),FALSE)</f>
        <v>0.60357723577235745</v>
      </c>
      <c r="X374" s="22">
        <f>MYRANKS_P[[#This Row],[WSGP]]+MYRANKS_P[[#This Row],[SVSGP]]+MYRANKS_P[[#This Row],[SOSGP]]+MYRANKS_P[[#This Row],[ERASGP]]+MYRANKS_P[[#This Row],[WHIPSGP]]</f>
        <v>-3.0229129544866646</v>
      </c>
    </row>
    <row r="375" spans="1:24" x14ac:dyDescent="0.25">
      <c r="A375" s="7" t="s">
        <v>17045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Row],[W]]/3.03-VLOOKUP(MYRANKS_P[[#This Row],[POS]],ReplacementLevel_P[],COLUMN(ReplacementLevel_P[W]),FALSE)</f>
        <v>-2.5699339933993399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-2.1202035623409672</v>
      </c>
      <c r="V375" s="22">
        <f>((475+MYRANKS_P[[#This Row],[ER]])*9/(1192+MYRANKS_P[[#This Row],[IP]])-3.59)/-0.076-VLOOKUP(MYRANKS_P[[#This Row],[POS]],ReplacementLevel_P[],COLUMN(ReplacementLevel_P[ERA]),FALSE)</f>
        <v>0.89285468171245996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75" s="22">
        <f>MYRANKS_P[[#This Row],[WSGP]]+MYRANKS_P[[#This Row],[SVSGP]]+MYRANKS_P[[#This Row],[SOSGP]]+MYRANKS_P[[#This Row],[ERASGP]]+MYRANKS_P[[#This Row],[WHIPSGP]]</f>
        <v>-3.0231202990142165</v>
      </c>
    </row>
    <row r="376" spans="1:24" x14ac:dyDescent="0.25">
      <c r="A376" s="7" t="s">
        <v>18897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Row],[W]]/3.03-VLOOKUP(MYRANKS_P[[#This Row],[POS]],ReplacementLevel_P[],COLUMN(ReplacementLevel_P[W]),FALSE)</f>
        <v>-2.2399009900990099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-1.6876335877862596</v>
      </c>
      <c r="V376" s="22">
        <f>((475+MYRANKS_P[[#This Row],[ER]])*9/(1192+MYRANKS_P[[#This Row],[IP]])-3.59)/-0.076-VLOOKUP(MYRANKS_P[[#This Row],[POS]],ReplacementLevel_P[],COLUMN(ReplacementLevel_P[ERA]),FALSE)</f>
        <v>0.508657513348586</v>
      </c>
      <c r="W376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376" s="22">
        <f>MYRANKS_P[[#This Row],[WSGP]]+MYRANKS_P[[#This Row],[SVSGP]]+MYRANKS_P[[#This Row],[SOSGP]]+MYRANKS_P[[#This Row],[ERASGP]]+MYRANKS_P[[#This Row],[WHIPSGP]]</f>
        <v>-3.0402189861684579</v>
      </c>
    </row>
    <row r="377" spans="1:24" x14ac:dyDescent="0.25">
      <c r="A377" s="7" t="s">
        <v>18413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Row],[W]]/3.03-VLOOKUP(MYRANKS_P[[#This Row],[POS]],ReplacementLevel_P[],COLUMN(ReplacementLevel_P[W]),FALSE)</f>
        <v>-2.5699339933993399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-1.7385241730279899</v>
      </c>
      <c r="V377" s="22">
        <f>((475+MYRANKS_P[[#This Row],[ER]])*9/(1192+MYRANKS_P[[#This Row],[IP]])-3.59)/-0.076-VLOOKUP(MYRANKS_P[[#This Row],[POS]],ReplacementLevel_P[],COLUMN(ReplacementLevel_P[ERA]),FALSE)</f>
        <v>0.75690067980674502</v>
      </c>
      <c r="W377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77" s="22">
        <f>MYRANKS_P[[#This Row],[WSGP]]+MYRANKS_P[[#This Row],[SVSGP]]+MYRANKS_P[[#This Row],[SOSGP]]+MYRANKS_P[[#This Row],[ERASGP]]+MYRANKS_P[[#This Row],[WHIPSGP]]</f>
        <v>-3.0436127262631576</v>
      </c>
    </row>
    <row r="378" spans="1:24" x14ac:dyDescent="0.25">
      <c r="A378" s="7" t="s">
        <v>17166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Row],[W]]/3.03-VLOOKUP(MYRANKS_P[[#This Row],[POS]],ReplacementLevel_P[],COLUMN(ReplacementLevel_P[W]),FALSE)</f>
        <v>-1.2498019801980196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-1.3313994910941476</v>
      </c>
      <c r="V378" s="22">
        <f>((475+MYRANKS_P[[#This Row],[ER]])*9/(1192+MYRANKS_P[[#This Row],[IP]])-3.59)/-0.076-VLOOKUP(MYRANKS_P[[#This Row],[POS]],ReplacementLevel_P[],COLUMN(ReplacementLevel_P[ERA]),FALSE)</f>
        <v>-0.58430099312452366</v>
      </c>
      <c r="W378" s="22">
        <f>((1466+MYRANKS_P[[#This Row],[BB]]+MYRANKS_P[[#This Row],[H]])/(1192+MYRANKS_P[[#This Row],[IP]])-1.23)/-0.015-VLOOKUP(MYRANKS_P[[#This Row],[POS]],ReplacementLevel_P[],COLUMN(ReplacementLevel_P[WHIP]),FALSE)</f>
        <v>0.11962312197606528</v>
      </c>
      <c r="X378" s="22">
        <f>MYRANKS_P[[#This Row],[WSGP]]+MYRANKS_P[[#This Row],[SVSGP]]+MYRANKS_P[[#This Row],[SOSGP]]+MYRANKS_P[[#This Row],[ERASGP]]+MYRANKS_P[[#This Row],[WHIPSGP]]</f>
        <v>-3.0458793424406254</v>
      </c>
    </row>
    <row r="379" spans="1:24" x14ac:dyDescent="0.25">
      <c r="A379" s="7" t="s">
        <v>18132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Row],[W]]/3.03-VLOOKUP(MYRANKS_P[[#This Row],[POS]],ReplacementLevel_P[],COLUMN(ReplacementLevel_P[W]),FALSE)</f>
        <v>-2.5699339933993399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-1.8911959287531808</v>
      </c>
      <c r="V379" s="22">
        <f>((475+MYRANKS_P[[#This Row],[ER]])*9/(1192+MYRANKS_P[[#This Row],[IP]])-3.59)/-0.076-VLOOKUP(MYRANKS_P[[#This Row],[POS]],ReplacementLevel_P[],COLUMN(ReplacementLevel_P[ERA]),FALSE)</f>
        <v>0.79594711000086094</v>
      </c>
      <c r="W37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79" s="22">
        <f>MYRANKS_P[[#This Row],[WSGP]]+MYRANKS_P[[#This Row],[SVSGP]]+MYRANKS_P[[#This Row],[SOSGP]]+MYRANKS_P[[#This Row],[ERASGP]]+MYRANKS_P[[#This Row],[WHIPSGP]]</f>
        <v>-3.0546863582509527</v>
      </c>
    </row>
    <row r="380" spans="1:24" x14ac:dyDescent="0.25">
      <c r="A380" s="7" t="s">
        <v>20586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Row],[W]]/3.03-VLOOKUP(MYRANKS_P[[#This Row],[POS]],ReplacementLevel_P[],COLUMN(ReplacementLevel_P[W]),FALSE)</f>
        <v>-2.5699339933993399</v>
      </c>
      <c r="T380" s="22">
        <f>MYRANKS_P[[#This Row],[SV]]/9.95</f>
        <v>0</v>
      </c>
      <c r="U380" s="22">
        <f>MYRANKS_P[[#This Row],[SO]]/39.3-VLOOKUP(MYRANKS_P[[#This Row],[POS]],ReplacementLevel_P[],COLUMN(ReplacementLevel_P[SO]),FALSE)</f>
        <v>-2.0184223918575066</v>
      </c>
      <c r="V380" s="22">
        <f>((475+MYRANKS_P[[#This Row],[ER]])*9/(1192+MYRANKS_P[[#This Row],[IP]])-3.59)/-0.076-VLOOKUP(MYRANKS_P[[#This Row],[POS]],ReplacementLevel_P[],COLUMN(ReplacementLevel_P[ERA]),FALSE)</f>
        <v>0.79594711000086094</v>
      </c>
      <c r="W380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0" s="22">
        <f>MYRANKS_P[[#This Row],[WSGP]]+MYRANKS_P[[#This Row],[SVSGP]]+MYRANKS_P[[#This Row],[SOSGP]]+MYRANKS_P[[#This Row],[ERASGP]]+MYRANKS_P[[#This Row],[WHIPSGP]]</f>
        <v>-3.0728020739466526</v>
      </c>
    </row>
    <row r="381" spans="1:24" x14ac:dyDescent="0.25">
      <c r="A381" s="7" t="s">
        <v>20795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Row],[W]]/3.03-VLOOKUP(MYRANKS_P[[#This Row],[POS]],ReplacementLevel_P[],COLUMN(ReplacementLevel_P[W]),FALSE)</f>
        <v>-2.5699339933993399</v>
      </c>
      <c r="T381" s="22">
        <f>MYRANKS_P[[#This Row],[SV]]/9.95</f>
        <v>0</v>
      </c>
      <c r="U381" s="22">
        <f>MYRANKS_P[[#This Row],[SO]]/39.3-VLOOKUP(MYRANKS_P[[#This Row],[POS]],ReplacementLevel_P[],COLUMN(ReplacementLevel_P[SO]),FALSE)</f>
        <v>-1.916641221374046</v>
      </c>
      <c r="V381" s="22">
        <f>((475+MYRANKS_P[[#This Row],[ER]])*9/(1192+MYRANKS_P[[#This Row],[IP]])-3.59)/-0.076-VLOOKUP(MYRANKS_P[[#This Row],[POS]],ReplacementLevel_P[],COLUMN(ReplacementLevel_P[ERA]),FALSE)</f>
        <v>0.81509129967776395</v>
      </c>
      <c r="W381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381" s="22">
        <f>MYRANKS_P[[#This Row],[WSGP]]+MYRANKS_P[[#This Row],[SVSGP]]+MYRANKS_P[[#This Row],[SOSGP]]+MYRANKS_P[[#This Row],[ERASGP]]+MYRANKS_P[[#This Row],[WHIPSGP]]</f>
        <v>-3.0771982008099035</v>
      </c>
    </row>
    <row r="382" spans="1:24" x14ac:dyDescent="0.25">
      <c r="A382" s="7" t="s">
        <v>19569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Row],[W]]/3.03-VLOOKUP(MYRANKS_P[[#This Row],[POS]],ReplacementLevel_P[],COLUMN(ReplacementLevel_P[W]),FALSE)</f>
        <v>-1.9098679867986799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-1.5095165394402037</v>
      </c>
      <c r="V382" s="22">
        <f>((475+MYRANKS_P[[#This Row],[ER]])*9/(1192+MYRANKS_P[[#This Row],[IP]])-3.59)/-0.076-VLOOKUP(MYRANKS_P[[#This Row],[POS]],ReplacementLevel_P[],COLUMN(ReplacementLevel_P[ERA]),FALSE)</f>
        <v>0.17460307538442221</v>
      </c>
      <c r="W382" s="22">
        <f>((1466+MYRANKS_P[[#This Row],[BB]]+MYRANKS_P[[#This Row],[H]])/(1192+MYRANKS_P[[#This Row],[IP]])-1.23)/-0.015-VLOOKUP(MYRANKS_P[[#This Row],[POS]],ReplacementLevel_P[],COLUMN(ReplacementLevel_P[WHIP]),FALSE)</f>
        <v>0.16688308260754281</v>
      </c>
      <c r="X382" s="22">
        <f>MYRANKS_P[[#This Row],[WSGP]]+MYRANKS_P[[#This Row],[SVSGP]]+MYRANKS_P[[#This Row],[SOSGP]]+MYRANKS_P[[#This Row],[ERASGP]]+MYRANKS_P[[#This Row],[WHIPSGP]]</f>
        <v>-3.0778983682469185</v>
      </c>
    </row>
    <row r="383" spans="1:24" x14ac:dyDescent="0.25">
      <c r="A383" s="7" t="s">
        <v>19886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Row],[W]]/3.03-VLOOKUP(MYRANKS_P[[#This Row],[POS]],ReplacementLevel_P[],COLUMN(ReplacementLevel_P[W]),FALSE)</f>
        <v>-2.5699339933993399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-1.7130788804071249</v>
      </c>
      <c r="V383" s="22">
        <f>((475+MYRANKS_P[[#This Row],[ER]])*9/(1192+MYRANKS_P[[#This Row],[IP]])-3.59)/-0.076-VLOOKUP(MYRANKS_P[[#This Row],[POS]],ReplacementLevel_P[],COLUMN(ReplacementLevel_P[ERA]),FALSE)</f>
        <v>0.77623442250867281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0.42814212096555848</v>
      </c>
      <c r="X383" s="22">
        <f>MYRANKS_P[[#This Row],[WSGP]]+MYRANKS_P[[#This Row],[SVSGP]]+MYRANKS_P[[#This Row],[SOSGP]]+MYRANKS_P[[#This Row],[ERASGP]]+MYRANKS_P[[#This Row],[WHIPSGP]]</f>
        <v>-3.0786363303322331</v>
      </c>
    </row>
    <row r="384" spans="1:24" x14ac:dyDescent="0.25">
      <c r="A384" s="7" t="s">
        <v>19779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Row],[W]]/3.03-VLOOKUP(MYRANKS_P[[#This Row],[POS]],ReplacementLevel_P[],COLUMN(ReplacementLevel_P[W]),FALSE)</f>
        <v>-2.5699339933993399</v>
      </c>
      <c r="T384" s="22">
        <f>MYRANKS_P[[#This Row],[SV]]/9.95</f>
        <v>0</v>
      </c>
      <c r="U384" s="22">
        <f>MYRANKS_P[[#This Row],[SO]]/39.3-VLOOKUP(MYRANKS_P[[#This Row],[POS]],ReplacementLevel_P[],COLUMN(ReplacementLevel_P[SO]),FALSE)</f>
        <v>-1.8657506361323155</v>
      </c>
      <c r="V384" s="22">
        <f>((475+MYRANKS_P[[#This Row],[ER]])*9/(1192+MYRANKS_P[[#This Row],[IP]])-3.59)/-0.076-VLOOKUP(MYRANKS_P[[#This Row],[POS]],ReplacementLevel_P[],COLUMN(ReplacementLevel_P[ERA]),FALSE)</f>
        <v>0.79594711000086094</v>
      </c>
      <c r="W38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84" s="22">
        <f>MYRANKS_P[[#This Row],[WSGP]]+MYRANKS_P[[#This Row],[SVSGP]]+MYRANKS_P[[#This Row],[SOSGP]]+MYRANKS_P[[#This Row],[ERASGP]]+MYRANKS_P[[#This Row],[WHIPSGP]]</f>
        <v>-3.0837964393343995</v>
      </c>
    </row>
    <row r="385" spans="1:24" x14ac:dyDescent="0.25">
      <c r="A385" s="7" t="s">
        <v>17268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Row],[W]]/3.03-VLOOKUP(MYRANKS_P[[#This Row],[POS]],ReplacementLevel_P[],COLUMN(ReplacementLevel_P[W]),FALSE)</f>
        <v>-2.2399009900990099</v>
      </c>
      <c r="T385" s="22">
        <f>MYRANKS_P[[#This Row],[SV]]/9.95</f>
        <v>0</v>
      </c>
      <c r="U385" s="22">
        <f>MYRANKS_P[[#This Row],[SO]]/39.3-VLOOKUP(MYRANKS_P[[#This Row],[POS]],ReplacementLevel_P[],COLUMN(ReplacementLevel_P[SO]),FALSE)</f>
        <v>-1.8403053435114505</v>
      </c>
      <c r="V385" s="22">
        <f>((475+MYRANKS_P[[#This Row],[ER]])*9/(1192+MYRANKS_P[[#This Row],[IP]])-3.59)/-0.076-VLOOKUP(MYRANKS_P[[#This Row],[POS]],ReplacementLevel_P[],COLUMN(ReplacementLevel_P[ERA]),FALSE)</f>
        <v>0.508657513348586</v>
      </c>
      <c r="W38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385" s="22">
        <f>MYRANKS_P[[#This Row],[WSGP]]+MYRANKS_P[[#This Row],[SVSGP]]+MYRANKS_P[[#This Row],[SOSGP]]+MYRANKS_P[[#This Row],[ERASGP]]+MYRANKS_P[[#This Row],[WHIPSGP]]</f>
        <v>-3.0855370113515117</v>
      </c>
    </row>
    <row r="386" spans="1:24" x14ac:dyDescent="0.25">
      <c r="A386" s="7" t="s">
        <v>19789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Row],[W]]/3.03-VLOOKUP(MYRANKS_P[[#This Row],[POS]],ReplacementLevel_P[],COLUMN(ReplacementLevel_P[W]),FALSE)</f>
        <v>-2.5699339933993399</v>
      </c>
      <c r="T386" s="22">
        <f>MYRANKS_P[[#This Row],[SV]]/9.95</f>
        <v>0</v>
      </c>
      <c r="U386" s="22">
        <f>MYRANKS_P[[#This Row],[SO]]/39.3-VLOOKUP(MYRANKS_P[[#This Row],[POS]],ReplacementLevel_P[],COLUMN(ReplacementLevel_P[SO]),FALSE)</f>
        <v>-1.7894147582697202</v>
      </c>
      <c r="V386" s="22">
        <f>((475+MYRANKS_P[[#This Row],[ER]])*9/(1192+MYRANKS_P[[#This Row],[IP]])-3.59)/-0.076-VLOOKUP(MYRANKS_P[[#This Row],[POS]],ReplacementLevel_P[],COLUMN(ReplacementLevel_P[ERA]),FALSE)</f>
        <v>0.75690067980674502</v>
      </c>
      <c r="W3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86" s="22">
        <f>MYRANKS_P[[#This Row],[WSGP]]+MYRANKS_P[[#This Row],[SVSGP]]+MYRANKS_P[[#This Row],[SOSGP]]+MYRANKS_P[[#This Row],[ERASGP]]+MYRANKS_P[[#This Row],[WHIPSGP]]</f>
        <v>-3.0945033115048881</v>
      </c>
    </row>
    <row r="387" spans="1:24" x14ac:dyDescent="0.25">
      <c r="A387" s="7" t="s">
        <v>17573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Row],[W]]/3.03-VLOOKUP(MYRANKS_P[[#This Row],[POS]],ReplacementLevel_P[],COLUMN(ReplacementLevel_P[W]),FALSE)</f>
        <v>-2.5699339933993399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-2.0438676844783714</v>
      </c>
      <c r="V387" s="22">
        <f>((475+MYRANKS_P[[#This Row],[ER]])*9/(1192+MYRANKS_P[[#This Row],[IP]])-3.59)/-0.076-VLOOKUP(MYRANKS_P[[#This Row],[POS]],ReplacementLevel_P[],COLUMN(ReplacementLevel_P[ERA]),FALSE)</f>
        <v>0.79594711000086094</v>
      </c>
      <c r="W38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7" s="22">
        <f>MYRANKS_P[[#This Row],[WSGP]]+MYRANKS_P[[#This Row],[SVSGP]]+MYRANKS_P[[#This Row],[SOSGP]]+MYRANKS_P[[#This Row],[ERASGP]]+MYRANKS_P[[#This Row],[WHIPSGP]]</f>
        <v>-3.0982473665675183</v>
      </c>
    </row>
    <row r="388" spans="1:24" x14ac:dyDescent="0.25">
      <c r="A388" s="7" t="s">
        <v>20395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Row],[W]]/3.03-VLOOKUP(MYRANKS_P[[#This Row],[POS]],ReplacementLevel_P[],COLUMN(ReplacementLevel_P[W]),FALSE)</f>
        <v>-2.5699339933993399</v>
      </c>
      <c r="T388" s="22">
        <f>MYRANKS_P[[#This Row],[SV]]/9.95</f>
        <v>0</v>
      </c>
      <c r="U388" s="22">
        <f>MYRANKS_P[[#This Row],[SO]]/39.3-VLOOKUP(MYRANKS_P[[#This Row],[POS]],ReplacementLevel_P[],COLUMN(ReplacementLevel_P[SO]),FALSE)</f>
        <v>-2.0438676844783714</v>
      </c>
      <c r="V388" s="22">
        <f>((475+MYRANKS_P[[#This Row],[ER]])*9/(1192+MYRANKS_P[[#This Row],[IP]])-3.59)/-0.076-VLOOKUP(MYRANKS_P[[#This Row],[POS]],ReplacementLevel_P[],COLUMN(ReplacementLevel_P[ERA]),FALSE)</f>
        <v>0.79594711000086094</v>
      </c>
      <c r="W38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8" s="22">
        <f>MYRANKS_P[[#This Row],[WSGP]]+MYRANKS_P[[#This Row],[SVSGP]]+MYRANKS_P[[#This Row],[SOSGP]]+MYRANKS_P[[#This Row],[ERASGP]]+MYRANKS_P[[#This Row],[WHIPSGP]]</f>
        <v>-3.0982473665675183</v>
      </c>
    </row>
    <row r="389" spans="1:24" x14ac:dyDescent="0.25">
      <c r="A389" s="7" t="s">
        <v>17964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Row],[W]]/3.03-VLOOKUP(MYRANKS_P[[#This Row],[POS]],ReplacementLevel_P[],COLUMN(ReplacementLevel_P[W]),FALSE)</f>
        <v>-2.2399009900990099</v>
      </c>
      <c r="T389" s="22">
        <f>MYRANKS_P[[#This Row],[SV]]/9.95</f>
        <v>0</v>
      </c>
      <c r="U389" s="22">
        <f>MYRANKS_P[[#This Row],[SO]]/39.3-VLOOKUP(MYRANKS_P[[#This Row],[POS]],ReplacementLevel_P[],COLUMN(ReplacementLevel_P[SO]),FALSE)</f>
        <v>-1.9675318066157761</v>
      </c>
      <c r="V389" s="22">
        <f>((475+MYRANKS_P[[#This Row],[ER]])*9/(1192+MYRANKS_P[[#This Row],[IP]])-3.59)/-0.076-VLOOKUP(MYRANKS_P[[#This Row],[POS]],ReplacementLevel_P[],COLUMN(ReplacementLevel_P[ERA]),FALSE)</f>
        <v>0.508657513348586</v>
      </c>
      <c r="W389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89" s="22">
        <f>MYRANKS_P[[#This Row],[WSGP]]+MYRANKS_P[[#This Row],[SVSGP]]+MYRANKS_P[[#This Row],[SOSGP]]+MYRANKS_P[[#This Row],[ERASGP]]+MYRANKS_P[[#This Row],[WHIPSGP]]</f>
        <v>-3.1054097439136998</v>
      </c>
    </row>
    <row r="390" spans="1:24" x14ac:dyDescent="0.25">
      <c r="A390" s="7" t="s">
        <v>19373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Row],[W]]/3.03-VLOOKUP(MYRANKS_P[[#This Row],[POS]],ReplacementLevel_P[],COLUMN(ReplacementLevel_P[W]),FALSE)</f>
        <v>-2.5699339933993399</v>
      </c>
      <c r="T390" s="22">
        <f>MYRANKS_P[[#This Row],[SV]]/9.95</f>
        <v>0</v>
      </c>
      <c r="U390" s="22">
        <f>MYRANKS_P[[#This Row],[SO]]/39.3-VLOOKUP(MYRANKS_P[[#This Row],[POS]],ReplacementLevel_P[],COLUMN(ReplacementLevel_P[SO]),FALSE)</f>
        <v>-1.8911959287531808</v>
      </c>
      <c r="V390" s="22">
        <f>((475+MYRANKS_P[[#This Row],[ER]])*9/(1192+MYRANKS_P[[#This Row],[IP]])-3.59)/-0.076-VLOOKUP(MYRANKS_P[[#This Row],[POS]],ReplacementLevel_P[],COLUMN(ReplacementLevel_P[ERA]),FALSE)</f>
        <v>0.79594711000086094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90" s="22">
        <f>MYRANKS_P[[#This Row],[WSGP]]+MYRANKS_P[[#This Row],[SVSGP]]+MYRANKS_P[[#This Row],[SOSGP]]+MYRANKS_P[[#This Row],[ERASGP]]+MYRANKS_P[[#This Row],[WHIPSGP]]</f>
        <v>-3.1092417319552652</v>
      </c>
    </row>
    <row r="391" spans="1:24" x14ac:dyDescent="0.25">
      <c r="A391" s="7" t="s">
        <v>17614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Row],[W]]/3.03-VLOOKUP(MYRANKS_P[[#This Row],[POS]],ReplacementLevel_P[],COLUMN(ReplacementLevel_P[W]),FALSE)</f>
        <v>-2.5699339933993399</v>
      </c>
      <c r="T391" s="22">
        <f>MYRANKS_P[[#This Row],[SV]]/9.95</f>
        <v>0</v>
      </c>
      <c r="U391" s="22">
        <f>MYRANKS_P[[#This Row],[SO]]/39.3-VLOOKUP(MYRANKS_P[[#This Row],[POS]],ReplacementLevel_P[],COLUMN(ReplacementLevel_P[SO]),FALSE)</f>
        <v>-2.0438676844783714</v>
      </c>
      <c r="V391" s="22">
        <f>((475+MYRANKS_P[[#This Row],[ER]])*9/(1192+MYRANKS_P[[#This Row],[IP]])-3.59)/-0.076-VLOOKUP(MYRANKS_P[[#This Row],[POS]],ReplacementLevel_P[],COLUMN(ReplacementLevel_P[ERA]),FALSE)</f>
        <v>0.89285468171245996</v>
      </c>
      <c r="W39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1" s="22">
        <f>MYRANKS_P[[#This Row],[WSGP]]+MYRANKS_P[[#This Row],[SVSGP]]+MYRANKS_P[[#This Row],[SOSGP]]+MYRANKS_P[[#This Row],[ERASGP]]+MYRANKS_P[[#This Row],[WHIPSGP]]</f>
        <v>-3.1104505422645441</v>
      </c>
    </row>
    <row r="392" spans="1:24" x14ac:dyDescent="0.25">
      <c r="A392" s="7" t="s">
        <v>17111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Row],[W]]/3.03-VLOOKUP(MYRANKS_P[[#This Row],[POS]],ReplacementLevel_P[],COLUMN(ReplacementLevel_P[W]),FALSE)</f>
        <v>-2.5699339933993399</v>
      </c>
      <c r="T392" s="22">
        <f>MYRANKS_P[[#This Row],[SV]]/9.95</f>
        <v>0.30150753768844224</v>
      </c>
      <c r="U392" s="22">
        <f>MYRANKS_P[[#This Row],[SO]]/39.3-VLOOKUP(MYRANKS_P[[#This Row],[POS]],ReplacementLevel_P[],COLUMN(ReplacementLevel_P[SO]),FALSE)</f>
        <v>-1.7639694656488549</v>
      </c>
      <c r="V392" s="22">
        <f>((475+MYRANKS_P[[#This Row],[ER]])*9/(1192+MYRANKS_P[[#This Row],[IP]])-3.59)/-0.076-VLOOKUP(MYRANKS_P[[#This Row],[POS]],ReplacementLevel_P[],COLUMN(ReplacementLevel_P[ERA]),FALSE)</f>
        <v>0.622533560622199</v>
      </c>
      <c r="W392" s="22">
        <f>((1466+MYRANKS_P[[#This Row],[BB]]+MYRANKS_P[[#This Row],[H]])/(1192+MYRANKS_P[[#This Row],[IP]])-1.23)/-0.015-VLOOKUP(MYRANKS_P[[#This Row],[POS]],ReplacementLevel_P[],COLUMN(ReplacementLevel_P[WHIP]),FALSE)</f>
        <v>0.28890688259109709</v>
      </c>
      <c r="X392" s="22">
        <f>MYRANKS_P[[#This Row],[WSGP]]+MYRANKS_P[[#This Row],[SVSGP]]+MYRANKS_P[[#This Row],[SOSGP]]+MYRANKS_P[[#This Row],[ERASGP]]+MYRANKS_P[[#This Row],[WHIPSGP]]</f>
        <v>-3.1209554781464561</v>
      </c>
    </row>
    <row r="393" spans="1:24" x14ac:dyDescent="0.25">
      <c r="A393" s="7" t="s">
        <v>16909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Row],[W]]/3.03-VLOOKUP(MYRANKS_P[[#This Row],[POS]],ReplacementLevel_P[],COLUMN(ReplacementLevel_P[W]),FALSE)</f>
        <v>-2.5699339933993399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-2.0693129770992367</v>
      </c>
      <c r="V393" s="22">
        <f>((475+MYRANKS_P[[#This Row],[ER]])*9/(1192+MYRANKS_P[[#This Row],[IP]])-3.59)/-0.076-VLOOKUP(MYRANKS_P[[#This Row],[POS]],ReplacementLevel_P[],COLUMN(ReplacementLevel_P[ERA]),FALSE)</f>
        <v>0.79594711000086094</v>
      </c>
      <c r="W39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3" s="22">
        <f>MYRANKS_P[[#This Row],[WSGP]]+MYRANKS_P[[#This Row],[SVSGP]]+MYRANKS_P[[#This Row],[SOSGP]]+MYRANKS_P[[#This Row],[ERASGP]]+MYRANKS_P[[#This Row],[WHIPSGP]]</f>
        <v>-3.1236926591883831</v>
      </c>
    </row>
    <row r="394" spans="1:24" x14ac:dyDescent="0.25">
      <c r="A394" s="7" t="s">
        <v>17936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Row],[W]]/3.03-VLOOKUP(MYRANKS_P[[#This Row],[POS]],ReplacementLevel_P[],COLUMN(ReplacementLevel_P[W]),FALSE)</f>
        <v>-2.5699339933993399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-2.0693129770992367</v>
      </c>
      <c r="V394" s="22">
        <f>((475+MYRANKS_P[[#This Row],[ER]])*9/(1192+MYRANKS_P[[#This Row],[IP]])-3.59)/-0.076-VLOOKUP(MYRANKS_P[[#This Row],[POS]],ReplacementLevel_P[],COLUMN(ReplacementLevel_P[ERA]),FALSE)</f>
        <v>0.79594711000086094</v>
      </c>
      <c r="W39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4" s="22">
        <f>MYRANKS_P[[#This Row],[WSGP]]+MYRANKS_P[[#This Row],[SVSGP]]+MYRANKS_P[[#This Row],[SOSGP]]+MYRANKS_P[[#This Row],[ERASGP]]+MYRANKS_P[[#This Row],[WHIPSGP]]</f>
        <v>-3.1236926591883831</v>
      </c>
    </row>
    <row r="395" spans="1:24" x14ac:dyDescent="0.25">
      <c r="A395" s="7" t="s">
        <v>19180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Row],[W]]/3.03-VLOOKUP(MYRANKS_P[[#This Row],[POS]],ReplacementLevel_P[],COLUMN(ReplacementLevel_P[W]),FALSE)</f>
        <v>-2.5699339933993399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-2.0693129770992367</v>
      </c>
      <c r="V395" s="22">
        <f>((475+MYRANKS_P[[#This Row],[ER]])*9/(1192+MYRANKS_P[[#This Row],[IP]])-3.59)/-0.076-VLOOKUP(MYRANKS_P[[#This Row],[POS]],ReplacementLevel_P[],COLUMN(ReplacementLevel_P[ERA]),FALSE)</f>
        <v>0.79594711000086094</v>
      </c>
      <c r="W39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5" s="22">
        <f>MYRANKS_P[[#This Row],[WSGP]]+MYRANKS_P[[#This Row],[SVSGP]]+MYRANKS_P[[#This Row],[SOSGP]]+MYRANKS_P[[#This Row],[ERASGP]]+MYRANKS_P[[#This Row],[WHIPSGP]]</f>
        <v>-3.1236926591883831</v>
      </c>
    </row>
    <row r="396" spans="1:24" x14ac:dyDescent="0.25">
      <c r="A396" s="7" t="s">
        <v>17056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Row],[W]]/3.03-VLOOKUP(MYRANKS_P[[#This Row],[POS]],ReplacementLevel_P[],COLUMN(ReplacementLevel_P[W]),FALSE)</f>
        <v>-2.5699339933993399</v>
      </c>
      <c r="T396" s="22">
        <f>MYRANKS_P[[#This Row],[SV]]/9.95</f>
        <v>0</v>
      </c>
      <c r="U396" s="22">
        <f>MYRANKS_P[[#This Row],[SO]]/39.3-VLOOKUP(MYRANKS_P[[#This Row],[POS]],ReplacementLevel_P[],COLUMN(ReplacementLevel_P[SO]),FALSE)</f>
        <v>-2.0184223918575066</v>
      </c>
      <c r="V396" s="22">
        <f>((475+MYRANKS_P[[#This Row],[ER]])*9/(1192+MYRANKS_P[[#This Row],[IP]])-3.59)/-0.076-VLOOKUP(MYRANKS_P[[#This Row],[POS]],ReplacementLevel_P[],COLUMN(ReplacementLevel_P[ERA]),FALSE)</f>
        <v>0.79594711000086094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6" s="22">
        <f>MYRANKS_P[[#This Row],[WSGP]]+MYRANKS_P[[#This Row],[SVSGP]]+MYRANKS_P[[#This Row],[SOSGP]]+MYRANKS_P[[#This Row],[ERASGP]]+MYRANKS_P[[#This Row],[WHIPSGP]]</f>
        <v>-3.1273574476509651</v>
      </c>
    </row>
    <row r="397" spans="1:24" x14ac:dyDescent="0.25">
      <c r="A397" s="7" t="s">
        <v>18610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Row],[W]]/3.03-VLOOKUP(MYRANKS_P[[#This Row],[POS]],ReplacementLevel_P[],COLUMN(ReplacementLevel_P[W]),FALSE)</f>
        <v>-2.5699339933993399</v>
      </c>
      <c r="T397" s="22">
        <f>MYRANKS_P[[#This Row],[SV]]/9.95</f>
        <v>0</v>
      </c>
      <c r="U397" s="22">
        <f>MYRANKS_P[[#This Row],[SO]]/39.3-VLOOKUP(MYRANKS_P[[#This Row],[POS]],ReplacementLevel_P[],COLUMN(ReplacementLevel_P[SO]),FALSE)</f>
        <v>-2.0184223918575066</v>
      </c>
      <c r="V397" s="22">
        <f>((475+MYRANKS_P[[#This Row],[ER]])*9/(1192+MYRANKS_P[[#This Row],[IP]])-3.59)/-0.076-VLOOKUP(MYRANKS_P[[#This Row],[POS]],ReplacementLevel_P[],COLUMN(ReplacementLevel_P[ERA]),FALSE)</f>
        <v>0.79594711000086094</v>
      </c>
      <c r="W39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7" s="22">
        <f>MYRANKS_P[[#This Row],[WSGP]]+MYRANKS_P[[#This Row],[SVSGP]]+MYRANKS_P[[#This Row],[SOSGP]]+MYRANKS_P[[#This Row],[ERASGP]]+MYRANKS_P[[#This Row],[WHIPSGP]]</f>
        <v>-3.1273574476509651</v>
      </c>
    </row>
    <row r="398" spans="1:24" x14ac:dyDescent="0.25">
      <c r="A398" s="7" t="s">
        <v>18875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Row],[W]]/3.03-VLOOKUP(MYRANKS_P[[#This Row],[POS]],ReplacementLevel_P[],COLUMN(ReplacementLevel_P[W]),FALSE)</f>
        <v>-2.5699339933993399</v>
      </c>
      <c r="T398" s="22">
        <f>MYRANKS_P[[#This Row],[SV]]/9.95</f>
        <v>0</v>
      </c>
      <c r="U398" s="22">
        <f>MYRANKS_P[[#This Row],[SO]]/39.3-VLOOKUP(MYRANKS_P[[#This Row],[POS]],ReplacementLevel_P[],COLUMN(ReplacementLevel_P[SO]),FALSE)</f>
        <v>-2.0184223918575066</v>
      </c>
      <c r="V398" s="22">
        <f>((475+MYRANKS_P[[#This Row],[ER]])*9/(1192+MYRANKS_P[[#This Row],[IP]])-3.59)/-0.076-VLOOKUP(MYRANKS_P[[#This Row],[POS]],ReplacementLevel_P[],COLUMN(ReplacementLevel_P[ERA]),FALSE)</f>
        <v>0.79594711000086094</v>
      </c>
      <c r="W39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8" s="22">
        <f>MYRANKS_P[[#This Row],[WSGP]]+MYRANKS_P[[#This Row],[SVSGP]]+MYRANKS_P[[#This Row],[SOSGP]]+MYRANKS_P[[#This Row],[ERASGP]]+MYRANKS_P[[#This Row],[WHIPSGP]]</f>
        <v>-3.1273574476509651</v>
      </c>
    </row>
    <row r="399" spans="1:24" x14ac:dyDescent="0.25">
      <c r="A399" s="7" t="s">
        <v>17193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Row],[W]]/3.03-VLOOKUP(MYRANKS_P[[#This Row],[POS]],ReplacementLevel_P[],COLUMN(ReplacementLevel_P[W]),FALSE)</f>
        <v>-2.5699339933993399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-1.9675318066157761</v>
      </c>
      <c r="V399" s="22">
        <f>((475+MYRANKS_P[[#This Row],[ER]])*9/(1192+MYRANKS_P[[#This Row],[IP]])-3.59)/-0.076-VLOOKUP(MYRANKS_P[[#This Row],[POS]],ReplacementLevel_P[],COLUMN(ReplacementLevel_P[ERA]),FALSE)</f>
        <v>0.79594711000086094</v>
      </c>
      <c r="W39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9" s="22">
        <f>MYRANKS_P[[#This Row],[WSGP]]+MYRANKS_P[[#This Row],[SVSGP]]+MYRANKS_P[[#This Row],[SOSGP]]+MYRANKS_P[[#This Row],[ERASGP]]+MYRANKS_P[[#This Row],[WHIPSGP]]</f>
        <v>-3.131022236113548</v>
      </c>
    </row>
    <row r="400" spans="1:24" x14ac:dyDescent="0.25">
      <c r="A400" s="7" t="s">
        <v>18079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Row],[W]]/3.03-VLOOKUP(MYRANKS_P[[#This Row],[POS]],ReplacementLevel_P[],COLUMN(ReplacementLevel_P[W]),FALSE)</f>
        <v>-2.5699339933993399</v>
      </c>
      <c r="T400" s="22">
        <f>MYRANKS_P[[#This Row],[SV]]/9.95</f>
        <v>0</v>
      </c>
      <c r="U400" s="22">
        <f>MYRANKS_P[[#This Row],[SO]]/39.3-VLOOKUP(MYRANKS_P[[#This Row],[POS]],ReplacementLevel_P[],COLUMN(ReplacementLevel_P[SO]),FALSE)</f>
        <v>-1.9675318066157761</v>
      </c>
      <c r="V400" s="22">
        <f>((475+MYRANKS_P[[#This Row],[ER]])*9/(1192+MYRANKS_P[[#This Row],[IP]])-3.59)/-0.076-VLOOKUP(MYRANKS_P[[#This Row],[POS]],ReplacementLevel_P[],COLUMN(ReplacementLevel_P[ERA]),FALSE)</f>
        <v>0.79594711000086094</v>
      </c>
      <c r="W40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0" s="22">
        <f>MYRANKS_P[[#This Row],[WSGP]]+MYRANKS_P[[#This Row],[SVSGP]]+MYRANKS_P[[#This Row],[SOSGP]]+MYRANKS_P[[#This Row],[ERASGP]]+MYRANKS_P[[#This Row],[WHIPSGP]]</f>
        <v>-3.131022236113548</v>
      </c>
    </row>
    <row r="401" spans="1:24" x14ac:dyDescent="0.25">
      <c r="A401" s="7" t="s">
        <v>18675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Row],[W]]/3.03-VLOOKUP(MYRANKS_P[[#This Row],[POS]],ReplacementLevel_P[],COLUMN(ReplacementLevel_P[W]),FALSE)</f>
        <v>-2.5699339933993399</v>
      </c>
      <c r="T401" s="22">
        <f>MYRANKS_P[[#This Row],[SV]]/9.95</f>
        <v>0</v>
      </c>
      <c r="U401" s="22">
        <f>MYRANKS_P[[#This Row],[SO]]/39.3-VLOOKUP(MYRANKS_P[[#This Row],[POS]],ReplacementLevel_P[],COLUMN(ReplacementLevel_P[SO]),FALSE)</f>
        <v>-1.9675318066157761</v>
      </c>
      <c r="V401" s="22">
        <f>((475+MYRANKS_P[[#This Row],[ER]])*9/(1192+MYRANKS_P[[#This Row],[IP]])-3.59)/-0.076-VLOOKUP(MYRANKS_P[[#This Row],[POS]],ReplacementLevel_P[],COLUMN(ReplacementLevel_P[ERA]),FALSE)</f>
        <v>0.79594711000086094</v>
      </c>
      <c r="W40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1" s="22">
        <f>MYRANKS_P[[#This Row],[WSGP]]+MYRANKS_P[[#This Row],[SVSGP]]+MYRANKS_P[[#This Row],[SOSGP]]+MYRANKS_P[[#This Row],[ERASGP]]+MYRANKS_P[[#This Row],[WHIPSGP]]</f>
        <v>-3.131022236113548</v>
      </c>
    </row>
    <row r="402" spans="1:24" x14ac:dyDescent="0.25">
      <c r="A402" s="7" t="s">
        <v>17713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Row],[W]]/3.03-VLOOKUP(MYRANKS_P[[#This Row],[POS]],ReplacementLevel_P[],COLUMN(ReplacementLevel_P[W]),FALSE)</f>
        <v>-0.91976897689768977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-1.1023918575063614</v>
      </c>
      <c r="V402" s="22">
        <f>((475+MYRANKS_P[[#This Row],[ER]])*9/(1192+MYRANKS_P[[#This Row],[IP]])-3.59)/-0.076-VLOOKUP(MYRANKS_P[[#This Row],[POS]],ReplacementLevel_P[],COLUMN(ReplacementLevel_P[ERA]),FALSE)</f>
        <v>-0.69582885785893367</v>
      </c>
      <c r="W402" s="22">
        <f>((1466+MYRANKS_P[[#This Row],[BB]]+MYRANKS_P[[#This Row],[H]])/(1192+MYRANKS_P[[#This Row],[IP]])-1.23)/-0.015-VLOOKUP(MYRANKS_P[[#This Row],[POS]],ReplacementLevel_P[],COLUMN(ReplacementLevel_P[WHIP]),FALSE)</f>
        <v>-0.41554043839757637</v>
      </c>
      <c r="X402" s="22">
        <f>MYRANKS_P[[#This Row],[WSGP]]+MYRANKS_P[[#This Row],[SVSGP]]+MYRANKS_P[[#This Row],[SOSGP]]+MYRANKS_P[[#This Row],[ERASGP]]+MYRANKS_P[[#This Row],[WHIPSGP]]</f>
        <v>-3.1335301306605614</v>
      </c>
    </row>
    <row r="403" spans="1:24" x14ac:dyDescent="0.25">
      <c r="A403" s="7" t="s">
        <v>17048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Row],[W]]/3.03-VLOOKUP(MYRANKS_P[[#This Row],[POS]],ReplacementLevel_P[],COLUMN(ReplacementLevel_P[W]),FALSE)</f>
        <v>-2.5699339933993399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-1.916641221374046</v>
      </c>
      <c r="V403" s="22">
        <f>((475+MYRANKS_P[[#This Row],[ER]])*9/(1192+MYRANKS_P[[#This Row],[IP]])-3.59)/-0.076-VLOOKUP(MYRANKS_P[[#This Row],[POS]],ReplacementLevel_P[],COLUMN(ReplacementLevel_P[ERA]),FALSE)</f>
        <v>0.79594711000086094</v>
      </c>
      <c r="W40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3" s="22">
        <f>MYRANKS_P[[#This Row],[WSGP]]+MYRANKS_P[[#This Row],[SVSGP]]+MYRANKS_P[[#This Row],[SOSGP]]+MYRANKS_P[[#This Row],[ERASGP]]+MYRANKS_P[[#This Row],[WHIPSGP]]</f>
        <v>-3.13468702457613</v>
      </c>
    </row>
    <row r="404" spans="1:24" x14ac:dyDescent="0.25">
      <c r="A404" s="7" t="s">
        <v>17325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Row],[W]]/3.03-VLOOKUP(MYRANKS_P[[#This Row],[POS]],ReplacementLevel_P[],COLUMN(ReplacementLevel_P[W]),FALSE)</f>
        <v>-2.5699339933993399</v>
      </c>
      <c r="T404" s="22">
        <f>MYRANKS_P[[#This Row],[SV]]/9.95</f>
        <v>0</v>
      </c>
      <c r="U404" s="22">
        <f>MYRANKS_P[[#This Row],[SO]]/39.3-VLOOKUP(MYRANKS_P[[#This Row],[POS]],ReplacementLevel_P[],COLUMN(ReplacementLevel_P[SO]),FALSE)</f>
        <v>-1.7894147582697202</v>
      </c>
      <c r="V404" s="22">
        <f>((475+MYRANKS_P[[#This Row],[ER]])*9/(1192+MYRANKS_P[[#This Row],[IP]])-3.59)/-0.076-VLOOKUP(MYRANKS_P[[#This Row],[POS]],ReplacementLevel_P[],COLUMN(ReplacementLevel_P[ERA]),FALSE)</f>
        <v>0.73762965808682179</v>
      </c>
      <c r="W404" s="22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404" s="22">
        <f>MYRANKS_P[[#This Row],[WSGP]]+MYRANKS_P[[#This Row],[SVSGP]]+MYRANKS_P[[#This Row],[SOSGP]]+MYRANKS_P[[#This Row],[ERASGP]]+MYRANKS_P[[#This Row],[WHIPSGP]]</f>
        <v>-3.1423679175887309</v>
      </c>
    </row>
    <row r="405" spans="1:24" x14ac:dyDescent="0.25">
      <c r="A405" s="7" t="s">
        <v>17495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Row],[W]]/3.03-VLOOKUP(MYRANKS_P[[#This Row],[POS]],ReplacementLevel_P[],COLUMN(ReplacementLevel_P[W]),FALSE)</f>
        <v>-2.5699339933993399</v>
      </c>
      <c r="T405" s="22">
        <f>MYRANKS_P[[#This Row],[SV]]/9.95</f>
        <v>0</v>
      </c>
      <c r="U405" s="22">
        <f>MYRANKS_P[[#This Row],[SO]]/39.3-VLOOKUP(MYRANKS_P[[#This Row],[POS]],ReplacementLevel_P[],COLUMN(ReplacementLevel_P[SO]),FALSE)</f>
        <v>-2.0947582697201019</v>
      </c>
      <c r="V405" s="22">
        <f>((475+MYRANKS_P[[#This Row],[ER]])*9/(1192+MYRANKS_P[[#This Row],[IP]])-3.59)/-0.076-VLOOKUP(MYRANKS_P[[#This Row],[POS]],ReplacementLevel_P[],COLUMN(ReplacementLevel_P[ERA]),FALSE)</f>
        <v>0.79594711000086094</v>
      </c>
      <c r="W40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05" s="22">
        <f>MYRANKS_P[[#This Row],[WSGP]]+MYRANKS_P[[#This Row],[SVSGP]]+MYRANKS_P[[#This Row],[SOSGP]]+MYRANKS_P[[#This Row],[ERASGP]]+MYRANKS_P[[#This Row],[WHIPSGP]]</f>
        <v>-3.1491379518092479</v>
      </c>
    </row>
    <row r="406" spans="1:24" x14ac:dyDescent="0.25">
      <c r="A406" s="7" t="s">
        <v>17487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Row],[W]]/3.03-VLOOKUP(MYRANKS_P[[#This Row],[POS]],ReplacementLevel_P[],COLUMN(ReplacementLevel_P[W]),FALSE)</f>
        <v>-2.5699339933993399</v>
      </c>
      <c r="T406" s="22">
        <f>MYRANKS_P[[#This Row],[SV]]/9.95</f>
        <v>0</v>
      </c>
      <c r="U406" s="22">
        <f>MYRANKS_P[[#This Row],[SO]]/39.3-VLOOKUP(MYRANKS_P[[#This Row],[POS]],ReplacementLevel_P[],COLUMN(ReplacementLevel_P[SO]),FALSE)</f>
        <v>-1.9929770992366413</v>
      </c>
      <c r="V406" s="22">
        <f>((475+MYRANKS_P[[#This Row],[ER]])*9/(1192+MYRANKS_P[[#This Row],[IP]])-3.59)/-0.076-VLOOKUP(MYRANKS_P[[#This Row],[POS]],ReplacementLevel_P[],COLUMN(ReplacementLevel_P[ERA]),FALSE)</f>
        <v>0.79594711000086094</v>
      </c>
      <c r="W40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6" s="22">
        <f>MYRANKS_P[[#This Row],[WSGP]]+MYRANKS_P[[#This Row],[SVSGP]]+MYRANKS_P[[#This Row],[SOSGP]]+MYRANKS_P[[#This Row],[ERASGP]]+MYRANKS_P[[#This Row],[WHIPSGP]]</f>
        <v>-3.1564675287344128</v>
      </c>
    </row>
    <row r="407" spans="1:24" x14ac:dyDescent="0.25">
      <c r="A407" s="7" t="s">
        <v>17657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Row],[W]]/3.03-VLOOKUP(MYRANKS_P[[#This Row],[POS]],ReplacementLevel_P[],COLUMN(ReplacementLevel_P[W]),FALSE)</f>
        <v>-2.5699339933993399</v>
      </c>
      <c r="T407" s="22">
        <f>MYRANKS_P[[#This Row],[SV]]/9.95</f>
        <v>0</v>
      </c>
      <c r="U407" s="22">
        <f>MYRANKS_P[[#This Row],[SO]]/39.3-VLOOKUP(MYRANKS_P[[#This Row],[POS]],ReplacementLevel_P[],COLUMN(ReplacementLevel_P[SO]),FALSE)</f>
        <v>-1.9929770992366413</v>
      </c>
      <c r="V407" s="22">
        <f>((475+MYRANKS_P[[#This Row],[ER]])*9/(1192+MYRANKS_P[[#This Row],[IP]])-3.59)/-0.076-VLOOKUP(MYRANKS_P[[#This Row],[POS]],ReplacementLevel_P[],COLUMN(ReplacementLevel_P[ERA]),FALSE)</f>
        <v>0.79594711000086094</v>
      </c>
      <c r="W40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7" s="22">
        <f>MYRANKS_P[[#This Row],[WSGP]]+MYRANKS_P[[#This Row],[SVSGP]]+MYRANKS_P[[#This Row],[SOSGP]]+MYRANKS_P[[#This Row],[ERASGP]]+MYRANKS_P[[#This Row],[WHIPSGP]]</f>
        <v>-3.1564675287344128</v>
      </c>
    </row>
    <row r="408" spans="1:24" x14ac:dyDescent="0.25">
      <c r="A408" s="7" t="s">
        <v>17423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Row],[W]]/3.03-VLOOKUP(MYRANKS_P[[#This Row],[POS]],ReplacementLevel_P[],COLUMN(ReplacementLevel_P[W]),FALSE)</f>
        <v>-2.5699339933993399</v>
      </c>
      <c r="T408" s="22">
        <f>MYRANKS_P[[#This Row],[SV]]/9.95</f>
        <v>0</v>
      </c>
      <c r="U408" s="22">
        <f>MYRANKS_P[[#This Row],[SO]]/39.3-VLOOKUP(MYRANKS_P[[#This Row],[POS]],ReplacementLevel_P[],COLUMN(ReplacementLevel_P[SO]),FALSE)</f>
        <v>-1.9420865139949111</v>
      </c>
      <c r="V408" s="22">
        <f>((475+MYRANKS_P[[#This Row],[ER]])*9/(1192+MYRANKS_P[[#This Row],[IP]])-3.59)/-0.076-VLOOKUP(MYRANKS_P[[#This Row],[POS]],ReplacementLevel_P[],COLUMN(ReplacementLevel_P[ERA]),FALSE)</f>
        <v>0.79594711000086094</v>
      </c>
      <c r="W40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8" s="22">
        <f>MYRANKS_P[[#This Row],[WSGP]]+MYRANKS_P[[#This Row],[SVSGP]]+MYRANKS_P[[#This Row],[SOSGP]]+MYRANKS_P[[#This Row],[ERASGP]]+MYRANKS_P[[#This Row],[WHIPSGP]]</f>
        <v>-3.1601323171969948</v>
      </c>
    </row>
    <row r="409" spans="1:24" x14ac:dyDescent="0.25">
      <c r="A409" s="7" t="s">
        <v>19979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Row],[W]]/3.03-VLOOKUP(MYRANKS_P[[#This Row],[POS]],ReplacementLevel_P[],COLUMN(ReplacementLevel_P[W]),FALSE)</f>
        <v>-2.5699339933993399</v>
      </c>
      <c r="T409" s="22">
        <f>MYRANKS_P[[#This Row],[SV]]/9.95</f>
        <v>0</v>
      </c>
      <c r="U409" s="22">
        <f>MYRANKS_P[[#This Row],[SO]]/39.3-VLOOKUP(MYRANKS_P[[#This Row],[POS]],ReplacementLevel_P[],COLUMN(ReplacementLevel_P[SO]),FALSE)</f>
        <v>-1.8657506361323155</v>
      </c>
      <c r="V409" s="22">
        <f>((475+MYRANKS_P[[#This Row],[ER]])*9/(1192+MYRANKS_P[[#This Row],[IP]])-3.59)/-0.076-VLOOKUP(MYRANKS_P[[#This Row],[POS]],ReplacementLevel_P[],COLUMN(ReplacementLevel_P[ERA]),FALSE)</f>
        <v>0.75674501788451576</v>
      </c>
      <c r="W409" s="22">
        <f>((1466+MYRANKS_P[[#This Row],[BB]]+MYRANKS_P[[#This Row],[H]])/(1192+MYRANKS_P[[#This Row],[IP]])-1.23)/-0.015-VLOOKUP(MYRANKS_P[[#This Row],[POS]],ReplacementLevel_P[],COLUMN(ReplacementLevel_P[WHIP]),FALSE)</f>
        <v>0.51754045307443208</v>
      </c>
      <c r="X409" s="22">
        <f>MYRANKS_P[[#This Row],[WSGP]]+MYRANKS_P[[#This Row],[SVSGP]]+MYRANKS_P[[#This Row],[SOSGP]]+MYRANKS_P[[#This Row],[ERASGP]]+MYRANKS_P[[#This Row],[WHIPSGP]]</f>
        <v>-3.1613991585727077</v>
      </c>
    </row>
    <row r="410" spans="1:24" x14ac:dyDescent="0.25">
      <c r="A410" s="7" t="s">
        <v>19943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Row],[W]]/3.03-VLOOKUP(MYRANKS_P[[#This Row],[POS]],ReplacementLevel_P[],COLUMN(ReplacementLevel_P[W]),FALSE)</f>
        <v>-2.5699339933993399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-1.916641221374046</v>
      </c>
      <c r="V410" s="22">
        <f>((475+MYRANKS_P[[#This Row],[ER]])*9/(1192+MYRANKS_P[[#This Row],[IP]])-3.59)/-0.076-VLOOKUP(MYRANKS_P[[#This Row],[POS]],ReplacementLevel_P[],COLUMN(ReplacementLevel_P[ERA]),FALSE)</f>
        <v>0.75690067980674502</v>
      </c>
      <c r="W410" s="22">
        <f>((1466+MYRANKS_P[[#This Row],[BB]]+MYRANKS_P[[#This Row],[H]])/(1192+MYRANKS_P[[#This Row],[IP]])-1.23)/-0.015-VLOOKUP(MYRANKS_P[[#This Row],[POS]],ReplacementLevel_P[],COLUMN(ReplacementLevel_P[WHIP]),FALSE)</f>
        <v>0.56210127267804011</v>
      </c>
      <c r="X410" s="22">
        <f>MYRANKS_P[[#This Row],[WSGP]]+MYRANKS_P[[#This Row],[SVSGP]]+MYRANKS_P[[#This Row],[SOSGP]]+MYRANKS_P[[#This Row],[ERASGP]]+MYRANKS_P[[#This Row],[WHIPSGP]]</f>
        <v>-3.1675732622886006</v>
      </c>
    </row>
    <row r="411" spans="1:24" x14ac:dyDescent="0.25">
      <c r="A411" s="7" t="s">
        <v>20455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Row],[W]]/3.03-VLOOKUP(MYRANKS_P[[#This Row],[POS]],ReplacementLevel_P[],COLUMN(ReplacementLevel_P[W]),FALSE)</f>
        <v>-2.5699339933993399</v>
      </c>
      <c r="T411" s="22">
        <f>MYRANKS_P[[#This Row],[SV]]/9.95</f>
        <v>0</v>
      </c>
      <c r="U411" s="22">
        <f>MYRANKS_P[[#This Row],[SO]]/39.3-VLOOKUP(MYRANKS_P[[#This Row],[POS]],ReplacementLevel_P[],COLUMN(ReplacementLevel_P[SO]),FALSE)</f>
        <v>-2.0693129770992367</v>
      </c>
      <c r="V411" s="22">
        <f>((475+MYRANKS_P[[#This Row],[ER]])*9/(1192+MYRANKS_P[[#This Row],[IP]])-3.59)/-0.076-VLOOKUP(MYRANKS_P[[#This Row],[POS]],ReplacementLevel_P[],COLUMN(ReplacementLevel_P[ERA]),FALSE)</f>
        <v>0.79594711000086094</v>
      </c>
      <c r="W41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1" s="22">
        <f>MYRANKS_P[[#This Row],[WSGP]]+MYRANKS_P[[#This Row],[SVSGP]]+MYRANKS_P[[#This Row],[SOSGP]]+MYRANKS_P[[#This Row],[ERASGP]]+MYRANKS_P[[#This Row],[WHIPSGP]]</f>
        <v>-3.1782480328926956</v>
      </c>
    </row>
    <row r="412" spans="1:24" x14ac:dyDescent="0.25">
      <c r="A412" s="7" t="s">
        <v>19615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Row],[W]]/3.03-VLOOKUP(MYRANKS_P[[#This Row],[POS]],ReplacementLevel_P[],COLUMN(ReplacementLevel_P[W]),FALSE)</f>
        <v>-2.5699339933993399</v>
      </c>
      <c r="T412" s="22">
        <f>MYRANKS_P[[#This Row],[SV]]/9.95</f>
        <v>0</v>
      </c>
      <c r="U412" s="22">
        <f>MYRANKS_P[[#This Row],[SO]]/39.3-VLOOKUP(MYRANKS_P[[#This Row],[POS]],ReplacementLevel_P[],COLUMN(ReplacementLevel_P[SO]),FALSE)</f>
        <v>-2.0184223918575066</v>
      </c>
      <c r="V412" s="22">
        <f>((475+MYRANKS_P[[#This Row],[ER]])*9/(1192+MYRANKS_P[[#This Row],[IP]])-3.59)/-0.076-VLOOKUP(MYRANKS_P[[#This Row],[POS]],ReplacementLevel_P[],COLUMN(ReplacementLevel_P[ERA]),FALSE)</f>
        <v>0.79594711000086094</v>
      </c>
      <c r="W41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12" s="22">
        <f>MYRANKS_P[[#This Row],[WSGP]]+MYRANKS_P[[#This Row],[SVSGP]]+MYRANKS_P[[#This Row],[SOSGP]]+MYRANKS_P[[#This Row],[ERASGP]]+MYRANKS_P[[#This Row],[WHIPSGP]]</f>
        <v>-3.1819128213552776</v>
      </c>
    </row>
    <row r="413" spans="1:24" x14ac:dyDescent="0.25">
      <c r="A413" s="7" t="s">
        <v>19909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Row],[W]]/3.03-VLOOKUP(MYRANKS_P[[#This Row],[POS]],ReplacementLevel_P[],COLUMN(ReplacementLevel_P[W]),FALSE)</f>
        <v>-1.2498019801980196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-1.026055979643766</v>
      </c>
      <c r="V413" s="22">
        <f>((475+MYRANKS_P[[#This Row],[ER]])*9/(1192+MYRANKS_P[[#This Row],[IP]])-3.59)/-0.076-VLOOKUP(MYRANKS_P[[#This Row],[POS]],ReplacementLevel_P[],COLUMN(ReplacementLevel_P[ERA]),FALSE)</f>
        <v>-0.51949310247178493</v>
      </c>
      <c r="W413" s="22">
        <f>((1466+MYRANKS_P[[#This Row],[BB]]+MYRANKS_P[[#This Row],[H]])/(1192+MYRANKS_P[[#This Row],[IP]])-1.23)/-0.015-VLOOKUP(MYRANKS_P[[#This Row],[POS]],ReplacementLevel_P[],COLUMN(ReplacementLevel_P[WHIP]),FALSE)</f>
        <v>-0.38928004099410674</v>
      </c>
      <c r="X413" s="22">
        <f>MYRANKS_P[[#This Row],[WSGP]]+MYRANKS_P[[#This Row],[SVSGP]]+MYRANKS_P[[#This Row],[SOSGP]]+MYRANKS_P[[#This Row],[ERASGP]]+MYRANKS_P[[#This Row],[WHIPSGP]]</f>
        <v>-3.1846311033076775</v>
      </c>
    </row>
    <row r="414" spans="1:24" x14ac:dyDescent="0.25">
      <c r="A414" s="7" t="s">
        <v>20684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Row],[W]]/3.03-VLOOKUP(MYRANKS_P[[#This Row],[POS]],ReplacementLevel_P[],COLUMN(ReplacementLevel_P[W]),FALSE)</f>
        <v>-2.5699339933993399</v>
      </c>
      <c r="T414" s="22">
        <f>MYRANKS_P[[#This Row],[SV]]/9.95</f>
        <v>0</v>
      </c>
      <c r="U414" s="22">
        <f>MYRANKS_P[[#This Row],[SO]]/39.3-VLOOKUP(MYRANKS_P[[#This Row],[POS]],ReplacementLevel_P[],COLUMN(ReplacementLevel_P[SO]),FALSE)</f>
        <v>-2.1456488549618324</v>
      </c>
      <c r="V414" s="22">
        <f>((475+MYRANKS_P[[#This Row],[ER]])*9/(1192+MYRANKS_P[[#This Row],[IP]])-3.59)/-0.076-VLOOKUP(MYRANKS_P[[#This Row],[POS]],ReplacementLevel_P[],COLUMN(ReplacementLevel_P[ERA]),FALSE)</f>
        <v>0.79594711000086094</v>
      </c>
      <c r="W41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14" s="22">
        <f>MYRANKS_P[[#This Row],[WSGP]]+MYRANKS_P[[#This Row],[SVSGP]]+MYRANKS_P[[#This Row],[SOSGP]]+MYRANKS_P[[#This Row],[ERASGP]]+MYRANKS_P[[#This Row],[WHIPSGP]]</f>
        <v>-3.2000285370509793</v>
      </c>
    </row>
    <row r="415" spans="1:24" x14ac:dyDescent="0.25">
      <c r="A415" s="7" t="s">
        <v>18620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Row],[W]]/3.03-VLOOKUP(MYRANKS_P[[#This Row],[POS]],ReplacementLevel_P[],COLUMN(ReplacementLevel_P[W]),FALSE)</f>
        <v>-2.5699339933993399</v>
      </c>
      <c r="T415" s="22">
        <f>MYRANKS_P[[#This Row],[SV]]/9.95</f>
        <v>0</v>
      </c>
      <c r="U415" s="22">
        <f>MYRANKS_P[[#This Row],[SO]]/39.3-VLOOKUP(MYRANKS_P[[#This Row],[POS]],ReplacementLevel_P[],COLUMN(ReplacementLevel_P[SO]),FALSE)</f>
        <v>-1.9420865139949111</v>
      </c>
      <c r="V415" s="22">
        <f>((475+MYRANKS_P[[#This Row],[ER]])*9/(1192+MYRANKS_P[[#This Row],[IP]])-3.59)/-0.076-VLOOKUP(MYRANKS_P[[#This Row],[POS]],ReplacementLevel_P[],COLUMN(ReplacementLevel_P[ERA]),FALSE)</f>
        <v>0.75705761140207772</v>
      </c>
      <c r="W415" s="22">
        <f>((1466+MYRANKS_P[[#This Row],[BB]]+MYRANKS_P[[#This Row],[H]])/(1192+MYRANKS_P[[#This Row],[IP]])-1.23)/-0.015-VLOOKUP(MYRANKS_P[[#This Row],[POS]],ReplacementLevel_P[],COLUMN(ReplacementLevel_P[WHIP]),FALSE)</f>
        <v>0.55264817835779967</v>
      </c>
      <c r="X415" s="22">
        <f>MYRANKS_P[[#This Row],[WSGP]]+MYRANKS_P[[#This Row],[SVSGP]]+MYRANKS_P[[#This Row],[SOSGP]]+MYRANKS_P[[#This Row],[ERASGP]]+MYRANKS_P[[#This Row],[WHIPSGP]]</f>
        <v>-3.2023147176343731</v>
      </c>
    </row>
    <row r="416" spans="1:24" x14ac:dyDescent="0.25">
      <c r="A416" s="7" t="s">
        <v>18883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Row],[W]]/3.03-VLOOKUP(MYRANKS_P[[#This Row],[POS]],ReplacementLevel_P[],COLUMN(ReplacementLevel_P[W]),FALSE)</f>
        <v>-2.5699339933993399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-2.0947582697201019</v>
      </c>
      <c r="V416" s="22">
        <f>((475+MYRANKS_P[[#This Row],[ER]])*9/(1192+MYRANKS_P[[#This Row],[IP]])-3.59)/-0.076-VLOOKUP(MYRANKS_P[[#This Row],[POS]],ReplacementLevel_P[],COLUMN(ReplacementLevel_P[ERA]),FALSE)</f>
        <v>0.79594711000086094</v>
      </c>
      <c r="W41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6" s="22">
        <f>MYRANKS_P[[#This Row],[WSGP]]+MYRANKS_P[[#This Row],[SVSGP]]+MYRANKS_P[[#This Row],[SOSGP]]+MYRANKS_P[[#This Row],[ERASGP]]+MYRANKS_P[[#This Row],[WHIPSGP]]</f>
        <v>-3.2036933255135605</v>
      </c>
    </row>
    <row r="417" spans="1:24" x14ac:dyDescent="0.25">
      <c r="A417" s="7" t="s">
        <v>19199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Row],[W]]/3.03-VLOOKUP(MYRANKS_P[[#This Row],[POS]],ReplacementLevel_P[],COLUMN(ReplacementLevel_P[W]),FALSE)</f>
        <v>-2.5699339933993399</v>
      </c>
      <c r="T417" s="22">
        <f>MYRANKS_P[[#This Row],[SV]]/9.95</f>
        <v>0</v>
      </c>
      <c r="U417" s="22">
        <f>MYRANKS_P[[#This Row],[SO]]/39.3-VLOOKUP(MYRANKS_P[[#This Row],[POS]],ReplacementLevel_P[],COLUMN(ReplacementLevel_P[SO]),FALSE)</f>
        <v>-2.0947582697201019</v>
      </c>
      <c r="V417" s="22">
        <f>((475+MYRANKS_P[[#This Row],[ER]])*9/(1192+MYRANKS_P[[#This Row],[IP]])-3.59)/-0.076-VLOOKUP(MYRANKS_P[[#This Row],[POS]],ReplacementLevel_P[],COLUMN(ReplacementLevel_P[ERA]),FALSE)</f>
        <v>0.79594711000086094</v>
      </c>
      <c r="W41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7" s="22">
        <f>MYRANKS_P[[#This Row],[WSGP]]+MYRANKS_P[[#This Row],[SVSGP]]+MYRANKS_P[[#This Row],[SOSGP]]+MYRANKS_P[[#This Row],[ERASGP]]+MYRANKS_P[[#This Row],[WHIPSGP]]</f>
        <v>-3.2036933255135605</v>
      </c>
    </row>
    <row r="418" spans="1:24" x14ac:dyDescent="0.25">
      <c r="A418" s="7" t="s">
        <v>20276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Row],[W]]/3.03-VLOOKUP(MYRANKS_P[[#This Row],[POS]],ReplacementLevel_P[],COLUMN(ReplacementLevel_P[W]),FALSE)</f>
        <v>-2.5699339933993399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-2.0947582697201019</v>
      </c>
      <c r="V418" s="22">
        <f>((475+MYRANKS_P[[#This Row],[ER]])*9/(1192+MYRANKS_P[[#This Row],[IP]])-3.59)/-0.076-VLOOKUP(MYRANKS_P[[#This Row],[POS]],ReplacementLevel_P[],COLUMN(ReplacementLevel_P[ERA]),FALSE)</f>
        <v>0.79594711000086094</v>
      </c>
      <c r="W41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8" s="22">
        <f>MYRANKS_P[[#This Row],[WSGP]]+MYRANKS_P[[#This Row],[SVSGP]]+MYRANKS_P[[#This Row],[SOSGP]]+MYRANKS_P[[#This Row],[ERASGP]]+MYRANKS_P[[#This Row],[WHIPSGP]]</f>
        <v>-3.2036933255135605</v>
      </c>
    </row>
    <row r="419" spans="1:24" x14ac:dyDescent="0.25">
      <c r="A419" s="7" t="s">
        <v>20268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Row],[W]]/3.03-VLOOKUP(MYRANKS_P[[#This Row],[POS]],ReplacementLevel_P[],COLUMN(ReplacementLevel_P[W]),FALSE)</f>
        <v>-2.2399009900990099</v>
      </c>
      <c r="T419" s="22">
        <f>MYRANKS_P[[#This Row],[SV]]/9.95</f>
        <v>0</v>
      </c>
      <c r="U419" s="22">
        <f>MYRANKS_P[[#This Row],[SO]]/39.3-VLOOKUP(MYRANKS_P[[#This Row],[POS]],ReplacementLevel_P[],COLUMN(ReplacementLevel_P[SO]),FALSE)</f>
        <v>-1.8657506361323155</v>
      </c>
      <c r="V419" s="22">
        <f>((475+MYRANKS_P[[#This Row],[ER]])*9/(1192+MYRANKS_P[[#This Row],[IP]])-3.59)/-0.076-VLOOKUP(MYRANKS_P[[#This Row],[POS]],ReplacementLevel_P[],COLUMN(ReplacementLevel_P[ERA]),FALSE)</f>
        <v>0.41331045003813555</v>
      </c>
      <c r="W419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19" s="22">
        <f>MYRANKS_P[[#This Row],[WSGP]]+MYRANKS_P[[#This Row],[SVSGP]]+MYRANKS_P[[#This Row],[SOSGP]]+MYRANKS_P[[#This Row],[ERASGP]]+MYRANKS_P[[#This Row],[WHIPSGP]]</f>
        <v>-3.206329367282827</v>
      </c>
    </row>
    <row r="420" spans="1:24" x14ac:dyDescent="0.25">
      <c r="A420" s="7" t="s">
        <v>17507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Row],[W]]/3.03-VLOOKUP(MYRANKS_P[[#This Row],[POS]],ReplacementLevel_P[],COLUMN(ReplacementLevel_P[W]),FALSE)</f>
        <v>-2.5699339933993399</v>
      </c>
      <c r="T420" s="22">
        <f>MYRANKS_P[[#This Row],[SV]]/9.95</f>
        <v>0</v>
      </c>
      <c r="U420" s="22">
        <f>MYRANKS_P[[#This Row],[SO]]/39.3-VLOOKUP(MYRANKS_P[[#This Row],[POS]],ReplacementLevel_P[],COLUMN(ReplacementLevel_P[SO]),FALSE)</f>
        <v>-2.0438676844783714</v>
      </c>
      <c r="V420" s="22">
        <f>((475+MYRANKS_P[[#This Row],[ER]])*9/(1192+MYRANKS_P[[#This Row],[IP]])-3.59)/-0.076-VLOOKUP(MYRANKS_P[[#This Row],[POS]],ReplacementLevel_P[],COLUMN(ReplacementLevel_P[ERA]),FALSE)</f>
        <v>0.79594711000086094</v>
      </c>
      <c r="W42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0" s="22">
        <f>MYRANKS_P[[#This Row],[WSGP]]+MYRANKS_P[[#This Row],[SVSGP]]+MYRANKS_P[[#This Row],[SOSGP]]+MYRANKS_P[[#This Row],[ERASGP]]+MYRANKS_P[[#This Row],[WHIPSGP]]</f>
        <v>-3.2073581139761433</v>
      </c>
    </row>
    <row r="421" spans="1:24" x14ac:dyDescent="0.25">
      <c r="A421" s="7" t="s">
        <v>17536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Row],[W]]/3.03-VLOOKUP(MYRANKS_P[[#This Row],[POS]],ReplacementLevel_P[],COLUMN(ReplacementLevel_P[W]),FALSE)</f>
        <v>-2.5699339933993399</v>
      </c>
      <c r="T421" s="22">
        <f>MYRANKS_P[[#This Row],[SV]]/9.95</f>
        <v>0</v>
      </c>
      <c r="U421" s="22">
        <f>MYRANKS_P[[#This Row],[SO]]/39.3-VLOOKUP(MYRANKS_P[[#This Row],[POS]],ReplacementLevel_P[],COLUMN(ReplacementLevel_P[SO]),FALSE)</f>
        <v>-2.0438676844783714</v>
      </c>
      <c r="V421" s="22">
        <f>((475+MYRANKS_P[[#This Row],[ER]])*9/(1192+MYRANKS_P[[#This Row],[IP]])-3.59)/-0.076-VLOOKUP(MYRANKS_P[[#This Row],[POS]],ReplacementLevel_P[],COLUMN(ReplacementLevel_P[ERA]),FALSE)</f>
        <v>0.79594711000086094</v>
      </c>
      <c r="W42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1" s="22">
        <f>MYRANKS_P[[#This Row],[WSGP]]+MYRANKS_P[[#This Row],[SVSGP]]+MYRANKS_P[[#This Row],[SOSGP]]+MYRANKS_P[[#This Row],[ERASGP]]+MYRANKS_P[[#This Row],[WHIPSGP]]</f>
        <v>-3.2073581139761433</v>
      </c>
    </row>
    <row r="422" spans="1:24" x14ac:dyDescent="0.25">
      <c r="A422" s="7" t="s">
        <v>18378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Row],[W]]/3.03-VLOOKUP(MYRANKS_P[[#This Row],[POS]],ReplacementLevel_P[],COLUMN(ReplacementLevel_P[W]),FALSE)</f>
        <v>-2.5699339933993399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-2.0438676844783714</v>
      </c>
      <c r="V422" s="22">
        <f>((475+MYRANKS_P[[#This Row],[ER]])*9/(1192+MYRANKS_P[[#This Row],[IP]])-3.59)/-0.076-VLOOKUP(MYRANKS_P[[#This Row],[POS]],ReplacementLevel_P[],COLUMN(ReplacementLevel_P[ERA]),FALSE)</f>
        <v>0.79594711000086094</v>
      </c>
      <c r="W42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2" s="22">
        <f>MYRANKS_P[[#This Row],[WSGP]]+MYRANKS_P[[#This Row],[SVSGP]]+MYRANKS_P[[#This Row],[SOSGP]]+MYRANKS_P[[#This Row],[ERASGP]]+MYRANKS_P[[#This Row],[WHIPSGP]]</f>
        <v>-3.2073581139761433</v>
      </c>
    </row>
    <row r="423" spans="1:24" x14ac:dyDescent="0.25">
      <c r="A423" s="7" t="s">
        <v>19951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Row],[W]]/3.03-VLOOKUP(MYRANKS_P[[#This Row],[POS]],ReplacementLevel_P[],COLUMN(ReplacementLevel_P[W]),FALSE)</f>
        <v>-2.5699339933993399</v>
      </c>
      <c r="T423" s="22">
        <f>MYRANKS_P[[#This Row],[SV]]/9.95</f>
        <v>0</v>
      </c>
      <c r="U423" s="22">
        <f>MYRANKS_P[[#This Row],[SO]]/39.3-VLOOKUP(MYRANKS_P[[#This Row],[POS]],ReplacementLevel_P[],COLUMN(ReplacementLevel_P[SO]),FALSE)</f>
        <v>-2.0438676844783714</v>
      </c>
      <c r="V423" s="22">
        <f>((475+MYRANKS_P[[#This Row],[ER]])*9/(1192+MYRANKS_P[[#This Row],[IP]])-3.59)/-0.076-VLOOKUP(MYRANKS_P[[#This Row],[POS]],ReplacementLevel_P[],COLUMN(ReplacementLevel_P[ERA]),FALSE)</f>
        <v>0.79594711000086094</v>
      </c>
      <c r="W423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3" s="22">
        <f>MYRANKS_P[[#This Row],[WSGP]]+MYRANKS_P[[#This Row],[SVSGP]]+MYRANKS_P[[#This Row],[SOSGP]]+MYRANKS_P[[#This Row],[ERASGP]]+MYRANKS_P[[#This Row],[WHIPSGP]]</f>
        <v>-3.2073581139761433</v>
      </c>
    </row>
    <row r="424" spans="1:24" x14ac:dyDescent="0.25">
      <c r="A424" s="7" t="s">
        <v>20706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Row],[W]]/3.03-VLOOKUP(MYRANKS_P[[#This Row],[POS]],ReplacementLevel_P[],COLUMN(ReplacementLevel_P[W]),FALSE)</f>
        <v>-2.5699339933993399</v>
      </c>
      <c r="T424" s="22">
        <f>MYRANKS_P[[#This Row],[SV]]/9.95</f>
        <v>0</v>
      </c>
      <c r="U424" s="22">
        <f>MYRANKS_P[[#This Row],[SO]]/39.3-VLOOKUP(MYRANKS_P[[#This Row],[POS]],ReplacementLevel_P[],COLUMN(ReplacementLevel_P[SO]),FALSE)</f>
        <v>-2.0438676844783714</v>
      </c>
      <c r="V424" s="22">
        <f>((475+MYRANKS_P[[#This Row],[ER]])*9/(1192+MYRANKS_P[[#This Row],[IP]])-3.59)/-0.076-VLOOKUP(MYRANKS_P[[#This Row],[POS]],ReplacementLevel_P[],COLUMN(ReplacementLevel_P[ERA]),FALSE)</f>
        <v>0.79594711000086094</v>
      </c>
      <c r="W42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4" s="22">
        <f>MYRANKS_P[[#This Row],[WSGP]]+MYRANKS_P[[#This Row],[SVSGP]]+MYRANKS_P[[#This Row],[SOSGP]]+MYRANKS_P[[#This Row],[ERASGP]]+MYRANKS_P[[#This Row],[WHIPSGP]]</f>
        <v>-3.2073581139761433</v>
      </c>
    </row>
    <row r="425" spans="1:24" x14ac:dyDescent="0.25">
      <c r="A425" s="7" t="s">
        <v>20616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Row],[W]]/3.03-VLOOKUP(MYRANKS_P[[#This Row],[POS]],ReplacementLevel_P[],COLUMN(ReplacementLevel_P[W]),FALSE)</f>
        <v>-2.5699339933993399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-1.9420865139949111</v>
      </c>
      <c r="V425" s="22">
        <f>((475+MYRANKS_P[[#This Row],[ER]])*9/(1192+MYRANKS_P[[#This Row],[IP]])-3.59)/-0.076-VLOOKUP(MYRANKS_P[[#This Row],[POS]],ReplacementLevel_P[],COLUMN(ReplacementLevel_P[ERA]),FALSE)</f>
        <v>0.79594711000086094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25" s="22">
        <f>MYRANKS_P[[#This Row],[WSGP]]+MYRANKS_P[[#This Row],[SVSGP]]+MYRANKS_P[[#This Row],[SOSGP]]+MYRANKS_P[[#This Row],[ERASGP]]+MYRANKS_P[[#This Row],[WHIPSGP]]</f>
        <v>-3.2146876909013073</v>
      </c>
    </row>
    <row r="426" spans="1:24" x14ac:dyDescent="0.25">
      <c r="A426" s="7" t="s">
        <v>17981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Row],[W]]/3.03-VLOOKUP(MYRANKS_P[[#This Row],[POS]],ReplacementLevel_P[],COLUMN(ReplacementLevel_P[W]),FALSE)</f>
        <v>-2.5699339933993399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-2.0693129770992367</v>
      </c>
      <c r="V426" s="22">
        <f>((475+MYRANKS_P[[#This Row],[ER]])*9/(1192+MYRANKS_P[[#This Row],[IP]])-3.59)/-0.076-VLOOKUP(MYRANKS_P[[#This Row],[POS]],ReplacementLevel_P[],COLUMN(ReplacementLevel_P[ERA]),FALSE)</f>
        <v>0.79594711000086094</v>
      </c>
      <c r="W42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6" s="22">
        <f>MYRANKS_P[[#This Row],[WSGP]]+MYRANKS_P[[#This Row],[SVSGP]]+MYRANKS_P[[#This Row],[SOSGP]]+MYRANKS_P[[#This Row],[ERASGP]]+MYRANKS_P[[#This Row],[WHIPSGP]]</f>
        <v>-3.2328034065970082</v>
      </c>
    </row>
    <row r="427" spans="1:24" x14ac:dyDescent="0.25">
      <c r="A427" s="7" t="s">
        <v>18499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Row],[W]]/3.03-VLOOKUP(MYRANKS_P[[#This Row],[POS]],ReplacementLevel_P[],COLUMN(ReplacementLevel_P[W]),FALSE)</f>
        <v>-2.5699339933993399</v>
      </c>
      <c r="T427" s="22">
        <f>MYRANKS_P[[#This Row],[SV]]/9.95</f>
        <v>0</v>
      </c>
      <c r="U427" s="22">
        <f>MYRANKS_P[[#This Row],[SO]]/39.3-VLOOKUP(MYRANKS_P[[#This Row],[POS]],ReplacementLevel_P[],COLUMN(ReplacementLevel_P[SO]),FALSE)</f>
        <v>-2.0693129770992367</v>
      </c>
      <c r="V427" s="22">
        <f>((475+MYRANKS_P[[#This Row],[ER]])*9/(1192+MYRANKS_P[[#This Row],[IP]])-3.59)/-0.076-VLOOKUP(MYRANKS_P[[#This Row],[POS]],ReplacementLevel_P[],COLUMN(ReplacementLevel_P[ERA]),FALSE)</f>
        <v>0.79594711000086094</v>
      </c>
      <c r="W42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7" s="22">
        <f>MYRANKS_P[[#This Row],[WSGP]]+MYRANKS_P[[#This Row],[SVSGP]]+MYRANKS_P[[#This Row],[SOSGP]]+MYRANKS_P[[#This Row],[ERASGP]]+MYRANKS_P[[#This Row],[WHIPSGP]]</f>
        <v>-3.2328034065970082</v>
      </c>
    </row>
    <row r="428" spans="1:24" x14ac:dyDescent="0.25">
      <c r="A428" s="7" t="s">
        <v>20755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Row],[W]]/3.03-VLOOKUP(MYRANKS_P[[#This Row],[POS]],ReplacementLevel_P[],COLUMN(ReplacementLevel_P[W]),FALSE)</f>
        <v>-2.2399009900990099</v>
      </c>
      <c r="T428" s="22">
        <f>MYRANKS_P[[#This Row],[SV]]/9.95</f>
        <v>0</v>
      </c>
      <c r="U428" s="22">
        <f>MYRANKS_P[[#This Row],[SO]]/39.3-VLOOKUP(MYRANKS_P[[#This Row],[POS]],ReplacementLevel_P[],COLUMN(ReplacementLevel_P[SO]),FALSE)</f>
        <v>-1.6367430025445293</v>
      </c>
      <c r="V428" s="22">
        <f>((475+MYRANKS_P[[#This Row],[ER]])*9/(1192+MYRANKS_P[[#This Row],[IP]])-3.59)/-0.076-VLOOKUP(MYRANKS_P[[#This Row],[POS]],ReplacementLevel_P[],COLUMN(ReplacementLevel_P[ERA]),FALSE)</f>
        <v>0.41331045003813555</v>
      </c>
      <c r="W428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8" s="22">
        <f>MYRANKS_P[[#This Row],[WSGP]]+MYRANKS_P[[#This Row],[SVSGP]]+MYRANKS_P[[#This Row],[SOSGP]]+MYRANKS_P[[#This Row],[ERASGP]]+MYRANKS_P[[#This Row],[WHIPSGP]]</f>
        <v>-3.2457060600503831</v>
      </c>
    </row>
    <row r="429" spans="1:24" x14ac:dyDescent="0.25">
      <c r="A429" s="7" t="s">
        <v>19782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Row],[W]]/3.03-VLOOKUP(MYRANKS_P[[#This Row],[POS]],ReplacementLevel_P[],COLUMN(ReplacementLevel_P[W]),FALSE)</f>
        <v>-2.2399009900990099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-1.7385241730279899</v>
      </c>
      <c r="V429" s="22">
        <f>((475+MYRANKS_P[[#This Row],[ER]])*9/(1192+MYRANKS_P[[#This Row],[IP]])-3.59)/-0.076-VLOOKUP(MYRANKS_P[[#This Row],[POS]],ReplacementLevel_P[],COLUMN(ReplacementLevel_P[ERA]),FALSE)</f>
        <v>0.508657513348586</v>
      </c>
      <c r="W42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9" s="22">
        <f>MYRANKS_P[[#This Row],[WSGP]]+MYRANKS_P[[#This Row],[SVSGP]]+MYRANKS_P[[#This Row],[SOSGP]]+MYRANKS_P[[#This Row],[ERASGP]]+MYRANKS_P[[#This Row],[WHIPSGP]]</f>
        <v>-3.2521401672233927</v>
      </c>
    </row>
    <row r="430" spans="1:24" x14ac:dyDescent="0.25">
      <c r="A430" s="7" t="s">
        <v>20415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Row],[W]]/3.03-VLOOKUP(MYRANKS_P[[#This Row],[POS]],ReplacementLevel_P[],COLUMN(ReplacementLevel_P[W]),FALSE)</f>
        <v>-2.5699339933993399</v>
      </c>
      <c r="T430" s="22">
        <f>MYRANKS_P[[#This Row],[SV]]/9.95</f>
        <v>0</v>
      </c>
      <c r="U430" s="22">
        <f>MYRANKS_P[[#This Row],[SO]]/39.3-VLOOKUP(MYRANKS_P[[#This Row],[POS]],ReplacementLevel_P[],COLUMN(ReplacementLevel_P[SO]),FALSE)</f>
        <v>-1.9420865139949111</v>
      </c>
      <c r="V430" s="22">
        <f>((475+MYRANKS_P[[#This Row],[ER]])*9/(1192+MYRANKS_P[[#This Row],[IP]])-3.59)/-0.076-VLOOKUP(MYRANKS_P[[#This Row],[POS]],ReplacementLevel_P[],COLUMN(ReplacementLevel_P[ERA]),FALSE)</f>
        <v>0.71842105263157585</v>
      </c>
      <c r="W430" s="22">
        <f>((1466+MYRANKS_P[[#This Row],[BB]]+MYRANKS_P[[#This Row],[H]])/(1192+MYRANKS_P[[#This Row],[IP]])-1.23)/-0.015-VLOOKUP(MYRANKS_P[[#This Row],[POS]],ReplacementLevel_P[],COLUMN(ReplacementLevel_P[WHIP]),FALSE)</f>
        <v>0.53986394557823458</v>
      </c>
      <c r="X430" s="22">
        <f>MYRANKS_P[[#This Row],[WSGP]]+MYRANKS_P[[#This Row],[SVSGP]]+MYRANKS_P[[#This Row],[SOSGP]]+MYRANKS_P[[#This Row],[ERASGP]]+MYRANKS_P[[#This Row],[WHIPSGP]]</f>
        <v>-3.2537355091844402</v>
      </c>
    </row>
    <row r="431" spans="1:24" x14ac:dyDescent="0.25">
      <c r="A431" s="7" t="s">
        <v>18258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Row],[W]]/3.03-VLOOKUP(MYRANKS_P[[#This Row],[POS]],ReplacementLevel_P[],COLUMN(ReplacementLevel_P[W]),FALSE)</f>
        <v>-2.5699339933993399</v>
      </c>
      <c r="T431" s="22">
        <f>MYRANKS_P[[#This Row],[SV]]/9.95</f>
        <v>0</v>
      </c>
      <c r="U431" s="22">
        <f>MYRANKS_P[[#This Row],[SO]]/39.3-VLOOKUP(MYRANKS_P[[#This Row],[POS]],ReplacementLevel_P[],COLUMN(ReplacementLevel_P[SO]),FALSE)</f>
        <v>-2.1456488549618324</v>
      </c>
      <c r="V431" s="22">
        <f>((475+MYRANKS_P[[#This Row],[ER]])*9/(1192+MYRANKS_P[[#This Row],[IP]])-3.59)/-0.076-VLOOKUP(MYRANKS_P[[#This Row],[POS]],ReplacementLevel_P[],COLUMN(ReplacementLevel_P[ERA]),FALSE)</f>
        <v>0.79594711000086094</v>
      </c>
      <c r="W43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1" s="22">
        <f>MYRANKS_P[[#This Row],[WSGP]]+MYRANKS_P[[#This Row],[SVSGP]]+MYRANKS_P[[#This Row],[SOSGP]]+MYRANKS_P[[#This Row],[ERASGP]]+MYRANKS_P[[#This Row],[WHIPSGP]]</f>
        <v>-3.2545839107552919</v>
      </c>
    </row>
    <row r="432" spans="1:24" x14ac:dyDescent="0.25">
      <c r="A432" s="7" t="s">
        <v>18503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Row],[W]]/3.03-VLOOKUP(MYRANKS_P[[#This Row],[POS]],ReplacementLevel_P[],COLUMN(ReplacementLevel_P[W]),FALSE)</f>
        <v>-2.5699339933993399</v>
      </c>
      <c r="T432" s="22">
        <f>MYRANKS_P[[#This Row],[SV]]/9.95</f>
        <v>0</v>
      </c>
      <c r="U432" s="22">
        <f>MYRANKS_P[[#This Row],[SO]]/39.3-VLOOKUP(MYRANKS_P[[#This Row],[POS]],ReplacementLevel_P[],COLUMN(ReplacementLevel_P[SO]),FALSE)</f>
        <v>-2.1456488549618324</v>
      </c>
      <c r="V432" s="22">
        <f>((475+MYRANKS_P[[#This Row],[ER]])*9/(1192+MYRANKS_P[[#This Row],[IP]])-3.59)/-0.076-VLOOKUP(MYRANKS_P[[#This Row],[POS]],ReplacementLevel_P[],COLUMN(ReplacementLevel_P[ERA]),FALSE)</f>
        <v>0.79594711000086094</v>
      </c>
      <c r="W432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2" s="22">
        <f>MYRANKS_P[[#This Row],[WSGP]]+MYRANKS_P[[#This Row],[SVSGP]]+MYRANKS_P[[#This Row],[SOSGP]]+MYRANKS_P[[#This Row],[ERASGP]]+MYRANKS_P[[#This Row],[WHIPSGP]]</f>
        <v>-3.2545839107552919</v>
      </c>
    </row>
    <row r="433" spans="1:24" x14ac:dyDescent="0.25">
      <c r="A433" s="7" t="s">
        <v>19937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Row],[W]]/3.03-VLOOKUP(MYRANKS_P[[#This Row],[POS]],ReplacementLevel_P[],COLUMN(ReplacementLevel_P[W]),FALSE)</f>
        <v>-2.5699339933993399</v>
      </c>
      <c r="T433" s="22">
        <f>MYRANKS_P[[#This Row],[SV]]/9.95</f>
        <v>0</v>
      </c>
      <c r="U433" s="22">
        <f>MYRANKS_P[[#This Row],[SO]]/39.3-VLOOKUP(MYRANKS_P[[#This Row],[POS]],ReplacementLevel_P[],COLUMN(ReplacementLevel_P[SO]),FALSE)</f>
        <v>-2.0184223918575066</v>
      </c>
      <c r="V433" s="22">
        <f>((475+MYRANKS_P[[#This Row],[ER]])*9/(1192+MYRANKS_P[[#This Row],[IP]])-3.59)/-0.076-VLOOKUP(MYRANKS_P[[#This Row],[POS]],ReplacementLevel_P[],COLUMN(ReplacementLevel_P[ERA]),FALSE)</f>
        <v>0.71842105263157585</v>
      </c>
      <c r="W433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433" s="22">
        <f>MYRANKS_P[[#This Row],[WSGP]]+MYRANKS_P[[#This Row],[SVSGP]]+MYRANKS_P[[#This Row],[SOSGP]]+MYRANKS_P[[#This Row],[ERASGP]]+MYRANKS_P[[#This Row],[WHIPSGP]]</f>
        <v>-3.275649618339552</v>
      </c>
    </row>
    <row r="434" spans="1:24" x14ac:dyDescent="0.25">
      <c r="A434" s="7" t="s">
        <v>17398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Row],[W]]/3.03-VLOOKUP(MYRANKS_P[[#This Row],[POS]],ReplacementLevel_P[],COLUMN(ReplacementLevel_P[W]),FALSE)</f>
        <v>-2.5699339933993399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-2.1202035623409672</v>
      </c>
      <c r="V434" s="22">
        <f>((475+MYRANKS_P[[#This Row],[ER]])*9/(1192+MYRANKS_P[[#This Row],[IP]])-3.59)/-0.076-VLOOKUP(MYRANKS_P[[#This Row],[POS]],ReplacementLevel_P[],COLUMN(ReplacementLevel_P[ERA]),FALSE)</f>
        <v>0.79594711000086094</v>
      </c>
      <c r="W43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4" s="22">
        <f>MYRANKS_P[[#This Row],[WSGP]]+MYRANKS_P[[#This Row],[SVSGP]]+MYRANKS_P[[#This Row],[SOSGP]]+MYRANKS_P[[#This Row],[ERASGP]]+MYRANKS_P[[#This Row],[WHIPSGP]]</f>
        <v>-3.2836939918387387</v>
      </c>
    </row>
    <row r="435" spans="1:24" x14ac:dyDescent="0.25">
      <c r="A435" s="7" t="s">
        <v>19100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Row],[W]]/3.03-VLOOKUP(MYRANKS_P[[#This Row],[POS]],ReplacementLevel_P[],COLUMN(ReplacementLevel_P[W]),FALSE)</f>
        <v>-2.5699339933993399</v>
      </c>
      <c r="T435" s="22">
        <f>MYRANKS_P[[#This Row],[SV]]/9.95</f>
        <v>0</v>
      </c>
      <c r="U435" s="22">
        <f>MYRANKS_P[[#This Row],[SO]]/39.3-VLOOKUP(MYRANKS_P[[#This Row],[POS]],ReplacementLevel_P[],COLUMN(ReplacementLevel_P[SO]),FALSE)</f>
        <v>-2.1202035623409672</v>
      </c>
      <c r="V435" s="22">
        <f>((475+MYRANKS_P[[#This Row],[ER]])*9/(1192+MYRANKS_P[[#This Row],[IP]])-3.59)/-0.076-VLOOKUP(MYRANKS_P[[#This Row],[POS]],ReplacementLevel_P[],COLUMN(ReplacementLevel_P[ERA]),FALSE)</f>
        <v>0.79594711000086094</v>
      </c>
      <c r="W43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5" s="22">
        <f>MYRANKS_P[[#This Row],[WSGP]]+MYRANKS_P[[#This Row],[SVSGP]]+MYRANKS_P[[#This Row],[SOSGP]]+MYRANKS_P[[#This Row],[ERASGP]]+MYRANKS_P[[#This Row],[WHIPSGP]]</f>
        <v>-3.2836939918387387</v>
      </c>
    </row>
    <row r="436" spans="1:24" x14ac:dyDescent="0.25">
      <c r="A436" s="7" t="s">
        <v>17528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Row],[W]]/3.03-VLOOKUP(MYRANKS_P[[#This Row],[POS]],ReplacementLevel_P[],COLUMN(ReplacementLevel_P[W]),FALSE)</f>
        <v>-2.2399009900990099</v>
      </c>
      <c r="T436" s="22">
        <f>MYRANKS_P[[#This Row],[SV]]/9.95</f>
        <v>0</v>
      </c>
      <c r="U436" s="22">
        <f>MYRANKS_P[[#This Row],[SO]]/39.3-VLOOKUP(MYRANKS_P[[#This Row],[POS]],ReplacementLevel_P[],COLUMN(ReplacementLevel_P[SO]),FALSE)</f>
        <v>-1.6876335877862596</v>
      </c>
      <c r="V436" s="22">
        <f>((475+MYRANKS_P[[#This Row],[ER]])*9/(1192+MYRANKS_P[[#This Row],[IP]])-3.59)/-0.076-VLOOKUP(MYRANKS_P[[#This Row],[POS]],ReplacementLevel_P[],COLUMN(ReplacementLevel_P[ERA]),FALSE)</f>
        <v>0.41331045003813555</v>
      </c>
      <c r="W43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36" s="22">
        <f>MYRANKS_P[[#This Row],[WSGP]]+MYRANKS_P[[#This Row],[SVSGP]]+MYRANKS_P[[#This Row],[SOSGP]]+MYRANKS_P[[#This Row],[ERASGP]]+MYRANKS_P[[#This Row],[WHIPSGP]]</f>
        <v>-3.2965966452921132</v>
      </c>
    </row>
    <row r="437" spans="1:24" x14ac:dyDescent="0.25">
      <c r="A437" s="7" t="s">
        <v>19377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Row],[W]]/3.03-VLOOKUP(MYRANKS_P[[#This Row],[POS]],ReplacementLevel_P[],COLUMN(ReplacementLevel_P[W]),FALSE)</f>
        <v>-2.5699339933993399</v>
      </c>
      <c r="T437" s="22">
        <f>MYRANKS_P[[#This Row],[SV]]/9.95</f>
        <v>0</v>
      </c>
      <c r="U437" s="22">
        <f>MYRANKS_P[[#This Row],[SO]]/39.3-VLOOKUP(MYRANKS_P[[#This Row],[POS]],ReplacementLevel_P[],COLUMN(ReplacementLevel_P[SO]),FALSE)</f>
        <v>-2.0438676844783714</v>
      </c>
      <c r="V437" s="22">
        <f>((475+MYRANKS_P[[#This Row],[ER]])*9/(1192+MYRANKS_P[[#This Row],[IP]])-3.59)/-0.076-VLOOKUP(MYRANKS_P[[#This Row],[POS]],ReplacementLevel_P[],COLUMN(ReplacementLevel_P[ERA]),FALSE)</f>
        <v>0.73778671945603624</v>
      </c>
      <c r="W437" s="22">
        <f>((1466+MYRANKS_P[[#This Row],[BB]]+MYRANKS_P[[#This Row],[H]])/(1192+MYRANKS_P[[#This Row],[IP]])-1.23)/-0.015-VLOOKUP(MYRANKS_P[[#This Row],[POS]],ReplacementLevel_P[],COLUMN(ReplacementLevel_P[WHIP]),FALSE)</f>
        <v>0.56874352684654972</v>
      </c>
      <c r="X437" s="22">
        <f>MYRANKS_P[[#This Row],[WSGP]]+MYRANKS_P[[#This Row],[SVSGP]]+MYRANKS_P[[#This Row],[SOSGP]]+MYRANKS_P[[#This Row],[ERASGP]]+MYRANKS_P[[#This Row],[WHIPSGP]]</f>
        <v>-3.3072714315751259</v>
      </c>
    </row>
    <row r="438" spans="1:24" x14ac:dyDescent="0.25">
      <c r="A438" s="7" t="s">
        <v>17943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Row],[W]]/3.03-VLOOKUP(MYRANKS_P[[#This Row],[POS]],ReplacementLevel_P[],COLUMN(ReplacementLevel_P[W]),FALSE)</f>
        <v>-2.5699339933993399</v>
      </c>
      <c r="T438" s="22">
        <f>MYRANKS_P[[#This Row],[SV]]/9.95</f>
        <v>0</v>
      </c>
      <c r="U438" s="22">
        <f>MYRANKS_P[[#This Row],[SO]]/39.3-VLOOKUP(MYRANKS_P[[#This Row],[POS]],ReplacementLevel_P[],COLUMN(ReplacementLevel_P[SO]),FALSE)</f>
        <v>-2.1456488549618324</v>
      </c>
      <c r="V438" s="22">
        <f>((475+MYRANKS_P[[#This Row],[ER]])*9/(1192+MYRANKS_P[[#This Row],[IP]])-3.59)/-0.076-VLOOKUP(MYRANKS_P[[#This Row],[POS]],ReplacementLevel_P[],COLUMN(ReplacementLevel_P[ERA]),FALSE)</f>
        <v>0.79594711000086094</v>
      </c>
      <c r="W438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8" s="22">
        <f>MYRANKS_P[[#This Row],[WSGP]]+MYRANKS_P[[#This Row],[SVSGP]]+MYRANKS_P[[#This Row],[SOSGP]]+MYRANKS_P[[#This Row],[ERASGP]]+MYRANKS_P[[#This Row],[WHIPSGP]]</f>
        <v>-3.3091392844596044</v>
      </c>
    </row>
    <row r="439" spans="1:24" x14ac:dyDescent="0.25">
      <c r="A439" s="7" t="s">
        <v>20288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Row],[W]]/3.03-VLOOKUP(MYRANKS_P[[#This Row],[POS]],ReplacementLevel_P[],COLUMN(ReplacementLevel_P[W]),FALSE)</f>
        <v>-2.5699339933993399</v>
      </c>
      <c r="T439" s="22">
        <f>MYRANKS_P[[#This Row],[SV]]/9.95</f>
        <v>0</v>
      </c>
      <c r="U439" s="22">
        <f>MYRANKS_P[[#This Row],[SO]]/39.3-VLOOKUP(MYRANKS_P[[#This Row],[POS]],ReplacementLevel_P[],COLUMN(ReplacementLevel_P[SO]),FALSE)</f>
        <v>-1.8657506361323155</v>
      </c>
      <c r="V439" s="22">
        <f>((475+MYRANKS_P[[#This Row],[ER]])*9/(1192+MYRANKS_P[[#This Row],[IP]])-3.59)/-0.076-VLOOKUP(MYRANKS_P[[#This Row],[POS]],ReplacementLevel_P[],COLUMN(ReplacementLevel_P[ERA]),FALSE)</f>
        <v>0.69927456069437821</v>
      </c>
      <c r="W439" s="22">
        <f>((1466+MYRANKS_P[[#This Row],[BB]]+MYRANKS_P[[#This Row],[H]])/(1192+MYRANKS_P[[#This Row],[IP]])-1.23)/-0.015-VLOOKUP(MYRANKS_P[[#This Row],[POS]],ReplacementLevel_P[],COLUMN(ReplacementLevel_P[WHIP]),FALSE)</f>
        <v>0.42244139046079332</v>
      </c>
      <c r="X439" s="22">
        <f>MYRANKS_P[[#This Row],[WSGP]]+MYRANKS_P[[#This Row],[SVSGP]]+MYRANKS_P[[#This Row],[SOSGP]]+MYRANKS_P[[#This Row],[ERASGP]]+MYRANKS_P[[#This Row],[WHIPSGP]]</f>
        <v>-3.3139686783764839</v>
      </c>
    </row>
    <row r="440" spans="1:24" x14ac:dyDescent="0.25">
      <c r="A440" s="7" t="s">
        <v>18243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Row],[W]]/3.03-VLOOKUP(MYRANKS_P[[#This Row],[POS]],ReplacementLevel_P[],COLUMN(ReplacementLevel_P[W]),FALSE)</f>
        <v>-2.2399009900990099</v>
      </c>
      <c r="T440" s="22">
        <f>MYRANKS_P[[#This Row],[SV]]/9.95</f>
        <v>0</v>
      </c>
      <c r="U440" s="22">
        <f>MYRANKS_P[[#This Row],[SO]]/39.3-VLOOKUP(MYRANKS_P[[#This Row],[POS]],ReplacementLevel_P[],COLUMN(ReplacementLevel_P[SO]),FALSE)</f>
        <v>-1.8148600508905854</v>
      </c>
      <c r="V440" s="22">
        <f>((475+MYRANKS_P[[#This Row],[ER]])*9/(1192+MYRANKS_P[[#This Row],[IP]])-3.59)/-0.076-VLOOKUP(MYRANKS_P[[#This Row],[POS]],ReplacementLevel_P[],COLUMN(ReplacementLevel_P[ERA]),FALSE)</f>
        <v>0.41331045003813555</v>
      </c>
      <c r="W440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0" s="22">
        <f>MYRANKS_P[[#This Row],[WSGP]]+MYRANKS_P[[#This Row],[SVSGP]]+MYRANKS_P[[#This Row],[SOSGP]]+MYRANKS_P[[#This Row],[ERASGP]]+MYRANKS_P[[#This Row],[WHIPSGP]]</f>
        <v>-3.3164693778543017</v>
      </c>
    </row>
    <row r="441" spans="1:24" x14ac:dyDescent="0.25">
      <c r="A441" s="7" t="s">
        <v>19577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Row],[W]]/3.03-VLOOKUP(MYRANKS_P[[#This Row],[POS]],ReplacementLevel_P[],COLUMN(ReplacementLevel_P[W]),FALSE)</f>
        <v>-2.5699339933993399</v>
      </c>
      <c r="T441" s="22">
        <f>MYRANKS_P[[#This Row],[SV]]/9.95</f>
        <v>0</v>
      </c>
      <c r="U441" s="22">
        <f>MYRANKS_P[[#This Row],[SO]]/39.3-VLOOKUP(MYRANKS_P[[#This Row],[POS]],ReplacementLevel_P[],COLUMN(ReplacementLevel_P[SO]),FALSE)</f>
        <v>-1.7639694656488549</v>
      </c>
      <c r="V441" s="22">
        <f>((475+MYRANKS_P[[#This Row],[ER]])*9/(1192+MYRANKS_P[[#This Row],[IP]])-3.59)/-0.076-VLOOKUP(MYRANKS_P[[#This Row],[POS]],ReplacementLevel_P[],COLUMN(ReplacementLevel_P[ERA]),FALSE)</f>
        <v>0.64158663081060374</v>
      </c>
      <c r="W441" s="22">
        <f>((1466+MYRANKS_P[[#This Row],[BB]]+MYRANKS_P[[#This Row],[H]])/(1192+MYRANKS_P[[#This Row],[IP]])-1.23)/-0.015-VLOOKUP(MYRANKS_P[[#This Row],[POS]],ReplacementLevel_P[],COLUMN(ReplacementLevel_P[WHIP]),FALSE)</f>
        <v>0.37121384157881088</v>
      </c>
      <c r="X441" s="22">
        <f>MYRANKS_P[[#This Row],[WSGP]]+MYRANKS_P[[#This Row],[SVSGP]]+MYRANKS_P[[#This Row],[SOSGP]]+MYRANKS_P[[#This Row],[ERASGP]]+MYRANKS_P[[#This Row],[WHIPSGP]]</f>
        <v>-3.3211029866587793</v>
      </c>
    </row>
    <row r="442" spans="1:24" x14ac:dyDescent="0.25">
      <c r="A442" s="7" t="s">
        <v>19344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Row],[W]]/3.03-VLOOKUP(MYRANKS_P[[#This Row],[POS]],ReplacementLevel_P[],COLUMN(ReplacementLevel_P[W]),FALSE)</f>
        <v>-2.2399009900990099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-1.8657506361323155</v>
      </c>
      <c r="V442" s="22">
        <f>((475+MYRANKS_P[[#This Row],[ER]])*9/(1192+MYRANKS_P[[#This Row],[IP]])-3.59)/-0.076-VLOOKUP(MYRANKS_P[[#This Row],[POS]],ReplacementLevel_P[],COLUMN(ReplacementLevel_P[ERA]),FALSE)</f>
        <v>0.508657513348586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42" s="22">
        <f>MYRANKS_P[[#This Row],[WSGP]]+MYRANKS_P[[#This Row],[SVSGP]]+MYRANKS_P[[#This Row],[SOSGP]]+MYRANKS_P[[#This Row],[ERASGP]]+MYRANKS_P[[#This Row],[WHIPSGP]]</f>
        <v>-3.3256897650566501</v>
      </c>
    </row>
    <row r="443" spans="1:24" x14ac:dyDescent="0.25">
      <c r="A443" s="7" t="s">
        <v>19160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Row],[W]]/3.03-VLOOKUP(MYRANKS_P[[#This Row],[POS]],ReplacementLevel_P[],COLUMN(ReplacementLevel_P[W]),FALSE)</f>
        <v>-2.5699339933993399</v>
      </c>
      <c r="T443" s="22">
        <f>MYRANKS_P[[#This Row],[SV]]/9.95</f>
        <v>0</v>
      </c>
      <c r="U443" s="22">
        <f>MYRANKS_P[[#This Row],[SO]]/39.3-VLOOKUP(MYRANKS_P[[#This Row],[POS]],ReplacementLevel_P[],COLUMN(ReplacementLevel_P[SO]),FALSE)</f>
        <v>-2.0184223918575066</v>
      </c>
      <c r="V443" s="22">
        <f>((475+MYRANKS_P[[#This Row],[ER]])*9/(1192+MYRANKS_P[[#This Row],[IP]])-3.59)/-0.076-VLOOKUP(MYRANKS_P[[#This Row],[POS]],ReplacementLevel_P[],COLUMN(ReplacementLevel_P[ERA]),FALSE)</f>
        <v>0.69903953828925602</v>
      </c>
      <c r="W44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43" s="22">
        <f>MYRANKS_P[[#This Row],[WSGP]]+MYRANKS_P[[#This Row],[SVSGP]]+MYRANKS_P[[#This Row],[SOSGP]]+MYRANKS_P[[#This Row],[ERASGP]]+MYRANKS_P[[#This Row],[WHIPSGP]]</f>
        <v>-3.3333757667711952</v>
      </c>
    </row>
    <row r="444" spans="1:24" x14ac:dyDescent="0.25">
      <c r="A444" s="7" t="s">
        <v>19087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Row],[W]]/3.03-VLOOKUP(MYRANKS_P[[#This Row],[POS]],ReplacementLevel_P[],COLUMN(ReplacementLevel_P[W]),FALSE)</f>
        <v>-2.5699339933993399</v>
      </c>
      <c r="T444" s="22">
        <f>MYRANKS_P[[#This Row],[SV]]/9.95</f>
        <v>0</v>
      </c>
      <c r="U444" s="22">
        <f>MYRANKS_P[[#This Row],[SO]]/39.3-VLOOKUP(MYRANKS_P[[#This Row],[POS]],ReplacementLevel_P[],COLUMN(ReplacementLevel_P[SO]),FALSE)</f>
        <v>-2.0184223918575066</v>
      </c>
      <c r="V444" s="22">
        <f>((475+MYRANKS_P[[#This Row],[ER]])*9/(1192+MYRANKS_P[[#This Row],[IP]])-3.59)/-0.076-VLOOKUP(MYRANKS_P[[#This Row],[POS]],ReplacementLevel_P[],COLUMN(ReplacementLevel_P[ERA]),FALSE)</f>
        <v>0.79563119289666495</v>
      </c>
      <c r="W444" s="22">
        <f>((1466+MYRANKS_P[[#This Row],[BB]]+MYRANKS_P[[#This Row],[H]])/(1192+MYRANKS_P[[#This Row],[IP]])-1.23)/-0.015-VLOOKUP(MYRANKS_P[[#This Row],[POS]],ReplacementLevel_P[],COLUMN(ReplacementLevel_P[WHIP]),FALSE)</f>
        <v>0.4567454496060781</v>
      </c>
      <c r="X444" s="22">
        <f>MYRANKS_P[[#This Row],[WSGP]]+MYRANKS_P[[#This Row],[SVSGP]]+MYRANKS_P[[#This Row],[SOSGP]]+MYRANKS_P[[#This Row],[ERASGP]]+MYRANKS_P[[#This Row],[WHIPSGP]]</f>
        <v>-3.3359797427541027</v>
      </c>
    </row>
    <row r="445" spans="1:24" x14ac:dyDescent="0.25">
      <c r="A445" s="7" t="s">
        <v>18179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Row],[W]]/3.03-VLOOKUP(MYRANKS_P[[#This Row],[POS]],ReplacementLevel_P[],COLUMN(ReplacementLevel_P[W]),FALSE)</f>
        <v>-2.5699339933993399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-2.0693129770992367</v>
      </c>
      <c r="V445" s="22">
        <f>((475+MYRANKS_P[[#This Row],[ER]])*9/(1192+MYRANKS_P[[#This Row],[IP]])-3.59)/-0.076-VLOOKUP(MYRANKS_P[[#This Row],[POS]],ReplacementLevel_P[],COLUMN(ReplacementLevel_P[ERA]),FALSE)</f>
        <v>0.79594711000086094</v>
      </c>
      <c r="W44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45" s="22">
        <f>MYRANKS_P[[#This Row],[WSGP]]+MYRANKS_P[[#This Row],[SVSGP]]+MYRANKS_P[[#This Row],[SOSGP]]+MYRANKS_P[[#This Row],[ERASGP]]+MYRANKS_P[[#This Row],[WHIPSGP]]</f>
        <v>-3.3419141540056332</v>
      </c>
    </row>
    <row r="446" spans="1:24" x14ac:dyDescent="0.25">
      <c r="A446" s="7" t="s">
        <v>18330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Row],[W]]/3.03-VLOOKUP(MYRANKS_P[[#This Row],[POS]],ReplacementLevel_P[],COLUMN(ReplacementLevel_P[W]),FALSE)</f>
        <v>-2.2399009900990099</v>
      </c>
      <c r="T446" s="22">
        <f>MYRANKS_P[[#This Row],[SV]]/9.95</f>
        <v>0</v>
      </c>
      <c r="U446" s="22">
        <f>MYRANKS_P[[#This Row],[SO]]/39.3-VLOOKUP(MYRANKS_P[[#This Row],[POS]],ReplacementLevel_P[],COLUMN(ReplacementLevel_P[SO]),FALSE)</f>
        <v>-1.8403053435114505</v>
      </c>
      <c r="V446" s="22">
        <f>((475+MYRANKS_P[[#This Row],[ER]])*9/(1192+MYRANKS_P[[#This Row],[IP]])-3.59)/-0.076-VLOOKUP(MYRANKS_P[[#This Row],[POS]],ReplacementLevel_P[],COLUMN(ReplacementLevel_P[ERA]),FALSE)</f>
        <v>0.41331045003813555</v>
      </c>
      <c r="W446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6" s="22">
        <f>MYRANKS_P[[#This Row],[WSGP]]+MYRANKS_P[[#This Row],[SVSGP]]+MYRANKS_P[[#This Row],[SOSGP]]+MYRANKS_P[[#This Row],[ERASGP]]+MYRANKS_P[[#This Row],[WHIPSGP]]</f>
        <v>-3.3419146704751674</v>
      </c>
    </row>
    <row r="447" spans="1:24" x14ac:dyDescent="0.25">
      <c r="A447" s="7" t="s">
        <v>17396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Row],[W]]/3.03-VLOOKUP(MYRANKS_P[[#This Row],[POS]],ReplacementLevel_P[],COLUMN(ReplacementLevel_P[W]),FALSE)</f>
        <v>-2.2399009900990099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-1.6621882951653946</v>
      </c>
      <c r="V447" s="22">
        <f>((475+MYRANKS_P[[#This Row],[ER]])*9/(1192+MYRANKS_P[[#This Row],[IP]])-3.59)/-0.076-VLOOKUP(MYRANKS_P[[#This Row],[POS]],ReplacementLevel_P[],COLUMN(ReplacementLevel_P[ERA]),FALSE)</f>
        <v>0.26295546558704308</v>
      </c>
      <c r="W447" s="22">
        <f>((1466+MYRANKS_P[[#This Row],[BB]]+MYRANKS_P[[#This Row],[H]])/(1192+MYRANKS_P[[#This Row],[IP]])-1.23)/-0.015-VLOOKUP(MYRANKS_P[[#This Row],[POS]],ReplacementLevel_P[],COLUMN(ReplacementLevel_P[WHIP]),FALSE)</f>
        <v>0.29452991452991062</v>
      </c>
      <c r="X447" s="22">
        <f>MYRANKS_P[[#This Row],[WSGP]]+MYRANKS_P[[#This Row],[SVSGP]]+MYRANKS_P[[#This Row],[SOSGP]]+MYRANKS_P[[#This Row],[ERASGP]]+MYRANKS_P[[#This Row],[WHIPSGP]]</f>
        <v>-3.3446039051474505</v>
      </c>
    </row>
    <row r="448" spans="1:24" x14ac:dyDescent="0.25">
      <c r="A448" s="7" t="s">
        <v>19465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Row],[W]]/3.03-VLOOKUP(MYRANKS_P[[#This Row],[POS]],ReplacementLevel_P[],COLUMN(ReplacementLevel_P[W]),FALSE)</f>
        <v>-2.2399009900990099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-1.9929770992366413</v>
      </c>
      <c r="V448" s="22">
        <f>((475+MYRANKS_P[[#This Row],[ER]])*9/(1192+MYRANKS_P[[#This Row],[IP]])-3.59)/-0.076-VLOOKUP(MYRANKS_P[[#This Row],[POS]],ReplacementLevel_P[],COLUMN(ReplacementLevel_P[ERA]),FALSE)</f>
        <v>0.508657513348586</v>
      </c>
      <c r="W448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48" s="22">
        <f>MYRANKS_P[[#This Row],[WSGP]]+MYRANKS_P[[#This Row],[SVSGP]]+MYRANKS_P[[#This Row],[SOSGP]]+MYRANKS_P[[#This Row],[ERASGP]]+MYRANKS_P[[#This Row],[WHIPSGP]]</f>
        <v>-3.3455624976188392</v>
      </c>
    </row>
    <row r="449" spans="1:24" x14ac:dyDescent="0.25">
      <c r="A449" s="7" t="s">
        <v>20505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Row],[W]]/3.03-VLOOKUP(MYRANKS_P[[#This Row],[POS]],ReplacementLevel_P[],COLUMN(ReplacementLevel_P[W]),FALSE)</f>
        <v>-2.5699339933993399</v>
      </c>
      <c r="T449" s="22">
        <f>MYRANKS_P[[#This Row],[SV]]/9.95</f>
        <v>0</v>
      </c>
      <c r="U449" s="22">
        <f>MYRANKS_P[[#This Row],[SO]]/39.3-VLOOKUP(MYRANKS_P[[#This Row],[POS]],ReplacementLevel_P[],COLUMN(ReplacementLevel_P[SO]),FALSE)</f>
        <v>-2.0947582697201019</v>
      </c>
      <c r="V449" s="22">
        <f>((475+MYRANKS_P[[#This Row],[ER]])*9/(1192+MYRANKS_P[[#This Row],[IP]])-3.59)/-0.076-VLOOKUP(MYRANKS_P[[#This Row],[POS]],ReplacementLevel_P[],COLUMN(ReplacementLevel_P[ERA]),FALSE)</f>
        <v>0.69903953828925602</v>
      </c>
      <c r="W44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49" s="22">
        <f>MYRANKS_P[[#This Row],[WSGP]]+MYRANKS_P[[#This Row],[SVSGP]]+MYRANKS_P[[#This Row],[SOSGP]]+MYRANKS_P[[#This Row],[ERASGP]]+MYRANKS_P[[#This Row],[WHIPSGP]]</f>
        <v>-3.355156270929478</v>
      </c>
    </row>
    <row r="450" spans="1:24" x14ac:dyDescent="0.25">
      <c r="A450" s="7" t="s">
        <v>17836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Row],[W]]/3.03-VLOOKUP(MYRANKS_P[[#This Row],[POS]],ReplacementLevel_P[],COLUMN(ReplacementLevel_P[W]),FALSE)</f>
        <v>-1.9098679867986799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-1.560407124681934</v>
      </c>
      <c r="V450" s="22">
        <f>((475+MYRANKS_P[[#This Row],[ER]])*9/(1192+MYRANKS_P[[#This Row],[IP]])-3.59)/-0.076-VLOOKUP(MYRANKS_P[[#This Row],[POS]],ReplacementLevel_P[],COLUMN(ReplacementLevel_P[ERA]),FALSE)</f>
        <v>0.11403928481490422</v>
      </c>
      <c r="W450" s="22">
        <f>((1466+MYRANKS_P[[#This Row],[BB]]+MYRANKS_P[[#This Row],[H]])/(1192+MYRANKS_P[[#This Row],[IP]])-1.23)/-0.015-VLOOKUP(MYRANKS_P[[#This Row],[POS]],ReplacementLevel_P[],COLUMN(ReplacementLevel_P[WHIP]),FALSE)</f>
        <v>-1.4460393407793593E-3</v>
      </c>
      <c r="X450" s="22">
        <f>MYRANKS_P[[#This Row],[WSGP]]+MYRANKS_P[[#This Row],[SVSGP]]+MYRANKS_P[[#This Row],[SOSGP]]+MYRANKS_P[[#This Row],[ERASGP]]+MYRANKS_P[[#This Row],[WHIPSGP]]</f>
        <v>-3.3576818660064891</v>
      </c>
    </row>
    <row r="451" spans="1:24" x14ac:dyDescent="0.25">
      <c r="A451" s="7" t="s">
        <v>19194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Row],[W]]/3.03-VLOOKUP(MYRANKS_P[[#This Row],[POS]],ReplacementLevel_P[],COLUMN(ReplacementLevel_P[W]),FALSE)</f>
        <v>-2.5699339933993399</v>
      </c>
      <c r="T451" s="22">
        <f>MYRANKS_P[[#This Row],[SV]]/9.95</f>
        <v>0</v>
      </c>
      <c r="U451" s="22">
        <f>MYRANKS_P[[#This Row],[SO]]/39.3-VLOOKUP(MYRANKS_P[[#This Row],[POS]],ReplacementLevel_P[],COLUMN(ReplacementLevel_P[SO]),FALSE)</f>
        <v>-2.0438676844783714</v>
      </c>
      <c r="V451" s="22">
        <f>((475+MYRANKS_P[[#This Row],[ER]])*9/(1192+MYRANKS_P[[#This Row],[IP]])-3.59)/-0.076-VLOOKUP(MYRANKS_P[[#This Row],[POS]],ReplacementLevel_P[],COLUMN(ReplacementLevel_P[ERA]),FALSE)</f>
        <v>0.69903953828925602</v>
      </c>
      <c r="W45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1" s="22">
        <f>MYRANKS_P[[#This Row],[WSGP]]+MYRANKS_P[[#This Row],[SVSGP]]+MYRANKS_P[[#This Row],[SOSGP]]+MYRANKS_P[[#This Row],[ERASGP]]+MYRANKS_P[[#This Row],[WHIPSGP]]</f>
        <v>-3.3588210593920609</v>
      </c>
    </row>
    <row r="452" spans="1:24" x14ac:dyDescent="0.25">
      <c r="A452" s="7" t="s">
        <v>18889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-2.5699339933993399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-1.9929770992366413</v>
      </c>
      <c r="V452" s="22">
        <f>((475+MYRANKS_P[[#This Row],[ER]])*9/(1192+MYRANKS_P[[#This Row],[IP]])-3.59)/-0.076-VLOOKUP(MYRANKS_P[[#This Row],[POS]],ReplacementLevel_P[],COLUMN(ReplacementLevel_P[ERA]),FALSE)</f>
        <v>0.69903953828925602</v>
      </c>
      <c r="W452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2" s="22">
        <f>MYRANKS_P[[#This Row],[WSGP]]+MYRANKS_P[[#This Row],[SVSGP]]+MYRANKS_P[[#This Row],[SOSGP]]+MYRANKS_P[[#This Row],[ERASGP]]+MYRANKS_P[[#This Row],[WHIPSGP]]</f>
        <v>-3.3624858478546429</v>
      </c>
    </row>
    <row r="453" spans="1:24" x14ac:dyDescent="0.25">
      <c r="A453" s="7" t="s">
        <v>20002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Row],[W]]/3.03-VLOOKUP(MYRANKS_P[[#This Row],[POS]],ReplacementLevel_P[],COLUMN(ReplacementLevel_P[W]),FALSE)</f>
        <v>-2.2399009900990099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-1.8148600508905854</v>
      </c>
      <c r="V453" s="22">
        <f>((475+MYRANKS_P[[#This Row],[ER]])*9/(1192+MYRANKS_P[[#This Row],[IP]])-3.59)/-0.076-VLOOKUP(MYRANKS_P[[#This Row],[POS]],ReplacementLevel_P[],COLUMN(ReplacementLevel_P[ERA]),FALSE)</f>
        <v>0.41331045003813555</v>
      </c>
      <c r="W453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53" s="22">
        <f>MYRANKS_P[[#This Row],[WSGP]]+MYRANKS_P[[#This Row],[SVSGP]]+MYRANKS_P[[#This Row],[SOSGP]]+MYRANKS_P[[#This Row],[ERASGP]]+MYRANKS_P[[#This Row],[WHIPSGP]]</f>
        <v>-3.3701462431253701</v>
      </c>
    </row>
    <row r="454" spans="1:24" x14ac:dyDescent="0.25">
      <c r="A454" s="7" t="s">
        <v>20757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Row],[W]]/3.03-VLOOKUP(MYRANKS_P[[#This Row],[POS]],ReplacementLevel_P[],COLUMN(ReplacementLevel_P[W]),FALSE)</f>
        <v>-1.5798349834983496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-1.4331806615776082</v>
      </c>
      <c r="V454" s="22">
        <f>((475+MYRANKS_P[[#This Row],[ER]])*9/(1192+MYRANKS_P[[#This Row],[IP]])-3.59)/-0.076-VLOOKUP(MYRANKS_P[[#This Row],[POS]],ReplacementLevel_P[],COLUMN(ReplacementLevel_P[ERA]),FALSE)</f>
        <v>-0.21037151702786361</v>
      </c>
      <c r="W454" s="22">
        <f>((1466+MYRANKS_P[[#This Row],[BB]]+MYRANKS_P[[#This Row],[H]])/(1192+MYRANKS_P[[#This Row],[IP]])-1.23)/-0.015-VLOOKUP(MYRANKS_P[[#This Row],[POS]],ReplacementLevel_P[],COLUMN(ReplacementLevel_P[WHIP]),FALSE)</f>
        <v>-0.15267973856209982</v>
      </c>
      <c r="X454" s="22">
        <f>MYRANKS_P[[#This Row],[WSGP]]+MYRANKS_P[[#This Row],[SVSGP]]+MYRANKS_P[[#This Row],[SOSGP]]+MYRANKS_P[[#This Row],[ERASGP]]+MYRANKS_P[[#This Row],[WHIPSGP]]</f>
        <v>-3.3760669006659212</v>
      </c>
    </row>
    <row r="455" spans="1:24" x14ac:dyDescent="0.25">
      <c r="A455" s="7" t="s">
        <v>18632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Row],[W]]/3.03-VLOOKUP(MYRANKS_P[[#This Row],[POS]],ReplacementLevel_P[],COLUMN(ReplacementLevel_P[W]),FALSE)</f>
        <v>-2.2399009900990099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-1.9420865139949111</v>
      </c>
      <c r="V455" s="22">
        <f>((475+MYRANKS_P[[#This Row],[ER]])*9/(1192+MYRANKS_P[[#This Row],[IP]])-3.59)/-0.076-VLOOKUP(MYRANKS_P[[#This Row],[POS]],ReplacementLevel_P[],COLUMN(ReplacementLevel_P[ERA]),FALSE)</f>
        <v>0.31796338672768509</v>
      </c>
      <c r="W45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55" s="22">
        <f>MYRANKS_P[[#This Row],[WSGP]]+MYRANKS_P[[#This Row],[SVSGP]]+MYRANKS_P[[#This Row],[SOSGP]]+MYRANKS_P[[#This Row],[ERASGP]]+MYRANKS_P[[#This Row],[WHIPSGP]]</f>
        <v>-3.3780123084558729</v>
      </c>
    </row>
    <row r="456" spans="1:24" x14ac:dyDescent="0.25">
      <c r="A456" s="7" t="s">
        <v>18382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Row],[W]]/3.03-VLOOKUP(MYRANKS_P[[#This Row],[POS]],ReplacementLevel_P[],COLUMN(ReplacementLevel_P[W]),FALSE)</f>
        <v>-2.5699339933993399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-2.1202035623409672</v>
      </c>
      <c r="V456" s="22">
        <f>((475+MYRANKS_P[[#This Row],[ER]])*9/(1192+MYRANKS_P[[#This Row],[IP]])-3.59)/-0.076-VLOOKUP(MYRANKS_P[[#This Row],[POS]],ReplacementLevel_P[],COLUMN(ReplacementLevel_P[ERA]),FALSE)</f>
        <v>0.69903953828925602</v>
      </c>
      <c r="W45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6" s="22">
        <f>MYRANKS_P[[#This Row],[WSGP]]+MYRANKS_P[[#This Row],[SVSGP]]+MYRANKS_P[[#This Row],[SOSGP]]+MYRANKS_P[[#This Row],[ERASGP]]+MYRANKS_P[[#This Row],[WHIPSGP]]</f>
        <v>-3.3806015635503437</v>
      </c>
    </row>
    <row r="457" spans="1:24" x14ac:dyDescent="0.25">
      <c r="A457" s="7" t="s">
        <v>19534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Row],[W]]/3.03-VLOOKUP(MYRANKS_P[[#This Row],[POS]],ReplacementLevel_P[],COLUMN(ReplacementLevel_P[W]),FALSE)</f>
        <v>-2.5699339933993399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-2.1202035623409672</v>
      </c>
      <c r="V457" s="22">
        <f>((475+MYRANKS_P[[#This Row],[ER]])*9/(1192+MYRANKS_P[[#This Row],[IP]])-3.59)/-0.076-VLOOKUP(MYRANKS_P[[#This Row],[POS]],ReplacementLevel_P[],COLUMN(ReplacementLevel_P[ERA]),FALSE)</f>
        <v>0.69903953828925602</v>
      </c>
      <c r="W45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7" s="22">
        <f>MYRANKS_P[[#This Row],[WSGP]]+MYRANKS_P[[#This Row],[SVSGP]]+MYRANKS_P[[#This Row],[SOSGP]]+MYRANKS_P[[#This Row],[ERASGP]]+MYRANKS_P[[#This Row],[WHIPSGP]]</f>
        <v>-3.3806015635503437</v>
      </c>
    </row>
    <row r="458" spans="1:24" x14ac:dyDescent="0.25">
      <c r="A458" s="7" t="s">
        <v>20037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Row],[W]]/3.03-VLOOKUP(MYRANKS_P[[#This Row],[POS]],ReplacementLevel_P[],COLUMN(ReplacementLevel_P[W]),FALSE)</f>
        <v>-2.5699339933993399</v>
      </c>
      <c r="T458" s="22">
        <f>MYRANKS_P[[#This Row],[SV]]/9.95</f>
        <v>0</v>
      </c>
      <c r="U458" s="22">
        <f>MYRANKS_P[[#This Row],[SO]]/39.3-VLOOKUP(MYRANKS_P[[#This Row],[POS]],ReplacementLevel_P[],COLUMN(ReplacementLevel_P[SO]),FALSE)</f>
        <v>-2.0693129770992367</v>
      </c>
      <c r="V458" s="22">
        <f>((475+MYRANKS_P[[#This Row],[ER]])*9/(1192+MYRANKS_P[[#This Row],[IP]])-3.59)/-0.076-VLOOKUP(MYRANKS_P[[#This Row],[POS]],ReplacementLevel_P[],COLUMN(ReplacementLevel_P[ERA]),FALSE)</f>
        <v>0.69903953828925602</v>
      </c>
      <c r="W45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8" s="22">
        <f>MYRANKS_P[[#This Row],[WSGP]]+MYRANKS_P[[#This Row],[SVSGP]]+MYRANKS_P[[#This Row],[SOSGP]]+MYRANKS_P[[#This Row],[ERASGP]]+MYRANKS_P[[#This Row],[WHIPSGP]]</f>
        <v>-3.3842663520129257</v>
      </c>
    </row>
    <row r="459" spans="1:24" x14ac:dyDescent="0.25">
      <c r="A459" s="7" t="s">
        <v>18795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Row],[W]]/3.03-VLOOKUP(MYRANKS_P[[#This Row],[POS]],ReplacementLevel_P[],COLUMN(ReplacementLevel_P[W]),FALSE)</f>
        <v>-2.2399009900990099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-1.6876335877862596</v>
      </c>
      <c r="V459" s="22">
        <f>((475+MYRANKS_P[[#This Row],[ER]])*9/(1192+MYRANKS_P[[#This Row],[IP]])-3.59)/-0.076-VLOOKUP(MYRANKS_P[[#This Row],[POS]],ReplacementLevel_P[],COLUMN(ReplacementLevel_P[ERA]),FALSE)</f>
        <v>0.31796338672768509</v>
      </c>
      <c r="W45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59" s="22">
        <f>MYRANKS_P[[#This Row],[WSGP]]+MYRANKS_P[[#This Row],[SVSGP]]+MYRANKS_P[[#This Row],[SOSGP]]+MYRANKS_P[[#This Row],[ERASGP]]+MYRANKS_P[[#This Row],[WHIPSGP]]</f>
        <v>-3.3919437086025637</v>
      </c>
    </row>
    <row r="460" spans="1:24" x14ac:dyDescent="0.25">
      <c r="A460" s="7" t="s">
        <v>19484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Row],[W]]/3.03-VLOOKUP(MYRANKS_P[[#This Row],[POS]],ReplacementLevel_P[],COLUMN(ReplacementLevel_P[W]),FALSE)</f>
        <v>-2.5699339933993399</v>
      </c>
      <c r="T460" s="22">
        <f>MYRANKS_P[[#This Row],[SV]]/9.95</f>
        <v>0</v>
      </c>
      <c r="U460" s="22">
        <f>MYRANKS_P[[#This Row],[SO]]/39.3-VLOOKUP(MYRANKS_P[[#This Row],[POS]],ReplacementLevel_P[],COLUMN(ReplacementLevel_P[SO]),FALSE)</f>
        <v>-2.1202035623409672</v>
      </c>
      <c r="V460" s="22">
        <f>((475+MYRANKS_P[[#This Row],[ER]])*9/(1192+MYRANKS_P[[#This Row],[IP]])-3.59)/-0.076-VLOOKUP(MYRANKS_P[[#This Row],[POS]],ReplacementLevel_P[],COLUMN(ReplacementLevel_P[ERA]),FALSE)</f>
        <v>0.79594711000086094</v>
      </c>
      <c r="W460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0" s="22">
        <f>MYRANKS_P[[#This Row],[WSGP]]+MYRANKS_P[[#This Row],[SVSGP]]+MYRANKS_P[[#This Row],[SOSGP]]+MYRANKS_P[[#This Row],[ERASGP]]+MYRANKS_P[[#This Row],[WHIPSGP]]</f>
        <v>-3.3928047392473637</v>
      </c>
    </row>
    <row r="461" spans="1:24" x14ac:dyDescent="0.25">
      <c r="A461" s="7" t="s">
        <v>18374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Row],[W]]/3.03-VLOOKUP(MYRANKS_P[[#This Row],[POS]],ReplacementLevel_P[],COLUMN(ReplacementLevel_P[W]),FALSE)</f>
        <v>-2.2399009900990099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-1.8657506361323155</v>
      </c>
      <c r="V461" s="22">
        <f>((475+MYRANKS_P[[#This Row],[ER]])*9/(1192+MYRANKS_P[[#This Row],[IP]])-3.59)/-0.076-VLOOKUP(MYRANKS_P[[#This Row],[POS]],ReplacementLevel_P[],COLUMN(ReplacementLevel_P[ERA]),FALSE)</f>
        <v>0.31796338672768509</v>
      </c>
      <c r="W461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61" s="22">
        <f>MYRANKS_P[[#This Row],[WSGP]]+MYRANKS_P[[#This Row],[SVSGP]]+MYRANKS_P[[#This Row],[SOSGP]]+MYRANKS_P[[#This Row],[ERASGP]]+MYRANKS_P[[#This Row],[WHIPSGP]]</f>
        <v>-3.4090301611354143</v>
      </c>
    </row>
    <row r="462" spans="1:24" x14ac:dyDescent="0.25">
      <c r="A462" s="7" t="s">
        <v>16987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-2.5699339933993399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-2.0947582697201019</v>
      </c>
      <c r="V462" s="22">
        <f>((475+MYRANKS_P[[#This Row],[ER]])*9/(1192+MYRANKS_P[[#This Row],[IP]])-3.59)/-0.076-VLOOKUP(MYRANKS_P[[#This Row],[POS]],ReplacementLevel_P[],COLUMN(ReplacementLevel_P[ERA]),FALSE)</f>
        <v>0.69903953828925602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2" s="22">
        <f>MYRANKS_P[[#This Row],[WSGP]]+MYRANKS_P[[#This Row],[SVSGP]]+MYRANKS_P[[#This Row],[SOSGP]]+MYRANKS_P[[#This Row],[ERASGP]]+MYRANKS_P[[#This Row],[WHIPSGP]]</f>
        <v>-3.4097116446337905</v>
      </c>
    </row>
    <row r="463" spans="1:24" x14ac:dyDescent="0.25">
      <c r="A463" s="7" t="s">
        <v>17099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Row],[W]]/3.03-VLOOKUP(MYRANKS_P[[#This Row],[POS]],ReplacementLevel_P[],COLUMN(ReplacementLevel_P[W]),FALSE)</f>
        <v>-2.5699339933993399</v>
      </c>
      <c r="T463" s="22">
        <f>MYRANKS_P[[#This Row],[SV]]/9.95</f>
        <v>0</v>
      </c>
      <c r="U463" s="22">
        <f>MYRANKS_P[[#This Row],[SO]]/39.3-VLOOKUP(MYRANKS_P[[#This Row],[POS]],ReplacementLevel_P[],COLUMN(ReplacementLevel_P[SO]),FALSE)</f>
        <v>-2.0947582697201019</v>
      </c>
      <c r="V463" s="22">
        <f>((475+MYRANKS_P[[#This Row],[ER]])*9/(1192+MYRANKS_P[[#This Row],[IP]])-3.59)/-0.076-VLOOKUP(MYRANKS_P[[#This Row],[POS]],ReplacementLevel_P[],COLUMN(ReplacementLevel_P[ERA]),FALSE)</f>
        <v>0.69903953828925602</v>
      </c>
      <c r="W46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3" s="22">
        <f>MYRANKS_P[[#This Row],[WSGP]]+MYRANKS_P[[#This Row],[SVSGP]]+MYRANKS_P[[#This Row],[SOSGP]]+MYRANKS_P[[#This Row],[ERASGP]]+MYRANKS_P[[#This Row],[WHIPSGP]]</f>
        <v>-3.4097116446337905</v>
      </c>
    </row>
    <row r="464" spans="1:24" x14ac:dyDescent="0.25">
      <c r="A464" s="7" t="s">
        <v>19599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 t="e">
        <f>MYRANKS_P[[#This Row],[W]]/3.03-VLOOKUP(MYRANKS_P[[#This Row],[POS]],ReplacementLevel_P[],COLUMN(ReplacementLevel_P[W]),FALSE)</f>
        <v>#N/A</v>
      </c>
      <c r="T464" s="22">
        <f>MYRANKS_P[[#This Row],[SV]]/9.95</f>
        <v>0</v>
      </c>
      <c r="U464" s="22" t="e">
        <f>MYRANKS_P[[#This Row],[SO]]/39.3-VLOOKUP(MYRANKS_P[[#This Row],[POS]],ReplacementLevel_P[],COLUMN(ReplacementLevel_P[SO]),FALSE)</f>
        <v>#N/A</v>
      </c>
      <c r="V464" s="22" t="e">
        <f>((475+MYRANKS_P[[#This Row],[ER]])*9/(1192+MYRANKS_P[[#This Row],[IP]])-3.59)/-0.076-VLOOKUP(MYRANKS_P[[#This Row],[POS]],ReplacementLevel_P[],COLUMN(ReplacementLevel_P[ERA]),FALSE)</f>
        <v>#N/A</v>
      </c>
      <c r="W46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4" s="22" t="e">
        <f>MYRANKS_P[[#This Row],[WSGP]]+MYRANKS_P[[#This Row],[SVSGP]]+MYRANKS_P[[#This Row],[SOSGP]]+MYRANKS_P[[#This Row],[ERASGP]]+MYRANKS_P[[#This Row],[WHIPSGP]]</f>
        <v>#N/A</v>
      </c>
    </row>
    <row r="465" spans="1:24" x14ac:dyDescent="0.25">
      <c r="A465" s="7" t="s">
        <v>18106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Row],[W]]/3.03-VLOOKUP(MYRANKS_P[[#This Row],[POS]],ReplacementLevel_P[],COLUMN(ReplacementLevel_P[W]),FALSE)</f>
        <v>-2.5699339933993399</v>
      </c>
      <c r="T465" s="22">
        <f>MYRANKS_P[[#This Row],[SV]]/9.95</f>
        <v>0</v>
      </c>
      <c r="U465" s="22">
        <f>MYRANKS_P[[#This Row],[SO]]/39.3-VLOOKUP(MYRANKS_P[[#This Row],[POS]],ReplacementLevel_P[],COLUMN(ReplacementLevel_P[SO]),FALSE)</f>
        <v>-2.0438676844783714</v>
      </c>
      <c r="V465" s="22">
        <f>((475+MYRANKS_P[[#This Row],[ER]])*9/(1192+MYRANKS_P[[#This Row],[IP]])-3.59)/-0.076-VLOOKUP(MYRANKS_P[[#This Row],[POS]],ReplacementLevel_P[],COLUMN(ReplacementLevel_P[ERA]),FALSE)</f>
        <v>0.69903953828925602</v>
      </c>
      <c r="W46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5" s="22">
        <f>MYRANKS_P[[#This Row],[WSGP]]+MYRANKS_P[[#This Row],[SVSGP]]+MYRANKS_P[[#This Row],[SOSGP]]+MYRANKS_P[[#This Row],[ERASGP]]+MYRANKS_P[[#This Row],[WHIPSGP]]</f>
        <v>-3.4133764330963734</v>
      </c>
    </row>
    <row r="466" spans="1:24" x14ac:dyDescent="0.25">
      <c r="A466" s="7" t="s">
        <v>20194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Row],[W]]/3.03-VLOOKUP(MYRANKS_P[[#This Row],[POS]],ReplacementLevel_P[],COLUMN(ReplacementLevel_P[W]),FALSE)</f>
        <v>-2.5699339933993399</v>
      </c>
      <c r="T466" s="22">
        <f>MYRANKS_P[[#This Row],[SV]]/9.95</f>
        <v>0</v>
      </c>
      <c r="U466" s="22">
        <f>MYRANKS_P[[#This Row],[SO]]/39.3-VLOOKUP(MYRANKS_P[[#This Row],[POS]],ReplacementLevel_P[],COLUMN(ReplacementLevel_P[SO]),FALSE)</f>
        <v>-1.9929770992366413</v>
      </c>
      <c r="V466" s="22">
        <f>((475+MYRANKS_P[[#This Row],[ER]])*9/(1192+MYRANKS_P[[#This Row],[IP]])-3.59)/-0.076-VLOOKUP(MYRANKS_P[[#This Row],[POS]],ReplacementLevel_P[],COLUMN(ReplacementLevel_P[ERA]),FALSE)</f>
        <v>0.69903953828925602</v>
      </c>
      <c r="W466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66" s="22">
        <f>MYRANKS_P[[#This Row],[WSGP]]+MYRANKS_P[[#This Row],[SVSGP]]+MYRANKS_P[[#This Row],[SOSGP]]+MYRANKS_P[[#This Row],[ERASGP]]+MYRANKS_P[[#This Row],[WHIPSGP]]</f>
        <v>-3.4170412215589403</v>
      </c>
    </row>
    <row r="467" spans="1:24" x14ac:dyDescent="0.25">
      <c r="A467" s="7" t="s">
        <v>19697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Row],[W]]/3.03-VLOOKUP(MYRANKS_P[[#This Row],[POS]],ReplacementLevel_P[],COLUMN(ReplacementLevel_P[W]),FALSE)</f>
        <v>-2.5699339933993399</v>
      </c>
      <c r="T467" s="22">
        <f>MYRANKS_P[[#This Row],[SV]]/9.95</f>
        <v>0</v>
      </c>
      <c r="U467" s="22">
        <f>MYRANKS_P[[#This Row],[SO]]/39.3-VLOOKUP(MYRANKS_P[[#This Row],[POS]],ReplacementLevel_P[],COLUMN(ReplacementLevel_P[SO]),FALSE)</f>
        <v>-2.2219847328244278</v>
      </c>
      <c r="V467" s="22">
        <f>((475+MYRANKS_P[[#This Row],[ER]])*9/(1192+MYRANKS_P[[#This Row],[IP]])-3.59)/-0.076-VLOOKUP(MYRANKS_P[[#This Row],[POS]],ReplacementLevel_P[],COLUMN(ReplacementLevel_P[ERA]),FALSE)</f>
        <v>0.69903953828925602</v>
      </c>
      <c r="W46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67" s="22">
        <f>MYRANKS_P[[#This Row],[WSGP]]+MYRANKS_P[[#This Row],[SVSGP]]+MYRANKS_P[[#This Row],[SOSGP]]+MYRANKS_P[[#This Row],[ERASGP]]+MYRANKS_P[[#This Row],[WHIPSGP]]</f>
        <v>-3.4278273603294922</v>
      </c>
    </row>
    <row r="468" spans="1:24" x14ac:dyDescent="0.25">
      <c r="A468" s="7" t="s">
        <v>19127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Row],[W]]/3.03-VLOOKUP(MYRANKS_P[[#This Row],[POS]],ReplacementLevel_P[],COLUMN(ReplacementLevel_P[W]),FALSE)</f>
        <v>-2.5699339933993399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-2.0693129770992367</v>
      </c>
      <c r="V468" s="22">
        <f>((475+MYRANKS_P[[#This Row],[ER]])*9/(1192+MYRANKS_P[[#This Row],[IP]])-3.59)/-0.076-VLOOKUP(MYRANKS_P[[#This Row],[POS]],ReplacementLevel_P[],COLUMN(ReplacementLevel_P[ERA]),FALSE)</f>
        <v>0.69903953828925602</v>
      </c>
      <c r="W468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8" s="22">
        <f>MYRANKS_P[[#This Row],[WSGP]]+MYRANKS_P[[#This Row],[SVSGP]]+MYRANKS_P[[#This Row],[SOSGP]]+MYRANKS_P[[#This Row],[ERASGP]]+MYRANKS_P[[#This Row],[WHIPSGP]]</f>
        <v>-3.4388217257172382</v>
      </c>
    </row>
    <row r="469" spans="1:24" x14ac:dyDescent="0.25">
      <c r="A469" s="7" t="s">
        <v>19927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-2.5699339933993399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-1.9675318066157761</v>
      </c>
      <c r="V469" s="22">
        <f>((475+MYRANKS_P[[#This Row],[ER]])*9/(1192+MYRANKS_P[[#This Row],[IP]])-3.59)/-0.076-VLOOKUP(MYRANKS_P[[#This Row],[POS]],ReplacementLevel_P[],COLUMN(ReplacementLevel_P[ERA]),FALSE)</f>
        <v>0.69903953828925602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69" s="22">
        <f>MYRANKS_P[[#This Row],[WSGP]]+MYRANKS_P[[#This Row],[SVSGP]]+MYRANKS_P[[#This Row],[SOSGP]]+MYRANKS_P[[#This Row],[ERASGP]]+MYRANKS_P[[#This Row],[WHIPSGP]]</f>
        <v>-3.446151302642388</v>
      </c>
    </row>
    <row r="470" spans="1:24" x14ac:dyDescent="0.25">
      <c r="A470" s="7" t="s">
        <v>19654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Row],[W]]/3.03-VLOOKUP(MYRANKS_P[[#This Row],[POS]],ReplacementLevel_P[],COLUMN(ReplacementLevel_P[W]),FALSE)</f>
        <v>-2.2399009900990099</v>
      </c>
      <c r="T470" s="22">
        <f>MYRANKS_P[[#This Row],[SV]]/9.95</f>
        <v>0</v>
      </c>
      <c r="U470" s="22">
        <f>MYRANKS_P[[#This Row],[SO]]/39.3-VLOOKUP(MYRANKS_P[[#This Row],[POS]],ReplacementLevel_P[],COLUMN(ReplacementLevel_P[SO]),FALSE)</f>
        <v>-1.8911959287531808</v>
      </c>
      <c r="V470" s="22">
        <f>((475+MYRANKS_P[[#This Row],[ER]])*9/(1192+MYRANKS_P[[#This Row],[IP]])-3.59)/-0.076-VLOOKUP(MYRANKS_P[[#This Row],[POS]],ReplacementLevel_P[],COLUMN(ReplacementLevel_P[ERA]),FALSE)</f>
        <v>0.41331045003813555</v>
      </c>
      <c r="W47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0" s="22">
        <f>MYRANKS_P[[#This Row],[WSGP]]+MYRANKS_P[[#This Row],[SVSGP]]+MYRANKS_P[[#This Row],[SOSGP]]+MYRANKS_P[[#This Row],[ERASGP]]+MYRANKS_P[[#This Row],[WHIPSGP]]</f>
        <v>-3.4464821209879655</v>
      </c>
    </row>
    <row r="471" spans="1:24" x14ac:dyDescent="0.25">
      <c r="A471" s="7" t="s">
        <v>19291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Row],[W]]/3.03-VLOOKUP(MYRANKS_P[[#This Row],[POS]],ReplacementLevel_P[],COLUMN(ReplacementLevel_P[W]),FALSE)</f>
        <v>-2.5699339933993399</v>
      </c>
      <c r="T471" s="22">
        <f>MYRANKS_P[[#This Row],[SV]]/9.95</f>
        <v>0</v>
      </c>
      <c r="U471" s="22">
        <f>MYRANKS_P[[#This Row],[SO]]/39.3-VLOOKUP(MYRANKS_P[[#This Row],[POS]],ReplacementLevel_P[],COLUMN(ReplacementLevel_P[SO]),FALSE)</f>
        <v>-2.1965394402035625</v>
      </c>
      <c r="V471" s="22">
        <f>((475+MYRANKS_P[[#This Row],[ER]])*9/(1192+MYRANKS_P[[#This Row],[IP]])-3.59)/-0.076-VLOOKUP(MYRANKS_P[[#This Row],[POS]],ReplacementLevel_P[],COLUMN(ReplacementLevel_P[ERA]),FALSE)</f>
        <v>0.67972136222909918</v>
      </c>
      <c r="W471" s="22">
        <f>((1466+MYRANKS_P[[#This Row],[BB]]+MYRANKS_P[[#This Row],[H]])/(1192+MYRANKS_P[[#This Row],[IP]])-1.23)/-0.015-VLOOKUP(MYRANKS_P[[#This Row],[POS]],ReplacementLevel_P[],COLUMN(ReplacementLevel_P[WHIP]),FALSE)</f>
        <v>0.63599128540304506</v>
      </c>
      <c r="X471" s="22">
        <f>MYRANKS_P[[#This Row],[WSGP]]+MYRANKS_P[[#This Row],[SVSGP]]+MYRANKS_P[[#This Row],[SOSGP]]+MYRANKS_P[[#This Row],[ERASGP]]+MYRANKS_P[[#This Row],[WHIPSGP]]</f>
        <v>-3.4507607859707585</v>
      </c>
    </row>
    <row r="472" spans="1:24" x14ac:dyDescent="0.25">
      <c r="A472" s="7" t="s">
        <v>20435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Row],[W]]/3.03-VLOOKUP(MYRANKS_P[[#This Row],[POS]],ReplacementLevel_P[],COLUMN(ReplacementLevel_P[W]),FALSE)</f>
        <v>-2.5699339933993399</v>
      </c>
      <c r="T472" s="22">
        <f>MYRANKS_P[[#This Row],[SV]]/9.95</f>
        <v>0</v>
      </c>
      <c r="U472" s="22">
        <f>MYRANKS_P[[#This Row],[SO]]/39.3-VLOOKUP(MYRANKS_P[[#This Row],[POS]],ReplacementLevel_P[],COLUMN(ReplacementLevel_P[SO]),FALSE)</f>
        <v>-2.1965394402035625</v>
      </c>
      <c r="V472" s="22">
        <f>((475+MYRANKS_P[[#This Row],[ER]])*9/(1192+MYRANKS_P[[#This Row],[IP]])-3.59)/-0.076-VLOOKUP(MYRANKS_P[[#This Row],[POS]],ReplacementLevel_P[],COLUMN(ReplacementLevel_P[ERA]),FALSE)</f>
        <v>0.69903953828925602</v>
      </c>
      <c r="W47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72" s="22">
        <f>MYRANKS_P[[#This Row],[WSGP]]+MYRANKS_P[[#This Row],[SVSGP]]+MYRANKS_P[[#This Row],[SOSGP]]+MYRANKS_P[[#This Row],[ERASGP]]+MYRANKS_P[[#This Row],[WHIPSGP]]</f>
        <v>-3.456937441412939</v>
      </c>
    </row>
    <row r="473" spans="1:24" x14ac:dyDescent="0.25">
      <c r="A473" s="7" t="s">
        <v>17900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Row],[W]]/3.03-VLOOKUP(MYRANKS_P[[#This Row],[POS]],ReplacementLevel_P[],COLUMN(ReplacementLevel_P[W]),FALSE)</f>
        <v>-2.5699339933993399</v>
      </c>
      <c r="T473" s="22">
        <f>MYRANKS_P[[#This Row],[SV]]/9.95</f>
        <v>0</v>
      </c>
      <c r="U473" s="22">
        <f>MYRANKS_P[[#This Row],[SO]]/39.3-VLOOKUP(MYRANKS_P[[#This Row],[POS]],ReplacementLevel_P[],COLUMN(ReplacementLevel_P[SO]),FALSE)</f>
        <v>-2.1456488549618324</v>
      </c>
      <c r="V473" s="22">
        <f>((475+MYRANKS_P[[#This Row],[ER]])*9/(1192+MYRANKS_P[[#This Row],[IP]])-3.59)/-0.076-VLOOKUP(MYRANKS_P[[#This Row],[POS]],ReplacementLevel_P[],COLUMN(ReplacementLevel_P[ERA]),FALSE)</f>
        <v>0.69903953828925602</v>
      </c>
      <c r="W47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3" s="22">
        <f>MYRANKS_P[[#This Row],[WSGP]]+MYRANKS_P[[#This Row],[SVSGP]]+MYRANKS_P[[#This Row],[SOSGP]]+MYRANKS_P[[#This Row],[ERASGP]]+MYRANKS_P[[#This Row],[WHIPSGP]]</f>
        <v>-3.4606022298755219</v>
      </c>
    </row>
    <row r="474" spans="1:24" x14ac:dyDescent="0.25">
      <c r="A474" s="7" t="s">
        <v>20443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Row],[W]]/3.03-VLOOKUP(MYRANKS_P[[#This Row],[POS]],ReplacementLevel_P[],COLUMN(ReplacementLevel_P[W]),FALSE)</f>
        <v>-2.5699339933993399</v>
      </c>
      <c r="T474" s="22">
        <f>MYRANKS_P[[#This Row],[SV]]/9.95</f>
        <v>0</v>
      </c>
      <c r="U474" s="22">
        <f>MYRANKS_P[[#This Row],[SO]]/39.3-VLOOKUP(MYRANKS_P[[#This Row],[POS]],ReplacementLevel_P[],COLUMN(ReplacementLevel_P[SO]),FALSE)</f>
        <v>-2.1456488549618324</v>
      </c>
      <c r="V474" s="22">
        <f>((475+MYRANKS_P[[#This Row],[ER]])*9/(1192+MYRANKS_P[[#This Row],[IP]])-3.59)/-0.076-VLOOKUP(MYRANKS_P[[#This Row],[POS]],ReplacementLevel_P[],COLUMN(ReplacementLevel_P[ERA]),FALSE)</f>
        <v>0.69903953828925602</v>
      </c>
      <c r="W47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4" s="22">
        <f>MYRANKS_P[[#This Row],[WSGP]]+MYRANKS_P[[#This Row],[SVSGP]]+MYRANKS_P[[#This Row],[SOSGP]]+MYRANKS_P[[#This Row],[ERASGP]]+MYRANKS_P[[#This Row],[WHIPSGP]]</f>
        <v>-3.4606022298755219</v>
      </c>
    </row>
    <row r="475" spans="1:24" x14ac:dyDescent="0.25">
      <c r="A475" s="7" t="s">
        <v>16903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-2.5699339933993399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-2.0947582697201019</v>
      </c>
      <c r="V475" s="22">
        <f>((475+MYRANKS_P[[#This Row],[ER]])*9/(1192+MYRANKS_P[[#This Row],[IP]])-3.59)/-0.076-VLOOKUP(MYRANKS_P[[#This Row],[POS]],ReplacementLevel_P[],COLUMN(ReplacementLevel_P[ERA]),FALSE)</f>
        <v>0.69903953828925602</v>
      </c>
      <c r="W47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5" s="22">
        <f>MYRANKS_P[[#This Row],[WSGP]]+MYRANKS_P[[#This Row],[SVSGP]]+MYRANKS_P[[#This Row],[SOSGP]]+MYRANKS_P[[#This Row],[ERASGP]]+MYRANKS_P[[#This Row],[WHIPSGP]]</f>
        <v>-3.464267018338103</v>
      </c>
    </row>
    <row r="476" spans="1:24" x14ac:dyDescent="0.25">
      <c r="A476" s="7" t="s">
        <v>18746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Row],[W]]/3.03-VLOOKUP(MYRANKS_P[[#This Row],[POS]],ReplacementLevel_P[],COLUMN(ReplacementLevel_P[W]),FALSE)</f>
        <v>-2.5699339933993399</v>
      </c>
      <c r="T476" s="22">
        <f>MYRANKS_P[[#This Row],[SV]]/9.95</f>
        <v>0</v>
      </c>
      <c r="U476" s="22">
        <f>MYRANKS_P[[#This Row],[SO]]/39.3-VLOOKUP(MYRANKS_P[[#This Row],[POS]],ReplacementLevel_P[],COLUMN(ReplacementLevel_P[SO]),FALSE)</f>
        <v>-2.0947582697201019</v>
      </c>
      <c r="V476" s="22">
        <f>((475+MYRANKS_P[[#This Row],[ER]])*9/(1192+MYRANKS_P[[#This Row],[IP]])-3.59)/-0.076-VLOOKUP(MYRANKS_P[[#This Row],[POS]],ReplacementLevel_P[],COLUMN(ReplacementLevel_P[ERA]),FALSE)</f>
        <v>0.69903953828925602</v>
      </c>
      <c r="W476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6" s="22">
        <f>MYRANKS_P[[#This Row],[WSGP]]+MYRANKS_P[[#This Row],[SVSGP]]+MYRANKS_P[[#This Row],[SOSGP]]+MYRANKS_P[[#This Row],[ERASGP]]+MYRANKS_P[[#This Row],[WHIPSGP]]</f>
        <v>-3.464267018338103</v>
      </c>
    </row>
    <row r="477" spans="1:24" x14ac:dyDescent="0.25">
      <c r="A477" s="7" t="s">
        <v>18030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Row],[W]]/3.03-VLOOKUP(MYRANKS_P[[#This Row],[POS]],ReplacementLevel_P[],COLUMN(ReplacementLevel_P[W]),FALSE)</f>
        <v>-2.5699339933993399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-2.1202035623409672</v>
      </c>
      <c r="V477" s="22">
        <f>((475+MYRANKS_P[[#This Row],[ER]])*9/(1192+MYRANKS_P[[#This Row],[IP]])-3.59)/-0.076-VLOOKUP(MYRANKS_P[[#This Row],[POS]],ReplacementLevel_P[],COLUMN(ReplacementLevel_P[ERA]),FALSE)</f>
        <v>0.69903953828925602</v>
      </c>
      <c r="W47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7" s="22">
        <f>MYRANKS_P[[#This Row],[WSGP]]+MYRANKS_P[[#This Row],[SVSGP]]+MYRANKS_P[[#This Row],[SOSGP]]+MYRANKS_P[[#This Row],[ERASGP]]+MYRANKS_P[[#This Row],[WHIPSGP]]</f>
        <v>-3.4897123109589687</v>
      </c>
    </row>
    <row r="478" spans="1:24" x14ac:dyDescent="0.25">
      <c r="A478" s="7" t="s">
        <v>20734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Row],[W]]/3.03-VLOOKUP(MYRANKS_P[[#This Row],[POS]],ReplacementLevel_P[],COLUMN(ReplacementLevel_P[W]),FALSE)</f>
        <v>-2.2399009900990099</v>
      </c>
      <c r="T478" s="22">
        <f>MYRANKS_P[[#This Row],[SV]]/9.95</f>
        <v>0</v>
      </c>
      <c r="U478" s="22">
        <f>MYRANKS_P[[#This Row],[SO]]/39.3-VLOOKUP(MYRANKS_P[[#This Row],[POS]],ReplacementLevel_P[],COLUMN(ReplacementLevel_P[SO]),FALSE)</f>
        <v>-1.8403053435114505</v>
      </c>
      <c r="V478" s="22">
        <f>((475+MYRANKS_P[[#This Row],[ER]])*9/(1192+MYRANKS_P[[#This Row],[IP]])-3.59)/-0.076-VLOOKUP(MYRANKS_P[[#This Row],[POS]],ReplacementLevel_P[],COLUMN(ReplacementLevel_P[ERA]),FALSE)</f>
        <v>0.31796338672768509</v>
      </c>
      <c r="W47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8" s="22">
        <f>MYRANKS_P[[#This Row],[WSGP]]+MYRANKS_P[[#This Row],[SVSGP]]+MYRANKS_P[[#This Row],[SOSGP]]+MYRANKS_P[[#This Row],[ERASGP]]+MYRANKS_P[[#This Row],[WHIPSGP]]</f>
        <v>-3.4909385990566864</v>
      </c>
    </row>
    <row r="479" spans="1:24" x14ac:dyDescent="0.25">
      <c r="A479" s="7" t="s">
        <v>19734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Row],[W]]/3.03-VLOOKUP(MYRANKS_P[[#This Row],[POS]],ReplacementLevel_P[],COLUMN(ReplacementLevel_P[W]),FALSE)</f>
        <v>-1.2498019801980196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-1.229618320610687</v>
      </c>
      <c r="V479" s="22">
        <f>((475+MYRANKS_P[[#This Row],[ER]])*9/(1192+MYRANKS_P[[#This Row],[IP]])-3.59)/-0.076-VLOOKUP(MYRANKS_P[[#This Row],[POS]],ReplacementLevel_P[],COLUMN(ReplacementLevel_P[ERA]),FALSE)</f>
        <v>-0.67476780185758922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-0.33874204227145166</v>
      </c>
      <c r="X479" s="22">
        <f>MYRANKS_P[[#This Row],[WSGP]]+MYRANKS_P[[#This Row],[SVSGP]]+MYRANKS_P[[#This Row],[SOSGP]]+MYRANKS_P[[#This Row],[ERASGP]]+MYRANKS_P[[#This Row],[WHIPSGP]]</f>
        <v>-3.4929301449377474</v>
      </c>
    </row>
    <row r="480" spans="1:24" x14ac:dyDescent="0.25">
      <c r="A480" s="7" t="s">
        <v>18941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-2.2399009900990099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-1.9675318066157761</v>
      </c>
      <c r="V480" s="22">
        <f>((475+MYRANKS_P[[#This Row],[ER]])*9/(1192+MYRANKS_P[[#This Row],[IP]])-3.59)/-0.076-VLOOKUP(MYRANKS_P[[#This Row],[POS]],ReplacementLevel_P[],COLUMN(ReplacementLevel_P[ERA]),FALSE)</f>
        <v>0.41331045003813555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80" s="22">
        <f>MYRANKS_P[[#This Row],[WSGP]]+MYRANKS_P[[#This Row],[SVSGP]]+MYRANKS_P[[#This Row],[SOSGP]]+MYRANKS_P[[#This Row],[ERASGP]]+MYRANKS_P[[#This Row],[WHIPSGP]]</f>
        <v>-3.5228179988505608</v>
      </c>
    </row>
    <row r="481" spans="1:24" x14ac:dyDescent="0.25">
      <c r="A481" s="7" t="s">
        <v>19351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Row],[W]]/3.03-VLOOKUP(MYRANKS_P[[#This Row],[POS]],ReplacementLevel_P[],COLUMN(ReplacementLevel_P[W]),FALSE)</f>
        <v>-2.2399009900990099</v>
      </c>
      <c r="T481" s="22">
        <f>MYRANKS_P[[#This Row],[SV]]/9.95</f>
        <v>0</v>
      </c>
      <c r="U481" s="22">
        <f>MYRANKS_P[[#This Row],[SO]]/39.3-VLOOKUP(MYRANKS_P[[#This Row],[POS]],ReplacementLevel_P[],COLUMN(ReplacementLevel_P[SO]),FALSE)</f>
        <v>-1.7130788804071249</v>
      </c>
      <c r="V481" s="22">
        <f>((475+MYRANKS_P[[#This Row],[ER]])*9/(1192+MYRANKS_P[[#This Row],[IP]])-3.59)/-0.076-VLOOKUP(MYRANKS_P[[#This Row],[POS]],ReplacementLevel_P[],COLUMN(ReplacementLevel_P[ERA]),FALSE)</f>
        <v>0.30455875590484915</v>
      </c>
      <c r="W481" s="22">
        <f>((1466+MYRANKS_P[[#This Row],[BB]]+MYRANKS_P[[#This Row],[H]])/(1192+MYRANKS_P[[#This Row],[IP]])-1.23)/-0.015-VLOOKUP(MYRANKS_P[[#This Row],[POS]],ReplacementLevel_P[],COLUMN(ReplacementLevel_P[WHIP]),FALSE)</f>
        <v>0.11590150913423891</v>
      </c>
      <c r="X481" s="22">
        <f>MYRANKS_P[[#This Row],[WSGP]]+MYRANKS_P[[#This Row],[SVSGP]]+MYRANKS_P[[#This Row],[SOSGP]]+MYRANKS_P[[#This Row],[ERASGP]]+MYRANKS_P[[#This Row],[WHIPSGP]]</f>
        <v>-3.5325196054670469</v>
      </c>
    </row>
    <row r="482" spans="1:24" x14ac:dyDescent="0.25">
      <c r="A482" s="7" t="s">
        <v>18277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-2.2399009900990099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-1.9929770992366413</v>
      </c>
      <c r="V482" s="22">
        <f>((475+MYRANKS_P[[#This Row],[ER]])*9/(1192+MYRANKS_P[[#This Row],[IP]])-3.59)/-0.076-VLOOKUP(MYRANKS_P[[#This Row],[POS]],ReplacementLevel_P[],COLUMN(ReplacementLevel_P[ERA]),FALSE)</f>
        <v>0.31796338672768509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82" s="22">
        <f>MYRANKS_P[[#This Row],[WSGP]]+MYRANKS_P[[#This Row],[SVSGP]]+MYRANKS_P[[#This Row],[SOSGP]]+MYRANKS_P[[#This Row],[ERASGP]]+MYRANKS_P[[#This Row],[WHIPSGP]]</f>
        <v>-3.5362566242397402</v>
      </c>
    </row>
    <row r="483" spans="1:24" x14ac:dyDescent="0.25">
      <c r="A483" s="7" t="s">
        <v>16925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-2.5699339933993399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-2.1710941475826973</v>
      </c>
      <c r="V483" s="22">
        <f>((475+MYRANKS_P[[#This Row],[ER]])*9/(1192+MYRANKS_P[[#This Row],[IP]])-3.59)/-0.076-VLOOKUP(MYRANKS_P[[#This Row],[POS]],ReplacementLevel_P[],COLUMN(ReplacementLevel_P[ERA]),FALSE)</f>
        <v>0.69903953828925602</v>
      </c>
      <c r="W48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3" s="22">
        <f>MYRANKS_P[[#This Row],[WSGP]]+MYRANKS_P[[#This Row],[SVSGP]]+MYRANKS_P[[#This Row],[SOSGP]]+MYRANKS_P[[#This Row],[ERASGP]]+MYRANKS_P[[#This Row],[WHIPSGP]]</f>
        <v>-3.5406028962006983</v>
      </c>
    </row>
    <row r="484" spans="1:24" x14ac:dyDescent="0.25">
      <c r="A484" s="7" t="s">
        <v>20322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Row],[W]]/3.03-VLOOKUP(MYRANKS_P[[#This Row],[POS]],ReplacementLevel_P[],COLUMN(ReplacementLevel_P[W]),FALSE)</f>
        <v>-2.2399009900990099</v>
      </c>
      <c r="T484" s="22">
        <f>MYRANKS_P[[#This Row],[SV]]/9.95</f>
        <v>0</v>
      </c>
      <c r="U484" s="22">
        <f>MYRANKS_P[[#This Row],[SO]]/39.3-VLOOKUP(MYRANKS_P[[#This Row],[POS]],ReplacementLevel_P[],COLUMN(ReplacementLevel_P[SO]),FALSE)</f>
        <v>-1.8911959287531808</v>
      </c>
      <c r="V484" s="22">
        <f>((475+MYRANKS_P[[#This Row],[ER]])*9/(1192+MYRANKS_P[[#This Row],[IP]])-3.59)/-0.076-VLOOKUP(MYRANKS_P[[#This Row],[POS]],ReplacementLevel_P[],COLUMN(ReplacementLevel_P[ERA]),FALSE)</f>
        <v>0.24283449587824668</v>
      </c>
      <c r="W484" s="22">
        <f>((1466+MYRANKS_P[[#This Row],[BB]]+MYRANKS_P[[#This Row],[H]])/(1192+MYRANKS_P[[#This Row],[IP]])-1.23)/-0.015-VLOOKUP(MYRANKS_P[[#This Row],[POS]],ReplacementLevel_P[],COLUMN(ReplacementLevel_P[WHIP]),FALSE)</f>
        <v>0.3097188755020045</v>
      </c>
      <c r="X484" s="22">
        <f>MYRANKS_P[[#This Row],[WSGP]]+MYRANKS_P[[#This Row],[SVSGP]]+MYRANKS_P[[#This Row],[SOSGP]]+MYRANKS_P[[#This Row],[ERASGP]]+MYRANKS_P[[#This Row],[WHIPSGP]]</f>
        <v>-3.5785435474719391</v>
      </c>
    </row>
    <row r="485" spans="1:24" x14ac:dyDescent="0.25">
      <c r="A485" s="7" t="s">
        <v>19624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Row],[W]]/3.03-VLOOKUP(MYRANKS_P[[#This Row],[POS]],ReplacementLevel_P[],COLUMN(ReplacementLevel_P[W]),FALSE)</f>
        <v>-2.5699339933993399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-2.0693129770992367</v>
      </c>
      <c r="V485" s="22">
        <f>((475+MYRANKS_P[[#This Row],[ER]])*9/(1192+MYRANKS_P[[#This Row],[IP]])-3.59)/-0.076-VLOOKUP(MYRANKS_P[[#This Row],[POS]],ReplacementLevel_P[],COLUMN(ReplacementLevel_P[ERA]),FALSE)</f>
        <v>0.58297213622290767</v>
      </c>
      <c r="W485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85" s="22">
        <f>MYRANKS_P[[#This Row],[WSGP]]+MYRANKS_P[[#This Row],[SVSGP]]+MYRANKS_P[[#This Row],[SOSGP]]+MYRANKS_P[[#This Row],[ERASGP]]+MYRANKS_P[[#This Row],[WHIPSGP]]</f>
        <v>-3.5836822416830811</v>
      </c>
    </row>
    <row r="486" spans="1:24" x14ac:dyDescent="0.25">
      <c r="A486" s="7" t="s">
        <v>18695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-2.5699339933993399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-2.0693129770992367</v>
      </c>
      <c r="V486" s="22">
        <f>((475+MYRANKS_P[[#This Row],[ER]])*9/(1192+MYRANKS_P[[#This Row],[IP]])-3.59)/-0.076-VLOOKUP(MYRANKS_P[[#This Row],[POS]],ReplacementLevel_P[],COLUMN(ReplacementLevel_P[ERA]),FALSE)</f>
        <v>0.62175080558538787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486" s="22">
        <f>MYRANKS_P[[#This Row],[WSGP]]+MYRANKS_P[[#This Row],[SVSGP]]+MYRANKS_P[[#This Row],[SOSGP]]+MYRANKS_P[[#This Row],[ERASGP]]+MYRANKS_P[[#This Row],[WHIPSGP]]</f>
        <v>-3.586475756749921</v>
      </c>
    </row>
    <row r="487" spans="1:24" x14ac:dyDescent="0.25">
      <c r="A487" s="7" t="s">
        <v>19159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-2.5699339933993399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-2.1202035623409672</v>
      </c>
      <c r="V487" s="22">
        <f>((475+MYRANKS_P[[#This Row],[ER]])*9/(1192+MYRANKS_P[[#This Row],[IP]])-3.59)/-0.076-VLOOKUP(MYRANKS_P[[#This Row],[POS]],ReplacementLevel_P[],COLUMN(ReplacementLevel_P[ERA]),FALSE)</f>
        <v>0.60213196657765122</v>
      </c>
      <c r="W48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7" s="22">
        <f>MYRANKS_P[[#This Row],[WSGP]]+MYRANKS_P[[#This Row],[SVSGP]]+MYRANKS_P[[#This Row],[SOSGP]]+MYRANKS_P[[#This Row],[ERASGP]]+MYRANKS_P[[#This Row],[WHIPSGP]]</f>
        <v>-3.5866198826705729</v>
      </c>
    </row>
    <row r="488" spans="1:24" x14ac:dyDescent="0.25">
      <c r="A488" s="7" t="s">
        <v>18357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Row],[W]]/3.03-VLOOKUP(MYRANKS_P[[#This Row],[POS]],ReplacementLevel_P[],COLUMN(ReplacementLevel_P[W]),FALSE)</f>
        <v>-2.5699339933993399</v>
      </c>
      <c r="T488" s="22">
        <f>MYRANKS_P[[#This Row],[SV]]/9.95</f>
        <v>0</v>
      </c>
      <c r="U488" s="22">
        <f>MYRANKS_P[[#This Row],[SO]]/39.3-VLOOKUP(MYRANKS_P[[#This Row],[POS]],ReplacementLevel_P[],COLUMN(ReplacementLevel_P[SO]),FALSE)</f>
        <v>-2.0693129770992367</v>
      </c>
      <c r="V488" s="22">
        <f>((475+MYRANKS_P[[#This Row],[ER]])*9/(1192+MYRANKS_P[[#This Row],[IP]])-3.59)/-0.076-VLOOKUP(MYRANKS_P[[#This Row],[POS]],ReplacementLevel_P[],COLUMN(ReplacementLevel_P[ERA]),FALSE)</f>
        <v>0.60213196657765122</v>
      </c>
      <c r="W488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88" s="22">
        <f>MYRANKS_P[[#This Row],[WSGP]]+MYRANKS_P[[#This Row],[SVSGP]]+MYRANKS_P[[#This Row],[SOSGP]]+MYRANKS_P[[#This Row],[ERASGP]]+MYRANKS_P[[#This Row],[WHIPSGP]]</f>
        <v>-3.5902846711331406</v>
      </c>
    </row>
    <row r="489" spans="1:24" x14ac:dyDescent="0.25">
      <c r="A489" s="7" t="s">
        <v>19810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Row],[W]]/3.03-VLOOKUP(MYRANKS_P[[#This Row],[POS]],ReplacementLevel_P[],COLUMN(ReplacementLevel_P[W]),FALSE)</f>
        <v>-1.9098679867986799</v>
      </c>
      <c r="T489" s="22">
        <f>MYRANKS_P[[#This Row],[SV]]/9.95</f>
        <v>0</v>
      </c>
      <c r="U489" s="22">
        <f>MYRANKS_P[[#This Row],[SO]]/39.3-VLOOKUP(MYRANKS_P[[#This Row],[POS]],ReplacementLevel_P[],COLUMN(ReplacementLevel_P[SO]),FALSE)</f>
        <v>-1.560407124681934</v>
      </c>
      <c r="V489" s="22">
        <f>((475+MYRANKS_P[[#This Row],[ER]])*9/(1192+MYRANKS_P[[#This Row],[IP]])-3.59)/-0.076-VLOOKUP(MYRANKS_P[[#This Row],[POS]],ReplacementLevel_P[],COLUMN(ReplacementLevel_P[ERA]),FALSE)</f>
        <v>-0.15877192982456145</v>
      </c>
      <c r="W489" s="22">
        <f>((1466+MYRANKS_P[[#This Row],[BB]]+MYRANKS_P[[#This Row],[H]])/(1192+MYRANKS_P[[#This Row],[IP]])-1.23)/-0.015-VLOOKUP(MYRANKS_P[[#This Row],[POS]],ReplacementLevel_P[],COLUMN(ReplacementLevel_P[WHIP]),FALSE)</f>
        <v>3.261360651432077E-2</v>
      </c>
      <c r="X489" s="22">
        <f>MYRANKS_P[[#This Row],[WSGP]]+MYRANKS_P[[#This Row],[SVSGP]]+MYRANKS_P[[#This Row],[SOSGP]]+MYRANKS_P[[#This Row],[ERASGP]]+MYRANKS_P[[#This Row],[WHIPSGP]]</f>
        <v>-3.5964334347908551</v>
      </c>
    </row>
    <row r="490" spans="1:24" x14ac:dyDescent="0.25">
      <c r="A490" s="7" t="s">
        <v>17622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Row],[W]]/3.03-VLOOKUP(MYRANKS_P[[#This Row],[POS]],ReplacementLevel_P[],COLUMN(ReplacementLevel_P[W]),FALSE)</f>
        <v>-1.9098679867986799</v>
      </c>
      <c r="T490" s="22">
        <f>MYRANKS_P[[#This Row],[SV]]/9.95</f>
        <v>0</v>
      </c>
      <c r="U490" s="22">
        <f>MYRANKS_P[[#This Row],[SO]]/39.3-VLOOKUP(MYRANKS_P[[#This Row],[POS]],ReplacementLevel_P[],COLUMN(ReplacementLevel_P[SO]),FALSE)</f>
        <v>-1.6621882951653946</v>
      </c>
      <c r="V490" s="22">
        <f>((475+MYRANKS_P[[#This Row],[ER]])*9/(1192+MYRANKS_P[[#This Row],[IP]])-3.59)/-0.076-VLOOKUP(MYRANKS_P[[#This Row],[POS]],ReplacementLevel_P[],COLUMN(ReplacementLevel_P[ERA]),FALSE)</f>
        <v>1.8605430774395471E-3</v>
      </c>
      <c r="W490" s="22">
        <f>((1466+MYRANKS_P[[#This Row],[BB]]+MYRANKS_P[[#This Row],[H]])/(1192+MYRANKS_P[[#This Row],[IP]])-1.23)/-0.015-VLOOKUP(MYRANKS_P[[#This Row],[POS]],ReplacementLevel_P[],COLUMN(ReplacementLevel_P[WHIP]),FALSE)</f>
        <v>-2.8704883227177569E-2</v>
      </c>
      <c r="X490" s="22">
        <f>MYRANKS_P[[#This Row],[WSGP]]+MYRANKS_P[[#This Row],[SVSGP]]+MYRANKS_P[[#This Row],[SOSGP]]+MYRANKS_P[[#This Row],[ERASGP]]+MYRANKS_P[[#This Row],[WHIPSGP]]</f>
        <v>-3.598900622113812</v>
      </c>
    </row>
    <row r="491" spans="1:24" x14ac:dyDescent="0.25">
      <c r="A491" s="7" t="s">
        <v>18021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-2.5699339933993399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-2.1965394402035625</v>
      </c>
      <c r="V491" s="22">
        <f>((475+MYRANKS_P[[#This Row],[ER]])*9/(1192+MYRANKS_P[[#This Row],[IP]])-3.59)/-0.076-VLOOKUP(MYRANKS_P[[#This Row],[POS]],ReplacementLevel_P[],COLUMN(ReplacementLevel_P[ERA]),FALSE)</f>
        <v>0.60213196657765122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1" s="22">
        <f>MYRANKS_P[[#This Row],[WSGP]]+MYRANKS_P[[#This Row],[SVSGP]]+MYRANKS_P[[#This Row],[SOSGP]]+MYRANKS_P[[#This Row],[ERASGP]]+MYRANKS_P[[#This Row],[WHIPSGP]]</f>
        <v>-3.6084003868288557</v>
      </c>
    </row>
    <row r="492" spans="1:24" x14ac:dyDescent="0.25">
      <c r="A492" s="7" t="s">
        <v>20708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Row],[W]]/3.03-VLOOKUP(MYRANKS_P[[#This Row],[POS]],ReplacementLevel_P[],COLUMN(ReplacementLevel_P[W]),FALSE)</f>
        <v>-2.2399009900990099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-1.916641221374046</v>
      </c>
      <c r="V492" s="22">
        <f>((475+MYRANKS_P[[#This Row],[ER]])*9/(1192+MYRANKS_P[[#This Row],[IP]])-3.59)/-0.076-VLOOKUP(MYRANKS_P[[#This Row],[POS]],ReplacementLevel_P[],COLUMN(ReplacementLevel_P[ERA]),FALSE)</f>
        <v>0.22261632341723459</v>
      </c>
      <c r="W492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92" s="22">
        <f>MYRANKS_P[[#This Row],[WSGP]]+MYRANKS_P[[#This Row],[SVSGP]]+MYRANKS_P[[#This Row],[SOSGP]]+MYRANKS_P[[#This Row],[ERASGP]]+MYRANKS_P[[#This Row],[WHIPSGP]]</f>
        <v>-3.6089446749586638</v>
      </c>
    </row>
    <row r="493" spans="1:24" x14ac:dyDescent="0.25">
      <c r="A493" s="7" t="s">
        <v>18075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Row],[W]]/3.03-VLOOKUP(MYRANKS_P[[#This Row],[POS]],ReplacementLevel_P[],COLUMN(ReplacementLevel_P[W]),FALSE)</f>
        <v>-2.5699339933993399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-2.1456488549618324</v>
      </c>
      <c r="V493" s="22">
        <f>((475+MYRANKS_P[[#This Row],[ER]])*9/(1192+MYRANKS_P[[#This Row],[IP]])-3.59)/-0.076-VLOOKUP(MYRANKS_P[[#This Row],[POS]],ReplacementLevel_P[],COLUMN(ReplacementLevel_P[ERA]),FALSE)</f>
        <v>0.60213196657765122</v>
      </c>
      <c r="W49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3" s="22">
        <f>MYRANKS_P[[#This Row],[WSGP]]+MYRANKS_P[[#This Row],[SVSGP]]+MYRANKS_P[[#This Row],[SOSGP]]+MYRANKS_P[[#This Row],[ERASGP]]+MYRANKS_P[[#This Row],[WHIPSGP]]</f>
        <v>-3.6120651752914386</v>
      </c>
    </row>
    <row r="494" spans="1:24" x14ac:dyDescent="0.25">
      <c r="A494" s="7" t="s">
        <v>19713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Row],[W]]/3.03-VLOOKUP(MYRANKS_P[[#This Row],[POS]],ReplacementLevel_P[],COLUMN(ReplacementLevel_P[W]),FALSE)</f>
        <v>-2.2399009900990099</v>
      </c>
      <c r="T494" s="22">
        <f>MYRANKS_P[[#This Row],[SV]]/9.95</f>
        <v>0</v>
      </c>
      <c r="U494" s="22">
        <f>MYRANKS_P[[#This Row],[SO]]/39.3-VLOOKUP(MYRANKS_P[[#This Row],[POS]],ReplacementLevel_P[],COLUMN(ReplacementLevel_P[SO]),FALSE)</f>
        <v>-1.6621882951653946</v>
      </c>
      <c r="V494" s="22">
        <f>((475+MYRANKS_P[[#This Row],[ER]])*9/(1192+MYRANKS_P[[#This Row],[IP]])-3.59)/-0.076-VLOOKUP(MYRANKS_P[[#This Row],[POS]],ReplacementLevel_P[],COLUMN(ReplacementLevel_P[ERA]),FALSE)</f>
        <v>0.22261632341723459</v>
      </c>
      <c r="W494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494" s="22">
        <f>MYRANKS_P[[#This Row],[WSGP]]+MYRANKS_P[[#This Row],[SVSGP]]+MYRANKS_P[[#This Row],[SOSGP]]+MYRANKS_P[[#This Row],[ERASGP]]+MYRANKS_P[[#This Row],[WHIPSGP]]</f>
        <v>-3.6228760751053541</v>
      </c>
    </row>
    <row r="495" spans="1:24" x14ac:dyDescent="0.25">
      <c r="A495" s="7" t="s">
        <v>17233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Row],[W]]/3.03-VLOOKUP(MYRANKS_P[[#This Row],[POS]],ReplacementLevel_P[],COLUMN(ReplacementLevel_P[W]),FALSE)</f>
        <v>-2.5699339933993399</v>
      </c>
      <c r="T495" s="22">
        <f>MYRANKS_P[[#This Row],[SV]]/9.95</f>
        <v>0</v>
      </c>
      <c r="U495" s="22">
        <f>MYRANKS_P[[#This Row],[SO]]/39.3-VLOOKUP(MYRANKS_P[[#This Row],[POS]],ReplacementLevel_P[],COLUMN(ReplacementLevel_P[SO]),FALSE)</f>
        <v>-1.9929770992366413</v>
      </c>
      <c r="V495" s="22">
        <f>((475+MYRANKS_P[[#This Row],[ER]])*9/(1192+MYRANKS_P[[#This Row],[IP]])-3.59)/-0.076-VLOOKUP(MYRANKS_P[[#This Row],[POS]],ReplacementLevel_P[],COLUMN(ReplacementLevel_P[ERA]),FALSE)</f>
        <v>0.60213196657765122</v>
      </c>
      <c r="W49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495" s="22">
        <f>MYRANKS_P[[#This Row],[WSGP]]+MYRANKS_P[[#This Row],[SVSGP]]+MYRANKS_P[[#This Row],[SOSGP]]+MYRANKS_P[[#This Row],[ERASGP]]+MYRANKS_P[[#This Row],[WHIPSGP]]</f>
        <v>-3.6230595406791704</v>
      </c>
    </row>
    <row r="496" spans="1:24" x14ac:dyDescent="0.25">
      <c r="A496" s="7" t="s">
        <v>17204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-2.5699339933993399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-2.2219847328244278</v>
      </c>
      <c r="V496" s="22">
        <f>((475+MYRANKS_P[[#This Row],[ER]])*9/(1192+MYRANKS_P[[#This Row],[IP]])-3.59)/-0.076-VLOOKUP(MYRANKS_P[[#This Row],[POS]],ReplacementLevel_P[],COLUMN(ReplacementLevel_P[ERA]),FALSE)</f>
        <v>0.60213196657765122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6" s="22">
        <f>MYRANKS_P[[#This Row],[WSGP]]+MYRANKS_P[[#This Row],[SVSGP]]+MYRANKS_P[[#This Row],[SOSGP]]+MYRANKS_P[[#This Row],[ERASGP]]+MYRANKS_P[[#This Row],[WHIPSGP]]</f>
        <v>-3.6338456794497214</v>
      </c>
    </row>
    <row r="497" spans="1:24" x14ac:dyDescent="0.25">
      <c r="A497" s="7" t="s">
        <v>17745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-2.5699339933993399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-2.1202035623409672</v>
      </c>
      <c r="V497" s="22">
        <f>((475+MYRANKS_P[[#This Row],[ER]])*9/(1192+MYRANKS_P[[#This Row],[IP]])-3.59)/-0.076-VLOOKUP(MYRANKS_P[[#This Row],[POS]],ReplacementLevel_P[],COLUMN(ReplacementLevel_P[ERA]),FALSE)</f>
        <v>0.60213196657765122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97" s="22">
        <f>MYRANKS_P[[#This Row],[WSGP]]+MYRANKS_P[[#This Row],[SVSGP]]+MYRANKS_P[[#This Row],[SOSGP]]+MYRANKS_P[[#This Row],[ERASGP]]+MYRANKS_P[[#This Row],[WHIPSGP]]</f>
        <v>-3.6411752563748703</v>
      </c>
    </row>
    <row r="498" spans="1:24" x14ac:dyDescent="0.25">
      <c r="A498" s="7" t="s">
        <v>17335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-2.2399009900990099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-2.0693129770992367</v>
      </c>
      <c r="V498" s="22">
        <f>((475+MYRANKS_P[[#This Row],[ER]])*9/(1192+MYRANKS_P[[#This Row],[IP]])-3.59)/-0.076-VLOOKUP(MYRANKS_P[[#This Row],[POS]],ReplacementLevel_P[],COLUMN(ReplacementLevel_P[ERA]),FALSE)</f>
        <v>0.22261632341723459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98" s="22">
        <f>MYRANKS_P[[#This Row],[WSGP]]+MYRANKS_P[[#This Row],[SVSGP]]+MYRANKS_P[[#This Row],[SOSGP]]+MYRANKS_P[[#This Row],[ERASGP]]+MYRANKS_P[[#This Row],[WHIPSGP]]</f>
        <v>-3.6542627001417176</v>
      </c>
    </row>
    <row r="499" spans="1:24" x14ac:dyDescent="0.25">
      <c r="A499" s="7" t="s">
        <v>17170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-2.5699339933993399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-2.1965394402035625</v>
      </c>
      <c r="V499" s="22">
        <f>((475+MYRANKS_P[[#This Row],[ER]])*9/(1192+MYRANKS_P[[#This Row],[IP]])-3.59)/-0.076-VLOOKUP(MYRANKS_P[[#This Row],[POS]],ReplacementLevel_P[],COLUMN(ReplacementLevel_P[ERA]),FALSE)</f>
        <v>0.60213196657765122</v>
      </c>
      <c r="W49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9" s="22">
        <f>MYRANKS_P[[#This Row],[WSGP]]+MYRANKS_P[[#This Row],[SVSGP]]+MYRANKS_P[[#This Row],[SOSGP]]+MYRANKS_P[[#This Row],[ERASGP]]+MYRANKS_P[[#This Row],[WHIPSGP]]</f>
        <v>-3.6629557605331682</v>
      </c>
    </row>
    <row r="500" spans="1:24" x14ac:dyDescent="0.25">
      <c r="A500" s="7" t="s">
        <v>17366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-2.5699339933993399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-2.1456488549618324</v>
      </c>
      <c r="V500" s="22">
        <f>((475+MYRANKS_P[[#This Row],[ER]])*9/(1192+MYRANKS_P[[#This Row],[IP]])-3.59)/-0.076-VLOOKUP(MYRANKS_P[[#This Row],[POS]],ReplacementLevel_P[],COLUMN(ReplacementLevel_P[ERA]),FALSE)</f>
        <v>0.60213196657765122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00" s="22">
        <f>MYRANKS_P[[#This Row],[WSGP]]+MYRANKS_P[[#This Row],[SVSGP]]+MYRANKS_P[[#This Row],[SOSGP]]+MYRANKS_P[[#This Row],[ERASGP]]+MYRANKS_P[[#This Row],[WHIPSGP]]</f>
        <v>-3.666620548995736</v>
      </c>
    </row>
    <row r="501" spans="1:24" x14ac:dyDescent="0.25">
      <c r="A501" s="7" t="s">
        <v>20086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Row],[W]]/3.03-VLOOKUP(MYRANKS_P[[#This Row],[POS]],ReplacementLevel_P[],COLUMN(ReplacementLevel_P[W]),FALSE)</f>
        <v>-1.9098679867986799</v>
      </c>
      <c r="T501" s="22">
        <f>MYRANKS_P[[#This Row],[SV]]/9.95</f>
        <v>0</v>
      </c>
      <c r="U501" s="22">
        <f>MYRANKS_P[[#This Row],[SO]]/39.3-VLOOKUP(MYRANKS_P[[#This Row],[POS]],ReplacementLevel_P[],COLUMN(ReplacementLevel_P[SO]),FALSE)</f>
        <v>-1.2550636132315522</v>
      </c>
      <c r="V501" s="22">
        <f>((475+MYRANKS_P[[#This Row],[ER]])*9/(1192+MYRANKS_P[[#This Row],[IP]])-3.59)/-0.076-VLOOKUP(MYRANKS_P[[#This Row],[POS]],ReplacementLevel_P[],COLUMN(ReplacementLevel_P[ERA]),FALSE)</f>
        <v>-0.14146346529306675</v>
      </c>
      <c r="W501" s="22">
        <f>((1466+MYRANKS_P[[#This Row],[BB]]+MYRANKS_P[[#This Row],[H]])/(1192+MYRANKS_P[[#This Row],[IP]])-1.23)/-0.015-VLOOKUP(MYRANKS_P[[#This Row],[POS]],ReplacementLevel_P[],COLUMN(ReplacementLevel_P[WHIP]),FALSE)</f>
        <v>-0.36125230202577863</v>
      </c>
      <c r="X501" s="22">
        <f>MYRANKS_P[[#This Row],[WSGP]]+MYRANKS_P[[#This Row],[SVSGP]]+MYRANKS_P[[#This Row],[SOSGP]]+MYRANKS_P[[#This Row],[ERASGP]]+MYRANKS_P[[#This Row],[WHIPSGP]]</f>
        <v>-3.667647367349077</v>
      </c>
    </row>
    <row r="502" spans="1:24" x14ac:dyDescent="0.25">
      <c r="A502" s="7" t="s">
        <v>20317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Row],[W]]/3.03-VLOOKUP(MYRANKS_P[[#This Row],[POS]],ReplacementLevel_P[],COLUMN(ReplacementLevel_P[W]),FALSE)</f>
        <v>-2.2399009900990099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-2.0438676844783714</v>
      </c>
      <c r="V502" s="22">
        <f>((475+MYRANKS_P[[#This Row],[ER]])*9/(1192+MYRANKS_P[[#This Row],[IP]])-3.59)/-0.076-VLOOKUP(MYRANKS_P[[#This Row],[POS]],ReplacementLevel_P[],COLUMN(ReplacementLevel_P[ERA]),FALSE)</f>
        <v>0.12726926010678419</v>
      </c>
      <c r="W502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502" s="22">
        <f>MYRANKS_P[[#This Row],[WSGP]]+MYRANKS_P[[#This Row],[SVSGP]]+MYRANKS_P[[#This Row],[SOSGP]]+MYRANKS_P[[#This Row],[ERASGP]]+MYRANKS_P[[#This Row],[WHIPSGP]]</f>
        <v>-3.670487605560234</v>
      </c>
    </row>
    <row r="503" spans="1:24" x14ac:dyDescent="0.25">
      <c r="A503" s="7" t="s">
        <v>19295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-2.5699339933993399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-2.2219847328244278</v>
      </c>
      <c r="V503" s="22">
        <f>((475+MYRANKS_P[[#This Row],[ER]])*9/(1192+MYRANKS_P[[#This Row],[IP]])-3.59)/-0.076-VLOOKUP(MYRANKS_P[[#This Row],[POS]],ReplacementLevel_P[],COLUMN(ReplacementLevel_P[ERA]),FALSE)</f>
        <v>0.60213196657765122</v>
      </c>
      <c r="W50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03" s="22">
        <f>MYRANKS_P[[#This Row],[WSGP]]+MYRANKS_P[[#This Row],[SVSGP]]+MYRANKS_P[[#This Row],[SOSGP]]+MYRANKS_P[[#This Row],[ERASGP]]+MYRANKS_P[[#This Row],[WHIPSGP]]</f>
        <v>-3.6884010531540339</v>
      </c>
    </row>
    <row r="504" spans="1:24" x14ac:dyDescent="0.25">
      <c r="A504" s="7" t="s">
        <v>17404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-2.5699339933993399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-1.9420865139949111</v>
      </c>
      <c r="V504" s="22">
        <f>((475+MYRANKS_P[[#This Row],[ER]])*9/(1192+MYRANKS_P[[#This Row],[IP]])-3.59)/-0.076-VLOOKUP(MYRANKS_P[[#This Row],[POS]],ReplacementLevel_P[],COLUMN(ReplacementLevel_P[ERA]),FALSE)</f>
        <v>0.5078096413223836</v>
      </c>
      <c r="W504" s="22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504" s="22">
        <f>MYRANKS_P[[#This Row],[WSGP]]+MYRANKS_P[[#This Row],[SVSGP]]+MYRANKS_P[[#This Row],[SOSGP]]+MYRANKS_P[[#This Row],[ERASGP]]+MYRANKS_P[[#This Row],[WHIPSGP]]</f>
        <v>-3.6895571339241999</v>
      </c>
    </row>
    <row r="505" spans="1:24" x14ac:dyDescent="0.25">
      <c r="A505" s="7" t="s">
        <v>20121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Row],[W]]/3.03-VLOOKUP(MYRANKS_P[[#This Row],[POS]],ReplacementLevel_P[],COLUMN(ReplacementLevel_P[W]),FALSE)</f>
        <v>-2.2399009900990099</v>
      </c>
      <c r="T505" s="22">
        <f>MYRANKS_P[[#This Row],[SV]]/9.95</f>
        <v>0</v>
      </c>
      <c r="U505" s="22">
        <f>MYRANKS_P[[#This Row],[SO]]/39.3-VLOOKUP(MYRANKS_P[[#This Row],[POS]],ReplacementLevel_P[],COLUMN(ReplacementLevel_P[SO]),FALSE)</f>
        <v>-1.7130788804071249</v>
      </c>
      <c r="V505" s="22">
        <f>((475+MYRANKS_P[[#This Row],[ER]])*9/(1192+MYRANKS_P[[#This Row],[IP]])-3.59)/-0.076-VLOOKUP(MYRANKS_P[[#This Row],[POS]],ReplacementLevel_P[],COLUMN(ReplacementLevel_P[ERA]),FALSE)</f>
        <v>0.13663775127199873</v>
      </c>
      <c r="W505" s="22">
        <f>((1466+MYRANKS_P[[#This Row],[BB]]+MYRANKS_P[[#This Row],[H]])/(1192+MYRANKS_P[[#This Row],[IP]])-1.23)/-0.015-VLOOKUP(MYRANKS_P[[#This Row],[POS]],ReplacementLevel_P[],COLUMN(ReplacementLevel_P[WHIP]),FALSE)</f>
        <v>0.10134178552561857</v>
      </c>
      <c r="X505" s="22">
        <f>MYRANKS_P[[#This Row],[WSGP]]+MYRANKS_P[[#This Row],[SVSGP]]+MYRANKS_P[[#This Row],[SOSGP]]+MYRANKS_P[[#This Row],[ERASGP]]+MYRANKS_P[[#This Row],[WHIPSGP]]</f>
        <v>-3.7150003337085176</v>
      </c>
    </row>
    <row r="506" spans="1:24" x14ac:dyDescent="0.25">
      <c r="A506" s="7" t="s">
        <v>17505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-2.5699339933993399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-2.0947582697201019</v>
      </c>
      <c r="V506" s="22">
        <f>((475+MYRANKS_P[[#This Row],[ER]])*9/(1192+MYRANKS_P[[#This Row],[IP]])-3.59)/-0.076-VLOOKUP(MYRANKS_P[[#This Row],[POS]],ReplacementLevel_P[],COLUMN(ReplacementLevel_P[ERA]),FALSE)</f>
        <v>0.60213196657765122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06" s="22">
        <f>MYRANKS_P[[#This Row],[WSGP]]+MYRANKS_P[[#This Row],[SVSGP]]+MYRANKS_P[[#This Row],[SOSGP]]+MYRANKS_P[[#This Row],[ERASGP]]+MYRANKS_P[[#This Row],[WHIPSGP]]</f>
        <v>-3.7248407111626296</v>
      </c>
    </row>
    <row r="507" spans="1:24" x14ac:dyDescent="0.25">
      <c r="A507" s="7" t="s">
        <v>20830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Row],[W]]/3.03-VLOOKUP(MYRANKS_P[[#This Row],[POS]],ReplacementLevel_P[],COLUMN(ReplacementLevel_P[W]),FALSE)</f>
        <v>-1.9098679867986799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-1.585852417302799</v>
      </c>
      <c r="V507" s="22">
        <f>((475+MYRANKS_P[[#This Row],[ER]])*9/(1192+MYRANKS_P[[#This Row],[IP]])-3.59)/-0.076-VLOOKUP(MYRANKS_P[[#This Row],[POS]],ReplacementLevel_P[],COLUMN(ReplacementLevel_P[ERA]),FALSE)</f>
        <v>-0.29420552569071068</v>
      </c>
      <c r="W507" s="22">
        <f>((1466+MYRANKS_P[[#This Row],[BB]]+MYRANKS_P[[#This Row],[H]])/(1192+MYRANKS_P[[#This Row],[IP]])-1.23)/-0.015-VLOOKUP(MYRANKS_P[[#This Row],[POS]],ReplacementLevel_P[],COLUMN(ReplacementLevel_P[WHIP]),FALSE)</f>
        <v>8.5299551332747026E-3</v>
      </c>
      <c r="X507" s="22">
        <f>MYRANKS_P[[#This Row],[WSGP]]+MYRANKS_P[[#This Row],[SVSGP]]+MYRANKS_P[[#This Row],[SOSGP]]+MYRANKS_P[[#This Row],[ERASGP]]+MYRANKS_P[[#This Row],[WHIPSGP]]</f>
        <v>-3.7813959746589152</v>
      </c>
    </row>
    <row r="508" spans="1:24" x14ac:dyDescent="0.25">
      <c r="A508" s="7" t="s">
        <v>17143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Row],[W]]/3.03-VLOOKUP(MYRANKS_P[[#This Row],[POS]],ReplacementLevel_P[],COLUMN(ReplacementLevel_P[W]),FALSE)</f>
        <v>-2.2399009900990099</v>
      </c>
      <c r="T508" s="22">
        <f>MYRANKS_P[[#This Row],[SV]]/9.95</f>
        <v>0</v>
      </c>
      <c r="U508" s="22">
        <f>MYRANKS_P[[#This Row],[SO]]/39.3-VLOOKUP(MYRANKS_P[[#This Row],[POS]],ReplacementLevel_P[],COLUMN(ReplacementLevel_P[SO]),FALSE)</f>
        <v>-1.4586259541984734</v>
      </c>
      <c r="V508" s="22">
        <f>((475+MYRANKS_P[[#This Row],[ER]])*9/(1192+MYRANKS_P[[#This Row],[IP]])-3.59)/-0.076-VLOOKUP(MYRANKS_P[[#This Row],[POS]],ReplacementLevel_P[],COLUMN(ReplacementLevel_P[ERA]),FALSE)</f>
        <v>0.1545112781954876</v>
      </c>
      <c r="W508" s="22">
        <f>((1466+MYRANKS_P[[#This Row],[BB]]+MYRANKS_P[[#This Row],[H]])/(1192+MYRANKS_P[[#This Row],[IP]])-1.23)/-0.015-VLOOKUP(MYRANKS_P[[#This Row],[POS]],ReplacementLevel_P[],COLUMN(ReplacementLevel_P[WHIP]),FALSE)</f>
        <v>-0.24169312169312362</v>
      </c>
      <c r="X508" s="22">
        <f>MYRANKS_P[[#This Row],[WSGP]]+MYRANKS_P[[#This Row],[SVSGP]]+MYRANKS_P[[#This Row],[SOSGP]]+MYRANKS_P[[#This Row],[ERASGP]]+MYRANKS_P[[#This Row],[WHIPSGP]]</f>
        <v>-3.7857087877951194</v>
      </c>
    </row>
    <row r="509" spans="1:24" x14ac:dyDescent="0.25">
      <c r="A509" s="7" t="s">
        <v>18099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-2.2399009900990099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-1.9420865139949111</v>
      </c>
      <c r="V509" s="22">
        <f>((475+MYRANKS_P[[#This Row],[ER]])*9/(1192+MYRANKS_P[[#This Row],[IP]])-3.59)/-0.076-VLOOKUP(MYRANKS_P[[#This Row],[POS]],ReplacementLevel_P[],COLUMN(ReplacementLevel_P[ERA]),FALSE)</f>
        <v>0.22261632341723459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09" s="22">
        <f>MYRANKS_P[[#This Row],[WSGP]]+MYRANKS_P[[#This Row],[SVSGP]]+MYRANKS_P[[#This Row],[SOSGP]]+MYRANKS_P[[#This Row],[ERASGP]]+MYRANKS_P[[#This Row],[WHIPSGP]]</f>
        <v>-3.7954205633927338</v>
      </c>
    </row>
    <row r="510" spans="1:24" x14ac:dyDescent="0.25">
      <c r="A510" s="7" t="s">
        <v>19401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Row],[W]]/3.03-VLOOKUP(MYRANKS_P[[#This Row],[POS]],ReplacementLevel_P[],COLUMN(ReplacementLevel_P[W]),FALSE)</f>
        <v>-2.2399009900990099</v>
      </c>
      <c r="T510" s="22">
        <f>MYRANKS_P[[#This Row],[SV]]/9.95</f>
        <v>0</v>
      </c>
      <c r="U510" s="22">
        <f>MYRANKS_P[[#This Row],[SO]]/39.3-VLOOKUP(MYRANKS_P[[#This Row],[POS]],ReplacementLevel_P[],COLUMN(ReplacementLevel_P[SO]),FALSE)</f>
        <v>-1.8911959287531808</v>
      </c>
      <c r="V510" s="22">
        <f>((475+MYRANKS_P[[#This Row],[ER]])*9/(1192+MYRANKS_P[[#This Row],[IP]])-3.59)/-0.076-VLOOKUP(MYRANKS_P[[#This Row],[POS]],ReplacementLevel_P[],COLUMN(ReplacementLevel_P[ERA]),FALSE)</f>
        <v>0.22261632341723459</v>
      </c>
      <c r="W510" s="22">
        <f>((1466+MYRANKS_P[[#This Row],[BB]]+MYRANKS_P[[#This Row],[H]])/(1192+MYRANKS_P[[#This Row],[IP]])-1.23)/-0.015-VLOOKUP(MYRANKS_P[[#This Row],[POS]],ReplacementLevel_P[],COLUMN(ReplacementLevel_P[WHIP]),FALSE)</f>
        <v>0.1102737520128837</v>
      </c>
      <c r="X510" s="22">
        <f>MYRANKS_P[[#This Row],[WSGP]]+MYRANKS_P[[#This Row],[SVSGP]]+MYRANKS_P[[#This Row],[SOSGP]]+MYRANKS_P[[#This Row],[ERASGP]]+MYRANKS_P[[#This Row],[WHIPSGP]]</f>
        <v>-3.7982068434220717</v>
      </c>
    </row>
    <row r="511" spans="1:24" x14ac:dyDescent="0.25">
      <c r="A511" s="7" t="s">
        <v>19469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-2.2399009900990099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-2.0693129770992367</v>
      </c>
      <c r="V511" s="22">
        <f>((475+MYRANKS_P[[#This Row],[ER]])*9/(1192+MYRANKS_P[[#This Row],[IP]])-3.59)/-0.076-VLOOKUP(MYRANKS_P[[#This Row],[POS]],ReplacementLevel_P[],COLUMN(ReplacementLevel_P[ERA]),FALSE)</f>
        <v>0.22261632341723459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1" s="22">
        <f>MYRANKS_P[[#This Row],[WSGP]]+MYRANKS_P[[#This Row],[SVSGP]]+MYRANKS_P[[#This Row],[SOSGP]]+MYRANKS_P[[#This Row],[ERASGP]]+MYRANKS_P[[#This Row],[WHIPSGP]]</f>
        <v>-3.8152932959549228</v>
      </c>
    </row>
    <row r="512" spans="1:24" x14ac:dyDescent="0.25">
      <c r="A512" s="7" t="s">
        <v>17752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Row],[W]]/3.03-VLOOKUP(MYRANKS_P[[#This Row],[POS]],ReplacementLevel_P[],COLUMN(ReplacementLevel_P[W]),FALSE)</f>
        <v>-2.2399009900990099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-1.7639694656488549</v>
      </c>
      <c r="V512" s="22">
        <f>((475+MYRANKS_P[[#This Row],[ER]])*9/(1192+MYRANKS_P[[#This Row],[IP]])-3.59)/-0.076-VLOOKUP(MYRANKS_P[[#This Row],[POS]],ReplacementLevel_P[],COLUMN(ReplacementLevel_P[ERA]),FALSE)</f>
        <v>0.22261632341723459</v>
      </c>
      <c r="W512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12" s="22">
        <f>MYRANKS_P[[#This Row],[WSGP]]+MYRANKS_P[[#This Row],[SVSGP]]+MYRANKS_P[[#This Row],[SOSGP]]+MYRANKS_P[[#This Row],[ERASGP]]+MYRANKS_P[[#This Row],[WHIPSGP]]</f>
        <v>-3.832010976130952</v>
      </c>
    </row>
    <row r="513" spans="1:24" x14ac:dyDescent="0.25">
      <c r="A513" s="7" t="s">
        <v>18647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Row],[W]]/3.03-VLOOKUP(MYRANKS_P[[#This Row],[POS]],ReplacementLevel_P[],COLUMN(ReplacementLevel_P[W]),FALSE)</f>
        <v>-2.2399009900990099</v>
      </c>
      <c r="T513" s="22">
        <f>MYRANKS_P[[#This Row],[SV]]/9.95</f>
        <v>0</v>
      </c>
      <c r="U513" s="22">
        <f>MYRANKS_P[[#This Row],[SO]]/39.3-VLOOKUP(MYRANKS_P[[#This Row],[POS]],ReplacementLevel_P[],COLUMN(ReplacementLevel_P[SO]),FALSE)</f>
        <v>-1.6621882951653946</v>
      </c>
      <c r="V513" s="22">
        <f>((475+MYRANKS_P[[#This Row],[ER]])*9/(1192+MYRANKS_P[[#This Row],[IP]])-3.59)/-0.076-VLOOKUP(MYRANKS_P[[#This Row],[POS]],ReplacementLevel_P[],COLUMN(ReplacementLevel_P[ERA]),FALSE)</f>
        <v>0.12726926010678419</v>
      </c>
      <c r="W513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13" s="22">
        <f>MYRANKS_P[[#This Row],[WSGP]]+MYRANKS_P[[#This Row],[SVSGP]]+MYRANKS_P[[#This Row],[SOSGP]]+MYRANKS_P[[#This Row],[ERASGP]]+MYRANKS_P[[#This Row],[WHIPSGP]]</f>
        <v>-3.8792537342290099</v>
      </c>
    </row>
    <row r="514" spans="1:24" x14ac:dyDescent="0.25">
      <c r="A514" s="7" t="s">
        <v>17697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-2.2399009900990099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-2.1456488549618324</v>
      </c>
      <c r="V514" s="22">
        <f>((475+MYRANKS_P[[#This Row],[ER]])*9/(1192+MYRANKS_P[[#This Row],[IP]])-3.59)/-0.076-VLOOKUP(MYRANKS_P[[#This Row],[POS]],ReplacementLevel_P[],COLUMN(ReplacementLevel_P[ERA]),FALSE)</f>
        <v>0.28123257582157735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514" s="22">
        <f>MYRANKS_P[[#This Row],[WSGP]]+MYRANKS_P[[#This Row],[SVSGP]]+MYRANKS_P[[#This Row],[SOSGP]]+MYRANKS_P[[#This Row],[ERASGP]]+MYRANKS_P[[#This Row],[WHIPSGP]]</f>
        <v>-3.9423483018770389</v>
      </c>
    </row>
    <row r="515" spans="1:24" x14ac:dyDescent="0.25">
      <c r="A515" s="7" t="s">
        <v>17767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-2.89996699669967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-2.0693129770992367</v>
      </c>
      <c r="V515" s="22">
        <f>((475+MYRANKS_P[[#This Row],[ER]])*9/(1192+MYRANKS_P[[#This Row],[IP]])-3.59)/-0.076-VLOOKUP(MYRANKS_P[[#This Row],[POS]],ReplacementLevel_P[],COLUMN(ReplacementLevel_P[ERA]),FALSE)</f>
        <v>0.60213196657765122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5" s="22">
        <f>MYRANKS_P[[#This Row],[WSGP]]+MYRANKS_P[[#This Row],[SVSGP]]+MYRANKS_P[[#This Row],[SOSGP]]+MYRANKS_P[[#This Row],[ERASGP]]+MYRANKS_P[[#This Row],[WHIPSGP]]</f>
        <v>-3.9748730481377823</v>
      </c>
    </row>
    <row r="516" spans="1:24" x14ac:dyDescent="0.25">
      <c r="A516" s="7" t="s">
        <v>18742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 t="e">
        <f>MYRANKS_P[[#This Row],[W]]/3.03-VLOOKUP(MYRANKS_P[[#This Row],[POS]],ReplacementLevel_P[],COLUMN(ReplacementLevel_P[W]),FALSE)</f>
        <v>#N/A</v>
      </c>
      <c r="T516" s="22">
        <f>MYRANKS_P[[#This Row],[SV]]/9.95</f>
        <v>0</v>
      </c>
      <c r="U516" s="22" t="e">
        <f>MYRANKS_P[[#This Row],[SO]]/39.3-VLOOKUP(MYRANKS_P[[#This Row],[POS]],ReplacementLevel_P[],COLUMN(ReplacementLevel_P[SO]),FALSE)</f>
        <v>#N/A</v>
      </c>
      <c r="V516" s="22" t="e">
        <f>((475+MYRANKS_P[[#This Row],[ER]])*9/(1192+MYRANKS_P[[#This Row],[IP]])-3.59)/-0.076-VLOOKUP(MYRANKS_P[[#This Row],[POS]],ReplacementLevel_P[],COLUMN(ReplacementLevel_P[ERA]),FALSE)</f>
        <v>#N/A</v>
      </c>
      <c r="W5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6" s="22" t="e">
        <f>MYRANKS_P[[#This Row],[WSGP]]+MYRANKS_P[[#This Row],[SVSGP]]+MYRANKS_P[[#This Row],[SOSGP]]+MYRANKS_P[[#This Row],[ERASGP]]+MYRANKS_P[[#This Row],[WHIPSGP]]</f>
        <v>#N/A</v>
      </c>
    </row>
    <row r="517" spans="1:24" x14ac:dyDescent="0.25">
      <c r="A517" s="7" t="s">
        <v>17510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-2.89996699669967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-2.1710941475826973</v>
      </c>
      <c r="V517" s="22">
        <f>((475+MYRANKS_P[[#This Row],[ER]])*9/(1192+MYRANKS_P[[#This Row],[IP]])-3.59)/-0.076-VLOOKUP(MYRANKS_P[[#This Row],[POS]],ReplacementLevel_P[],COLUMN(ReplacementLevel_P[ERA]),FALSE)</f>
        <v>0.60213196657765122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17" s="22">
        <f>MYRANKS_P[[#This Row],[WSGP]]+MYRANKS_P[[#This Row],[SVSGP]]+MYRANKS_P[[#This Row],[SOSGP]]+MYRANKS_P[[#This Row],[ERASGP]]+MYRANKS_P[[#This Row],[WHIPSGP]]</f>
        <v>-4.0220988449169308</v>
      </c>
    </row>
    <row r="518" spans="1:24" x14ac:dyDescent="0.25">
      <c r="A518" s="7" t="s">
        <v>17263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-2.2399009900990099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-2.1965394402035625</v>
      </c>
      <c r="V518" s="22">
        <f>((475+MYRANKS_P[[#This Row],[ER]])*9/(1192+MYRANKS_P[[#This Row],[IP]])-3.59)/-0.076-VLOOKUP(MYRANKS_P[[#This Row],[POS]],ReplacementLevel_P[],COLUMN(ReplacementLevel_P[ERA]),FALSE)</f>
        <v>0.12726926010678419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8" s="22">
        <f>MYRANKS_P[[#This Row],[WSGP]]+MYRANKS_P[[#This Row],[SVSGP]]+MYRANKS_P[[#This Row],[SOSGP]]+MYRANKS_P[[#This Row],[ERASGP]]+MYRANKS_P[[#This Row],[WHIPSGP]]</f>
        <v>-4.0378668223696996</v>
      </c>
    </row>
    <row r="519" spans="1:24" x14ac:dyDescent="0.25">
      <c r="A519" s="7" t="s">
        <v>17717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-2.89996699669967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-2.2474300254452926</v>
      </c>
      <c r="V519" s="22">
        <f>((475+MYRANKS_P[[#This Row],[ER]])*9/(1192+MYRANKS_P[[#This Row],[IP]])-3.59)/-0.076-VLOOKUP(MYRANKS_P[[#This Row],[POS]],ReplacementLevel_P[],COLUMN(ReplacementLevel_P[ERA]),FALSE)</f>
        <v>0.40831682315444739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9" s="22">
        <f>MYRANKS_P[[#This Row],[WSGP]]+MYRANKS_P[[#This Row],[SVSGP]]+MYRANKS_P[[#This Row],[SOSGP]]+MYRANKS_P[[#This Row],[ERASGP]]+MYRANKS_P[[#This Row],[WHIPSGP]]</f>
        <v>-4.0452977022186012</v>
      </c>
    </row>
    <row r="520" spans="1:24" x14ac:dyDescent="0.25">
      <c r="A520" s="7" t="s">
        <v>17949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Row],[W]]/3.03-VLOOKUP(MYRANKS_P[[#This Row],[POS]],ReplacementLevel_P[],COLUMN(ReplacementLevel_P[W]),FALSE)</f>
        <v>-2.2399009900990099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-1.8911959287531808</v>
      </c>
      <c r="V520" s="22">
        <f>((475+MYRANKS_P[[#This Row],[ER]])*9/(1192+MYRANKS_P[[#This Row],[IP]])-3.59)/-0.076-VLOOKUP(MYRANKS_P[[#This Row],[POS]],ReplacementLevel_P[],COLUMN(ReplacementLevel_P[ERA]),FALSE)</f>
        <v>0.12726926010678419</v>
      </c>
      <c r="W520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0" s="22">
        <f>MYRANKS_P[[#This Row],[WSGP]]+MYRANKS_P[[#This Row],[SVSGP]]+MYRANKS_P[[#This Row],[SOSGP]]+MYRANKS_P[[#This Row],[ERASGP]]+MYRANKS_P[[#This Row],[WHIPSGP]]</f>
        <v>-4.0545845025457279</v>
      </c>
    </row>
    <row r="521" spans="1:24" x14ac:dyDescent="0.25">
      <c r="A521" s="7" t="s">
        <v>19384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-2.2399009900990099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-2.0184223918575066</v>
      </c>
      <c r="V521" s="22">
        <f>((475+MYRANKS_P[[#This Row],[ER]])*9/(1192+MYRANKS_P[[#This Row],[IP]])-3.59)/-0.076-VLOOKUP(MYRANKS_P[[#This Row],[POS]],ReplacementLevel_P[],COLUMN(ReplacementLevel_P[ERA]),FALSE)</f>
        <v>3.1922196796339564E-2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1" s="22">
        <f>MYRANKS_P[[#This Row],[WSGP]]+MYRANKS_P[[#This Row],[SVSGP]]+MYRANKS_P[[#This Row],[SOSGP]]+MYRANKS_P[[#This Row],[ERASGP]]+MYRANKS_P[[#This Row],[WHIPSGP]]</f>
        <v>-4.0624505678762253</v>
      </c>
    </row>
    <row r="522" spans="1:24" x14ac:dyDescent="0.25">
      <c r="A522" s="7" t="s">
        <v>20712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Row],[W]]/3.03-VLOOKUP(MYRANKS_P[[#This Row],[POS]],ReplacementLevel_P[],COLUMN(ReplacementLevel_P[W]),FALSE)</f>
        <v>-2.2399009900990099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-2.0184223918575066</v>
      </c>
      <c r="V522" s="22">
        <f>((475+MYRANKS_P[[#This Row],[ER]])*9/(1192+MYRANKS_P[[#This Row],[IP]])-3.59)/-0.076-VLOOKUP(MYRANKS_P[[#This Row],[POS]],ReplacementLevel_P[],COLUMN(ReplacementLevel_P[ERA]),FALSE)</f>
        <v>3.1922196796339564E-2</v>
      </c>
      <c r="W522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2" s="22">
        <f>MYRANKS_P[[#This Row],[WSGP]]+MYRANKS_P[[#This Row],[SVSGP]]+MYRANKS_P[[#This Row],[SOSGP]]+MYRANKS_P[[#This Row],[ERASGP]]+MYRANKS_P[[#This Row],[WHIPSGP]]</f>
        <v>-4.0624505678762253</v>
      </c>
    </row>
    <row r="523" spans="1:24" x14ac:dyDescent="0.25">
      <c r="A523" s="7" t="s">
        <v>17989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Row],[W]]/3.03-VLOOKUP(MYRANKS_P[[#This Row],[POS]],ReplacementLevel_P[],COLUMN(ReplacementLevel_P[W]),FALSE)</f>
        <v>-2.89996699669967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-2.2219847328244278</v>
      </c>
      <c r="V523" s="22">
        <f>((475+MYRANKS_P[[#This Row],[ER]])*9/(1192+MYRANKS_P[[#This Row],[IP]])-3.59)/-0.076-VLOOKUP(MYRANKS_P[[#This Row],[POS]],ReplacementLevel_P[],COLUMN(ReplacementLevel_P[ERA]),FALSE)</f>
        <v>0.60213196657765122</v>
      </c>
      <c r="W523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23" s="22">
        <f>MYRANKS_P[[#This Row],[WSGP]]+MYRANKS_P[[#This Row],[SVSGP]]+MYRANKS_P[[#This Row],[SOSGP]]+MYRANKS_P[[#This Row],[ERASGP]]+MYRANKS_P[[#This Row],[WHIPSGP]]</f>
        <v>-4.0729894301586604</v>
      </c>
    </row>
    <row r="524" spans="1:24" x14ac:dyDescent="0.25">
      <c r="A524" s="7" t="s">
        <v>19767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-2.89996699669967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-2.1710941475826973</v>
      </c>
      <c r="V524" s="22">
        <f>((475+MYRANKS_P[[#This Row],[ER]])*9/(1192+MYRANKS_P[[#This Row],[IP]])-3.59)/-0.076-VLOOKUP(MYRANKS_P[[#This Row],[POS]],ReplacementLevel_P[],COLUMN(ReplacementLevel_P[ERA]),FALSE)</f>
        <v>0.60213196657765122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24" s="22">
        <f>MYRANKS_P[[#This Row],[WSGP]]+MYRANKS_P[[#This Row],[SVSGP]]+MYRANKS_P[[#This Row],[SOSGP]]+MYRANKS_P[[#This Row],[ERASGP]]+MYRANKS_P[[#This Row],[WHIPSGP]]</f>
        <v>-4.0766542186212433</v>
      </c>
    </row>
    <row r="525" spans="1:24" x14ac:dyDescent="0.25">
      <c r="A525" s="7" t="s">
        <v>17596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Row],[W]]/3.03-VLOOKUP(MYRANKS_P[[#This Row],[POS]],ReplacementLevel_P[],COLUMN(ReplacementLevel_P[W]),FALSE)</f>
        <v>-2.2399009900990099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-1.916641221374046</v>
      </c>
      <c r="V525" s="22">
        <f>((475+MYRANKS_P[[#This Row],[ER]])*9/(1192+MYRANKS_P[[#This Row],[IP]])-3.59)/-0.076-VLOOKUP(MYRANKS_P[[#This Row],[POS]],ReplacementLevel_P[],COLUMN(ReplacementLevel_P[ERA]),FALSE)</f>
        <v>0.12726926010678419</v>
      </c>
      <c r="W525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5" s="22">
        <f>MYRANKS_P[[#This Row],[WSGP]]+MYRANKS_P[[#This Row],[SVSGP]]+MYRANKS_P[[#This Row],[SOSGP]]+MYRANKS_P[[#This Row],[ERASGP]]+MYRANKS_P[[#This Row],[WHIPSGP]]</f>
        <v>-4.0800297951665936</v>
      </c>
    </row>
    <row r="526" spans="1:24" x14ac:dyDescent="0.25">
      <c r="A526" s="7" t="s">
        <v>17818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Row],[W]]/3.03-VLOOKUP(MYRANKS_P[[#This Row],[POS]],ReplacementLevel_P[],COLUMN(ReplacementLevel_P[W]),FALSE)</f>
        <v>-1.9098679867986799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-1.3822900763358779</v>
      </c>
      <c r="V526" s="22">
        <f>((475+MYRANKS_P[[#This Row],[ER]])*9/(1192+MYRANKS_P[[#This Row],[IP]])-3.59)/-0.076-VLOOKUP(MYRANKS_P[[#This Row],[POS]],ReplacementLevel_P[],COLUMN(ReplacementLevel_P[ERA]),FALSE)</f>
        <v>-0.19682052133488559</v>
      </c>
      <c r="W526" s="22">
        <f>((1466+MYRANKS_P[[#This Row],[BB]]+MYRANKS_P[[#This Row],[H]])/(1192+MYRANKS_P[[#This Row],[IP]])-1.23)/-0.015-VLOOKUP(MYRANKS_P[[#This Row],[POS]],ReplacementLevel_P[],COLUMN(ReplacementLevel_P[WHIP]),FALSE)</f>
        <v>-0.61106203995793928</v>
      </c>
      <c r="X526" s="22">
        <f>MYRANKS_P[[#This Row],[WSGP]]+MYRANKS_P[[#This Row],[SVSGP]]+MYRANKS_P[[#This Row],[SOSGP]]+MYRANKS_P[[#This Row],[ERASGP]]+MYRANKS_P[[#This Row],[WHIPSGP]]</f>
        <v>-4.1000406244273826</v>
      </c>
    </row>
    <row r="527" spans="1:24" x14ac:dyDescent="0.25">
      <c r="A527" s="7" t="s">
        <v>18907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-2.89996699669967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-2.2728753180661578</v>
      </c>
      <c r="V527" s="22">
        <f>((475+MYRANKS_P[[#This Row],[ER]])*9/(1192+MYRANKS_P[[#This Row],[IP]])-3.59)/-0.076-VLOOKUP(MYRANKS_P[[#This Row],[POS]],ReplacementLevel_P[],COLUMN(ReplacementLevel_P[ERA]),FALSE)</f>
        <v>0.5052243948660522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27" s="22">
        <f>MYRANKS_P[[#This Row],[WSGP]]+MYRANKS_P[[#This Row],[SVSGP]]+MYRANKS_P[[#This Row],[SOSGP]]+MYRANKS_P[[#This Row],[ERASGP]]+MYRANKS_P[[#This Row],[WHIPSGP]]</f>
        <v>-4.1662322134076932</v>
      </c>
    </row>
    <row r="528" spans="1:24" x14ac:dyDescent="0.25">
      <c r="A528" s="7" t="s">
        <v>18577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Row],[W]]/3.03-VLOOKUP(MYRANKS_P[[#This Row],[POS]],ReplacementLevel_P[],COLUMN(ReplacementLevel_P[W]),FALSE)</f>
        <v>7.0330033003300763E-2</v>
      </c>
      <c r="T528" s="22">
        <f>MYRANKS_P[[#This Row],[SV]]/9.95</f>
        <v>0</v>
      </c>
      <c r="U528" s="22">
        <f>MYRANKS_P[[#This Row],[SO]]/39.3-VLOOKUP(MYRANKS_P[[#This Row],[POS]],ReplacementLevel_P[],COLUMN(ReplacementLevel_P[SO]),FALSE)</f>
        <v>-0.92427480916030547</v>
      </c>
      <c r="V528" s="22">
        <f>((475+MYRANKS_P[[#This Row],[ER]])*9/(1192+MYRANKS_P[[#This Row],[IP]])-3.59)/-0.076-VLOOKUP(MYRANKS_P[[#This Row],[POS]],ReplacementLevel_P[],COLUMN(ReplacementLevel_P[ERA]),FALSE)</f>
        <v>-1.9745358293693447</v>
      </c>
      <c r="W528" s="22">
        <f>((1466+MYRANKS_P[[#This Row],[BB]]+MYRANKS_P[[#This Row],[H]])/(1192+MYRANKS_P[[#This Row],[IP]])-1.23)/-0.015-VLOOKUP(MYRANKS_P[[#This Row],[POS]],ReplacementLevel_P[],COLUMN(ReplacementLevel_P[WHIP]),FALSE)</f>
        <v>-1.3765597667638514</v>
      </c>
      <c r="X528" s="22">
        <f>MYRANKS_P[[#This Row],[WSGP]]+MYRANKS_P[[#This Row],[SVSGP]]+MYRANKS_P[[#This Row],[SOSGP]]+MYRANKS_P[[#This Row],[ERASGP]]+MYRANKS_P[[#This Row],[WHIPSGP]]</f>
        <v>-4.2050403722902008</v>
      </c>
    </row>
    <row r="529" spans="1:24" x14ac:dyDescent="0.25">
      <c r="A529" s="7" t="s">
        <v>18205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-2.5699339933993399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-1.9420865139949111</v>
      </c>
      <c r="V529" s="22">
        <f>((475+MYRANKS_P[[#This Row],[ER]])*9/(1192+MYRANKS_P[[#This Row],[IP]])-3.59)/-0.076-VLOOKUP(MYRANKS_P[[#This Row],[POS]],ReplacementLevel_P[],COLUMN(ReplacementLevel_P[ERA]),FALSE)</f>
        <v>0.12726926010678419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9" s="22">
        <f>MYRANKS_P[[#This Row],[WSGP]]+MYRANKS_P[[#This Row],[SVSGP]]+MYRANKS_P[[#This Row],[SOSGP]]+MYRANKS_P[[#This Row],[ERASGP]]+MYRANKS_P[[#This Row],[WHIPSGP]]</f>
        <v>-4.2208006300035148</v>
      </c>
    </row>
    <row r="530" spans="1:24" x14ac:dyDescent="0.25">
      <c r="A530" s="7" t="s">
        <v>17548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-2.89996699669967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-2.2728753180661578</v>
      </c>
      <c r="V530" s="22">
        <f>((475+MYRANKS_P[[#This Row],[ER]])*9/(1192+MYRANKS_P[[#This Row],[IP]])-3.59)/-0.076-VLOOKUP(MYRANKS_P[[#This Row],[POS]],ReplacementLevel_P[],COLUMN(ReplacementLevel_P[ERA]),FALSE)</f>
        <v>0.60213196657765122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0" s="22">
        <f>MYRANKS_P[[#This Row],[WSGP]]+MYRANKS_P[[#This Row],[SVSGP]]+MYRANKS_P[[#This Row],[SOSGP]]+MYRANKS_P[[#This Row],[ERASGP]]+MYRANKS_P[[#This Row],[WHIPSGP]]</f>
        <v>-4.2329907628090169</v>
      </c>
    </row>
    <row r="531" spans="1:24" x14ac:dyDescent="0.25">
      <c r="A531" s="7" t="s">
        <v>18443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Row],[W]]/3.03-VLOOKUP(MYRANKS_P[[#This Row],[POS]],ReplacementLevel_P[],COLUMN(ReplacementLevel_P[W]),FALSE)</f>
        <v>-2.5699339933993399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-1.7639694656488549</v>
      </c>
      <c r="V531" s="22">
        <f>((475+MYRANKS_P[[#This Row],[ER]])*9/(1192+MYRANKS_P[[#This Row],[IP]])-3.59)/-0.076-VLOOKUP(MYRANKS_P[[#This Row],[POS]],ReplacementLevel_P[],COLUMN(ReplacementLevel_P[ERA]),FALSE)</f>
        <v>0.12726926010678419</v>
      </c>
      <c r="W531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1" s="22">
        <f>MYRANKS_P[[#This Row],[WSGP]]+MYRANKS_P[[#This Row],[SVSGP]]+MYRANKS_P[[#This Row],[SOSGP]]+MYRANKS_P[[#This Row],[ERASGP]]+MYRANKS_P[[#This Row],[WHIPSGP]]</f>
        <v>-4.2573910427417321</v>
      </c>
    </row>
    <row r="532" spans="1:24" x14ac:dyDescent="0.25">
      <c r="A532" s="7" t="s">
        <v>18083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-2.89996699669967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-2.2219847328244278</v>
      </c>
      <c r="V532" s="22">
        <f>((475+MYRANKS_P[[#This Row],[ER]])*9/(1192+MYRANKS_P[[#This Row],[IP]])-3.59)/-0.076-VLOOKUP(MYRANKS_P[[#This Row],[POS]],ReplacementLevel_P[],COLUMN(ReplacementLevel_P[ERA]),FALSE)</f>
        <v>0.5052243948660522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2" s="22">
        <f>MYRANKS_P[[#This Row],[WSGP]]+MYRANKS_P[[#This Row],[SVSGP]]+MYRANKS_P[[#This Row],[SOSGP]]+MYRANKS_P[[#This Row],[ERASGP]]+MYRANKS_P[[#This Row],[WHIPSGP]]</f>
        <v>-4.2790077492788852</v>
      </c>
    </row>
    <row r="533" spans="1:24" x14ac:dyDescent="0.25">
      <c r="A533" s="7" t="s">
        <v>20461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-2.89996699669967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-2.1710941475826973</v>
      </c>
      <c r="V533" s="22">
        <f>((475+MYRANKS_P[[#This Row],[ER]])*9/(1192+MYRANKS_P[[#This Row],[IP]])-3.59)/-0.076-VLOOKUP(MYRANKS_P[[#This Row],[POS]],ReplacementLevel_P[],COLUMN(ReplacementLevel_P[ERA]),FALSE)</f>
        <v>0.5052243948660522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33" s="22">
        <f>MYRANKS_P[[#This Row],[WSGP]]+MYRANKS_P[[#This Row],[SVSGP]]+MYRANKS_P[[#This Row],[SOSGP]]+MYRANKS_P[[#This Row],[ERASGP]]+MYRANKS_P[[#This Row],[WHIPSGP]]</f>
        <v>-4.2826725377414681</v>
      </c>
    </row>
    <row r="534" spans="1:24" x14ac:dyDescent="0.25">
      <c r="A534" s="7" t="s">
        <v>18869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Row],[W]]/3.03-VLOOKUP(MYRANKS_P[[#This Row],[POS]],ReplacementLevel_P[],COLUMN(ReplacementLevel_P[W]),FALSE)</f>
        <v>-2.5699339933993399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-2.1456488549618324</v>
      </c>
      <c r="V534" s="22">
        <f>((475+MYRANKS_P[[#This Row],[ER]])*9/(1192+MYRANKS_P[[#This Row],[IP]])-3.59)/-0.076-VLOOKUP(MYRANKS_P[[#This Row],[POS]],ReplacementLevel_P[],COLUMN(ReplacementLevel_P[ERA]),FALSE)</f>
        <v>0.12726926010678419</v>
      </c>
      <c r="W534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34" s="22">
        <f>MYRANKS_P[[#This Row],[WSGP]]+MYRANKS_P[[#This Row],[SVSGP]]+MYRANKS_P[[#This Row],[SOSGP]]+MYRANKS_P[[#This Row],[ERASGP]]+MYRANKS_P[[#This Row],[WHIPSGP]]</f>
        <v>-4.3706861056993684</v>
      </c>
    </row>
    <row r="535" spans="1:24" x14ac:dyDescent="0.25">
      <c r="A535" s="7" t="s">
        <v>17849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-2.89996699669967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-2.3237659033078883</v>
      </c>
      <c r="V535" s="22">
        <f>((475+MYRANKS_P[[#This Row],[ER]])*9/(1192+MYRANKS_P[[#This Row],[IP]])-3.59)/-0.076-VLOOKUP(MYRANKS_P[[#This Row],[POS]],ReplacementLevel_P[],COLUMN(ReplacementLevel_P[ERA]),FALSE)</f>
        <v>0.5052243948660522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5" s="22">
        <f>MYRANKS_P[[#This Row],[WSGP]]+MYRANKS_P[[#This Row],[SVSGP]]+MYRANKS_P[[#This Row],[SOSGP]]+MYRANKS_P[[#This Row],[ERASGP]]+MYRANKS_P[[#This Row],[WHIPSGP]]</f>
        <v>-4.3807889197623462</v>
      </c>
    </row>
    <row r="536" spans="1:24" x14ac:dyDescent="0.25">
      <c r="A536" s="7" t="s">
        <v>20055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-2.5699339933993399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-1.916641221374046</v>
      </c>
      <c r="V536" s="22">
        <f>((475+MYRANKS_P[[#This Row],[ER]])*9/(1192+MYRANKS_P[[#This Row],[IP]])-3.59)/-0.076-VLOOKUP(MYRANKS_P[[#This Row],[POS]],ReplacementLevel_P[],COLUMN(ReplacementLevel_P[ERA]),FALSE)</f>
        <v>3.1922196796339564E-2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36" s="22">
        <f>MYRANKS_P[[#This Row],[WSGP]]+MYRANKS_P[[#This Row],[SVSGP]]+MYRANKS_P[[#This Row],[SOSGP]]+MYRANKS_P[[#This Row],[ERASGP]]+MYRANKS_P[[#This Row],[WHIPSGP]]</f>
        <v>-4.3980561312352311</v>
      </c>
    </row>
    <row r="537" spans="1:24" x14ac:dyDescent="0.25">
      <c r="A537" s="7" t="s">
        <v>19786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Row],[W]]/3.03-VLOOKUP(MYRANKS_P[[#This Row],[POS]],ReplacementLevel_P[],COLUMN(ReplacementLevel_P[W]),FALSE)</f>
        <v>-1.9098679867986799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-1.3822900763358779</v>
      </c>
      <c r="V537" s="22">
        <f>((475+MYRANKS_P[[#This Row],[ER]])*9/(1192+MYRANKS_P[[#This Row],[IP]])-3.59)/-0.076-VLOOKUP(MYRANKS_P[[#This Row],[POS]],ReplacementLevel_P[],COLUMN(ReplacementLevel_P[ERA]),FALSE)</f>
        <v>-0.46764269829503491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-0.68807511737090044</v>
      </c>
      <c r="X537" s="22">
        <f>MYRANKS_P[[#This Row],[WSGP]]+MYRANKS_P[[#This Row],[SVSGP]]+MYRANKS_P[[#This Row],[SOSGP]]+MYRANKS_P[[#This Row],[ERASGP]]+MYRANKS_P[[#This Row],[WHIPSGP]]</f>
        <v>-4.4478758788004926</v>
      </c>
    </row>
    <row r="538" spans="1:24" x14ac:dyDescent="0.25">
      <c r="A538" s="7" t="s">
        <v>20821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-2.2399009900990099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-1.9675318066157761</v>
      </c>
      <c r="V538" s="22">
        <f>((475+MYRANKS_P[[#This Row],[ER]])*9/(1192+MYRANKS_P[[#This Row],[IP]])-3.59)/-0.076-VLOOKUP(MYRANKS_P[[#This Row],[POS]],ReplacementLevel_P[],COLUMN(ReplacementLevel_P[ERA]),FALSE)</f>
        <v>-6.3424866514110945E-2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-0.21178743961352675</v>
      </c>
      <c r="X538" s="22">
        <f>MYRANKS_P[[#This Row],[WSGP]]+MYRANKS_P[[#This Row],[SVSGP]]+MYRANKS_P[[#This Row],[SOSGP]]+MYRANKS_P[[#This Row],[ERASGP]]+MYRANKS_P[[#This Row],[WHIPSGP]]</f>
        <v>-4.4826451028424232</v>
      </c>
    </row>
    <row r="539" spans="1:24" x14ac:dyDescent="0.25">
      <c r="A539" s="7" t="s">
        <v>20389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Row],[W]]/3.03-VLOOKUP(MYRANKS_P[[#This Row],[POS]],ReplacementLevel_P[],COLUMN(ReplacementLevel_P[W]),FALSE)</f>
        <v>-2.5699339933993399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-1.9420865139949111</v>
      </c>
      <c r="V539" s="22">
        <f>((475+MYRANKS_P[[#This Row],[ER]])*9/(1192+MYRANKS_P[[#This Row],[IP]])-3.59)/-0.076-VLOOKUP(MYRANKS_P[[#This Row],[POS]],ReplacementLevel_P[],COLUMN(ReplacementLevel_P[ERA]),FALSE)</f>
        <v>3.1922196796339564E-2</v>
      </c>
      <c r="W539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9" s="22">
        <f>MYRANKS_P[[#This Row],[WSGP]]+MYRANKS_P[[#This Row],[SVSGP]]+MYRANKS_P[[#This Row],[SOSGP]]+MYRANKS_P[[#This Row],[ERASGP]]+MYRANKS_P[[#This Row],[WHIPSGP]]</f>
        <v>-4.5308551543982327</v>
      </c>
    </row>
    <row r="540" spans="1:24" x14ac:dyDescent="0.25">
      <c r="A540" s="7" t="s">
        <v>20620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Row],[W]]/3.03-VLOOKUP(MYRANKS_P[[#This Row],[POS]],ReplacementLevel_P[],COLUMN(ReplacementLevel_P[W]),FALSE)</f>
        <v>-2.5699339933993399</v>
      </c>
      <c r="T540" s="22">
        <f>MYRANKS_P[[#This Row],[SV]]/9.95</f>
        <v>0</v>
      </c>
      <c r="U540" s="22">
        <f>MYRANKS_P[[#This Row],[SO]]/39.3-VLOOKUP(MYRANKS_P[[#This Row],[POS]],ReplacementLevel_P[],COLUMN(ReplacementLevel_P[SO]),FALSE)</f>
        <v>-1.8911959287531808</v>
      </c>
      <c r="V540" s="22">
        <f>((475+MYRANKS_P[[#This Row],[ER]])*9/(1192+MYRANKS_P[[#This Row],[IP]])-3.59)/-0.076-VLOOKUP(MYRANKS_P[[#This Row],[POS]],ReplacementLevel_P[],COLUMN(ReplacementLevel_P[ERA]),FALSE)</f>
        <v>-6.3424866514110945E-2</v>
      </c>
      <c r="W540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40" s="22">
        <f>MYRANKS_P[[#This Row],[WSGP]]+MYRANKS_P[[#This Row],[SVSGP]]+MYRANKS_P[[#This Row],[SOSGP]]+MYRANKS_P[[#This Row],[ERASGP]]+MYRANKS_P[[#This Row],[WHIPSGP]]</f>
        <v>-4.628988497738022</v>
      </c>
    </row>
    <row r="541" spans="1:24" x14ac:dyDescent="0.25">
      <c r="A541" s="9" t="s">
        <v>18814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Row],[W]]/3.03-VLOOKUP(MYRANKS_P[[#This Row],[POS]],ReplacementLevel_P[],COLUMN(ReplacementLevel_P[W]),FALSE)</f>
        <v>-0.58973597359735974</v>
      </c>
      <c r="T541" s="24">
        <f>MYRANKS_P[[#This Row],[SV]]/9.95</f>
        <v>0</v>
      </c>
      <c r="U541" s="24">
        <f>MYRANKS_P[[#This Row],[SO]]/39.3-VLOOKUP(MYRANKS_P[[#This Row],[POS]],ReplacementLevel_P[],COLUMN(ReplacementLevel_P[SO]),FALSE)</f>
        <v>-0.77160305343511459</v>
      </c>
      <c r="V541" s="24">
        <f>((475+MYRANKS_P[[#This Row],[ER]])*9/(1192+MYRANKS_P[[#This Row],[IP]])-3.59)/-0.076-VLOOKUP(MYRANKS_P[[#This Row],[POS]],ReplacementLevel_P[],COLUMN(ReplacementLevel_P[ERA]),FALSE)</f>
        <v>-2.1944247514833948</v>
      </c>
      <c r="W541" s="24">
        <f>((1466+MYRANKS_P[[#This Row],[BB]]+MYRANKS_P[[#This Row],[H]])/(1192+MYRANKS_P[[#This Row],[IP]])-1.23)/-0.015-VLOOKUP(MYRANKS_P[[#This Row],[POS]],ReplacementLevel_P[],COLUMN(ReplacementLevel_P[WHIP]),FALSE)</f>
        <v>-1.3074084919472888</v>
      </c>
      <c r="X541" s="24">
        <f>MYRANKS_P[[#This Row],[WSGP]]+MYRANKS_P[[#This Row],[SVSGP]]+MYRANKS_P[[#This Row],[SOSGP]]+MYRANKS_P[[#This Row],[ERASGP]]+MYRANKS_P[[#This Row],[WHIPSGP]]</f>
        <v>-4.8631722704631581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B22" sqref="B22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hidden="1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hidden="1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hidden="1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hidden="1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hidden="1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hidden="1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hidden="1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hidden="1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hidden="1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hidden="1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hidden="1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hidden="1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hidden="1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hidden="1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hidden="1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hidden="1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hidden="1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hidden="1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hidden="1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hidden="1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hidden="1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hidden="1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hidden="1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hidden="1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hidden="1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hidden="1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hidden="1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hidden="1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hidden="1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hidden="1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hidden="1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hidden="1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hidden="1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hidden="1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hidden="1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hidden="1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hidden="1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hidden="1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hidden="1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hidden="1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hidden="1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hidden="1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hidden="1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hidden="1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hidden="1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hidden="1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hidden="1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hidden="1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hidden="1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hidden="1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hidden="1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hidden="1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hidden="1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hidden="1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hidden="1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hidden="1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hidden="1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hidden="1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hidden="1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hidden="1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hidden="1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hidden="1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hidden="1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hidden="1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hidden="1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hidden="1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hidden="1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hidden="1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hidden="1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hidden="1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hidden="1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hidden="1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hidden="1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hidden="1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hidden="1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hidden="1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hidden="1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hidden="1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hidden="1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hidden="1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hidden="1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hidden="1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hidden="1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hidden="1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hidden="1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hidden="1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hidden="1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hidden="1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hidden="1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hidden="1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hidden="1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hidden="1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hidden="1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hidden="1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hidden="1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hidden="1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hidden="1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hidden="1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hidden="1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hidden="1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hidden="1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hidden="1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hidden="1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hidden="1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hidden="1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hidden="1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hidden="1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hidden="1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hidden="1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hidden="1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hidden="1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hidden="1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hidden="1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hidden="1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hidden="1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hidden="1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hidden="1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hidden="1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hidden="1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hidden="1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hidden="1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hidden="1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hidden="1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hidden="1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hidden="1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hidden="1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hidden="1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hidden="1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hidden="1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hidden="1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hidden="1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hidden="1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hidden="1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hidden="1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hidden="1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hidden="1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hidden="1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hidden="1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hidden="1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hidden="1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hidden="1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hidden="1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hidden="1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hidden="1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hidden="1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hidden="1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hidden="1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hidden="1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hidden="1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hidden="1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hidden="1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hidden="1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hidden="1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hidden="1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hidden="1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hidden="1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hidden="1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hidden="1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hidden="1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hidden="1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hidden="1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hidden="1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hidden="1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hidden="1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hidden="1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hidden="1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hidden="1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hidden="1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hidden="1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hidden="1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hidden="1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hidden="1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hidden="1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hidden="1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hidden="1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hidden="1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hidden="1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hidden="1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hidden="1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hidden="1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hidden="1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hidden="1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hidden="1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hidden="1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hidden="1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hidden="1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hidden="1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hidden="1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hidden="1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hidden="1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hidden="1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hidden="1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hidden="1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hidden="1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hidden="1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hidden="1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hidden="1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hidden="1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hidden="1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hidden="1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hidden="1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hidden="1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hidden="1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hidden="1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hidden="1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hidden="1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hidden="1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hidden="1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hidden="1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hidden="1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hidden="1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hidden="1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hidden="1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hidden="1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hidden="1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hidden="1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hidden="1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hidden="1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hidden="1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hidden="1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hidden="1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hidden="1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hidden="1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hidden="1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hidden="1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hidden="1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hidden="1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hidden="1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hidden="1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hidden="1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hidden="1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hidden="1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hidden="1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hidden="1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hidden="1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hidden="1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hidden="1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hidden="1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hidden="1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hidden="1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hidden="1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hidden="1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hidden="1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hidden="1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hidden="1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hidden="1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hidden="1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hidden="1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hidden="1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hidden="1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hidden="1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hidden="1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hidden="1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hidden="1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hidden="1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hidden="1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hidden="1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hidden="1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hidden="1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hidden="1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hidden="1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hidden="1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hidden="1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hidden="1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hidden="1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hidden="1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hidden="1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hidden="1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hidden="1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hidden="1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hidden="1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hidden="1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hidden="1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hidden="1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hidden="1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hidden="1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18743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18744</v>
      </c>
      <c r="M523" s="4" t="s">
        <v>16941</v>
      </c>
      <c r="N523" s="2" t="s">
        <v>18742</v>
      </c>
      <c r="O523" s="2">
        <v>9261</v>
      </c>
      <c r="P523" s="2" t="s">
        <v>18745</v>
      </c>
      <c r="Q523" s="2" t="s">
        <v>1718</v>
      </c>
    </row>
    <row r="524" spans="1:17" x14ac:dyDescent="0.25">
      <c r="A524" t="s">
        <v>18746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18746</v>
      </c>
      <c r="O524" s="2">
        <v>9171</v>
      </c>
      <c r="P524" s="2" t="s">
        <v>18747</v>
      </c>
      <c r="Q524" s="2" t="s">
        <v>2280</v>
      </c>
    </row>
    <row r="525" spans="1:17" hidden="1" x14ac:dyDescent="0.25">
      <c r="A525" t="s">
        <v>18748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18749</v>
      </c>
      <c r="M525" s="2" t="s">
        <v>18750</v>
      </c>
      <c r="N525" s="2" t="s">
        <v>18748</v>
      </c>
      <c r="O525" s="2">
        <v>8651</v>
      </c>
      <c r="P525" s="2" t="s">
        <v>18751</v>
      </c>
      <c r="Q525" s="2" t="s">
        <v>1092</v>
      </c>
    </row>
    <row r="526" spans="1:17" x14ac:dyDescent="0.25">
      <c r="A526" t="s">
        <v>18752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18753</v>
      </c>
      <c r="M526" s="2" t="s">
        <v>18754</v>
      </c>
      <c r="N526" s="2" t="s">
        <v>18752</v>
      </c>
      <c r="O526" s="2">
        <v>8380</v>
      </c>
      <c r="P526" s="2" t="s">
        <v>18755</v>
      </c>
      <c r="Q526" s="2" t="s">
        <v>2550</v>
      </c>
    </row>
    <row r="527" spans="1:17" hidden="1" x14ac:dyDescent="0.25">
      <c r="A527" t="s">
        <v>18756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18757</v>
      </c>
      <c r="M527" s="2" t="s">
        <v>18758</v>
      </c>
      <c r="N527" s="2" t="s">
        <v>18756</v>
      </c>
      <c r="O527" s="2">
        <v>5406</v>
      </c>
      <c r="P527" s="2" t="s">
        <v>18759</v>
      </c>
      <c r="Q527" s="2" t="s">
        <v>1041</v>
      </c>
    </row>
    <row r="528" spans="1:17" hidden="1" x14ac:dyDescent="0.25">
      <c r="A528" t="s">
        <v>18760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18761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18762</v>
      </c>
      <c r="M529" s="2" t="s">
        <v>18763</v>
      </c>
      <c r="N529" s="2" t="s">
        <v>18761</v>
      </c>
      <c r="O529" s="2">
        <v>7900</v>
      </c>
      <c r="P529" s="2" t="s">
        <v>18764</v>
      </c>
      <c r="Q529" s="2" t="s">
        <v>1526</v>
      </c>
    </row>
    <row r="530" spans="1:17" hidden="1" x14ac:dyDescent="0.25">
      <c r="A530" t="s">
        <v>18765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18766</v>
      </c>
      <c r="M530" s="2" t="s">
        <v>18767</v>
      </c>
      <c r="N530" s="2" t="s">
        <v>18765</v>
      </c>
      <c r="O530" s="2">
        <v>8585</v>
      </c>
      <c r="P530" s="2" t="s">
        <v>18768</v>
      </c>
      <c r="Q530" s="2" t="s">
        <v>907</v>
      </c>
    </row>
    <row r="531" spans="1:17" hidden="1" x14ac:dyDescent="0.25">
      <c r="A531" t="s">
        <v>18769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18770</v>
      </c>
      <c r="N531" s="2" t="s">
        <v>18769</v>
      </c>
      <c r="O531" s="2">
        <v>7436</v>
      </c>
      <c r="P531" s="2" t="s">
        <v>18771</v>
      </c>
      <c r="Q531" s="2" t="s">
        <v>1146</v>
      </c>
    </row>
    <row r="532" spans="1:17" hidden="1" x14ac:dyDescent="0.25">
      <c r="A532" t="s">
        <v>18772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18773</v>
      </c>
      <c r="M532" s="2" t="s">
        <v>18774</v>
      </c>
      <c r="N532" s="2" t="s">
        <v>18772</v>
      </c>
      <c r="O532" s="2">
        <v>8204</v>
      </c>
      <c r="P532" s="2" t="s">
        <v>18775</v>
      </c>
      <c r="Q532" s="2" t="s">
        <v>912</v>
      </c>
    </row>
    <row r="533" spans="1:17" x14ac:dyDescent="0.25">
      <c r="A533" t="s">
        <v>18776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18777</v>
      </c>
      <c r="M533" s="2" t="s">
        <v>18778</v>
      </c>
      <c r="N533" s="2" t="s">
        <v>18776</v>
      </c>
      <c r="O533" s="2">
        <v>7825</v>
      </c>
      <c r="P533" s="2" t="s">
        <v>18779</v>
      </c>
      <c r="Q533" s="2" t="s">
        <v>1397</v>
      </c>
    </row>
    <row r="534" spans="1:17" x14ac:dyDescent="0.25">
      <c r="A534" t="s">
        <v>18780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18781</v>
      </c>
      <c r="M534" s="2" t="s">
        <v>18782</v>
      </c>
      <c r="N534" s="2" t="s">
        <v>18780</v>
      </c>
      <c r="O534" s="2">
        <v>7669</v>
      </c>
      <c r="P534" s="2" t="s">
        <v>18783</v>
      </c>
      <c r="Q534" s="2" t="s">
        <v>1401</v>
      </c>
    </row>
    <row r="535" spans="1:17" hidden="1" x14ac:dyDescent="0.25">
      <c r="A535" t="s">
        <v>18784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18785</v>
      </c>
      <c r="M535" s="2" t="s">
        <v>18786</v>
      </c>
      <c r="N535" s="2" t="s">
        <v>18784</v>
      </c>
      <c r="O535" s="2">
        <v>7558</v>
      </c>
      <c r="P535" s="2" t="s">
        <v>18787</v>
      </c>
      <c r="Q535" s="2" t="s">
        <v>936</v>
      </c>
    </row>
    <row r="536" spans="1:17" hidden="1" x14ac:dyDescent="0.25">
      <c r="A536" t="s">
        <v>18788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18789</v>
      </c>
      <c r="M536" s="2" t="s">
        <v>18790</v>
      </c>
      <c r="N536" s="2" t="s">
        <v>18788</v>
      </c>
      <c r="O536" s="2">
        <v>7118</v>
      </c>
      <c r="P536" s="2" t="s">
        <v>18791</v>
      </c>
      <c r="Q536" s="2" t="s">
        <v>557</v>
      </c>
    </row>
    <row r="537" spans="1:17" hidden="1" x14ac:dyDescent="0.25">
      <c r="A537" t="s">
        <v>18792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18789</v>
      </c>
      <c r="M537" s="2" t="s">
        <v>18793</v>
      </c>
      <c r="N537" s="2" t="s">
        <v>18792</v>
      </c>
      <c r="O537" s="2">
        <v>8101</v>
      </c>
      <c r="P537" s="2" t="s">
        <v>18794</v>
      </c>
      <c r="Q537" s="2" t="s">
        <v>345</v>
      </c>
    </row>
    <row r="538" spans="1:17" x14ac:dyDescent="0.25">
      <c r="A538" t="s">
        <v>18795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18796</v>
      </c>
      <c r="M538" s="4" t="s">
        <v>16941</v>
      </c>
      <c r="N538" s="2" t="s">
        <v>18795</v>
      </c>
      <c r="O538" s="2">
        <v>9205</v>
      </c>
      <c r="P538" s="2" t="s">
        <v>18797</v>
      </c>
      <c r="Q538" s="2" t="s">
        <v>1887</v>
      </c>
    </row>
    <row r="539" spans="1:17" hidden="1" x14ac:dyDescent="0.25">
      <c r="A539" t="s">
        <v>18798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18799</v>
      </c>
      <c r="M539" s="2" t="s">
        <v>18800</v>
      </c>
      <c r="N539" s="2" t="s">
        <v>18798</v>
      </c>
      <c r="O539" s="2">
        <v>7812</v>
      </c>
      <c r="P539" s="2" t="s">
        <v>18801</v>
      </c>
      <c r="Q539" s="2" t="s">
        <v>1249</v>
      </c>
    </row>
    <row r="540" spans="1:17" hidden="1" x14ac:dyDescent="0.25">
      <c r="A540" t="s">
        <v>18802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18803</v>
      </c>
      <c r="M540" s="2" t="s">
        <v>18804</v>
      </c>
      <c r="N540" s="2" t="s">
        <v>18802</v>
      </c>
      <c r="O540" s="2">
        <v>8024</v>
      </c>
      <c r="P540" s="2" t="s">
        <v>18805</v>
      </c>
      <c r="Q540" s="2" t="s">
        <v>1154</v>
      </c>
    </row>
    <row r="541" spans="1:17" x14ac:dyDescent="0.25">
      <c r="A541" t="s">
        <v>18806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18807</v>
      </c>
      <c r="M541" s="4" t="s">
        <v>16941</v>
      </c>
      <c r="N541" s="2" t="s">
        <v>18806</v>
      </c>
      <c r="O541" s="2">
        <v>9141</v>
      </c>
      <c r="P541" s="2" t="s">
        <v>18808</v>
      </c>
      <c r="Q541" s="2" t="s">
        <v>2510</v>
      </c>
    </row>
    <row r="542" spans="1:17" hidden="1" x14ac:dyDescent="0.25">
      <c r="A542" t="s">
        <v>18809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hidden="1" x14ac:dyDescent="0.25">
      <c r="A543" t="s">
        <v>18810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18811</v>
      </c>
      <c r="M543" s="2" t="s">
        <v>18812</v>
      </c>
      <c r="N543" s="2" t="s">
        <v>18810</v>
      </c>
      <c r="O543" s="2">
        <v>8239</v>
      </c>
      <c r="P543" s="2" t="s">
        <v>18813</v>
      </c>
      <c r="Q543" s="2" t="s">
        <v>1233</v>
      </c>
    </row>
    <row r="544" spans="1:17" x14ac:dyDescent="0.25">
      <c r="A544" t="s">
        <v>18814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18815</v>
      </c>
      <c r="M544" s="2" t="s">
        <v>18816</v>
      </c>
      <c r="N544" s="2" t="s">
        <v>18814</v>
      </c>
      <c r="O544" s="2">
        <v>8091</v>
      </c>
      <c r="P544" s="2" t="s">
        <v>18817</v>
      </c>
      <c r="Q544" s="2" t="s">
        <v>1753</v>
      </c>
    </row>
    <row r="545" spans="1:17" hidden="1" x14ac:dyDescent="0.25">
      <c r="A545" t="s">
        <v>18818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18819</v>
      </c>
      <c r="M545" s="2" t="s">
        <v>18820</v>
      </c>
      <c r="N545" s="2" t="s">
        <v>18818</v>
      </c>
      <c r="O545" s="2">
        <v>8363</v>
      </c>
      <c r="P545" s="2" t="s">
        <v>18821</v>
      </c>
      <c r="Q545" s="2" t="s">
        <v>1134</v>
      </c>
    </row>
    <row r="546" spans="1:17" hidden="1" x14ac:dyDescent="0.25">
      <c r="A546" t="s">
        <v>18822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18823</v>
      </c>
      <c r="N546" s="2" t="s">
        <v>18822</v>
      </c>
      <c r="O546" s="2">
        <v>8626</v>
      </c>
      <c r="P546" s="2" t="s">
        <v>18824</v>
      </c>
      <c r="Q546" s="2" t="s">
        <v>828</v>
      </c>
    </row>
    <row r="547" spans="1:17" x14ac:dyDescent="0.25">
      <c r="A547" t="s">
        <v>18825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18826</v>
      </c>
      <c r="M547" s="2" t="s">
        <v>18827</v>
      </c>
      <c r="N547" s="2" t="s">
        <v>18825</v>
      </c>
      <c r="O547" s="2">
        <v>7840</v>
      </c>
      <c r="P547" s="2" t="s">
        <v>18828</v>
      </c>
      <c r="Q547" s="2" t="s">
        <v>2475</v>
      </c>
    </row>
    <row r="548" spans="1:17" hidden="1" x14ac:dyDescent="0.25">
      <c r="A548" t="s">
        <v>18829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hidden="1" x14ac:dyDescent="0.25">
      <c r="A549" t="s">
        <v>18830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18831</v>
      </c>
      <c r="M549" s="2" t="s">
        <v>18832</v>
      </c>
      <c r="N549" s="2" t="s">
        <v>18830</v>
      </c>
      <c r="O549" s="2">
        <v>6851</v>
      </c>
      <c r="P549" s="2" t="s">
        <v>18833</v>
      </c>
      <c r="Q549" s="2" t="s">
        <v>985</v>
      </c>
    </row>
    <row r="550" spans="1:17" x14ac:dyDescent="0.25">
      <c r="A550" t="s">
        <v>18834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18835</v>
      </c>
      <c r="M550" s="2" t="s">
        <v>18836</v>
      </c>
      <c r="N550" s="2" t="s">
        <v>18834</v>
      </c>
      <c r="O550" s="2">
        <v>8439</v>
      </c>
      <c r="P550" s="2" t="s">
        <v>18837</v>
      </c>
      <c r="Q550" s="2" t="s">
        <v>2436</v>
      </c>
    </row>
    <row r="551" spans="1:17" x14ac:dyDescent="0.25">
      <c r="A551" t="s">
        <v>18838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18839</v>
      </c>
      <c r="M551" s="4" t="s">
        <v>16941</v>
      </c>
      <c r="N551" s="2" t="s">
        <v>18838</v>
      </c>
      <c r="O551" s="2">
        <v>8867</v>
      </c>
      <c r="P551" s="2" t="s">
        <v>18840</v>
      </c>
      <c r="Q551" s="2" t="s">
        <v>1486</v>
      </c>
    </row>
    <row r="552" spans="1:17" x14ac:dyDescent="0.25">
      <c r="A552" t="s">
        <v>18841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18842</v>
      </c>
      <c r="M552" s="4" t="s">
        <v>16941</v>
      </c>
      <c r="N552" s="2" t="s">
        <v>18841</v>
      </c>
      <c r="O552" s="2">
        <v>9212</v>
      </c>
      <c r="P552" s="2" t="s">
        <v>18843</v>
      </c>
      <c r="Q552" s="2" t="s">
        <v>2492</v>
      </c>
    </row>
    <row r="553" spans="1:17" hidden="1" x14ac:dyDescent="0.25">
      <c r="A553" t="s">
        <v>18844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18845</v>
      </c>
      <c r="M553" s="2" t="s">
        <v>18846</v>
      </c>
      <c r="N553" s="2" t="s">
        <v>18844</v>
      </c>
      <c r="O553" s="2">
        <v>7780</v>
      </c>
      <c r="P553" s="2" t="s">
        <v>18847</v>
      </c>
      <c r="Q553" s="2" t="s">
        <v>1298</v>
      </c>
    </row>
    <row r="554" spans="1:17" hidden="1" x14ac:dyDescent="0.25">
      <c r="A554" t="s">
        <v>18848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18849</v>
      </c>
      <c r="J554" s="2">
        <v>489785</v>
      </c>
      <c r="K554" s="2" t="s">
        <v>18849</v>
      </c>
      <c r="L554" s="2" t="s">
        <v>18850</v>
      </c>
      <c r="M554" s="2" t="s">
        <v>18851</v>
      </c>
      <c r="N554" s="2" t="s">
        <v>18848</v>
      </c>
      <c r="O554" s="2">
        <v>7746</v>
      </c>
      <c r="P554" s="2" t="s">
        <v>18852</v>
      </c>
      <c r="Q554" s="2" t="s">
        <v>1049</v>
      </c>
    </row>
    <row r="555" spans="1:17" x14ac:dyDescent="0.25">
      <c r="A555" t="s">
        <v>18853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18854</v>
      </c>
      <c r="M555" s="2" t="s">
        <v>18855</v>
      </c>
      <c r="N555" s="2" t="s">
        <v>18853</v>
      </c>
      <c r="O555" s="2">
        <v>8053</v>
      </c>
      <c r="P555" s="2" t="s">
        <v>18856</v>
      </c>
      <c r="Q555" s="2" t="s">
        <v>1528</v>
      </c>
    </row>
    <row r="556" spans="1:17" x14ac:dyDescent="0.25">
      <c r="A556" t="s">
        <v>18857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18858</v>
      </c>
      <c r="M556" s="2" t="s">
        <v>18859</v>
      </c>
      <c r="N556" s="2" t="s">
        <v>18857</v>
      </c>
      <c r="O556" s="2">
        <v>8099</v>
      </c>
      <c r="P556" s="2" t="s">
        <v>18860</v>
      </c>
      <c r="Q556" s="2" t="s">
        <v>1439</v>
      </c>
    </row>
    <row r="557" spans="1:17" hidden="1" x14ac:dyDescent="0.25">
      <c r="A557" t="s">
        <v>18861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18862</v>
      </c>
      <c r="M557" s="2" t="s">
        <v>18863</v>
      </c>
      <c r="N557" s="2" t="s">
        <v>18861</v>
      </c>
      <c r="O557" s="2">
        <v>7414</v>
      </c>
      <c r="P557" s="2" t="s">
        <v>18864</v>
      </c>
      <c r="Q557" s="2" t="s">
        <v>1139</v>
      </c>
    </row>
    <row r="558" spans="1:17" x14ac:dyDescent="0.25">
      <c r="A558" t="s">
        <v>18865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18866</v>
      </c>
      <c r="M558" s="2" t="s">
        <v>18867</v>
      </c>
      <c r="N558" s="2" t="s">
        <v>18865</v>
      </c>
      <c r="O558" s="2">
        <v>8180</v>
      </c>
      <c r="P558" s="2" t="s">
        <v>18868</v>
      </c>
      <c r="Q558" s="2" t="s">
        <v>1356</v>
      </c>
    </row>
    <row r="559" spans="1:17" x14ac:dyDescent="0.25">
      <c r="A559" t="s">
        <v>18869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18870</v>
      </c>
      <c r="M559" s="4" t="s">
        <v>16941</v>
      </c>
      <c r="N559" s="2" t="s">
        <v>18869</v>
      </c>
      <c r="O559" s="2">
        <v>9217</v>
      </c>
      <c r="P559" s="2" t="s">
        <v>18871</v>
      </c>
      <c r="Q559" s="2" t="s">
        <v>2157</v>
      </c>
    </row>
    <row r="560" spans="1:17" x14ac:dyDescent="0.25">
      <c r="A560" t="s">
        <v>18872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18873</v>
      </c>
      <c r="N560" s="2" t="s">
        <v>18872</v>
      </c>
      <c r="O560" s="2">
        <v>8622</v>
      </c>
      <c r="P560" s="2" t="s">
        <v>18874</v>
      </c>
      <c r="Q560" s="2" t="s">
        <v>1343</v>
      </c>
    </row>
    <row r="561" spans="1:17" x14ac:dyDescent="0.25">
      <c r="A561" t="s">
        <v>18875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18876</v>
      </c>
      <c r="M561" s="2" t="s">
        <v>18877</v>
      </c>
      <c r="N561" s="2" t="s">
        <v>18875</v>
      </c>
      <c r="O561" s="2">
        <v>7806</v>
      </c>
      <c r="P561" s="2" t="s">
        <v>18878</v>
      </c>
      <c r="Q561" s="2" t="s">
        <v>2516</v>
      </c>
    </row>
    <row r="562" spans="1:17" hidden="1" x14ac:dyDescent="0.25">
      <c r="A562" t="s">
        <v>18879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18880</v>
      </c>
      <c r="M562" s="2" t="s">
        <v>18881</v>
      </c>
      <c r="N562" s="2" t="s">
        <v>18879</v>
      </c>
      <c r="O562" s="2">
        <v>7490</v>
      </c>
      <c r="P562" s="2" t="s">
        <v>18882</v>
      </c>
      <c r="Q562" s="2" t="s">
        <v>1255</v>
      </c>
    </row>
    <row r="563" spans="1:17" x14ac:dyDescent="0.25">
      <c r="A563" t="s">
        <v>18883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18884</v>
      </c>
      <c r="N563" s="2" t="s">
        <v>18883</v>
      </c>
      <c r="O563" s="2">
        <v>8821</v>
      </c>
      <c r="P563" s="2" t="s">
        <v>18885</v>
      </c>
      <c r="Q563" s="2" t="s">
        <v>2279</v>
      </c>
    </row>
    <row r="564" spans="1:17" hidden="1" x14ac:dyDescent="0.25">
      <c r="A564" t="s">
        <v>18886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18887</v>
      </c>
      <c r="N564" s="2" t="s">
        <v>18886</v>
      </c>
      <c r="O564" s="2">
        <v>8853</v>
      </c>
      <c r="P564" s="2" t="s">
        <v>18888</v>
      </c>
      <c r="Q564" s="2" t="s">
        <v>1114</v>
      </c>
    </row>
    <row r="565" spans="1:17" x14ac:dyDescent="0.25">
      <c r="A565" t="s">
        <v>18889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18890</v>
      </c>
      <c r="M565" s="2" t="s">
        <v>18891</v>
      </c>
      <c r="N565" s="2" t="s">
        <v>18889</v>
      </c>
      <c r="O565" s="2">
        <v>8790</v>
      </c>
      <c r="P565" s="2" t="s">
        <v>18892</v>
      </c>
      <c r="Q565" s="2" t="s">
        <v>2024</v>
      </c>
    </row>
    <row r="566" spans="1:17" x14ac:dyDescent="0.25">
      <c r="A566" t="s">
        <v>18893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18894</v>
      </c>
      <c r="M566" s="2" t="s">
        <v>18895</v>
      </c>
      <c r="N566" s="2" t="s">
        <v>18893</v>
      </c>
      <c r="O566" s="2">
        <v>9048</v>
      </c>
      <c r="P566" s="2" t="s">
        <v>18896</v>
      </c>
      <c r="Q566" s="2" t="s">
        <v>2170</v>
      </c>
    </row>
    <row r="567" spans="1:17" x14ac:dyDescent="0.25">
      <c r="A567" t="s">
        <v>18897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18898</v>
      </c>
      <c r="M567" s="4" t="s">
        <v>16941</v>
      </c>
      <c r="N567" s="2" t="s">
        <v>18897</v>
      </c>
      <c r="O567" s="2">
        <v>9294</v>
      </c>
      <c r="P567" s="2" t="s">
        <v>18899</v>
      </c>
      <c r="Q567" s="2" t="s">
        <v>1971</v>
      </c>
    </row>
    <row r="568" spans="1:17" hidden="1" x14ac:dyDescent="0.25">
      <c r="A568" t="s">
        <v>18900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18901</v>
      </c>
      <c r="M568" s="2" t="s">
        <v>18902</v>
      </c>
      <c r="N568" s="2" t="s">
        <v>18900</v>
      </c>
      <c r="O568" s="2">
        <v>5908</v>
      </c>
      <c r="P568" s="2" t="s">
        <v>18903</v>
      </c>
      <c r="Q568" s="2" t="s">
        <v>1288</v>
      </c>
    </row>
    <row r="569" spans="1:17" x14ac:dyDescent="0.25">
      <c r="A569" t="s">
        <v>18904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18905</v>
      </c>
      <c r="N569" s="2" t="s">
        <v>18904</v>
      </c>
      <c r="O569" s="2">
        <v>9064</v>
      </c>
      <c r="P569" s="2" t="s">
        <v>18906</v>
      </c>
      <c r="Q569" s="2" t="s">
        <v>2520</v>
      </c>
    </row>
    <row r="570" spans="1:17" x14ac:dyDescent="0.25">
      <c r="A570" t="s">
        <v>18907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18908</v>
      </c>
      <c r="M570" s="2" t="s">
        <v>18909</v>
      </c>
      <c r="N570" s="2" t="s">
        <v>18907</v>
      </c>
      <c r="O570" s="2">
        <v>8230</v>
      </c>
      <c r="P570" s="2" t="s">
        <v>18910</v>
      </c>
      <c r="Q570" s="2" t="s">
        <v>1871</v>
      </c>
    </row>
    <row r="571" spans="1:17" hidden="1" x14ac:dyDescent="0.25">
      <c r="A571" t="s">
        <v>18911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18912</v>
      </c>
      <c r="M571" s="2" t="s">
        <v>18913</v>
      </c>
      <c r="N571" s="2" t="s">
        <v>18911</v>
      </c>
      <c r="O571" s="2">
        <v>7293</v>
      </c>
      <c r="P571" s="2" t="s">
        <v>18914</v>
      </c>
      <c r="Q571" s="2" t="s">
        <v>1076</v>
      </c>
    </row>
    <row r="572" spans="1:17" hidden="1" x14ac:dyDescent="0.25">
      <c r="A572" t="s">
        <v>18915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18916</v>
      </c>
      <c r="M572" s="2" t="s">
        <v>18917</v>
      </c>
      <c r="N572" s="2" t="s">
        <v>18915</v>
      </c>
      <c r="O572" s="2">
        <v>5846</v>
      </c>
      <c r="P572" s="2" t="s">
        <v>18918</v>
      </c>
      <c r="Q572" s="2" t="s">
        <v>686</v>
      </c>
    </row>
    <row r="573" spans="1:17" hidden="1" x14ac:dyDescent="0.25">
      <c r="A573" t="s">
        <v>18919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18920</v>
      </c>
      <c r="M573" s="2" t="s">
        <v>18921</v>
      </c>
      <c r="N573" s="2" t="s">
        <v>18919</v>
      </c>
      <c r="O573" s="2">
        <v>7941</v>
      </c>
      <c r="P573" s="2" t="s">
        <v>18922</v>
      </c>
      <c r="Q573" s="2" t="s">
        <v>1115</v>
      </c>
    </row>
    <row r="574" spans="1:17" hidden="1" x14ac:dyDescent="0.25">
      <c r="A574" t="s">
        <v>18923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18924</v>
      </c>
      <c r="N574" s="2" t="s">
        <v>18923</v>
      </c>
      <c r="O574" s="2">
        <v>8934</v>
      </c>
      <c r="P574" s="2" t="s">
        <v>18925</v>
      </c>
      <c r="Q574" s="2" t="s">
        <v>215</v>
      </c>
    </row>
    <row r="575" spans="1:17" hidden="1" x14ac:dyDescent="0.25">
      <c r="A575" t="s">
        <v>18926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18927</v>
      </c>
      <c r="N575" s="2" t="s">
        <v>18926</v>
      </c>
      <c r="O575" s="2">
        <v>8760</v>
      </c>
      <c r="P575" s="2" t="s">
        <v>18928</v>
      </c>
      <c r="Q575" s="2" t="s">
        <v>1081</v>
      </c>
    </row>
    <row r="576" spans="1:17" hidden="1" x14ac:dyDescent="0.25">
      <c r="A576" t="s">
        <v>18929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18930</v>
      </c>
      <c r="M576" s="2" t="s">
        <v>18931</v>
      </c>
      <c r="N576" s="2" t="s">
        <v>18929</v>
      </c>
      <c r="O576" s="2">
        <v>7425</v>
      </c>
      <c r="P576" s="2" t="s">
        <v>18932</v>
      </c>
      <c r="Q576" s="2" t="s">
        <v>1261</v>
      </c>
    </row>
    <row r="577" spans="1:17" x14ac:dyDescent="0.25">
      <c r="A577" t="s">
        <v>18933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18934</v>
      </c>
      <c r="M577" s="2" t="s">
        <v>18935</v>
      </c>
      <c r="N577" s="2" t="s">
        <v>18933</v>
      </c>
      <c r="O577" s="2">
        <v>8167</v>
      </c>
      <c r="P577" s="2" t="s">
        <v>18936</v>
      </c>
      <c r="Q577" s="2" t="s">
        <v>1497</v>
      </c>
    </row>
    <row r="578" spans="1:17" x14ac:dyDescent="0.25">
      <c r="A578" t="s">
        <v>18937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18938</v>
      </c>
      <c r="M578" s="2" t="s">
        <v>18939</v>
      </c>
      <c r="N578" s="2" t="s">
        <v>18937</v>
      </c>
      <c r="O578" s="2">
        <v>6953</v>
      </c>
      <c r="P578" s="2" t="s">
        <v>18940</v>
      </c>
      <c r="Q578" s="2" t="s">
        <v>2166</v>
      </c>
    </row>
    <row r="579" spans="1:17" x14ac:dyDescent="0.25">
      <c r="A579" t="s">
        <v>18941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18942</v>
      </c>
      <c r="M579" s="2" t="s">
        <v>18943</v>
      </c>
      <c r="N579" s="2" t="s">
        <v>18941</v>
      </c>
      <c r="O579" s="2">
        <v>8075</v>
      </c>
      <c r="P579" s="2" t="s">
        <v>18944</v>
      </c>
      <c r="Q579" s="2" t="s">
        <v>2022</v>
      </c>
    </row>
    <row r="580" spans="1:17" hidden="1" x14ac:dyDescent="0.25">
      <c r="A580" t="s">
        <v>18945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hidden="1" x14ac:dyDescent="0.25">
      <c r="A581" t="s">
        <v>18946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18947</v>
      </c>
      <c r="M581" s="2" t="s">
        <v>18948</v>
      </c>
      <c r="N581" s="2" t="s">
        <v>18946</v>
      </c>
      <c r="O581" s="2">
        <v>7979</v>
      </c>
      <c r="P581" s="2" t="s">
        <v>18949</v>
      </c>
      <c r="Q581" s="2" t="s">
        <v>1223</v>
      </c>
    </row>
    <row r="582" spans="1:17" hidden="1" x14ac:dyDescent="0.25">
      <c r="A582" t="s">
        <v>18950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18951</v>
      </c>
      <c r="N582" s="2" t="s">
        <v>18950</v>
      </c>
      <c r="O582" s="2">
        <v>8992</v>
      </c>
      <c r="P582" s="2" t="s">
        <v>18952</v>
      </c>
      <c r="Q582" s="2" t="s">
        <v>634</v>
      </c>
    </row>
    <row r="583" spans="1:17" hidden="1" x14ac:dyDescent="0.25">
      <c r="A583" t="s">
        <v>18953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18954</v>
      </c>
      <c r="M583" s="2" t="s">
        <v>18955</v>
      </c>
      <c r="N583" s="2" t="s">
        <v>18953</v>
      </c>
      <c r="O583" s="2">
        <v>7129</v>
      </c>
      <c r="P583" s="2" t="s">
        <v>18956</v>
      </c>
      <c r="Q583" s="2" t="s">
        <v>641</v>
      </c>
    </row>
    <row r="584" spans="1:17" hidden="1" x14ac:dyDescent="0.25">
      <c r="A584" t="s">
        <v>18957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18957</v>
      </c>
      <c r="O584" s="2">
        <v>9187</v>
      </c>
      <c r="P584" s="2" t="s">
        <v>18958</v>
      </c>
      <c r="Q584" s="2" t="s">
        <v>473</v>
      </c>
    </row>
    <row r="585" spans="1:17" hidden="1" x14ac:dyDescent="0.25">
      <c r="A585" t="s">
        <v>18959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18960</v>
      </c>
      <c r="M585" s="2" t="s">
        <v>18961</v>
      </c>
      <c r="N585" s="2" t="s">
        <v>18959</v>
      </c>
      <c r="O585" s="2">
        <v>6920</v>
      </c>
      <c r="P585" s="2" t="s">
        <v>18962</v>
      </c>
      <c r="Q585" s="2" t="s">
        <v>726</v>
      </c>
    </row>
    <row r="586" spans="1:17" x14ac:dyDescent="0.25">
      <c r="A586" t="s">
        <v>18963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18964</v>
      </c>
      <c r="M586" s="2" t="s">
        <v>18965</v>
      </c>
      <c r="N586" s="2" t="s">
        <v>18963</v>
      </c>
      <c r="O586" s="2">
        <v>8074</v>
      </c>
      <c r="P586" s="2" t="s">
        <v>18966</v>
      </c>
      <c r="Q586" s="2" t="s">
        <v>2299</v>
      </c>
    </row>
    <row r="587" spans="1:17" hidden="1" x14ac:dyDescent="0.25">
      <c r="A587" t="s">
        <v>18967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18968</v>
      </c>
      <c r="M587" s="2" t="s">
        <v>18969</v>
      </c>
      <c r="N587" s="2" t="s">
        <v>18967</v>
      </c>
      <c r="O587" s="2">
        <v>7253</v>
      </c>
      <c r="P587" s="2" t="s">
        <v>18970</v>
      </c>
      <c r="Q587" s="2" t="s">
        <v>1185</v>
      </c>
    </row>
    <row r="588" spans="1:17" x14ac:dyDescent="0.25">
      <c r="A588" t="s">
        <v>18971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18972</v>
      </c>
      <c r="M588" s="2" t="s">
        <v>18973</v>
      </c>
      <c r="N588" s="2" t="s">
        <v>18971</v>
      </c>
      <c r="O588" s="2">
        <v>8529</v>
      </c>
      <c r="P588" s="2" t="s">
        <v>18974</v>
      </c>
      <c r="Q588" s="2" t="s">
        <v>1440</v>
      </c>
    </row>
    <row r="589" spans="1:17" hidden="1" x14ac:dyDescent="0.25">
      <c r="A589" t="s">
        <v>18975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18976</v>
      </c>
      <c r="N589" s="2" t="s">
        <v>18975</v>
      </c>
      <c r="O589" s="2">
        <v>9020</v>
      </c>
      <c r="P589" s="2" t="s">
        <v>18977</v>
      </c>
      <c r="Q589" s="2" t="s">
        <v>967</v>
      </c>
    </row>
    <row r="590" spans="1:17" hidden="1" x14ac:dyDescent="0.25">
      <c r="A590" t="s">
        <v>18978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18979</v>
      </c>
      <c r="N590" s="2" t="s">
        <v>18978</v>
      </c>
      <c r="O590" s="2">
        <v>8874</v>
      </c>
      <c r="P590" s="2" t="s">
        <v>18980</v>
      </c>
      <c r="Q590" s="2" t="s">
        <v>1254</v>
      </c>
    </row>
    <row r="591" spans="1:17" x14ac:dyDescent="0.25">
      <c r="A591" t="s">
        <v>18981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18982</v>
      </c>
      <c r="M591" s="2" t="s">
        <v>18983</v>
      </c>
      <c r="N591" s="2" t="s">
        <v>18981</v>
      </c>
      <c r="O591" s="2">
        <v>7464</v>
      </c>
      <c r="P591" s="2" t="s">
        <v>18984</v>
      </c>
      <c r="Q591" s="2" t="s">
        <v>1459</v>
      </c>
    </row>
    <row r="592" spans="1:17" x14ac:dyDescent="0.25">
      <c r="A592" t="s">
        <v>18985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18986</v>
      </c>
      <c r="M592" s="2" t="s">
        <v>18987</v>
      </c>
      <c r="N592" s="2" t="s">
        <v>18985</v>
      </c>
      <c r="O592" s="2">
        <v>8680</v>
      </c>
      <c r="P592" s="2" t="s">
        <v>18988</v>
      </c>
      <c r="Q592" s="2" t="s">
        <v>1533</v>
      </c>
    </row>
    <row r="593" spans="1:17" x14ac:dyDescent="0.25">
      <c r="A593" t="s">
        <v>18989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18990</v>
      </c>
      <c r="M593" s="2" t="s">
        <v>18991</v>
      </c>
      <c r="N593" s="2" t="s">
        <v>18989</v>
      </c>
      <c r="O593" s="2">
        <v>8353</v>
      </c>
      <c r="P593" s="2" t="s">
        <v>18992</v>
      </c>
      <c r="Q593" s="2" t="s">
        <v>2422</v>
      </c>
    </row>
    <row r="594" spans="1:17" x14ac:dyDescent="0.25">
      <c r="A594" t="s">
        <v>18993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18994</v>
      </c>
      <c r="M594" s="2" t="s">
        <v>18995</v>
      </c>
      <c r="N594" s="2" t="s">
        <v>18993</v>
      </c>
      <c r="O594" s="2">
        <v>8737</v>
      </c>
      <c r="P594" s="2" t="s">
        <v>18996</v>
      </c>
      <c r="Q594" s="2" t="s">
        <v>1409</v>
      </c>
    </row>
    <row r="595" spans="1:17" hidden="1" x14ac:dyDescent="0.25">
      <c r="A595" t="s">
        <v>18997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18998</v>
      </c>
      <c r="M595" s="2" t="s">
        <v>18999</v>
      </c>
      <c r="N595" s="2" t="s">
        <v>18997</v>
      </c>
      <c r="O595" s="2">
        <v>6161</v>
      </c>
      <c r="P595" s="2" t="s">
        <v>19000</v>
      </c>
      <c r="Q595" s="2" t="s">
        <v>1086</v>
      </c>
    </row>
    <row r="596" spans="1:17" x14ac:dyDescent="0.25">
      <c r="A596" t="s">
        <v>19001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18998</v>
      </c>
      <c r="M596" s="2" t="s">
        <v>19002</v>
      </c>
      <c r="N596" s="2" t="s">
        <v>19001</v>
      </c>
      <c r="O596" s="2">
        <v>7026</v>
      </c>
      <c r="P596" s="2" t="s">
        <v>19003</v>
      </c>
      <c r="Q596" s="2" t="s">
        <v>1366</v>
      </c>
    </row>
    <row r="597" spans="1:17" hidden="1" x14ac:dyDescent="0.25">
      <c r="A597" t="s">
        <v>19004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19004</v>
      </c>
      <c r="O597" s="2">
        <v>8949</v>
      </c>
      <c r="P597" s="2" t="s">
        <v>19005</v>
      </c>
      <c r="Q597" s="2" t="s">
        <v>1008</v>
      </c>
    </row>
    <row r="598" spans="1:17" hidden="1" x14ac:dyDescent="0.25">
      <c r="A598" t="s">
        <v>19006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19006</v>
      </c>
      <c r="O598" s="2">
        <v>9180</v>
      </c>
      <c r="P598" s="2" t="s">
        <v>19007</v>
      </c>
      <c r="Q598" s="2" t="s">
        <v>488</v>
      </c>
    </row>
    <row r="599" spans="1:17" x14ac:dyDescent="0.25">
      <c r="A599" t="s">
        <v>19008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19009</v>
      </c>
      <c r="M599" s="2" t="s">
        <v>19010</v>
      </c>
      <c r="N599" s="2" t="s">
        <v>19008</v>
      </c>
      <c r="O599" s="2">
        <v>8495</v>
      </c>
      <c r="P599" s="2" t="s">
        <v>19011</v>
      </c>
      <c r="Q599" s="2" t="s">
        <v>2450</v>
      </c>
    </row>
    <row r="600" spans="1:17" x14ac:dyDescent="0.25">
      <c r="A600" t="s">
        <v>19012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19013</v>
      </c>
      <c r="M600" s="2" t="s">
        <v>19014</v>
      </c>
      <c r="N600" s="2" t="s">
        <v>19012</v>
      </c>
      <c r="O600" s="2">
        <v>7790</v>
      </c>
      <c r="P600" s="2" t="s">
        <v>19015</v>
      </c>
      <c r="Q600" s="2" t="s">
        <v>1458</v>
      </c>
    </row>
    <row r="601" spans="1:17" x14ac:dyDescent="0.25">
      <c r="A601" t="s">
        <v>19016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19017</v>
      </c>
      <c r="M601" s="2" t="s">
        <v>19018</v>
      </c>
      <c r="N601" s="2" t="s">
        <v>19016</v>
      </c>
      <c r="O601" s="2">
        <v>6893</v>
      </c>
      <c r="P601" s="2" t="s">
        <v>19019</v>
      </c>
      <c r="Q601" s="2" t="s">
        <v>1492</v>
      </c>
    </row>
    <row r="602" spans="1:17" hidden="1" x14ac:dyDescent="0.25">
      <c r="A602" t="s">
        <v>19020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19021</v>
      </c>
      <c r="M602" s="2" t="s">
        <v>19022</v>
      </c>
      <c r="N602" s="2" t="s">
        <v>19020</v>
      </c>
      <c r="O602" s="2">
        <v>7854</v>
      </c>
      <c r="P602" s="2" t="s">
        <v>19023</v>
      </c>
      <c r="Q602" s="2" t="s">
        <v>948</v>
      </c>
    </row>
    <row r="603" spans="1:17" hidden="1" x14ac:dyDescent="0.25">
      <c r="A603" t="s">
        <v>19024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19025</v>
      </c>
      <c r="N603" s="2" t="s">
        <v>19024</v>
      </c>
      <c r="O603" s="2">
        <v>9065</v>
      </c>
      <c r="P603" s="2" t="s">
        <v>19026</v>
      </c>
      <c r="Q603" s="2" t="s">
        <v>504</v>
      </c>
    </row>
    <row r="604" spans="1:17" x14ac:dyDescent="0.25">
      <c r="A604" t="s">
        <v>19027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19028</v>
      </c>
      <c r="M604" s="2" t="s">
        <v>19029</v>
      </c>
      <c r="N604" s="2" t="s">
        <v>19027</v>
      </c>
      <c r="O604" s="2">
        <v>6223</v>
      </c>
      <c r="P604" s="2" t="s">
        <v>19030</v>
      </c>
      <c r="Q604" s="2" t="s">
        <v>2319</v>
      </c>
    </row>
    <row r="605" spans="1:17" x14ac:dyDescent="0.25">
      <c r="A605" t="s">
        <v>19031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19032</v>
      </c>
      <c r="M605" s="2" t="s">
        <v>19033</v>
      </c>
      <c r="N605" s="2" t="s">
        <v>19031</v>
      </c>
      <c r="O605" s="2">
        <v>7981</v>
      </c>
      <c r="P605" s="2" t="s">
        <v>19034</v>
      </c>
      <c r="Q605" s="2" t="s">
        <v>1429</v>
      </c>
    </row>
    <row r="606" spans="1:17" x14ac:dyDescent="0.25">
      <c r="A606" t="s">
        <v>19035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19036</v>
      </c>
      <c r="M606" s="2" t="s">
        <v>19037</v>
      </c>
      <c r="N606" s="2" t="s">
        <v>19035</v>
      </c>
      <c r="O606" s="2">
        <v>8646</v>
      </c>
      <c r="P606" s="2" t="s">
        <v>19038</v>
      </c>
      <c r="Q606" s="2" t="s">
        <v>2139</v>
      </c>
    </row>
    <row r="607" spans="1:17" hidden="1" x14ac:dyDescent="0.25">
      <c r="A607" t="s">
        <v>19039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19040</v>
      </c>
      <c r="M607" s="2" t="s">
        <v>19041</v>
      </c>
      <c r="N607" s="2" t="s">
        <v>19039</v>
      </c>
      <c r="O607" s="2">
        <v>7859</v>
      </c>
      <c r="P607" s="2" t="s">
        <v>19042</v>
      </c>
      <c r="Q607" s="2" t="s">
        <v>1186</v>
      </c>
    </row>
    <row r="608" spans="1:17" x14ac:dyDescent="0.25">
      <c r="A608" t="s">
        <v>19043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19044</v>
      </c>
      <c r="N608" s="2" t="s">
        <v>19043</v>
      </c>
      <c r="O608" s="2">
        <v>8428</v>
      </c>
      <c r="P608" s="2" t="s">
        <v>19045</v>
      </c>
      <c r="Q608" s="2" t="s">
        <v>2129</v>
      </c>
    </row>
    <row r="609" spans="1:17" x14ac:dyDescent="0.25">
      <c r="A609" t="s">
        <v>19046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19047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19048</v>
      </c>
      <c r="M609" s="2" t="s">
        <v>19049</v>
      </c>
      <c r="N609" s="2" t="s">
        <v>19046</v>
      </c>
      <c r="O609" s="2">
        <v>7958</v>
      </c>
      <c r="P609" s="2" t="s">
        <v>19050</v>
      </c>
      <c r="Q609" s="2" t="s">
        <v>2508</v>
      </c>
    </row>
    <row r="610" spans="1:17" x14ac:dyDescent="0.25">
      <c r="A610" t="s">
        <v>19051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19052</v>
      </c>
      <c r="M610" s="2" t="s">
        <v>19053</v>
      </c>
      <c r="N610" s="2" t="s">
        <v>19051</v>
      </c>
      <c r="O610" s="2">
        <v>7504</v>
      </c>
      <c r="P610" s="2" t="s">
        <v>19054</v>
      </c>
      <c r="Q610" s="2" t="s">
        <v>1508</v>
      </c>
    </row>
    <row r="611" spans="1:17" hidden="1" x14ac:dyDescent="0.25">
      <c r="A611" t="s">
        <v>19055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19056</v>
      </c>
      <c r="M611" s="2" t="s">
        <v>19057</v>
      </c>
      <c r="N611" s="2" t="s">
        <v>19055</v>
      </c>
      <c r="O611" s="2">
        <v>8521</v>
      </c>
      <c r="P611" s="2" t="s">
        <v>19058</v>
      </c>
      <c r="Q611" s="2" t="s">
        <v>443</v>
      </c>
    </row>
    <row r="612" spans="1:17" x14ac:dyDescent="0.25">
      <c r="A612" t="s">
        <v>19059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19060</v>
      </c>
      <c r="M612" s="2" t="s">
        <v>19061</v>
      </c>
      <c r="N612" s="2" t="s">
        <v>19059</v>
      </c>
      <c r="O612" s="2">
        <v>9074</v>
      </c>
      <c r="P612" s="2" t="s">
        <v>19062</v>
      </c>
      <c r="Q612" s="2" t="s">
        <v>2314</v>
      </c>
    </row>
    <row r="613" spans="1:17" x14ac:dyDescent="0.25">
      <c r="A613" t="s">
        <v>19063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19064</v>
      </c>
      <c r="M613" s="2" t="s">
        <v>19065</v>
      </c>
      <c r="N613" s="2" t="s">
        <v>19063</v>
      </c>
      <c r="O613" s="2">
        <v>7465</v>
      </c>
      <c r="P613" s="2" t="s">
        <v>19066</v>
      </c>
      <c r="Q613" s="2" t="s">
        <v>2570</v>
      </c>
    </row>
    <row r="614" spans="1:17" x14ac:dyDescent="0.25">
      <c r="A614" t="s">
        <v>19067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19068</v>
      </c>
      <c r="M614" s="2" t="s">
        <v>19069</v>
      </c>
      <c r="N614" s="2" t="s">
        <v>19067</v>
      </c>
      <c r="O614" s="2">
        <v>7715</v>
      </c>
      <c r="P614" s="2" t="s">
        <v>19070</v>
      </c>
      <c r="Q614" s="2" t="s">
        <v>1419</v>
      </c>
    </row>
    <row r="615" spans="1:17" x14ac:dyDescent="0.25">
      <c r="A615" t="s">
        <v>19071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19072</v>
      </c>
      <c r="M615" s="2" t="s">
        <v>19073</v>
      </c>
      <c r="N615" s="2" t="s">
        <v>19071</v>
      </c>
      <c r="O615" s="2">
        <v>6751</v>
      </c>
      <c r="P615" s="2" t="s">
        <v>19074</v>
      </c>
      <c r="Q615" s="2" t="s">
        <v>1487</v>
      </c>
    </row>
    <row r="616" spans="1:17" hidden="1" x14ac:dyDescent="0.25">
      <c r="A616" t="s">
        <v>19075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19076</v>
      </c>
      <c r="L616" s="4" t="s">
        <v>16941</v>
      </c>
      <c r="M616" s="2" t="s">
        <v>19077</v>
      </c>
      <c r="N616" s="2" t="s">
        <v>19075</v>
      </c>
      <c r="O616" s="2">
        <v>9038</v>
      </c>
      <c r="P616" s="2" t="s">
        <v>19078</v>
      </c>
      <c r="Q616" s="2" t="s">
        <v>904</v>
      </c>
    </row>
    <row r="617" spans="1:17" hidden="1" x14ac:dyDescent="0.25">
      <c r="A617" t="s">
        <v>19079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19080</v>
      </c>
      <c r="M617" s="2" t="s">
        <v>19081</v>
      </c>
      <c r="N617" s="2" t="s">
        <v>19079</v>
      </c>
      <c r="O617" s="2">
        <v>7725</v>
      </c>
      <c r="P617" s="2" t="s">
        <v>19082</v>
      </c>
      <c r="Q617" s="2" t="s">
        <v>771</v>
      </c>
    </row>
    <row r="618" spans="1:17" hidden="1" x14ac:dyDescent="0.25">
      <c r="A618" t="s">
        <v>19083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19084</v>
      </c>
      <c r="M618" s="2" t="s">
        <v>19085</v>
      </c>
      <c r="N618" s="2" t="s">
        <v>19083</v>
      </c>
      <c r="O618" s="2">
        <v>7914</v>
      </c>
      <c r="P618" s="2" t="s">
        <v>19086</v>
      </c>
      <c r="Q618" s="2" t="s">
        <v>1281</v>
      </c>
    </row>
    <row r="619" spans="1:17" x14ac:dyDescent="0.25">
      <c r="A619" t="s">
        <v>19087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19088</v>
      </c>
      <c r="M619" s="2" t="s">
        <v>19089</v>
      </c>
      <c r="N619" s="2" t="s">
        <v>19087</v>
      </c>
      <c r="O619" s="2">
        <v>7079</v>
      </c>
      <c r="P619" s="2" t="s">
        <v>19090</v>
      </c>
      <c r="Q619" s="2" t="s">
        <v>2600</v>
      </c>
    </row>
    <row r="620" spans="1:17" hidden="1" x14ac:dyDescent="0.25">
      <c r="A620" t="s">
        <v>19091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19047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19088</v>
      </c>
      <c r="M620" s="2" t="s">
        <v>19092</v>
      </c>
      <c r="N620" s="2" t="s">
        <v>19091</v>
      </c>
      <c r="O620" s="2">
        <v>7392</v>
      </c>
      <c r="P620" s="2" t="s">
        <v>19093</v>
      </c>
      <c r="Q620" s="2" t="s">
        <v>939</v>
      </c>
    </row>
    <row r="621" spans="1:17" x14ac:dyDescent="0.25">
      <c r="A621" t="s">
        <v>19094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19095</v>
      </c>
      <c r="M621" s="2" t="s">
        <v>19096</v>
      </c>
      <c r="N621" s="2" t="s">
        <v>19094</v>
      </c>
      <c r="O621" s="2">
        <v>8566</v>
      </c>
      <c r="P621" s="2" t="s">
        <v>19097</v>
      </c>
      <c r="Q621" s="2" t="s">
        <v>2591</v>
      </c>
    </row>
    <row r="622" spans="1:17" hidden="1" x14ac:dyDescent="0.25">
      <c r="A622" t="s">
        <v>19098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19098</v>
      </c>
      <c r="O622" s="2">
        <v>8663</v>
      </c>
      <c r="P622" s="2" t="s">
        <v>19099</v>
      </c>
      <c r="Q622" s="2" t="s">
        <v>558</v>
      </c>
    </row>
    <row r="623" spans="1:17" x14ac:dyDescent="0.25">
      <c r="A623" t="s">
        <v>19100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19101</v>
      </c>
      <c r="M623" s="4" t="s">
        <v>16941</v>
      </c>
      <c r="N623" s="2" t="s">
        <v>19100</v>
      </c>
      <c r="O623" s="2">
        <v>9236</v>
      </c>
      <c r="P623" s="2" t="s">
        <v>19102</v>
      </c>
      <c r="Q623" s="2" t="s">
        <v>2569</v>
      </c>
    </row>
    <row r="624" spans="1:17" x14ac:dyDescent="0.25">
      <c r="A624" t="s">
        <v>19103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19104</v>
      </c>
      <c r="M624" s="2" t="s">
        <v>19105</v>
      </c>
      <c r="N624" s="2" t="s">
        <v>19103</v>
      </c>
      <c r="O624" s="2">
        <v>5801</v>
      </c>
      <c r="P624" s="2" t="s">
        <v>19106</v>
      </c>
      <c r="Q624" s="2" t="s">
        <v>2240</v>
      </c>
    </row>
    <row r="625" spans="1:17" x14ac:dyDescent="0.25">
      <c r="A625" t="s">
        <v>19107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19108</v>
      </c>
      <c r="M625" s="2" t="s">
        <v>19109</v>
      </c>
      <c r="N625" s="2" t="s">
        <v>19107</v>
      </c>
      <c r="O625" s="2">
        <v>7810</v>
      </c>
      <c r="P625" s="2" t="s">
        <v>19110</v>
      </c>
      <c r="Q625" s="2" t="s">
        <v>2500</v>
      </c>
    </row>
    <row r="626" spans="1:17" hidden="1" x14ac:dyDescent="0.25">
      <c r="A626" t="s">
        <v>19111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19112</v>
      </c>
      <c r="M626" s="2" t="s">
        <v>19113</v>
      </c>
      <c r="N626" s="2" t="s">
        <v>19111</v>
      </c>
      <c r="O626" s="2">
        <v>8200</v>
      </c>
      <c r="P626" s="2" t="s">
        <v>19114</v>
      </c>
      <c r="Q626" s="2" t="s">
        <v>1135</v>
      </c>
    </row>
    <row r="627" spans="1:17" hidden="1" x14ac:dyDescent="0.25">
      <c r="A627" t="s">
        <v>19115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19116</v>
      </c>
      <c r="M627" s="2" t="s">
        <v>19117</v>
      </c>
      <c r="N627" s="2" t="s">
        <v>19115</v>
      </c>
      <c r="O627" s="2">
        <v>8609</v>
      </c>
      <c r="P627" s="2" t="s">
        <v>19118</v>
      </c>
      <c r="Q627" s="2" t="s">
        <v>1170</v>
      </c>
    </row>
    <row r="628" spans="1:17" hidden="1" x14ac:dyDescent="0.25">
      <c r="A628" t="s">
        <v>19119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19120</v>
      </c>
      <c r="M628" s="2" t="s">
        <v>19121</v>
      </c>
      <c r="N628" s="2" t="s">
        <v>19119</v>
      </c>
      <c r="O628" s="2">
        <v>6862</v>
      </c>
      <c r="P628" s="2" t="s">
        <v>19122</v>
      </c>
      <c r="Q628" s="2" t="s">
        <v>1209</v>
      </c>
    </row>
    <row r="629" spans="1:17" x14ac:dyDescent="0.25">
      <c r="A629" t="s">
        <v>19123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19124</v>
      </c>
      <c r="M629" s="2" t="s">
        <v>19125</v>
      </c>
      <c r="N629" s="2" t="s">
        <v>19123</v>
      </c>
      <c r="O629" s="2">
        <v>8778</v>
      </c>
      <c r="P629" s="2" t="s">
        <v>19126</v>
      </c>
      <c r="Q629" s="2" t="s">
        <v>2613</v>
      </c>
    </row>
    <row r="630" spans="1:17" x14ac:dyDescent="0.25">
      <c r="A630" t="s">
        <v>19127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19128</v>
      </c>
      <c r="M630" s="4" t="s">
        <v>16941</v>
      </c>
      <c r="N630" s="2" t="s">
        <v>19127</v>
      </c>
      <c r="O630" s="2">
        <v>9133</v>
      </c>
      <c r="P630" s="2" t="s">
        <v>19129</v>
      </c>
      <c r="Q630" s="2" t="s">
        <v>2430</v>
      </c>
    </row>
    <row r="631" spans="1:17" hidden="1" x14ac:dyDescent="0.25">
      <c r="A631" t="s">
        <v>19130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hidden="1" x14ac:dyDescent="0.25">
      <c r="A632" t="s">
        <v>19131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19131</v>
      </c>
      <c r="O632" s="2">
        <v>9164</v>
      </c>
      <c r="P632" s="2" t="s">
        <v>19132</v>
      </c>
      <c r="Q632" s="2" t="s">
        <v>982</v>
      </c>
    </row>
    <row r="633" spans="1:17" x14ac:dyDescent="0.25">
      <c r="A633" t="s">
        <v>19133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19134</v>
      </c>
      <c r="M633" s="2" t="s">
        <v>19135</v>
      </c>
      <c r="N633" s="2" t="s">
        <v>19133</v>
      </c>
      <c r="O633" s="2">
        <v>8856</v>
      </c>
      <c r="P633" s="2" t="s">
        <v>19136</v>
      </c>
      <c r="Q633" s="2" t="s">
        <v>1523</v>
      </c>
    </row>
    <row r="634" spans="1:17" x14ac:dyDescent="0.25">
      <c r="A634" t="s">
        <v>19137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19138</v>
      </c>
      <c r="M634" s="2" t="s">
        <v>19139</v>
      </c>
      <c r="N634" s="2" t="s">
        <v>19137</v>
      </c>
      <c r="O634" s="2">
        <v>8650</v>
      </c>
      <c r="P634" s="2" t="s">
        <v>19140</v>
      </c>
      <c r="Q634" s="2" t="s">
        <v>1427</v>
      </c>
    </row>
    <row r="635" spans="1:17" x14ac:dyDescent="0.25">
      <c r="A635" t="s">
        <v>19141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19142</v>
      </c>
      <c r="M635" s="2" t="s">
        <v>19143</v>
      </c>
      <c r="N635" s="2" t="s">
        <v>19141</v>
      </c>
      <c r="O635" s="2">
        <v>6775</v>
      </c>
      <c r="P635" s="2" t="s">
        <v>19144</v>
      </c>
      <c r="Q635" s="2" t="s">
        <v>2589</v>
      </c>
    </row>
    <row r="636" spans="1:17" hidden="1" x14ac:dyDescent="0.25">
      <c r="A636" t="s">
        <v>19145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19145</v>
      </c>
      <c r="O636" s="2">
        <v>9111</v>
      </c>
      <c r="P636" s="2" t="s">
        <v>19146</v>
      </c>
      <c r="Q636" s="2" t="s">
        <v>1097</v>
      </c>
    </row>
    <row r="637" spans="1:17" x14ac:dyDescent="0.25">
      <c r="A637" t="s">
        <v>19147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19148</v>
      </c>
      <c r="M637" s="2" t="s">
        <v>19149</v>
      </c>
      <c r="N637" s="2" t="s">
        <v>19147</v>
      </c>
      <c r="O637" s="2">
        <v>7071</v>
      </c>
      <c r="P637" s="2" t="s">
        <v>19150</v>
      </c>
      <c r="Q637" s="2" t="s">
        <v>2618</v>
      </c>
    </row>
    <row r="638" spans="1:17" x14ac:dyDescent="0.25">
      <c r="A638" t="s">
        <v>19151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19152</v>
      </c>
      <c r="M638" s="2" t="s">
        <v>19153</v>
      </c>
      <c r="N638" s="2" t="s">
        <v>19151</v>
      </c>
      <c r="O638" s="2">
        <v>7636</v>
      </c>
      <c r="P638" s="2" t="s">
        <v>19154</v>
      </c>
      <c r="Q638" s="2" t="s">
        <v>1480</v>
      </c>
    </row>
    <row r="639" spans="1:17" hidden="1" x14ac:dyDescent="0.25">
      <c r="A639" t="s">
        <v>19155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19156</v>
      </c>
      <c r="M639" s="2" t="s">
        <v>19157</v>
      </c>
      <c r="N639" s="2" t="s">
        <v>19155</v>
      </c>
      <c r="O639" s="2">
        <v>7899</v>
      </c>
      <c r="P639" s="2" t="s">
        <v>19158</v>
      </c>
      <c r="Q639" s="2" t="s">
        <v>612</v>
      </c>
    </row>
    <row r="640" spans="1:17" x14ac:dyDescent="0.25">
      <c r="A640" t="s">
        <v>19159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19160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19161</v>
      </c>
      <c r="N641" s="2" t="s">
        <v>19160</v>
      </c>
      <c r="O641" s="2">
        <v>8794</v>
      </c>
      <c r="P641" s="2" t="s">
        <v>19162</v>
      </c>
      <c r="Q641" s="2" t="s">
        <v>2384</v>
      </c>
    </row>
    <row r="642" spans="1:17" hidden="1" x14ac:dyDescent="0.25">
      <c r="A642" t="s">
        <v>19163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19164</v>
      </c>
      <c r="N642" s="2" t="s">
        <v>19163</v>
      </c>
      <c r="O642" s="2">
        <v>9045</v>
      </c>
      <c r="P642" s="2" t="s">
        <v>19165</v>
      </c>
      <c r="Q642" s="2" t="s">
        <v>690</v>
      </c>
    </row>
    <row r="643" spans="1:17" x14ac:dyDescent="0.25">
      <c r="A643" t="s">
        <v>19166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19167</v>
      </c>
      <c r="M643" s="2" t="s">
        <v>19168</v>
      </c>
      <c r="N643" s="2" t="s">
        <v>19166</v>
      </c>
      <c r="O643" s="2">
        <v>7661</v>
      </c>
      <c r="P643" s="2" t="s">
        <v>19169</v>
      </c>
      <c r="Q643" s="2" t="s">
        <v>1494</v>
      </c>
    </row>
    <row r="644" spans="1:17" hidden="1" x14ac:dyDescent="0.25">
      <c r="A644" t="s">
        <v>19170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19171</v>
      </c>
      <c r="Q644" s="2" t="s">
        <v>787</v>
      </c>
    </row>
    <row r="645" spans="1:17" hidden="1" x14ac:dyDescent="0.25">
      <c r="A645" t="s">
        <v>19172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19173</v>
      </c>
      <c r="M645" s="2" t="s">
        <v>19174</v>
      </c>
      <c r="N645" s="2" t="s">
        <v>19172</v>
      </c>
      <c r="O645" s="2">
        <v>7707</v>
      </c>
      <c r="P645" s="2" t="s">
        <v>19175</v>
      </c>
      <c r="Q645" s="2" t="s">
        <v>1224</v>
      </c>
    </row>
    <row r="646" spans="1:17" x14ac:dyDescent="0.25">
      <c r="A646" t="s">
        <v>19176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19177</v>
      </c>
      <c r="M646" s="2" t="s">
        <v>19178</v>
      </c>
      <c r="N646" s="2" t="s">
        <v>19176</v>
      </c>
      <c r="O646" s="2">
        <v>7789</v>
      </c>
      <c r="P646" s="2" t="s">
        <v>19179</v>
      </c>
      <c r="Q646" s="2" t="s">
        <v>1395</v>
      </c>
    </row>
    <row r="647" spans="1:17" x14ac:dyDescent="0.25">
      <c r="A647" t="s">
        <v>19180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19180</v>
      </c>
      <c r="O647" s="2">
        <v>9280</v>
      </c>
      <c r="P647" s="2" t="s">
        <v>19181</v>
      </c>
      <c r="Q647" s="2" t="s">
        <v>2403</v>
      </c>
    </row>
    <row r="648" spans="1:17" x14ac:dyDescent="0.25">
      <c r="A648" t="s">
        <v>19182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19183</v>
      </c>
      <c r="M648" s="2" t="s">
        <v>19184</v>
      </c>
      <c r="N648" s="2" t="s">
        <v>19182</v>
      </c>
      <c r="O648" s="2">
        <v>6493</v>
      </c>
      <c r="P648" s="2" t="s">
        <v>19185</v>
      </c>
      <c r="Q648" s="2" t="s">
        <v>2192</v>
      </c>
    </row>
    <row r="649" spans="1:17" x14ac:dyDescent="0.25">
      <c r="A649" t="s">
        <v>19186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19187</v>
      </c>
      <c r="M649" s="2" t="s">
        <v>19188</v>
      </c>
      <c r="N649" s="2" t="s">
        <v>19186</v>
      </c>
      <c r="O649" s="2">
        <v>7718</v>
      </c>
      <c r="P649" s="2" t="s">
        <v>19189</v>
      </c>
      <c r="Q649" s="2" t="s">
        <v>1348</v>
      </c>
    </row>
    <row r="650" spans="1:17" hidden="1" x14ac:dyDescent="0.25">
      <c r="A650" t="s">
        <v>19190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19191</v>
      </c>
      <c r="M650" s="2" t="s">
        <v>19192</v>
      </c>
      <c r="N650" s="2" t="s">
        <v>19190</v>
      </c>
      <c r="O650" s="2">
        <v>8356</v>
      </c>
      <c r="P650" s="2" t="s">
        <v>19193</v>
      </c>
      <c r="Q650" s="2" t="s">
        <v>532</v>
      </c>
    </row>
    <row r="651" spans="1:17" x14ac:dyDescent="0.25">
      <c r="A651" t="s">
        <v>19194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19195</v>
      </c>
      <c r="N651" s="2" t="s">
        <v>19194</v>
      </c>
      <c r="O651" s="2">
        <v>9037</v>
      </c>
      <c r="P651" s="2" t="s">
        <v>19196</v>
      </c>
      <c r="Q651" s="2" t="s">
        <v>2173</v>
      </c>
    </row>
    <row r="652" spans="1:17" hidden="1" x14ac:dyDescent="0.25">
      <c r="A652" t="s">
        <v>19197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19197</v>
      </c>
      <c r="O652" s="2">
        <v>9118</v>
      </c>
      <c r="P652" s="2" t="s">
        <v>19198</v>
      </c>
      <c r="Q652" s="2" t="s">
        <v>1116</v>
      </c>
    </row>
    <row r="653" spans="1:17" x14ac:dyDescent="0.25">
      <c r="A653" t="s">
        <v>19199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19200</v>
      </c>
      <c r="M653" s="2" t="s">
        <v>19201</v>
      </c>
      <c r="N653" s="2" t="s">
        <v>19199</v>
      </c>
      <c r="O653" s="2">
        <v>8582</v>
      </c>
      <c r="P653" s="2" t="s">
        <v>19202</v>
      </c>
      <c r="Q653" s="2" t="s">
        <v>2305</v>
      </c>
    </row>
    <row r="654" spans="1:17" x14ac:dyDescent="0.25">
      <c r="A654" t="s">
        <v>19203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19204</v>
      </c>
      <c r="M654" s="2" t="s">
        <v>19205</v>
      </c>
      <c r="N654" s="2" t="s">
        <v>19203</v>
      </c>
      <c r="O654" s="2">
        <v>8481</v>
      </c>
      <c r="P654" s="2" t="s">
        <v>19206</v>
      </c>
      <c r="Q654" s="2" t="s">
        <v>2602</v>
      </c>
    </row>
    <row r="655" spans="1:17" hidden="1" x14ac:dyDescent="0.25">
      <c r="A655" t="s">
        <v>19207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19208</v>
      </c>
      <c r="M655" s="2" t="s">
        <v>19209</v>
      </c>
      <c r="N655" s="2" t="s">
        <v>19207</v>
      </c>
      <c r="O655" s="2">
        <v>8408</v>
      </c>
      <c r="P655" s="2" t="s">
        <v>19210</v>
      </c>
      <c r="Q655" s="2" t="s">
        <v>974</v>
      </c>
    </row>
    <row r="656" spans="1:17" hidden="1" x14ac:dyDescent="0.25">
      <c r="A656" t="s">
        <v>19211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19212</v>
      </c>
      <c r="N656" s="2" t="s">
        <v>19211</v>
      </c>
      <c r="O656" s="2">
        <v>9002</v>
      </c>
      <c r="P656" s="2" t="s">
        <v>19213</v>
      </c>
      <c r="Q656" s="2" t="s">
        <v>905</v>
      </c>
    </row>
    <row r="657" spans="1:17" hidden="1" x14ac:dyDescent="0.25">
      <c r="A657" t="s">
        <v>19214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19215</v>
      </c>
      <c r="N657" s="2" t="s">
        <v>19214</v>
      </c>
      <c r="O657" s="2">
        <v>8922</v>
      </c>
      <c r="P657" s="2" t="s">
        <v>19216</v>
      </c>
      <c r="Q657" s="2" t="s">
        <v>1137</v>
      </c>
    </row>
    <row r="658" spans="1:17" hidden="1" x14ac:dyDescent="0.25">
      <c r="A658" t="s">
        <v>19217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19218</v>
      </c>
      <c r="N658" s="2" t="s">
        <v>19217</v>
      </c>
      <c r="O658" s="2">
        <v>8985</v>
      </c>
      <c r="P658" s="2" t="s">
        <v>19219</v>
      </c>
      <c r="Q658" s="2" t="s">
        <v>190</v>
      </c>
    </row>
    <row r="659" spans="1:17" hidden="1" x14ac:dyDescent="0.25">
      <c r="A659" t="s">
        <v>19220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19221</v>
      </c>
      <c r="N659" s="2" t="s">
        <v>19220</v>
      </c>
      <c r="O659" s="2">
        <v>8887</v>
      </c>
      <c r="P659" s="2" t="s">
        <v>19222</v>
      </c>
      <c r="Q659" s="2" t="s">
        <v>208</v>
      </c>
    </row>
    <row r="660" spans="1:17" hidden="1" x14ac:dyDescent="0.25">
      <c r="A660" t="s">
        <v>19223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19223</v>
      </c>
      <c r="O660" s="2">
        <v>6853</v>
      </c>
      <c r="P660" s="2"/>
      <c r="Q660" s="2"/>
    </row>
    <row r="661" spans="1:17" hidden="1" x14ac:dyDescent="0.25">
      <c r="A661" t="s">
        <v>19224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19225</v>
      </c>
      <c r="M661" s="2" t="s">
        <v>19226</v>
      </c>
      <c r="N661" s="2" t="s">
        <v>19224</v>
      </c>
      <c r="O661" s="2">
        <v>7628</v>
      </c>
      <c r="P661" s="2" t="s">
        <v>19227</v>
      </c>
      <c r="Q661" s="2" t="s">
        <v>1033</v>
      </c>
    </row>
    <row r="662" spans="1:17" x14ac:dyDescent="0.25">
      <c r="A662" t="s">
        <v>19228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19229</v>
      </c>
      <c r="M662" s="2" t="s">
        <v>19230</v>
      </c>
      <c r="N662" s="2" t="s">
        <v>19228</v>
      </c>
      <c r="O662" s="2">
        <v>7805</v>
      </c>
      <c r="P662" s="2" t="s">
        <v>19231</v>
      </c>
      <c r="Q662" s="2" t="s">
        <v>2518</v>
      </c>
    </row>
    <row r="663" spans="1:17" x14ac:dyDescent="0.25">
      <c r="A663" t="s">
        <v>19232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19233</v>
      </c>
      <c r="M663" s="2" t="s">
        <v>19234</v>
      </c>
      <c r="N663" s="2" t="s">
        <v>19232</v>
      </c>
      <c r="O663" s="2">
        <v>8194</v>
      </c>
      <c r="P663" s="2" t="s">
        <v>19235</v>
      </c>
      <c r="Q663" s="2" t="s">
        <v>1473</v>
      </c>
    </row>
    <row r="664" spans="1:17" hidden="1" x14ac:dyDescent="0.25">
      <c r="A664" t="s">
        <v>19236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19236</v>
      </c>
      <c r="O664" s="2">
        <v>9026</v>
      </c>
      <c r="P664" s="2" t="s">
        <v>19237</v>
      </c>
      <c r="Q664" s="2" t="s">
        <v>348</v>
      </c>
    </row>
    <row r="665" spans="1:17" hidden="1" x14ac:dyDescent="0.25">
      <c r="A665" t="s">
        <v>19238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19239</v>
      </c>
      <c r="M665" s="2" t="s">
        <v>19240</v>
      </c>
      <c r="N665" s="2" t="s">
        <v>19238</v>
      </c>
      <c r="O665" s="2">
        <v>8261</v>
      </c>
      <c r="P665" s="2" t="s">
        <v>19241</v>
      </c>
      <c r="Q665" s="2" t="s">
        <v>235</v>
      </c>
    </row>
    <row r="666" spans="1:17" hidden="1" x14ac:dyDescent="0.25">
      <c r="A666" t="s">
        <v>19242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19243</v>
      </c>
      <c r="M666" s="2" t="s">
        <v>19244</v>
      </c>
      <c r="N666" s="2" t="s">
        <v>19242</v>
      </c>
      <c r="O666" s="2">
        <v>7296</v>
      </c>
      <c r="P666" s="2" t="s">
        <v>19245</v>
      </c>
      <c r="Q666" s="2" t="s">
        <v>132</v>
      </c>
    </row>
    <row r="667" spans="1:17" x14ac:dyDescent="0.25">
      <c r="A667" t="s">
        <v>19246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19247</v>
      </c>
      <c r="M667" s="2" t="s">
        <v>19248</v>
      </c>
      <c r="N667" s="2" t="s">
        <v>19246</v>
      </c>
      <c r="O667" s="2">
        <v>7906</v>
      </c>
      <c r="P667" s="2" t="s">
        <v>19249</v>
      </c>
      <c r="Q667" s="2" t="s">
        <v>1952</v>
      </c>
    </row>
    <row r="668" spans="1:17" x14ac:dyDescent="0.25">
      <c r="A668" t="s">
        <v>19250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19251</v>
      </c>
      <c r="M668" s="2" t="s">
        <v>19252</v>
      </c>
      <c r="N668" s="2" t="s">
        <v>19250</v>
      </c>
      <c r="O668" s="2">
        <v>8963</v>
      </c>
      <c r="P668" s="2" t="s">
        <v>19253</v>
      </c>
      <c r="Q668" s="2" t="s">
        <v>2195</v>
      </c>
    </row>
    <row r="669" spans="1:17" x14ac:dyDescent="0.25">
      <c r="A669" t="s">
        <v>19254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19255</v>
      </c>
      <c r="M669" s="2" t="s">
        <v>19256</v>
      </c>
      <c r="N669" s="2" t="s">
        <v>19254</v>
      </c>
      <c r="O669" s="2">
        <v>8418</v>
      </c>
      <c r="P669" s="2" t="s">
        <v>19257</v>
      </c>
      <c r="Q669" s="2" t="s">
        <v>1484</v>
      </c>
    </row>
    <row r="670" spans="1:17" hidden="1" x14ac:dyDescent="0.25">
      <c r="A670" t="s">
        <v>19258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19259</v>
      </c>
      <c r="M670" s="2" t="s">
        <v>19260</v>
      </c>
      <c r="N670" s="2" t="s">
        <v>19258</v>
      </c>
      <c r="O670" s="2">
        <v>7062</v>
      </c>
      <c r="P670" s="2" t="s">
        <v>19261</v>
      </c>
      <c r="Q670" s="2" t="s">
        <v>1272</v>
      </c>
    </row>
    <row r="671" spans="1:17" hidden="1" x14ac:dyDescent="0.25">
      <c r="A671" t="s">
        <v>19262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19263</v>
      </c>
      <c r="M671" s="2" t="s">
        <v>19264</v>
      </c>
      <c r="N671" s="2" t="s">
        <v>19262</v>
      </c>
      <c r="O671" s="2">
        <v>8124</v>
      </c>
      <c r="P671" s="2" t="s">
        <v>19265</v>
      </c>
      <c r="Q671" s="2" t="s">
        <v>988</v>
      </c>
    </row>
    <row r="672" spans="1:17" hidden="1" x14ac:dyDescent="0.25">
      <c r="A672" t="s">
        <v>19266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19267</v>
      </c>
      <c r="M672" s="2" t="s">
        <v>19268</v>
      </c>
      <c r="N672" s="2" t="s">
        <v>19266</v>
      </c>
      <c r="O672" s="2">
        <v>8496</v>
      </c>
      <c r="P672" s="2" t="s">
        <v>19269</v>
      </c>
      <c r="Q672" s="2" t="s">
        <v>1016</v>
      </c>
    </row>
    <row r="673" spans="1:17" hidden="1" x14ac:dyDescent="0.25">
      <c r="A673" t="s">
        <v>19270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19271</v>
      </c>
      <c r="M673" s="2" t="s">
        <v>19272</v>
      </c>
      <c r="N673" s="2" t="s">
        <v>19270</v>
      </c>
      <c r="O673" s="2">
        <v>7684</v>
      </c>
      <c r="P673" s="2" t="s">
        <v>19273</v>
      </c>
      <c r="Q673" s="2" t="s">
        <v>901</v>
      </c>
    </row>
    <row r="674" spans="1:17" hidden="1" x14ac:dyDescent="0.25">
      <c r="A674" t="s">
        <v>19274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19275</v>
      </c>
      <c r="M674" s="2" t="s">
        <v>19276</v>
      </c>
      <c r="N674" s="2" t="s">
        <v>19274</v>
      </c>
      <c r="O674" s="2">
        <v>8362</v>
      </c>
      <c r="P674" s="2" t="s">
        <v>19277</v>
      </c>
      <c r="Q674" s="2" t="s">
        <v>45</v>
      </c>
    </row>
    <row r="675" spans="1:17" x14ac:dyDescent="0.25">
      <c r="A675" t="s">
        <v>19278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19279</v>
      </c>
      <c r="M675" s="2" t="s">
        <v>19280</v>
      </c>
      <c r="N675" s="2" t="s">
        <v>19278</v>
      </c>
      <c r="O675" s="2">
        <v>8982</v>
      </c>
      <c r="P675" s="2" t="s">
        <v>19281</v>
      </c>
      <c r="Q675" s="2" t="s">
        <v>2296</v>
      </c>
    </row>
    <row r="676" spans="1:17" hidden="1" x14ac:dyDescent="0.25">
      <c r="A676" t="s">
        <v>19282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hidden="1" x14ac:dyDescent="0.25">
      <c r="A677" t="s">
        <v>19283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19284</v>
      </c>
      <c r="M677" s="2" t="s">
        <v>19285</v>
      </c>
      <c r="N677" s="2" t="s">
        <v>19283</v>
      </c>
      <c r="O677" s="2">
        <v>7569</v>
      </c>
      <c r="P677" s="2" t="s">
        <v>19286</v>
      </c>
      <c r="Q677" s="2" t="s">
        <v>1213</v>
      </c>
    </row>
    <row r="678" spans="1:17" x14ac:dyDescent="0.25">
      <c r="A678" t="s">
        <v>19287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19288</v>
      </c>
      <c r="M678" s="2" t="s">
        <v>19289</v>
      </c>
      <c r="N678" s="2" t="s">
        <v>19287</v>
      </c>
      <c r="O678" s="2">
        <v>7484</v>
      </c>
      <c r="P678" s="2" t="s">
        <v>19290</v>
      </c>
      <c r="Q678" s="2" t="s">
        <v>1428</v>
      </c>
    </row>
    <row r="679" spans="1:17" x14ac:dyDescent="0.25">
      <c r="A679" t="s">
        <v>19291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19292</v>
      </c>
      <c r="M679" s="2" t="s">
        <v>19293</v>
      </c>
      <c r="N679" s="2" t="s">
        <v>19291</v>
      </c>
      <c r="O679" s="2">
        <v>8202</v>
      </c>
      <c r="P679" s="2" t="s">
        <v>19294</v>
      </c>
      <c r="Q679" s="2" t="s">
        <v>1895</v>
      </c>
    </row>
    <row r="680" spans="1:17" x14ac:dyDescent="0.25">
      <c r="A680" t="s">
        <v>19295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19296</v>
      </c>
      <c r="N680" s="2" t="s">
        <v>19295</v>
      </c>
      <c r="O680" s="2">
        <v>8786</v>
      </c>
      <c r="P680" s="2" t="s">
        <v>19297</v>
      </c>
      <c r="Q680" s="2" t="s">
        <v>2369</v>
      </c>
    </row>
    <row r="681" spans="1:17" hidden="1" x14ac:dyDescent="0.25">
      <c r="A681" t="s">
        <v>19298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19299</v>
      </c>
      <c r="M681" s="2" t="s">
        <v>19300</v>
      </c>
      <c r="N681" s="2" t="s">
        <v>19298</v>
      </c>
      <c r="O681" s="2">
        <v>8591</v>
      </c>
      <c r="P681" s="2" t="s">
        <v>19301</v>
      </c>
      <c r="Q681" s="2" t="s">
        <v>322</v>
      </c>
    </row>
    <row r="682" spans="1:17" hidden="1" x14ac:dyDescent="0.25">
      <c r="A682" t="s">
        <v>19302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19303</v>
      </c>
      <c r="M682" s="2" t="s">
        <v>19304</v>
      </c>
      <c r="N682" s="2" t="s">
        <v>19302</v>
      </c>
      <c r="O682" s="2">
        <v>7977</v>
      </c>
      <c r="P682" s="2" t="s">
        <v>19305</v>
      </c>
      <c r="Q682" s="2" t="s">
        <v>1292</v>
      </c>
    </row>
    <row r="683" spans="1:17" hidden="1" x14ac:dyDescent="0.25">
      <c r="A683" t="s">
        <v>19306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19307</v>
      </c>
      <c r="M683" s="2" t="s">
        <v>19308</v>
      </c>
      <c r="N683" s="2" t="s">
        <v>19306</v>
      </c>
      <c r="O683" s="2">
        <v>6641</v>
      </c>
      <c r="P683" s="2" t="s">
        <v>19309</v>
      </c>
      <c r="Q683" s="2" t="s">
        <v>847</v>
      </c>
    </row>
    <row r="684" spans="1:17" x14ac:dyDescent="0.25">
      <c r="A684" t="s">
        <v>19310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19311</v>
      </c>
      <c r="M684" s="2" t="s">
        <v>19312</v>
      </c>
      <c r="N684" s="2" t="s">
        <v>19310</v>
      </c>
      <c r="O684" s="2">
        <v>8358</v>
      </c>
      <c r="P684" s="2" t="s">
        <v>19313</v>
      </c>
      <c r="Q684" s="2" t="s">
        <v>1520</v>
      </c>
    </row>
    <row r="685" spans="1:17" hidden="1" x14ac:dyDescent="0.25">
      <c r="A685" t="s">
        <v>19314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19311</v>
      </c>
      <c r="M685" s="2" t="s">
        <v>19315</v>
      </c>
      <c r="N685" s="2" t="s">
        <v>19314</v>
      </c>
      <c r="O685" s="2">
        <v>6269</v>
      </c>
      <c r="P685" s="2" t="s">
        <v>19316</v>
      </c>
      <c r="Q685" s="2" t="s">
        <v>433</v>
      </c>
    </row>
    <row r="686" spans="1:17" x14ac:dyDescent="0.25">
      <c r="A686" t="s">
        <v>19317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19318</v>
      </c>
      <c r="N686" s="2" t="s">
        <v>19317</v>
      </c>
      <c r="O686" s="2">
        <v>8176</v>
      </c>
      <c r="P686" s="2" t="s">
        <v>19319</v>
      </c>
      <c r="Q686" s="2" t="s">
        <v>1354</v>
      </c>
    </row>
    <row r="687" spans="1:17" hidden="1" x14ac:dyDescent="0.25">
      <c r="A687" t="s">
        <v>19320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19321</v>
      </c>
      <c r="M687" s="2" t="s">
        <v>19322</v>
      </c>
      <c r="N687" s="2" t="s">
        <v>19320</v>
      </c>
      <c r="O687" s="2">
        <v>8359</v>
      </c>
      <c r="P687" s="2" t="s">
        <v>19323</v>
      </c>
      <c r="Q687" s="2" t="s">
        <v>1032</v>
      </c>
    </row>
    <row r="688" spans="1:17" hidden="1" x14ac:dyDescent="0.25">
      <c r="A688" t="s">
        <v>19324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19325</v>
      </c>
      <c r="J688" s="2">
        <v>1741609</v>
      </c>
      <c r="K688" s="2" t="s">
        <v>19325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19326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19327</v>
      </c>
      <c r="M689" s="4" t="s">
        <v>16941</v>
      </c>
      <c r="N689" s="2" t="s">
        <v>19326</v>
      </c>
      <c r="O689" s="2">
        <v>9275</v>
      </c>
      <c r="P689" s="2" t="s">
        <v>19328</v>
      </c>
      <c r="Q689" s="2" t="s">
        <v>2278</v>
      </c>
    </row>
    <row r="690" spans="1:17" hidden="1" x14ac:dyDescent="0.25">
      <c r="A690" t="s">
        <v>19329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19330</v>
      </c>
      <c r="M690" s="2" t="s">
        <v>19331</v>
      </c>
      <c r="N690" s="2" t="s">
        <v>19329</v>
      </c>
      <c r="O690" s="2">
        <v>8819</v>
      </c>
      <c r="P690" s="2" t="s">
        <v>19332</v>
      </c>
      <c r="Q690" s="2" t="s">
        <v>699</v>
      </c>
    </row>
    <row r="691" spans="1:17" hidden="1" x14ac:dyDescent="0.25">
      <c r="A691" t="s">
        <v>19333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19334</v>
      </c>
      <c r="M691" s="2" t="s">
        <v>19335</v>
      </c>
      <c r="N691" s="2" t="s">
        <v>19333</v>
      </c>
      <c r="O691" s="2">
        <v>7513</v>
      </c>
      <c r="P691" s="2" t="s">
        <v>19336</v>
      </c>
      <c r="Q691" s="2" t="s">
        <v>983</v>
      </c>
    </row>
    <row r="692" spans="1:17" x14ac:dyDescent="0.25">
      <c r="A692" t="s">
        <v>19337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19337</v>
      </c>
      <c r="O692" s="2">
        <v>9273</v>
      </c>
      <c r="P692" s="2" t="s">
        <v>19338</v>
      </c>
      <c r="Q692" s="2" t="s">
        <v>2400</v>
      </c>
    </row>
    <row r="693" spans="1:17" x14ac:dyDescent="0.25">
      <c r="A693" t="s">
        <v>19339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19340</v>
      </c>
      <c r="M693" s="2" t="s">
        <v>19341</v>
      </c>
      <c r="N693" s="2" t="s">
        <v>19339</v>
      </c>
      <c r="O693" s="2">
        <v>8475</v>
      </c>
      <c r="P693" s="2" t="s">
        <v>19342</v>
      </c>
      <c r="Q693" s="2" t="s">
        <v>1375</v>
      </c>
    </row>
    <row r="694" spans="1:17" hidden="1" x14ac:dyDescent="0.25">
      <c r="A694" t="s">
        <v>19343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19344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19345</v>
      </c>
      <c r="N695" s="2" t="s">
        <v>19344</v>
      </c>
      <c r="O695" s="2">
        <v>8667</v>
      </c>
      <c r="P695" s="2" t="s">
        <v>19346</v>
      </c>
      <c r="Q695" s="2" t="s">
        <v>2132</v>
      </c>
    </row>
    <row r="696" spans="1:17" x14ac:dyDescent="0.25">
      <c r="A696" t="s">
        <v>19347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19348</v>
      </c>
      <c r="M696" s="2" t="s">
        <v>19349</v>
      </c>
      <c r="N696" s="2" t="s">
        <v>19347</v>
      </c>
      <c r="O696" s="2">
        <v>8458</v>
      </c>
      <c r="P696" s="2" t="s">
        <v>19350</v>
      </c>
      <c r="Q696" s="2" t="s">
        <v>2608</v>
      </c>
    </row>
    <row r="697" spans="1:17" x14ac:dyDescent="0.25">
      <c r="A697" t="s">
        <v>19351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19352</v>
      </c>
      <c r="M697" s="2" t="s">
        <v>19353</v>
      </c>
      <c r="N697" s="2" t="s">
        <v>19351</v>
      </c>
      <c r="O697" s="2">
        <v>8134</v>
      </c>
      <c r="P697" s="2" t="s">
        <v>19354</v>
      </c>
      <c r="Q697" s="2" t="s">
        <v>2110</v>
      </c>
    </row>
    <row r="698" spans="1:17" hidden="1" x14ac:dyDescent="0.25">
      <c r="A698" t="s">
        <v>19355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19355</v>
      </c>
      <c r="O698" s="2">
        <v>9198</v>
      </c>
      <c r="P698" s="2" t="s">
        <v>19356</v>
      </c>
      <c r="Q698" s="2" t="s">
        <v>493</v>
      </c>
    </row>
    <row r="699" spans="1:17" hidden="1" x14ac:dyDescent="0.25">
      <c r="A699" t="s">
        <v>19357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hidden="1" x14ac:dyDescent="0.25">
      <c r="A700" t="s">
        <v>19358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19358</v>
      </c>
      <c r="O700" s="2">
        <v>9308</v>
      </c>
      <c r="P700" s="2" t="s">
        <v>19359</v>
      </c>
      <c r="Q700" s="2" t="s">
        <v>439</v>
      </c>
    </row>
    <row r="701" spans="1:17" hidden="1" x14ac:dyDescent="0.25">
      <c r="A701" t="s">
        <v>19360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19361</v>
      </c>
      <c r="N701" s="2" t="s">
        <v>19360</v>
      </c>
      <c r="O701" s="2">
        <v>8851</v>
      </c>
      <c r="P701" s="2" t="s">
        <v>19362</v>
      </c>
      <c r="Q701" s="2" t="s">
        <v>1133</v>
      </c>
    </row>
    <row r="702" spans="1:17" hidden="1" x14ac:dyDescent="0.25">
      <c r="A702" t="s">
        <v>19363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19363</v>
      </c>
      <c r="O702" s="2">
        <v>9109</v>
      </c>
      <c r="P702" s="2" t="s">
        <v>19364</v>
      </c>
      <c r="Q702" s="2" t="s">
        <v>1064</v>
      </c>
    </row>
    <row r="703" spans="1:17" x14ac:dyDescent="0.25">
      <c r="A703" t="s">
        <v>19365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19366</v>
      </c>
      <c r="M703" s="2" t="s">
        <v>19367</v>
      </c>
      <c r="N703" s="2" t="s">
        <v>19365</v>
      </c>
      <c r="O703" s="2">
        <v>8351</v>
      </c>
      <c r="P703" s="2" t="s">
        <v>19368</v>
      </c>
      <c r="Q703" s="2" t="s">
        <v>2580</v>
      </c>
    </row>
    <row r="704" spans="1:17" x14ac:dyDescent="0.25">
      <c r="A704" t="s">
        <v>19369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19370</v>
      </c>
      <c r="M704" s="2" t="s">
        <v>19371</v>
      </c>
      <c r="N704" s="2" t="s">
        <v>19369</v>
      </c>
      <c r="O704" s="2">
        <v>9017</v>
      </c>
      <c r="P704" s="2" t="s">
        <v>19372</v>
      </c>
      <c r="Q704" s="2" t="s">
        <v>1463</v>
      </c>
    </row>
    <row r="705" spans="1:17" x14ac:dyDescent="0.25">
      <c r="A705" t="s">
        <v>19373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19374</v>
      </c>
      <c r="M705" s="2" t="s">
        <v>19375</v>
      </c>
      <c r="N705" s="2" t="s">
        <v>19373</v>
      </c>
      <c r="O705" s="2">
        <v>7847</v>
      </c>
      <c r="P705" s="2" t="s">
        <v>19376</v>
      </c>
      <c r="Q705" s="2" t="s">
        <v>2354</v>
      </c>
    </row>
    <row r="706" spans="1:17" x14ac:dyDescent="0.25">
      <c r="A706" t="s">
        <v>19377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19378</v>
      </c>
      <c r="M706" s="2" t="s">
        <v>19379</v>
      </c>
      <c r="N706" s="2" t="s">
        <v>19377</v>
      </c>
      <c r="O706" s="2">
        <v>8348</v>
      </c>
      <c r="P706" s="2" t="s">
        <v>19380</v>
      </c>
      <c r="Q706" s="2" t="s">
        <v>2126</v>
      </c>
    </row>
    <row r="707" spans="1:17" x14ac:dyDescent="0.25">
      <c r="A707" t="s">
        <v>19381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19382</v>
      </c>
      <c r="M707" s="4" t="s">
        <v>16941</v>
      </c>
      <c r="N707" s="2" t="s">
        <v>19381</v>
      </c>
      <c r="O707" s="2">
        <v>8871</v>
      </c>
      <c r="P707" s="2" t="s">
        <v>19383</v>
      </c>
      <c r="Q707" s="2" t="s">
        <v>1400</v>
      </c>
    </row>
    <row r="708" spans="1:17" x14ac:dyDescent="0.25">
      <c r="A708" t="s">
        <v>19384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19385</v>
      </c>
      <c r="M708" s="2" t="s">
        <v>19386</v>
      </c>
      <c r="N708" s="2" t="s">
        <v>19384</v>
      </c>
      <c r="O708" s="2">
        <v>8420</v>
      </c>
      <c r="P708" s="2" t="s">
        <v>19387</v>
      </c>
      <c r="Q708" s="2" t="s">
        <v>1959</v>
      </c>
    </row>
    <row r="709" spans="1:17" x14ac:dyDescent="0.25">
      <c r="A709" t="s">
        <v>19388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19389</v>
      </c>
      <c r="M709" s="2" t="s">
        <v>19390</v>
      </c>
      <c r="N709" s="2" t="s">
        <v>19388</v>
      </c>
      <c r="O709" s="2">
        <v>5848</v>
      </c>
      <c r="P709" s="2" t="s">
        <v>19391</v>
      </c>
      <c r="Q709" s="2" t="s">
        <v>2313</v>
      </c>
    </row>
    <row r="710" spans="1:17" x14ac:dyDescent="0.25">
      <c r="A710" t="s">
        <v>19392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19393</v>
      </c>
      <c r="M710" s="2" t="s">
        <v>19394</v>
      </c>
      <c r="N710" s="2" t="s">
        <v>19392</v>
      </c>
      <c r="O710" s="2">
        <v>9035</v>
      </c>
      <c r="P710" s="2" t="s">
        <v>19395</v>
      </c>
      <c r="Q710" s="2" t="s">
        <v>19396</v>
      </c>
    </row>
    <row r="711" spans="1:17" x14ac:dyDescent="0.25">
      <c r="A711" t="s">
        <v>19397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19398</v>
      </c>
      <c r="M711" s="2" t="s">
        <v>19399</v>
      </c>
      <c r="N711" s="2" t="s">
        <v>19397</v>
      </c>
      <c r="O711" s="2">
        <v>8781</v>
      </c>
      <c r="P711" s="2" t="s">
        <v>19400</v>
      </c>
      <c r="Q711" s="2" t="s">
        <v>1482</v>
      </c>
    </row>
    <row r="712" spans="1:17" x14ac:dyDescent="0.25">
      <c r="A712" t="s">
        <v>19401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19402</v>
      </c>
      <c r="M712" s="4" t="s">
        <v>16941</v>
      </c>
      <c r="N712" s="2" t="s">
        <v>19401</v>
      </c>
      <c r="O712" s="2">
        <v>9169</v>
      </c>
      <c r="P712" s="2" t="s">
        <v>19403</v>
      </c>
      <c r="Q712" s="2" t="s">
        <v>1856</v>
      </c>
    </row>
    <row r="713" spans="1:17" hidden="1" x14ac:dyDescent="0.25">
      <c r="A713" t="s">
        <v>19404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19405</v>
      </c>
      <c r="M713" s="2" t="s">
        <v>19406</v>
      </c>
      <c r="N713" s="2" t="s">
        <v>19404</v>
      </c>
      <c r="O713" s="2">
        <v>6330</v>
      </c>
      <c r="P713" s="2" t="s">
        <v>19407</v>
      </c>
      <c r="Q713" s="2" t="s">
        <v>539</v>
      </c>
    </row>
    <row r="714" spans="1:17" hidden="1" x14ac:dyDescent="0.25">
      <c r="A714" t="s">
        <v>19408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19409</v>
      </c>
      <c r="M714" s="2" t="s">
        <v>19410</v>
      </c>
      <c r="N714" s="2" t="s">
        <v>19408</v>
      </c>
      <c r="O714" s="2">
        <v>7345</v>
      </c>
      <c r="P714" s="2" t="s">
        <v>19411</v>
      </c>
      <c r="Q714" s="2" t="s">
        <v>1227</v>
      </c>
    </row>
    <row r="715" spans="1:17" hidden="1" x14ac:dyDescent="0.25">
      <c r="A715" t="s">
        <v>19412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19413</v>
      </c>
      <c r="N715" s="2" t="s">
        <v>19412</v>
      </c>
      <c r="O715" s="2">
        <v>8638</v>
      </c>
      <c r="P715" s="2" t="s">
        <v>19414</v>
      </c>
      <c r="Q715" s="2" t="s">
        <v>1000</v>
      </c>
    </row>
    <row r="716" spans="1:17" hidden="1" x14ac:dyDescent="0.25">
      <c r="A716" t="s">
        <v>19415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19416</v>
      </c>
      <c r="M716" s="2" t="s">
        <v>19417</v>
      </c>
      <c r="N716" s="2" t="s">
        <v>19415</v>
      </c>
      <c r="O716" s="2">
        <v>7865</v>
      </c>
      <c r="P716" s="2" t="s">
        <v>19418</v>
      </c>
      <c r="Q716" s="2" t="s">
        <v>1239</v>
      </c>
    </row>
    <row r="717" spans="1:17" hidden="1" x14ac:dyDescent="0.25">
      <c r="A717" t="s">
        <v>19419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19420</v>
      </c>
      <c r="M717" s="2" t="s">
        <v>19421</v>
      </c>
      <c r="N717" s="2" t="s">
        <v>19419</v>
      </c>
      <c r="O717" s="2">
        <v>8597</v>
      </c>
      <c r="P717" s="2" t="s">
        <v>19422</v>
      </c>
      <c r="Q717" s="2" t="s">
        <v>296</v>
      </c>
    </row>
    <row r="718" spans="1:17" x14ac:dyDescent="0.25">
      <c r="A718" t="s">
        <v>19423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19424</v>
      </c>
      <c r="M718" s="2" t="s">
        <v>19425</v>
      </c>
      <c r="N718" s="2" t="s">
        <v>19423</v>
      </c>
      <c r="O718" s="2">
        <v>8873</v>
      </c>
      <c r="P718" s="2" t="s">
        <v>19426</v>
      </c>
      <c r="Q718" s="2" t="s">
        <v>1437</v>
      </c>
    </row>
    <row r="719" spans="1:17" hidden="1" x14ac:dyDescent="0.25">
      <c r="A719" t="s">
        <v>19427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19428</v>
      </c>
      <c r="M719" s="2" t="s">
        <v>19429</v>
      </c>
      <c r="N719" s="2" t="s">
        <v>19427</v>
      </c>
      <c r="O719" s="2">
        <v>7867</v>
      </c>
      <c r="P719" s="2" t="s">
        <v>19430</v>
      </c>
      <c r="Q719" s="2" t="s">
        <v>856</v>
      </c>
    </row>
    <row r="720" spans="1:17" hidden="1" x14ac:dyDescent="0.25">
      <c r="A720" t="s">
        <v>19431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19431</v>
      </c>
      <c r="O720" s="2">
        <v>9170</v>
      </c>
      <c r="P720" s="2" t="s">
        <v>19432</v>
      </c>
      <c r="Q720" s="2" t="s">
        <v>960</v>
      </c>
    </row>
    <row r="721" spans="1:17" x14ac:dyDescent="0.25">
      <c r="A721" t="s">
        <v>19433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19434</v>
      </c>
      <c r="M721" s="2" t="s">
        <v>19435</v>
      </c>
      <c r="N721" s="2" t="s">
        <v>19433</v>
      </c>
      <c r="O721" s="2">
        <v>7951</v>
      </c>
      <c r="P721" s="2" t="s">
        <v>19436</v>
      </c>
      <c r="Q721" s="2" t="s">
        <v>2309</v>
      </c>
    </row>
    <row r="722" spans="1:17" hidden="1" x14ac:dyDescent="0.25">
      <c r="A722" t="s">
        <v>19437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19438</v>
      </c>
      <c r="M722" s="2" t="s">
        <v>19439</v>
      </c>
      <c r="N722" s="2" t="s">
        <v>19437</v>
      </c>
      <c r="O722" s="2">
        <v>7481</v>
      </c>
      <c r="P722" s="2" t="s">
        <v>19440</v>
      </c>
      <c r="Q722" s="2" t="s">
        <v>1187</v>
      </c>
    </row>
    <row r="723" spans="1:17" hidden="1" x14ac:dyDescent="0.25">
      <c r="A723" t="s">
        <v>19441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19442</v>
      </c>
      <c r="N723" s="2" t="s">
        <v>19441</v>
      </c>
      <c r="O723" s="2">
        <v>8772</v>
      </c>
      <c r="P723" s="2" t="s">
        <v>19443</v>
      </c>
      <c r="Q723" s="2" t="s">
        <v>1156</v>
      </c>
    </row>
    <row r="724" spans="1:17" hidden="1" x14ac:dyDescent="0.25">
      <c r="A724" t="s">
        <v>19444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19445</v>
      </c>
      <c r="M724" s="2" t="s">
        <v>19446</v>
      </c>
      <c r="N724" s="2" t="s">
        <v>19444</v>
      </c>
      <c r="O724" s="2">
        <v>8116</v>
      </c>
      <c r="P724" s="2" t="s">
        <v>19447</v>
      </c>
      <c r="Q724" s="2" t="s">
        <v>801</v>
      </c>
    </row>
    <row r="725" spans="1:17" hidden="1" x14ac:dyDescent="0.25">
      <c r="A725" t="s">
        <v>19448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19449</v>
      </c>
      <c r="M725" s="2" t="s">
        <v>19450</v>
      </c>
      <c r="N725" s="2" t="s">
        <v>19448</v>
      </c>
      <c r="O725" s="2">
        <v>7063</v>
      </c>
      <c r="P725" s="2" t="s">
        <v>19451</v>
      </c>
      <c r="Q725" s="2" t="s">
        <v>1196</v>
      </c>
    </row>
    <row r="726" spans="1:17" x14ac:dyDescent="0.25">
      <c r="A726" t="s">
        <v>19452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19452</v>
      </c>
      <c r="O726" s="2">
        <v>9221</v>
      </c>
      <c r="P726" s="2" t="s">
        <v>19453</v>
      </c>
      <c r="Q726" s="2" t="s">
        <v>2318</v>
      </c>
    </row>
    <row r="727" spans="1:17" hidden="1" x14ac:dyDescent="0.25">
      <c r="A727" t="s">
        <v>19454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19455</v>
      </c>
      <c r="N727" s="2" t="s">
        <v>19454</v>
      </c>
      <c r="O727" s="2">
        <v>8633</v>
      </c>
      <c r="P727" s="2" t="s">
        <v>19456</v>
      </c>
      <c r="Q727" s="2" t="s">
        <v>1248</v>
      </c>
    </row>
    <row r="728" spans="1:17" x14ac:dyDescent="0.25">
      <c r="A728" t="s">
        <v>19457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19458</v>
      </c>
      <c r="M728" s="2" t="s">
        <v>19459</v>
      </c>
      <c r="N728" s="2" t="s">
        <v>19457</v>
      </c>
      <c r="O728" s="2">
        <v>8002</v>
      </c>
      <c r="P728" s="2" t="s">
        <v>19460</v>
      </c>
      <c r="Q728" s="2" t="s">
        <v>1430</v>
      </c>
    </row>
    <row r="729" spans="1:17" hidden="1" x14ac:dyDescent="0.25">
      <c r="A729" t="s">
        <v>19461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19462</v>
      </c>
      <c r="M729" s="2" t="s">
        <v>19463</v>
      </c>
      <c r="N729" s="2" t="s">
        <v>19461</v>
      </c>
      <c r="O729" s="2">
        <v>7562</v>
      </c>
      <c r="P729" s="2" t="s">
        <v>19464</v>
      </c>
      <c r="Q729" s="2" t="s">
        <v>1060</v>
      </c>
    </row>
    <row r="730" spans="1:17" x14ac:dyDescent="0.25">
      <c r="A730" t="s">
        <v>19465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19466</v>
      </c>
      <c r="M730" s="2" t="s">
        <v>19467</v>
      </c>
      <c r="N730" s="2" t="s">
        <v>19465</v>
      </c>
      <c r="O730" s="2">
        <v>8270</v>
      </c>
      <c r="P730" s="2" t="s">
        <v>19468</v>
      </c>
      <c r="Q730" s="2" t="s">
        <v>2378</v>
      </c>
    </row>
    <row r="731" spans="1:17" x14ac:dyDescent="0.25">
      <c r="A731" t="s">
        <v>19469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19470</v>
      </c>
      <c r="M731" s="2" t="s">
        <v>19471</v>
      </c>
      <c r="N731" s="2" t="s">
        <v>19469</v>
      </c>
      <c r="O731" s="2">
        <v>7507</v>
      </c>
      <c r="P731" s="2" t="s">
        <v>19472</v>
      </c>
      <c r="Q731" s="2" t="s">
        <v>16664</v>
      </c>
    </row>
    <row r="732" spans="1:17" hidden="1" x14ac:dyDescent="0.25">
      <c r="A732" t="s">
        <v>19473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19474</v>
      </c>
      <c r="M732" s="2" t="s">
        <v>19475</v>
      </c>
      <c r="N732" s="2" t="s">
        <v>19473</v>
      </c>
      <c r="O732" s="2">
        <v>8082</v>
      </c>
      <c r="P732" s="2" t="s">
        <v>19476</v>
      </c>
      <c r="Q732" s="2" t="s">
        <v>1113</v>
      </c>
    </row>
    <row r="733" spans="1:17" x14ac:dyDescent="0.25">
      <c r="A733" t="s">
        <v>19477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19478</v>
      </c>
      <c r="M733" s="2" t="s">
        <v>19479</v>
      </c>
      <c r="N733" s="2" t="s">
        <v>19477</v>
      </c>
      <c r="O733" s="2">
        <v>8369</v>
      </c>
      <c r="P733" s="2" t="s">
        <v>19480</v>
      </c>
      <c r="Q733" s="2" t="s">
        <v>1373</v>
      </c>
    </row>
    <row r="734" spans="1:17" hidden="1" x14ac:dyDescent="0.25">
      <c r="A734" t="s">
        <v>19481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19482</v>
      </c>
      <c r="N734" s="2" t="s">
        <v>19481</v>
      </c>
      <c r="O734" s="2">
        <v>8685</v>
      </c>
      <c r="P734" s="2" t="s">
        <v>19483</v>
      </c>
      <c r="Q734" s="2" t="s">
        <v>1124</v>
      </c>
    </row>
    <row r="735" spans="1:17" x14ac:dyDescent="0.25">
      <c r="A735" t="s">
        <v>19484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19485</v>
      </c>
      <c r="M735" s="2" t="s">
        <v>19486</v>
      </c>
      <c r="N735" s="2" t="s">
        <v>19484</v>
      </c>
      <c r="O735" s="2">
        <v>7728</v>
      </c>
      <c r="P735" s="2" t="s">
        <v>19487</v>
      </c>
      <c r="Q735" s="2" t="s">
        <v>2353</v>
      </c>
    </row>
    <row r="736" spans="1:17" x14ac:dyDescent="0.25">
      <c r="A736" t="s">
        <v>19488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19489</v>
      </c>
      <c r="M736" s="2" t="s">
        <v>19490</v>
      </c>
      <c r="N736" s="2" t="s">
        <v>19488</v>
      </c>
      <c r="O736" s="2">
        <v>7801</v>
      </c>
      <c r="P736" s="2" t="s">
        <v>19491</v>
      </c>
      <c r="Q736" s="2" t="s">
        <v>2588</v>
      </c>
    </row>
    <row r="737" spans="1:17" hidden="1" x14ac:dyDescent="0.25">
      <c r="A737" t="s">
        <v>19492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19493</v>
      </c>
      <c r="M737" s="2" t="s">
        <v>19494</v>
      </c>
      <c r="N737" s="2" t="s">
        <v>19492</v>
      </c>
      <c r="O737" s="2">
        <v>7862</v>
      </c>
      <c r="P737" s="2" t="s">
        <v>19495</v>
      </c>
      <c r="Q737" s="2" t="s">
        <v>1207</v>
      </c>
    </row>
    <row r="738" spans="1:17" hidden="1" x14ac:dyDescent="0.25">
      <c r="A738" t="s">
        <v>19496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19493</v>
      </c>
      <c r="M738" s="2" t="s">
        <v>19497</v>
      </c>
      <c r="N738" s="2" t="s">
        <v>19496</v>
      </c>
      <c r="O738" s="2">
        <v>8314</v>
      </c>
      <c r="P738" s="2" t="s">
        <v>19498</v>
      </c>
      <c r="Q738" s="2" t="s">
        <v>1071</v>
      </c>
    </row>
    <row r="739" spans="1:17" hidden="1" x14ac:dyDescent="0.25">
      <c r="A739" t="s">
        <v>19499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19500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19501</v>
      </c>
      <c r="M740" s="2" t="s">
        <v>19502</v>
      </c>
      <c r="N740" s="2" t="s">
        <v>19500</v>
      </c>
      <c r="O740" s="2">
        <v>6864</v>
      </c>
      <c r="P740" s="2" t="s">
        <v>19503</v>
      </c>
      <c r="Q740" s="2" t="s">
        <v>1536</v>
      </c>
    </row>
    <row r="741" spans="1:17" hidden="1" x14ac:dyDescent="0.25">
      <c r="A741" t="s">
        <v>19504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19504</v>
      </c>
      <c r="O741" s="2">
        <v>8859</v>
      </c>
      <c r="P741" s="2" t="s">
        <v>19505</v>
      </c>
      <c r="Q741" s="2" t="s">
        <v>1193</v>
      </c>
    </row>
    <row r="742" spans="1:17" hidden="1" x14ac:dyDescent="0.25">
      <c r="A742" t="s">
        <v>19506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19507</v>
      </c>
      <c r="M742" s="2" t="s">
        <v>19508</v>
      </c>
      <c r="N742" s="2" t="s">
        <v>19506</v>
      </c>
      <c r="O742" s="2">
        <v>6610</v>
      </c>
      <c r="P742" s="2" t="s">
        <v>19509</v>
      </c>
      <c r="Q742" s="2" t="s">
        <v>193</v>
      </c>
    </row>
    <row r="743" spans="1:17" hidden="1" x14ac:dyDescent="0.25">
      <c r="A743" t="s">
        <v>20882</v>
      </c>
      <c r="B743" t="s">
        <v>19510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19511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19512</v>
      </c>
      <c r="M744" s="2" t="s">
        <v>19513</v>
      </c>
      <c r="N744" s="2" t="s">
        <v>19511</v>
      </c>
      <c r="O744" s="2">
        <v>7754</v>
      </c>
      <c r="P744" s="2" t="s">
        <v>19514</v>
      </c>
      <c r="Q744" s="2" t="s">
        <v>1284</v>
      </c>
    </row>
    <row r="745" spans="1:17" x14ac:dyDescent="0.25">
      <c r="A745" t="s">
        <v>19515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19516</v>
      </c>
      <c r="M745" s="2" t="s">
        <v>19517</v>
      </c>
      <c r="N745" s="2" t="s">
        <v>19515</v>
      </c>
      <c r="O745" s="2">
        <v>7508</v>
      </c>
      <c r="P745" s="2" t="s">
        <v>19518</v>
      </c>
      <c r="Q745" s="2" t="s">
        <v>1552</v>
      </c>
    </row>
    <row r="746" spans="1:17" x14ac:dyDescent="0.25">
      <c r="A746" t="s">
        <v>19519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19520</v>
      </c>
      <c r="M746" s="2" t="s">
        <v>19521</v>
      </c>
      <c r="N746" s="2" t="s">
        <v>19519</v>
      </c>
      <c r="O746" s="2">
        <v>6205</v>
      </c>
      <c r="P746" s="2" t="s">
        <v>19522</v>
      </c>
      <c r="Q746" s="2" t="s">
        <v>1381</v>
      </c>
    </row>
    <row r="747" spans="1:17" hidden="1" x14ac:dyDescent="0.25">
      <c r="A747" t="s">
        <v>19523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19524</v>
      </c>
      <c r="N747" s="2" t="s">
        <v>19523</v>
      </c>
      <c r="O747" s="2">
        <v>8742</v>
      </c>
      <c r="P747" s="2" t="s">
        <v>19525</v>
      </c>
      <c r="Q747" s="2" t="s">
        <v>1022</v>
      </c>
    </row>
    <row r="748" spans="1:17" hidden="1" x14ac:dyDescent="0.25">
      <c r="A748" t="s">
        <v>19526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19527</v>
      </c>
      <c r="Q748" s="2" t="s">
        <v>761</v>
      </c>
    </row>
    <row r="749" spans="1:17" hidden="1" x14ac:dyDescent="0.25">
      <c r="A749" t="s">
        <v>19528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19528</v>
      </c>
      <c r="O749" s="2">
        <v>9287</v>
      </c>
      <c r="P749" s="2" t="s">
        <v>19529</v>
      </c>
      <c r="Q749" s="2" t="s">
        <v>908</v>
      </c>
    </row>
    <row r="750" spans="1:17" hidden="1" x14ac:dyDescent="0.25">
      <c r="A750" t="s">
        <v>19530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19531</v>
      </c>
      <c r="M750" s="2" t="s">
        <v>19532</v>
      </c>
      <c r="N750" s="2" t="s">
        <v>19530</v>
      </c>
      <c r="O750" s="2">
        <v>8592</v>
      </c>
      <c r="P750" s="2" t="s">
        <v>19533</v>
      </c>
      <c r="Q750" s="2" t="s">
        <v>1120</v>
      </c>
    </row>
    <row r="751" spans="1:17" x14ac:dyDescent="0.25">
      <c r="A751" t="s">
        <v>19534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19535</v>
      </c>
      <c r="M751" s="2" t="s">
        <v>19536</v>
      </c>
      <c r="N751" s="2" t="s">
        <v>19534</v>
      </c>
      <c r="O751" s="2">
        <v>7792</v>
      </c>
      <c r="P751" s="2" t="s">
        <v>19537</v>
      </c>
      <c r="Q751" s="2" t="s">
        <v>2607</v>
      </c>
    </row>
    <row r="752" spans="1:17" x14ac:dyDescent="0.25">
      <c r="A752" t="s">
        <v>19538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19539</v>
      </c>
      <c r="M752" s="2" t="s">
        <v>19540</v>
      </c>
      <c r="N752" s="2" t="s">
        <v>19538</v>
      </c>
      <c r="O752" s="2">
        <v>8942</v>
      </c>
      <c r="P752" s="2" t="s">
        <v>19541</v>
      </c>
      <c r="Q752" s="2" t="s">
        <v>2542</v>
      </c>
    </row>
    <row r="753" spans="1:17" hidden="1" x14ac:dyDescent="0.25">
      <c r="A753" t="s">
        <v>19542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19543</v>
      </c>
      <c r="N753" s="2" t="s">
        <v>19542</v>
      </c>
      <c r="O753" s="2">
        <v>8808</v>
      </c>
      <c r="P753" s="2" t="s">
        <v>19544</v>
      </c>
      <c r="Q753" s="2" t="s">
        <v>221</v>
      </c>
    </row>
    <row r="754" spans="1:17" x14ac:dyDescent="0.25">
      <c r="A754" t="s">
        <v>19545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19546</v>
      </c>
      <c r="M754" s="2" t="s">
        <v>19547</v>
      </c>
      <c r="N754" s="2" t="s">
        <v>19545</v>
      </c>
      <c r="O754" s="2">
        <v>7915</v>
      </c>
      <c r="P754" s="2" t="s">
        <v>19548</v>
      </c>
      <c r="Q754" s="2" t="s">
        <v>1506</v>
      </c>
    </row>
    <row r="755" spans="1:17" x14ac:dyDescent="0.25">
      <c r="A755" t="s">
        <v>19549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19550</v>
      </c>
      <c r="L755" s="2" t="s">
        <v>19551</v>
      </c>
      <c r="M755" s="2" t="s">
        <v>19552</v>
      </c>
      <c r="N755" s="2" t="s">
        <v>19549</v>
      </c>
      <c r="O755" s="2">
        <v>8333</v>
      </c>
      <c r="P755" s="2" t="s">
        <v>19553</v>
      </c>
      <c r="Q755" s="2" t="s">
        <v>1447</v>
      </c>
    </row>
    <row r="756" spans="1:17" hidden="1" x14ac:dyDescent="0.25">
      <c r="A756" t="s">
        <v>19554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19554</v>
      </c>
      <c r="O756" s="2">
        <v>9152</v>
      </c>
      <c r="P756" s="2" t="s">
        <v>19555</v>
      </c>
      <c r="Q756" s="2" t="s">
        <v>869</v>
      </c>
    </row>
    <row r="757" spans="1:17" hidden="1" x14ac:dyDescent="0.25">
      <c r="A757" t="s">
        <v>19556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19557</v>
      </c>
      <c r="M757" s="2" t="s">
        <v>19558</v>
      </c>
      <c r="N757" s="2" t="s">
        <v>19556</v>
      </c>
      <c r="O757" s="2">
        <v>6968</v>
      </c>
      <c r="P757" s="2" t="s">
        <v>19559</v>
      </c>
      <c r="Q757" s="2" t="s">
        <v>50</v>
      </c>
    </row>
    <row r="758" spans="1:17" hidden="1" x14ac:dyDescent="0.25">
      <c r="A758" t="s">
        <v>19560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hidden="1" x14ac:dyDescent="0.25">
      <c r="A759" t="s">
        <v>19561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19562</v>
      </c>
      <c r="M759" s="2" t="s">
        <v>19563</v>
      </c>
      <c r="N759" s="2" t="s">
        <v>19561</v>
      </c>
      <c r="O759" s="2">
        <v>8168</v>
      </c>
      <c r="P759" s="2" t="s">
        <v>19564</v>
      </c>
      <c r="Q759" s="2" t="s">
        <v>794</v>
      </c>
    </row>
    <row r="760" spans="1:17" hidden="1" x14ac:dyDescent="0.25">
      <c r="A760" t="s">
        <v>19565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19566</v>
      </c>
      <c r="M760" s="2" t="s">
        <v>19567</v>
      </c>
      <c r="N760" s="2" t="s">
        <v>19565</v>
      </c>
      <c r="O760" s="2">
        <v>7176</v>
      </c>
      <c r="P760" s="2" t="s">
        <v>19568</v>
      </c>
      <c r="Q760" s="2" t="s">
        <v>875</v>
      </c>
    </row>
    <row r="761" spans="1:17" x14ac:dyDescent="0.25">
      <c r="A761" t="s">
        <v>19569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19570</v>
      </c>
      <c r="M761" s="2" t="s">
        <v>19571</v>
      </c>
      <c r="N761" s="2" t="s">
        <v>19569</v>
      </c>
      <c r="O761" s="2">
        <v>8901</v>
      </c>
      <c r="P761" s="2" t="s">
        <v>19572</v>
      </c>
      <c r="Q761" s="2" t="s">
        <v>2111</v>
      </c>
    </row>
    <row r="762" spans="1:17" x14ac:dyDescent="0.25">
      <c r="A762" t="s">
        <v>19573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19574</v>
      </c>
      <c r="M762" s="2" t="s">
        <v>19575</v>
      </c>
      <c r="N762" s="2" t="s">
        <v>19573</v>
      </c>
      <c r="O762" s="2">
        <v>7720</v>
      </c>
      <c r="P762" s="2" t="s">
        <v>19576</v>
      </c>
      <c r="Q762" s="2" t="s">
        <v>1451</v>
      </c>
    </row>
    <row r="763" spans="1:17" x14ac:dyDescent="0.25">
      <c r="A763" t="s">
        <v>19577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19578</v>
      </c>
      <c r="M763" s="2" t="s">
        <v>19579</v>
      </c>
      <c r="N763" s="2" t="s">
        <v>19577</v>
      </c>
      <c r="O763" s="2">
        <v>8704</v>
      </c>
      <c r="P763" s="2" t="s">
        <v>19580</v>
      </c>
      <c r="Q763" s="2" t="s">
        <v>2470</v>
      </c>
    </row>
    <row r="764" spans="1:17" x14ac:dyDescent="0.25">
      <c r="A764" t="s">
        <v>19581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19582</v>
      </c>
      <c r="M764" s="2" t="s">
        <v>19583</v>
      </c>
      <c r="N764" s="2" t="s">
        <v>19581</v>
      </c>
      <c r="O764" s="2">
        <v>8540</v>
      </c>
      <c r="P764" s="2" t="s">
        <v>19584</v>
      </c>
      <c r="Q764" s="2" t="s">
        <v>1510</v>
      </c>
    </row>
    <row r="765" spans="1:17" hidden="1" x14ac:dyDescent="0.25">
      <c r="A765" t="s">
        <v>19585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19585</v>
      </c>
      <c r="O765" s="2">
        <v>8876</v>
      </c>
      <c r="P765" s="2" t="s">
        <v>19586</v>
      </c>
      <c r="Q765" s="2" t="s">
        <v>663</v>
      </c>
    </row>
    <row r="766" spans="1:17" x14ac:dyDescent="0.25">
      <c r="A766" t="s">
        <v>19587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19588</v>
      </c>
      <c r="M766" s="2" t="s">
        <v>19589</v>
      </c>
      <c r="N766" s="2" t="s">
        <v>19587</v>
      </c>
      <c r="O766" s="2">
        <v>8728</v>
      </c>
      <c r="P766" s="2" t="s">
        <v>19590</v>
      </c>
      <c r="Q766" s="2" t="s">
        <v>1513</v>
      </c>
    </row>
    <row r="767" spans="1:17" hidden="1" x14ac:dyDescent="0.25">
      <c r="A767" t="s">
        <v>19591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19592</v>
      </c>
      <c r="M767" s="2" t="s">
        <v>19593</v>
      </c>
      <c r="N767" s="2" t="s">
        <v>19591</v>
      </c>
      <c r="O767" s="2">
        <v>8789</v>
      </c>
      <c r="P767" s="2" t="s">
        <v>19594</v>
      </c>
      <c r="Q767" s="2" t="s">
        <v>679</v>
      </c>
    </row>
    <row r="768" spans="1:17" x14ac:dyDescent="0.25">
      <c r="A768" t="s">
        <v>19595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19596</v>
      </c>
      <c r="M768" s="2" t="s">
        <v>19597</v>
      </c>
      <c r="N768" s="2" t="s">
        <v>19595</v>
      </c>
      <c r="O768" s="2">
        <v>8207</v>
      </c>
      <c r="P768" s="2" t="s">
        <v>19598</v>
      </c>
      <c r="Q768" s="2" t="s">
        <v>1383</v>
      </c>
    </row>
    <row r="769" spans="1:17" x14ac:dyDescent="0.25">
      <c r="A769" t="s">
        <v>19599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19600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19601</v>
      </c>
      <c r="M769" s="4" t="s">
        <v>16941</v>
      </c>
      <c r="N769" s="2" t="s">
        <v>19599</v>
      </c>
      <c r="O769" s="2">
        <v>9310</v>
      </c>
      <c r="P769" s="2" t="s">
        <v>19602</v>
      </c>
      <c r="Q769" s="2" t="s">
        <v>2039</v>
      </c>
    </row>
    <row r="770" spans="1:17" x14ac:dyDescent="0.25">
      <c r="A770" t="s">
        <v>19603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19604</v>
      </c>
      <c r="M770" s="2" t="s">
        <v>19605</v>
      </c>
      <c r="N770" s="2" t="s">
        <v>19603</v>
      </c>
      <c r="O770" s="2">
        <v>7837</v>
      </c>
      <c r="P770" s="2" t="s">
        <v>19606</v>
      </c>
      <c r="Q770" s="2" t="s">
        <v>1369</v>
      </c>
    </row>
    <row r="771" spans="1:17" x14ac:dyDescent="0.25">
      <c r="A771" t="s">
        <v>19607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19608</v>
      </c>
      <c r="M771" s="2" t="s">
        <v>19609</v>
      </c>
      <c r="N771" s="2" t="s">
        <v>19607</v>
      </c>
      <c r="O771" s="2">
        <v>8743</v>
      </c>
      <c r="P771" s="2" t="s">
        <v>19610</v>
      </c>
      <c r="Q771" s="2" t="s">
        <v>1441</v>
      </c>
    </row>
    <row r="772" spans="1:17" x14ac:dyDescent="0.25">
      <c r="A772" t="s">
        <v>19611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19612</v>
      </c>
      <c r="M772" s="2" t="s">
        <v>19613</v>
      </c>
      <c r="N772" s="2" t="s">
        <v>19611</v>
      </c>
      <c r="O772" s="2">
        <v>5127</v>
      </c>
      <c r="P772" s="2" t="s">
        <v>19614</v>
      </c>
      <c r="Q772" s="2" t="s">
        <v>2601</v>
      </c>
    </row>
    <row r="773" spans="1:17" x14ac:dyDescent="0.25">
      <c r="A773" t="s">
        <v>19615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19616</v>
      </c>
      <c r="N773" s="2" t="s">
        <v>19615</v>
      </c>
      <c r="O773" s="2">
        <v>8980</v>
      </c>
      <c r="P773" s="2" t="s">
        <v>19617</v>
      </c>
      <c r="Q773" s="2" t="s">
        <v>2211</v>
      </c>
    </row>
    <row r="774" spans="1:17" hidden="1" x14ac:dyDescent="0.25">
      <c r="A774" t="s">
        <v>19618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19619</v>
      </c>
      <c r="M774" s="2" t="s">
        <v>19620</v>
      </c>
      <c r="N774" s="2" t="s">
        <v>19618</v>
      </c>
      <c r="O774" s="2">
        <v>7028</v>
      </c>
      <c r="P774" s="2" t="s">
        <v>19621</v>
      </c>
      <c r="Q774" s="2" t="s">
        <v>995</v>
      </c>
    </row>
    <row r="775" spans="1:17" hidden="1" x14ac:dyDescent="0.25">
      <c r="A775" t="s">
        <v>19622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19622</v>
      </c>
      <c r="O775" s="2">
        <v>9254</v>
      </c>
      <c r="P775" s="2" t="s">
        <v>19623</v>
      </c>
      <c r="Q775" s="2" t="s">
        <v>1194</v>
      </c>
    </row>
    <row r="776" spans="1:17" x14ac:dyDescent="0.25">
      <c r="A776" t="s">
        <v>19624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19625</v>
      </c>
      <c r="M776" s="2" t="s">
        <v>19626</v>
      </c>
      <c r="N776" s="2" t="s">
        <v>19624</v>
      </c>
      <c r="O776" s="2">
        <v>8703</v>
      </c>
      <c r="P776" s="2" t="s">
        <v>19627</v>
      </c>
      <c r="Q776" s="2" t="s">
        <v>2122</v>
      </c>
    </row>
    <row r="777" spans="1:17" hidden="1" x14ac:dyDescent="0.25">
      <c r="A777" t="s">
        <v>19628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19629</v>
      </c>
      <c r="M777" s="2" t="s">
        <v>19630</v>
      </c>
      <c r="N777" s="2" t="s">
        <v>19628</v>
      </c>
      <c r="O777" s="2">
        <v>7424</v>
      </c>
      <c r="P777" s="2" t="s">
        <v>19631</v>
      </c>
      <c r="Q777" s="2" t="s">
        <v>236</v>
      </c>
    </row>
    <row r="778" spans="1:17" hidden="1" x14ac:dyDescent="0.25">
      <c r="A778" t="s">
        <v>19632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19632</v>
      </c>
      <c r="O778" s="2">
        <v>9313</v>
      </c>
      <c r="P778" s="2" t="s">
        <v>19633</v>
      </c>
      <c r="Q778" s="2" t="s">
        <v>815</v>
      </c>
    </row>
    <row r="779" spans="1:17" hidden="1" x14ac:dyDescent="0.25">
      <c r="A779" t="s">
        <v>19634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19635</v>
      </c>
      <c r="M779" s="2" t="s">
        <v>19636</v>
      </c>
      <c r="N779" s="2" t="s">
        <v>19634</v>
      </c>
      <c r="O779" s="2">
        <v>5909</v>
      </c>
      <c r="P779" s="2" t="s">
        <v>19637</v>
      </c>
      <c r="Q779" s="2" t="s">
        <v>1303</v>
      </c>
    </row>
    <row r="780" spans="1:17" x14ac:dyDescent="0.25">
      <c r="A780" t="s">
        <v>19638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19639</v>
      </c>
      <c r="M780" s="2" t="s">
        <v>19640</v>
      </c>
      <c r="N780" s="2" t="s">
        <v>19638</v>
      </c>
      <c r="O780" s="2">
        <v>6646</v>
      </c>
      <c r="P780" s="2" t="s">
        <v>19641</v>
      </c>
      <c r="Q780" s="2" t="s">
        <v>2477</v>
      </c>
    </row>
    <row r="781" spans="1:17" x14ac:dyDescent="0.25">
      <c r="A781" t="s">
        <v>19642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19643</v>
      </c>
      <c r="M781" s="2" t="s">
        <v>19644</v>
      </c>
      <c r="N781" s="2" t="s">
        <v>19642</v>
      </c>
      <c r="O781" s="2">
        <v>8736</v>
      </c>
      <c r="P781" s="2" t="s">
        <v>19645</v>
      </c>
      <c r="Q781" s="2" t="s">
        <v>2457</v>
      </c>
    </row>
    <row r="782" spans="1:17" x14ac:dyDescent="0.25">
      <c r="A782" t="s">
        <v>19646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19647</v>
      </c>
      <c r="M782" s="2" t="s">
        <v>19648</v>
      </c>
      <c r="N782" s="2" t="s">
        <v>19646</v>
      </c>
      <c r="O782" s="2">
        <v>8371</v>
      </c>
      <c r="P782" s="2" t="s">
        <v>19649</v>
      </c>
      <c r="Q782" s="2" t="s">
        <v>1979</v>
      </c>
    </row>
    <row r="783" spans="1:17" hidden="1" x14ac:dyDescent="0.25">
      <c r="A783" t="s">
        <v>19650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19651</v>
      </c>
      <c r="M783" s="2" t="s">
        <v>19652</v>
      </c>
      <c r="N783" s="2" t="s">
        <v>19650</v>
      </c>
      <c r="O783" s="2">
        <v>6639</v>
      </c>
      <c r="P783" s="2" t="s">
        <v>19653</v>
      </c>
      <c r="Q783" s="2" t="s">
        <v>951</v>
      </c>
    </row>
    <row r="784" spans="1:17" x14ac:dyDescent="0.25">
      <c r="A784" t="s">
        <v>19654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19655</v>
      </c>
      <c r="M784" s="2" t="s">
        <v>19656</v>
      </c>
      <c r="N784" s="2" t="s">
        <v>19654</v>
      </c>
      <c r="O784" s="2">
        <v>7936</v>
      </c>
      <c r="P784" s="2" t="s">
        <v>19657</v>
      </c>
      <c r="Q784" s="2" t="s">
        <v>151</v>
      </c>
    </row>
    <row r="785" spans="1:17" hidden="1" x14ac:dyDescent="0.25">
      <c r="A785" t="s">
        <v>19658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19659</v>
      </c>
      <c r="N785" s="2" t="s">
        <v>19658</v>
      </c>
      <c r="O785" s="2">
        <v>9067</v>
      </c>
      <c r="P785" s="2" t="s">
        <v>19660</v>
      </c>
      <c r="Q785" s="2" t="s">
        <v>1018</v>
      </c>
    </row>
    <row r="786" spans="1:17" hidden="1" x14ac:dyDescent="0.25">
      <c r="A786" t="s">
        <v>19661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19662</v>
      </c>
      <c r="M786" s="2" t="s">
        <v>19663</v>
      </c>
      <c r="N786" s="2" t="s">
        <v>19661</v>
      </c>
      <c r="O786" s="2">
        <v>7717</v>
      </c>
      <c r="P786" s="2" t="s">
        <v>19664</v>
      </c>
      <c r="Q786" s="2" t="s">
        <v>1055</v>
      </c>
    </row>
    <row r="787" spans="1:17" x14ac:dyDescent="0.25">
      <c r="A787" t="s">
        <v>19665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19666</v>
      </c>
      <c r="M787" s="2" t="s">
        <v>19667</v>
      </c>
      <c r="N787" s="2" t="s">
        <v>19665</v>
      </c>
      <c r="O787" s="2">
        <v>7614</v>
      </c>
      <c r="P787" s="2" t="s">
        <v>19668</v>
      </c>
      <c r="Q787" s="2" t="s">
        <v>1353</v>
      </c>
    </row>
    <row r="788" spans="1:17" hidden="1" x14ac:dyDescent="0.25">
      <c r="A788" t="s">
        <v>19669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19670</v>
      </c>
      <c r="N788" s="2" t="s">
        <v>19669</v>
      </c>
      <c r="O788" s="2">
        <v>9005</v>
      </c>
      <c r="P788" s="2" t="s">
        <v>19671</v>
      </c>
      <c r="Q788" s="2" t="s">
        <v>150</v>
      </c>
    </row>
    <row r="789" spans="1:17" x14ac:dyDescent="0.25">
      <c r="A789" t="s">
        <v>19672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19673</v>
      </c>
      <c r="M789" s="2" t="s">
        <v>19674</v>
      </c>
      <c r="N789" s="2" t="s">
        <v>19672</v>
      </c>
      <c r="O789" s="2">
        <v>8414</v>
      </c>
      <c r="P789" s="2" t="s">
        <v>19675</v>
      </c>
      <c r="Q789" s="2" t="s">
        <v>1424</v>
      </c>
    </row>
    <row r="790" spans="1:17" hidden="1" x14ac:dyDescent="0.25">
      <c r="A790" t="s">
        <v>19676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19677</v>
      </c>
      <c r="N790" s="2" t="s">
        <v>19676</v>
      </c>
      <c r="O790" s="2">
        <v>9062</v>
      </c>
      <c r="P790" s="2" t="s">
        <v>19678</v>
      </c>
      <c r="Q790" s="2" t="s">
        <v>1035</v>
      </c>
    </row>
    <row r="791" spans="1:17" x14ac:dyDescent="0.25">
      <c r="A791" t="s">
        <v>19679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19680</v>
      </c>
      <c r="M791" s="2" t="s">
        <v>19681</v>
      </c>
      <c r="N791" s="2" t="s">
        <v>19679</v>
      </c>
      <c r="O791" s="2">
        <v>8338</v>
      </c>
      <c r="P791" s="2" t="s">
        <v>19682</v>
      </c>
      <c r="Q791" s="2" t="s">
        <v>1363</v>
      </c>
    </row>
    <row r="792" spans="1:17" hidden="1" x14ac:dyDescent="0.25">
      <c r="A792" t="s">
        <v>19683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19684</v>
      </c>
      <c r="M792" s="2" t="s">
        <v>19685</v>
      </c>
      <c r="N792" s="2" t="s">
        <v>19683</v>
      </c>
      <c r="O792" s="2">
        <v>8473</v>
      </c>
      <c r="P792" s="2" t="s">
        <v>19686</v>
      </c>
      <c r="Q792" s="2" t="s">
        <v>1085</v>
      </c>
    </row>
    <row r="793" spans="1:17" x14ac:dyDescent="0.25">
      <c r="A793" t="s">
        <v>19687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19688</v>
      </c>
      <c r="M793" s="2" t="s">
        <v>19689</v>
      </c>
      <c r="N793" s="2" t="s">
        <v>19687</v>
      </c>
      <c r="O793" s="2">
        <v>8069</v>
      </c>
      <c r="P793" s="2" t="s">
        <v>19690</v>
      </c>
      <c r="Q793" s="2" t="s">
        <v>2474</v>
      </c>
    </row>
    <row r="794" spans="1:17" hidden="1" x14ac:dyDescent="0.25">
      <c r="A794" t="s">
        <v>19691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19691</v>
      </c>
      <c r="O794" s="2">
        <v>9090</v>
      </c>
      <c r="P794" s="2" t="s">
        <v>19692</v>
      </c>
      <c r="Q794" s="2" t="s">
        <v>842</v>
      </c>
    </row>
    <row r="795" spans="1:17" x14ac:dyDescent="0.25">
      <c r="A795" t="s">
        <v>19693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19694</v>
      </c>
      <c r="M795" s="2" t="s">
        <v>19695</v>
      </c>
      <c r="N795" s="2" t="s">
        <v>19693</v>
      </c>
      <c r="O795" s="2">
        <v>7962</v>
      </c>
      <c r="P795" s="2" t="s">
        <v>19696</v>
      </c>
      <c r="Q795" s="2" t="s">
        <v>2590</v>
      </c>
    </row>
    <row r="796" spans="1:17" x14ac:dyDescent="0.25">
      <c r="A796" t="s">
        <v>19697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19698</v>
      </c>
      <c r="M796" s="2" t="s">
        <v>19699</v>
      </c>
      <c r="N796" s="2" t="s">
        <v>19697</v>
      </c>
      <c r="O796" s="2">
        <v>7782</v>
      </c>
      <c r="P796" s="2" t="s">
        <v>19700</v>
      </c>
      <c r="Q796" s="2" t="s">
        <v>2154</v>
      </c>
    </row>
    <row r="797" spans="1:17" x14ac:dyDescent="0.25">
      <c r="A797" t="s">
        <v>19701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19702</v>
      </c>
      <c r="M797" s="2" t="s">
        <v>19703</v>
      </c>
      <c r="N797" s="2" t="s">
        <v>19701</v>
      </c>
      <c r="O797" s="2">
        <v>8106</v>
      </c>
      <c r="P797" s="2" t="s">
        <v>19704</v>
      </c>
      <c r="Q797" s="2" t="s">
        <v>2490</v>
      </c>
    </row>
    <row r="798" spans="1:17" hidden="1" x14ac:dyDescent="0.25">
      <c r="A798" t="s">
        <v>19705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19706</v>
      </c>
      <c r="M798" s="2" t="s">
        <v>19707</v>
      </c>
      <c r="N798" s="2" t="s">
        <v>19705</v>
      </c>
      <c r="O798" s="2">
        <v>7089</v>
      </c>
      <c r="P798" s="2" t="s">
        <v>19708</v>
      </c>
      <c r="Q798" s="2" t="s">
        <v>149</v>
      </c>
    </row>
    <row r="799" spans="1:17" hidden="1" x14ac:dyDescent="0.25">
      <c r="A799" t="s">
        <v>19709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19710</v>
      </c>
      <c r="M799" s="2" t="s">
        <v>19711</v>
      </c>
      <c r="N799" s="2" t="s">
        <v>19709</v>
      </c>
      <c r="O799" s="2">
        <v>8467</v>
      </c>
      <c r="P799" s="2" t="s">
        <v>19712</v>
      </c>
      <c r="Q799" s="2" t="s">
        <v>1031</v>
      </c>
    </row>
    <row r="800" spans="1:17" x14ac:dyDescent="0.25">
      <c r="A800" t="s">
        <v>19713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19714</v>
      </c>
      <c r="Q800" s="2" t="s">
        <v>2254</v>
      </c>
    </row>
    <row r="801" spans="1:17" x14ac:dyDescent="0.25">
      <c r="A801" t="s">
        <v>19715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19715</v>
      </c>
      <c r="O801" s="2">
        <v>9039</v>
      </c>
      <c r="P801" s="2" t="s">
        <v>19716</v>
      </c>
      <c r="Q801" s="2" t="s">
        <v>1886</v>
      </c>
    </row>
    <row r="802" spans="1:17" hidden="1" x14ac:dyDescent="0.25">
      <c r="A802" t="s">
        <v>19717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19718</v>
      </c>
      <c r="M802" s="2" t="s">
        <v>19719</v>
      </c>
      <c r="N802" s="2" t="s">
        <v>19717</v>
      </c>
      <c r="O802" s="2">
        <v>8117</v>
      </c>
      <c r="P802" s="2" t="s">
        <v>19720</v>
      </c>
      <c r="Q802" s="2" t="s">
        <v>8625</v>
      </c>
    </row>
    <row r="803" spans="1:17" x14ac:dyDescent="0.25">
      <c r="A803" t="s">
        <v>19721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19722</v>
      </c>
      <c r="M803" s="2" t="s">
        <v>19723</v>
      </c>
      <c r="N803" s="2" t="s">
        <v>19721</v>
      </c>
      <c r="O803" s="2">
        <v>6872</v>
      </c>
      <c r="P803" s="2" t="s">
        <v>19724</v>
      </c>
      <c r="Q803" s="2" t="s">
        <v>1433</v>
      </c>
    </row>
    <row r="804" spans="1:17" hidden="1" x14ac:dyDescent="0.25">
      <c r="A804" t="s">
        <v>19725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19726</v>
      </c>
      <c r="M804" s="2" t="s">
        <v>19727</v>
      </c>
      <c r="N804" s="2" t="s">
        <v>19725</v>
      </c>
      <c r="O804" s="2">
        <v>7631</v>
      </c>
      <c r="P804" s="2" t="s">
        <v>19728</v>
      </c>
      <c r="Q804" s="2" t="s">
        <v>1271</v>
      </c>
    </row>
    <row r="805" spans="1:17" hidden="1" x14ac:dyDescent="0.25">
      <c r="A805" t="s">
        <v>19729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19730</v>
      </c>
      <c r="N805" s="2" t="s">
        <v>19729</v>
      </c>
      <c r="O805" s="2">
        <v>8908</v>
      </c>
      <c r="P805" s="2" t="s">
        <v>19731</v>
      </c>
      <c r="Q805" s="2" t="s">
        <v>327</v>
      </c>
    </row>
    <row r="806" spans="1:17" hidden="1" x14ac:dyDescent="0.25">
      <c r="A806" t="s">
        <v>19732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19732</v>
      </c>
      <c r="O806" s="2">
        <v>9276</v>
      </c>
      <c r="P806" s="2" t="s">
        <v>19733</v>
      </c>
      <c r="Q806" s="2" t="s">
        <v>354</v>
      </c>
    </row>
    <row r="807" spans="1:17" x14ac:dyDescent="0.25">
      <c r="A807" t="s">
        <v>19734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19735</v>
      </c>
      <c r="M807" s="2" t="s">
        <v>19736</v>
      </c>
      <c r="N807" s="2" t="s">
        <v>19734</v>
      </c>
      <c r="O807" s="2">
        <v>7807</v>
      </c>
      <c r="P807" s="2" t="s">
        <v>19737</v>
      </c>
      <c r="Q807" s="2" t="s">
        <v>2297</v>
      </c>
    </row>
    <row r="808" spans="1:17" hidden="1" x14ac:dyDescent="0.25">
      <c r="A808" t="s">
        <v>19738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19739</v>
      </c>
      <c r="M808" s="2" t="s">
        <v>19740</v>
      </c>
      <c r="N808" s="2" t="s">
        <v>19738</v>
      </c>
      <c r="O808" s="2">
        <v>7551</v>
      </c>
      <c r="P808" s="2" t="s">
        <v>19741</v>
      </c>
      <c r="Q808" s="2" t="s">
        <v>508</v>
      </c>
    </row>
    <row r="809" spans="1:17" hidden="1" x14ac:dyDescent="0.25">
      <c r="A809" t="s">
        <v>19742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19743</v>
      </c>
      <c r="M809" s="2" t="s">
        <v>19744</v>
      </c>
      <c r="N809" s="2" t="s">
        <v>19742</v>
      </c>
      <c r="O809" s="2">
        <v>6621</v>
      </c>
      <c r="P809" s="2" t="s">
        <v>19745</v>
      </c>
      <c r="Q809" s="2" t="s">
        <v>1235</v>
      </c>
    </row>
    <row r="810" spans="1:17" hidden="1" x14ac:dyDescent="0.25">
      <c r="A810" t="s">
        <v>19746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19747</v>
      </c>
      <c r="M810" s="2" t="s">
        <v>19748</v>
      </c>
      <c r="N810" s="2" t="s">
        <v>19746</v>
      </c>
      <c r="O810" s="2">
        <v>8441</v>
      </c>
      <c r="P810" s="2" t="s">
        <v>19749</v>
      </c>
      <c r="Q810" s="2" t="s">
        <v>172</v>
      </c>
    </row>
    <row r="811" spans="1:17" hidden="1" x14ac:dyDescent="0.25">
      <c r="A811" t="s">
        <v>19750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19751</v>
      </c>
      <c r="M811" s="2" t="s">
        <v>19752</v>
      </c>
      <c r="N811" s="2" t="s">
        <v>19750</v>
      </c>
      <c r="O811" s="2">
        <v>7963</v>
      </c>
      <c r="P811" s="2" t="s">
        <v>19753</v>
      </c>
      <c r="Q811" s="2" t="s">
        <v>1107</v>
      </c>
    </row>
    <row r="812" spans="1:17" hidden="1" x14ac:dyDescent="0.25">
      <c r="A812" t="s">
        <v>19754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19755</v>
      </c>
      <c r="M812" s="2" t="s">
        <v>19756</v>
      </c>
      <c r="N812" s="2" t="s">
        <v>19754</v>
      </c>
      <c r="O812" s="2">
        <v>8324</v>
      </c>
      <c r="P812" s="2" t="s">
        <v>19757</v>
      </c>
      <c r="Q812" s="2" t="s">
        <v>949</v>
      </c>
    </row>
    <row r="813" spans="1:17" hidden="1" x14ac:dyDescent="0.25">
      <c r="A813" t="s">
        <v>19758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19759</v>
      </c>
      <c r="M813" s="2" t="s">
        <v>19760</v>
      </c>
      <c r="N813" s="2" t="s">
        <v>19758</v>
      </c>
      <c r="O813" s="2">
        <v>7156</v>
      </c>
      <c r="P813" s="2" t="s">
        <v>19761</v>
      </c>
      <c r="Q813" s="2" t="s">
        <v>1023</v>
      </c>
    </row>
    <row r="814" spans="1:17" x14ac:dyDescent="0.25">
      <c r="A814" t="s">
        <v>19762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19759</v>
      </c>
      <c r="M814" s="2" t="s">
        <v>19763</v>
      </c>
      <c r="N814" s="2" t="s">
        <v>19762</v>
      </c>
      <c r="O814" s="2">
        <v>7553</v>
      </c>
      <c r="P814" s="2" t="s">
        <v>19764</v>
      </c>
      <c r="Q814" s="2" t="s">
        <v>2605</v>
      </c>
    </row>
    <row r="815" spans="1:17" x14ac:dyDescent="0.25">
      <c r="A815" t="s">
        <v>19765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19765</v>
      </c>
      <c r="O815" s="2">
        <v>9019</v>
      </c>
      <c r="P815" s="2" t="s">
        <v>19766</v>
      </c>
      <c r="Q815" s="2" t="s">
        <v>1457</v>
      </c>
    </row>
    <row r="816" spans="1:17" x14ac:dyDescent="0.25">
      <c r="A816" t="s">
        <v>19767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19768</v>
      </c>
      <c r="L816" s="2" t="s">
        <v>19769</v>
      </c>
      <c r="M816" s="2" t="s">
        <v>19770</v>
      </c>
      <c r="N816" s="2" t="s">
        <v>19767</v>
      </c>
      <c r="O816" s="2">
        <v>8425</v>
      </c>
      <c r="P816" s="2" t="s">
        <v>19771</v>
      </c>
      <c r="Q816" s="2" t="s">
        <v>2011</v>
      </c>
    </row>
    <row r="817" spans="1:17" x14ac:dyDescent="0.25">
      <c r="A817" t="s">
        <v>19772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19773</v>
      </c>
      <c r="M817" s="2" t="s">
        <v>19774</v>
      </c>
      <c r="N817" s="2" t="s">
        <v>19772</v>
      </c>
      <c r="O817" s="2">
        <v>8251</v>
      </c>
      <c r="P817" s="2" t="s">
        <v>19775</v>
      </c>
      <c r="Q817" s="2" t="s">
        <v>2556</v>
      </c>
    </row>
    <row r="818" spans="1:17" hidden="1" x14ac:dyDescent="0.25">
      <c r="A818" t="s">
        <v>19776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hidden="1" x14ac:dyDescent="0.25">
      <c r="A819" t="s">
        <v>19777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19777</v>
      </c>
      <c r="O819" s="2">
        <v>9213</v>
      </c>
      <c r="P819" s="2" t="s">
        <v>19778</v>
      </c>
      <c r="Q819" s="2" t="s">
        <v>94</v>
      </c>
    </row>
    <row r="820" spans="1:17" x14ac:dyDescent="0.25">
      <c r="A820" t="s">
        <v>19779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19780</v>
      </c>
      <c r="N820" s="2" t="s">
        <v>19779</v>
      </c>
      <c r="O820" s="2">
        <v>7882</v>
      </c>
      <c r="P820" s="2" t="s">
        <v>19781</v>
      </c>
      <c r="Q820" s="2" t="s">
        <v>244</v>
      </c>
    </row>
    <row r="821" spans="1:17" x14ac:dyDescent="0.25">
      <c r="A821" t="s">
        <v>19782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19783</v>
      </c>
      <c r="M821" s="2" t="s">
        <v>19784</v>
      </c>
      <c r="N821" s="2" t="s">
        <v>19782</v>
      </c>
      <c r="O821" s="2">
        <v>8902</v>
      </c>
      <c r="P821" s="2" t="s">
        <v>19785</v>
      </c>
      <c r="Q821" s="2" t="s">
        <v>2548</v>
      </c>
    </row>
    <row r="822" spans="1:17" x14ac:dyDescent="0.25">
      <c r="A822" t="s">
        <v>19786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19787</v>
      </c>
      <c r="M822" s="4" t="s">
        <v>16941</v>
      </c>
      <c r="N822" s="2" t="s">
        <v>19786</v>
      </c>
      <c r="O822" s="2">
        <v>8652</v>
      </c>
      <c r="P822" s="2" t="s">
        <v>19788</v>
      </c>
      <c r="Q822" s="2" t="s">
        <v>1514</v>
      </c>
    </row>
    <row r="823" spans="1:17" x14ac:dyDescent="0.25">
      <c r="A823" t="s">
        <v>19789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19790</v>
      </c>
      <c r="M823" s="2" t="s">
        <v>19791</v>
      </c>
      <c r="N823" s="2" t="s">
        <v>19789</v>
      </c>
      <c r="O823" s="2">
        <v>6945</v>
      </c>
      <c r="P823" s="2" t="s">
        <v>19792</v>
      </c>
      <c r="Q823" s="2" t="s">
        <v>2180</v>
      </c>
    </row>
    <row r="824" spans="1:17" hidden="1" x14ac:dyDescent="0.25">
      <c r="A824" t="s">
        <v>19793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19794</v>
      </c>
      <c r="N824" s="2" t="s">
        <v>19793</v>
      </c>
      <c r="O824" s="2">
        <v>9015</v>
      </c>
      <c r="P824" s="2" t="s">
        <v>19795</v>
      </c>
      <c r="Q824" s="2" t="s">
        <v>1125</v>
      </c>
    </row>
    <row r="825" spans="1:17" x14ac:dyDescent="0.25">
      <c r="A825" t="s">
        <v>19796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19797</v>
      </c>
      <c r="M825" s="2" t="s">
        <v>19798</v>
      </c>
      <c r="N825" s="2" t="s">
        <v>19796</v>
      </c>
      <c r="O825" s="2">
        <v>7711</v>
      </c>
      <c r="P825" s="2" t="s">
        <v>19799</v>
      </c>
      <c r="Q825" s="2" t="s">
        <v>1386</v>
      </c>
    </row>
    <row r="826" spans="1:17" x14ac:dyDescent="0.25">
      <c r="A826" t="s">
        <v>19800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19801</v>
      </c>
      <c r="M826" s="2" t="s">
        <v>19802</v>
      </c>
      <c r="N826" s="2" t="s">
        <v>19800</v>
      </c>
      <c r="O826" s="2">
        <v>8841</v>
      </c>
      <c r="P826" s="2" t="s">
        <v>19803</v>
      </c>
      <c r="Q826" s="2" t="s">
        <v>2614</v>
      </c>
    </row>
    <row r="827" spans="1:17" hidden="1" x14ac:dyDescent="0.25">
      <c r="A827" t="s">
        <v>19804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19805</v>
      </c>
      <c r="N827" s="2" t="s">
        <v>19804</v>
      </c>
      <c r="O827" s="2">
        <v>8726</v>
      </c>
      <c r="P827" s="2" t="s">
        <v>19806</v>
      </c>
      <c r="Q827" s="2" t="s">
        <v>825</v>
      </c>
    </row>
    <row r="828" spans="1:17" x14ac:dyDescent="0.25">
      <c r="A828" t="s">
        <v>19807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19808</v>
      </c>
      <c r="M828" s="4" t="s">
        <v>16941</v>
      </c>
      <c r="N828" s="2" t="s">
        <v>19807</v>
      </c>
      <c r="O828" s="2">
        <v>5331</v>
      </c>
      <c r="P828" s="2" t="s">
        <v>19809</v>
      </c>
      <c r="Q828" s="2" t="s">
        <v>1464</v>
      </c>
    </row>
    <row r="829" spans="1:17" x14ac:dyDescent="0.25">
      <c r="A829" t="s">
        <v>19810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hidden="1" x14ac:dyDescent="0.25">
      <c r="A830" t="s">
        <v>19811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19812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19813</v>
      </c>
      <c r="M831" s="4" t="s">
        <v>16941</v>
      </c>
      <c r="N831" s="2" t="s">
        <v>19812</v>
      </c>
      <c r="O831" s="2">
        <v>9148</v>
      </c>
      <c r="P831" s="2" t="s">
        <v>19814</v>
      </c>
      <c r="Q831" s="2" t="s">
        <v>1495</v>
      </c>
    </row>
    <row r="832" spans="1:17" hidden="1" x14ac:dyDescent="0.25">
      <c r="A832" t="s">
        <v>19815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19816</v>
      </c>
      <c r="M832" s="2" t="s">
        <v>19817</v>
      </c>
      <c r="N832" s="2" t="s">
        <v>19815</v>
      </c>
      <c r="O832" s="2">
        <v>6857</v>
      </c>
      <c r="P832" s="2" t="s">
        <v>19818</v>
      </c>
      <c r="Q832" s="2" t="s">
        <v>1173</v>
      </c>
    </row>
    <row r="833" spans="1:17" hidden="1" x14ac:dyDescent="0.25">
      <c r="A833" t="s">
        <v>19819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19819</v>
      </c>
      <c r="O833" s="2">
        <v>9283</v>
      </c>
      <c r="P833" s="2" t="s">
        <v>19820</v>
      </c>
      <c r="Q833" s="2" t="s">
        <v>592</v>
      </c>
    </row>
    <row r="834" spans="1:17" hidden="1" x14ac:dyDescent="0.25">
      <c r="A834" t="s">
        <v>19821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19822</v>
      </c>
      <c r="M834" s="2" t="s">
        <v>19823</v>
      </c>
      <c r="N834" s="2" t="s">
        <v>19821</v>
      </c>
      <c r="O834" s="2">
        <v>6550</v>
      </c>
      <c r="P834" s="2" t="s">
        <v>19824</v>
      </c>
      <c r="Q834" s="2" t="s">
        <v>857</v>
      </c>
    </row>
    <row r="835" spans="1:17" hidden="1" x14ac:dyDescent="0.25">
      <c r="A835" t="s">
        <v>19825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19826</v>
      </c>
      <c r="M835" s="2" t="s">
        <v>19827</v>
      </c>
      <c r="N835" s="2" t="s">
        <v>19825</v>
      </c>
      <c r="O835" s="2">
        <v>6109</v>
      </c>
      <c r="P835" s="2" t="s">
        <v>19828</v>
      </c>
      <c r="Q835" s="2" t="s">
        <v>1121</v>
      </c>
    </row>
    <row r="836" spans="1:17" hidden="1" x14ac:dyDescent="0.25">
      <c r="A836" t="s">
        <v>19829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19830</v>
      </c>
      <c r="M836" s="2" t="s">
        <v>19831</v>
      </c>
      <c r="N836" s="2" t="s">
        <v>19829</v>
      </c>
      <c r="O836" s="2">
        <v>9041</v>
      </c>
      <c r="P836" s="2" t="s">
        <v>19832</v>
      </c>
      <c r="Q836" s="2" t="s">
        <v>876</v>
      </c>
    </row>
    <row r="837" spans="1:17" hidden="1" x14ac:dyDescent="0.25">
      <c r="A837" t="s">
        <v>19833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19834</v>
      </c>
      <c r="M837" s="2" t="s">
        <v>19835</v>
      </c>
      <c r="N837" s="2" t="s">
        <v>19833</v>
      </c>
      <c r="O837" s="2">
        <v>9004</v>
      </c>
      <c r="P837" s="2" t="s">
        <v>19836</v>
      </c>
      <c r="Q837" s="2" t="s">
        <v>19837</v>
      </c>
    </row>
    <row r="838" spans="1:17" x14ac:dyDescent="0.25">
      <c r="A838" t="s">
        <v>19838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19839</v>
      </c>
      <c r="M838" s="2" t="s">
        <v>19840</v>
      </c>
      <c r="N838" s="2" t="s">
        <v>19838</v>
      </c>
      <c r="O838" s="2">
        <v>8759</v>
      </c>
      <c r="P838" s="2" t="s">
        <v>19841</v>
      </c>
      <c r="Q838" s="2" t="s">
        <v>2390</v>
      </c>
    </row>
    <row r="839" spans="1:17" hidden="1" x14ac:dyDescent="0.25">
      <c r="A839" t="s">
        <v>19842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19843</v>
      </c>
      <c r="M839" s="2" t="s">
        <v>19844</v>
      </c>
      <c r="N839" s="2" t="s">
        <v>19842</v>
      </c>
      <c r="O839" s="2">
        <v>8733</v>
      </c>
      <c r="P839" s="2" t="s">
        <v>19845</v>
      </c>
      <c r="Q839" s="2" t="s">
        <v>1072</v>
      </c>
    </row>
    <row r="840" spans="1:17" hidden="1" x14ac:dyDescent="0.25">
      <c r="A840" t="s">
        <v>19846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19847</v>
      </c>
      <c r="M840" s="2" t="s">
        <v>19848</v>
      </c>
      <c r="N840" s="2" t="s">
        <v>19846</v>
      </c>
      <c r="O840" s="2">
        <v>6049</v>
      </c>
      <c r="P840" s="2" t="s">
        <v>19849</v>
      </c>
      <c r="Q840" s="2" t="s">
        <v>594</v>
      </c>
    </row>
    <row r="841" spans="1:17" hidden="1" x14ac:dyDescent="0.25">
      <c r="A841" t="s">
        <v>19850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19850</v>
      </c>
      <c r="O841" s="2">
        <v>9157</v>
      </c>
      <c r="P841" s="2" t="s">
        <v>19851</v>
      </c>
      <c r="Q841" s="2" t="s">
        <v>19852</v>
      </c>
    </row>
    <row r="842" spans="1:17" x14ac:dyDescent="0.25">
      <c r="A842" t="s">
        <v>19853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19854</v>
      </c>
      <c r="M842" s="2" t="s">
        <v>19855</v>
      </c>
      <c r="N842" s="2" t="s">
        <v>19853</v>
      </c>
      <c r="O842" s="2">
        <v>9068</v>
      </c>
      <c r="P842" s="2" t="s">
        <v>19856</v>
      </c>
      <c r="Q842" s="2" t="s">
        <v>2269</v>
      </c>
    </row>
    <row r="843" spans="1:17" x14ac:dyDescent="0.25">
      <c r="A843" t="s">
        <v>19857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19858</v>
      </c>
      <c r="L843" s="4" t="s">
        <v>16941</v>
      </c>
      <c r="M843" s="4" t="s">
        <v>16941</v>
      </c>
      <c r="N843" s="2" t="s">
        <v>19857</v>
      </c>
      <c r="O843" s="2">
        <v>9175</v>
      </c>
      <c r="P843" s="2" t="s">
        <v>19859</v>
      </c>
      <c r="Q843" s="2" t="s">
        <v>2344</v>
      </c>
    </row>
    <row r="844" spans="1:17" x14ac:dyDescent="0.25">
      <c r="A844" t="s">
        <v>19860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19861</v>
      </c>
      <c r="M844" s="2" t="s">
        <v>19862</v>
      </c>
      <c r="N844" s="2" t="s">
        <v>19860</v>
      </c>
      <c r="O844" s="2">
        <v>8419</v>
      </c>
      <c r="P844" s="2" t="s">
        <v>19863</v>
      </c>
      <c r="Q844" s="2" t="s">
        <v>1472</v>
      </c>
    </row>
    <row r="845" spans="1:17" hidden="1" x14ac:dyDescent="0.25">
      <c r="A845" t="s">
        <v>19864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19865</v>
      </c>
      <c r="M845" s="2" t="s">
        <v>19866</v>
      </c>
      <c r="N845" s="2" t="s">
        <v>19864</v>
      </c>
      <c r="O845" s="2">
        <v>8578</v>
      </c>
      <c r="P845" s="2" t="s">
        <v>19867</v>
      </c>
      <c r="Q845" s="2" t="s">
        <v>1294</v>
      </c>
    </row>
    <row r="846" spans="1:17" hidden="1" x14ac:dyDescent="0.25">
      <c r="A846" t="s">
        <v>19868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19869</v>
      </c>
      <c r="M846" s="2" t="s">
        <v>19870</v>
      </c>
      <c r="N846" s="2" t="s">
        <v>19868</v>
      </c>
      <c r="O846" s="2">
        <v>7737</v>
      </c>
      <c r="P846" s="2" t="s">
        <v>19871</v>
      </c>
      <c r="Q846" s="2" t="s">
        <v>1221</v>
      </c>
    </row>
    <row r="847" spans="1:17" hidden="1" x14ac:dyDescent="0.25">
      <c r="A847" t="s">
        <v>19872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19873</v>
      </c>
      <c r="N847" s="2" t="s">
        <v>19872</v>
      </c>
      <c r="O847" s="2">
        <v>8823</v>
      </c>
      <c r="P847" s="2" t="s">
        <v>19874</v>
      </c>
      <c r="Q847" s="2" t="s">
        <v>1093</v>
      </c>
    </row>
    <row r="848" spans="1:17" x14ac:dyDescent="0.25">
      <c r="A848" t="s">
        <v>19875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19876</v>
      </c>
      <c r="M848" s="2" t="s">
        <v>19877</v>
      </c>
      <c r="N848" s="2" t="s">
        <v>19875</v>
      </c>
      <c r="O848" s="2">
        <v>8175</v>
      </c>
      <c r="P848" s="2" t="s">
        <v>19878</v>
      </c>
      <c r="Q848" s="2" t="s">
        <v>1378</v>
      </c>
    </row>
    <row r="849" spans="1:17" hidden="1" x14ac:dyDescent="0.25">
      <c r="A849" t="s">
        <v>19879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19880</v>
      </c>
      <c r="M849" s="2" t="s">
        <v>19881</v>
      </c>
      <c r="N849" s="2" t="s">
        <v>19879</v>
      </c>
      <c r="O849" s="2">
        <v>7693</v>
      </c>
      <c r="P849" s="2" t="s">
        <v>19882</v>
      </c>
      <c r="Q849" s="2" t="s">
        <v>512</v>
      </c>
    </row>
    <row r="850" spans="1:17" hidden="1" x14ac:dyDescent="0.25">
      <c r="A850" t="s">
        <v>19883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hidden="1" x14ac:dyDescent="0.25">
      <c r="A851" t="s">
        <v>19884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19884</v>
      </c>
      <c r="O851" s="2">
        <v>9112</v>
      </c>
      <c r="P851" s="2" t="s">
        <v>19885</v>
      </c>
      <c r="Q851" s="2" t="s">
        <v>1157</v>
      </c>
    </row>
    <row r="852" spans="1:17" x14ac:dyDescent="0.25">
      <c r="A852" t="s">
        <v>19886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19887</v>
      </c>
      <c r="M852" s="4" t="s">
        <v>16941</v>
      </c>
      <c r="N852" s="2" t="s">
        <v>19886</v>
      </c>
      <c r="O852" s="2">
        <v>9202</v>
      </c>
      <c r="P852" s="2" t="s">
        <v>19888</v>
      </c>
      <c r="Q852" s="2" t="s">
        <v>2081</v>
      </c>
    </row>
    <row r="853" spans="1:17" hidden="1" x14ac:dyDescent="0.25">
      <c r="A853" t="s">
        <v>19889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19890</v>
      </c>
      <c r="M853" s="2" t="s">
        <v>19891</v>
      </c>
      <c r="N853" s="2" t="s">
        <v>19889</v>
      </c>
      <c r="O853" s="2">
        <v>6619</v>
      </c>
      <c r="P853" s="2" t="s">
        <v>19892</v>
      </c>
      <c r="Q853" s="2" t="s">
        <v>1291</v>
      </c>
    </row>
    <row r="854" spans="1:17" hidden="1" x14ac:dyDescent="0.25">
      <c r="A854" t="s">
        <v>19893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19894</v>
      </c>
      <c r="M854" s="2" t="s">
        <v>19895</v>
      </c>
      <c r="N854" s="2" t="s">
        <v>19893</v>
      </c>
      <c r="O854" s="2">
        <v>6793</v>
      </c>
      <c r="P854" s="2" t="s">
        <v>19896</v>
      </c>
      <c r="Q854" s="2" t="s">
        <v>511</v>
      </c>
    </row>
    <row r="855" spans="1:17" x14ac:dyDescent="0.25">
      <c r="A855" t="s">
        <v>19897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19898</v>
      </c>
      <c r="M855" s="2" t="s">
        <v>19899</v>
      </c>
      <c r="N855" s="2" t="s">
        <v>19897</v>
      </c>
      <c r="O855" s="2">
        <v>7205</v>
      </c>
      <c r="P855" s="2" t="s">
        <v>19900</v>
      </c>
      <c r="Q855" s="2" t="s">
        <v>2620</v>
      </c>
    </row>
    <row r="856" spans="1:17" hidden="1" x14ac:dyDescent="0.25">
      <c r="A856" t="s">
        <v>19901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19902</v>
      </c>
      <c r="M856" s="2" t="s">
        <v>19903</v>
      </c>
      <c r="N856" s="2" t="s">
        <v>19901</v>
      </c>
      <c r="O856" s="2">
        <v>7485</v>
      </c>
      <c r="P856" s="2" t="s">
        <v>19904</v>
      </c>
      <c r="Q856" s="2" t="s">
        <v>1285</v>
      </c>
    </row>
    <row r="857" spans="1:17" hidden="1" x14ac:dyDescent="0.25">
      <c r="A857" t="s">
        <v>19905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19906</v>
      </c>
      <c r="M857" s="2" t="s">
        <v>19907</v>
      </c>
      <c r="N857" s="2" t="s">
        <v>19905</v>
      </c>
      <c r="O857" s="2">
        <v>7235</v>
      </c>
      <c r="P857" s="2" t="s">
        <v>19908</v>
      </c>
      <c r="Q857" s="2" t="s">
        <v>69</v>
      </c>
    </row>
    <row r="858" spans="1:17" x14ac:dyDescent="0.25">
      <c r="A858" t="s">
        <v>19909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19910</v>
      </c>
      <c r="M858" s="4" t="s">
        <v>16941</v>
      </c>
      <c r="N858" s="2" t="s">
        <v>19909</v>
      </c>
      <c r="O858" s="2">
        <v>9176</v>
      </c>
      <c r="P858" s="2" t="s">
        <v>19911</v>
      </c>
      <c r="Q858" s="2" t="s">
        <v>2340</v>
      </c>
    </row>
    <row r="859" spans="1:17" hidden="1" x14ac:dyDescent="0.25">
      <c r="A859" t="s">
        <v>19912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19913</v>
      </c>
      <c r="M859" s="2" t="s">
        <v>19914</v>
      </c>
      <c r="N859" s="2" t="s">
        <v>19912</v>
      </c>
      <c r="O859" s="2">
        <v>7615</v>
      </c>
      <c r="P859" s="2" t="s">
        <v>19915</v>
      </c>
      <c r="Q859" s="2" t="s">
        <v>432</v>
      </c>
    </row>
    <row r="860" spans="1:17" hidden="1" x14ac:dyDescent="0.25">
      <c r="A860" t="s">
        <v>19916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19917</v>
      </c>
      <c r="M860" s="2" t="s">
        <v>19918</v>
      </c>
      <c r="N860" s="2" t="s">
        <v>19916</v>
      </c>
      <c r="O860" s="2">
        <v>7454</v>
      </c>
      <c r="P860" s="2" t="s">
        <v>19919</v>
      </c>
      <c r="Q860" s="2" t="s">
        <v>722</v>
      </c>
    </row>
    <row r="861" spans="1:17" hidden="1" x14ac:dyDescent="0.25">
      <c r="A861" t="s">
        <v>19920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19921</v>
      </c>
      <c r="M861" s="2" t="s">
        <v>19922</v>
      </c>
      <c r="N861" s="2" t="s">
        <v>19920</v>
      </c>
      <c r="O861" s="2">
        <v>8169</v>
      </c>
      <c r="P861" s="2" t="s">
        <v>19923</v>
      </c>
      <c r="Q861" s="2" t="s">
        <v>906</v>
      </c>
    </row>
    <row r="862" spans="1:17" hidden="1" x14ac:dyDescent="0.25">
      <c r="A862" t="s">
        <v>19924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19921</v>
      </c>
      <c r="M862" s="2" t="s">
        <v>19925</v>
      </c>
      <c r="N862" s="2" t="s">
        <v>19924</v>
      </c>
      <c r="O862" s="2">
        <v>6014</v>
      </c>
      <c r="P862" s="2" t="s">
        <v>19926</v>
      </c>
      <c r="Q862" s="2" t="s">
        <v>1277</v>
      </c>
    </row>
    <row r="863" spans="1:17" x14ac:dyDescent="0.25">
      <c r="A863" t="s">
        <v>19927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19928</v>
      </c>
      <c r="M863" s="4" t="s">
        <v>16941</v>
      </c>
      <c r="N863" s="2" t="s">
        <v>19927</v>
      </c>
      <c r="O863" s="2">
        <v>8892</v>
      </c>
      <c r="P863" s="2" t="s">
        <v>19929</v>
      </c>
      <c r="Q863" s="2" t="s">
        <v>1911</v>
      </c>
    </row>
    <row r="864" spans="1:17" x14ac:dyDescent="0.25">
      <c r="A864" t="s">
        <v>19930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19931</v>
      </c>
      <c r="M864" s="4" t="s">
        <v>16941</v>
      </c>
      <c r="N864" s="2" t="s">
        <v>19930</v>
      </c>
      <c r="O864" s="2">
        <v>9135</v>
      </c>
      <c r="P864" s="2" t="s">
        <v>19932</v>
      </c>
      <c r="Q864" s="2" t="s">
        <v>1425</v>
      </c>
    </row>
    <row r="865" spans="1:17" hidden="1" x14ac:dyDescent="0.25">
      <c r="A865" t="s">
        <v>19933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19934</v>
      </c>
      <c r="M865" s="2" t="s">
        <v>19935</v>
      </c>
      <c r="N865" s="2" t="s">
        <v>19933</v>
      </c>
      <c r="O865" s="2">
        <v>7488</v>
      </c>
      <c r="P865" s="2" t="s">
        <v>19936</v>
      </c>
      <c r="Q865" s="2" t="s">
        <v>1229</v>
      </c>
    </row>
    <row r="866" spans="1:17" x14ac:dyDescent="0.25">
      <c r="A866" t="s">
        <v>19937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19938</v>
      </c>
      <c r="M866" s="2" t="s">
        <v>19939</v>
      </c>
      <c r="N866" s="2" t="s">
        <v>19937</v>
      </c>
      <c r="O866" s="2">
        <v>7730</v>
      </c>
      <c r="P866" s="2" t="s">
        <v>19940</v>
      </c>
      <c r="Q866" s="2" t="s">
        <v>2541</v>
      </c>
    </row>
    <row r="867" spans="1:17" x14ac:dyDescent="0.25">
      <c r="A867" t="s">
        <v>19941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19941</v>
      </c>
      <c r="O867" s="2">
        <v>9298</v>
      </c>
      <c r="P867" s="2" t="s">
        <v>19942</v>
      </c>
      <c r="Q867" s="2" t="s">
        <v>2449</v>
      </c>
    </row>
    <row r="868" spans="1:17" x14ac:dyDescent="0.25">
      <c r="A868" t="s">
        <v>19943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19944</v>
      </c>
      <c r="M868" s="2" t="s">
        <v>19945</v>
      </c>
      <c r="N868" s="2" t="s">
        <v>19943</v>
      </c>
      <c r="O868" s="2">
        <v>8593</v>
      </c>
      <c r="P868" s="2" t="s">
        <v>19946</v>
      </c>
      <c r="Q868" s="2" t="s">
        <v>1903</v>
      </c>
    </row>
    <row r="869" spans="1:17" hidden="1" x14ac:dyDescent="0.25">
      <c r="A869" t="s">
        <v>19947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19948</v>
      </c>
      <c r="M869" s="2" t="s">
        <v>19949</v>
      </c>
      <c r="N869" s="2" t="s">
        <v>19947</v>
      </c>
      <c r="O869" s="2">
        <v>8620</v>
      </c>
      <c r="P869" s="2" t="s">
        <v>19950</v>
      </c>
      <c r="Q869" s="2" t="s">
        <v>1048</v>
      </c>
    </row>
    <row r="870" spans="1:17" x14ac:dyDescent="0.25">
      <c r="A870" t="s">
        <v>19951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19952</v>
      </c>
      <c r="M870" s="2" t="s">
        <v>19953</v>
      </c>
      <c r="N870" s="2" t="s">
        <v>19951</v>
      </c>
      <c r="O870" s="2">
        <v>8056</v>
      </c>
      <c r="P870" s="2" t="s">
        <v>19954</v>
      </c>
      <c r="Q870" s="2" t="s">
        <v>2511</v>
      </c>
    </row>
    <row r="871" spans="1:17" hidden="1" x14ac:dyDescent="0.25">
      <c r="A871" t="s">
        <v>19955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19956</v>
      </c>
      <c r="M871" s="2" t="s">
        <v>19957</v>
      </c>
      <c r="N871" s="2" t="s">
        <v>19955</v>
      </c>
      <c r="O871" s="2">
        <v>8190</v>
      </c>
      <c r="P871" s="2" t="s">
        <v>19958</v>
      </c>
      <c r="Q871" s="2" t="s">
        <v>1136</v>
      </c>
    </row>
    <row r="872" spans="1:17" x14ac:dyDescent="0.25">
      <c r="A872" t="s">
        <v>19959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19960</v>
      </c>
      <c r="M872" s="2" t="s">
        <v>19961</v>
      </c>
      <c r="N872" s="2" t="s">
        <v>19959</v>
      </c>
      <c r="O872" s="2">
        <v>6620</v>
      </c>
      <c r="P872" s="2" t="s">
        <v>19962</v>
      </c>
      <c r="Q872" s="2" t="s">
        <v>2521</v>
      </c>
    </row>
    <row r="873" spans="1:17" hidden="1" x14ac:dyDescent="0.25">
      <c r="A873" t="s">
        <v>19963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19964</v>
      </c>
      <c r="N873" s="2" t="s">
        <v>19963</v>
      </c>
      <c r="O873" s="2">
        <v>9023</v>
      </c>
      <c r="P873" s="2" t="s">
        <v>19965</v>
      </c>
      <c r="Q873" s="2" t="s">
        <v>768</v>
      </c>
    </row>
    <row r="874" spans="1:17" hidden="1" x14ac:dyDescent="0.25">
      <c r="A874" t="s">
        <v>19966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19967</v>
      </c>
      <c r="M874" s="2" t="s">
        <v>19968</v>
      </c>
      <c r="N874" s="2" t="s">
        <v>19966</v>
      </c>
      <c r="O874" s="2">
        <v>8544</v>
      </c>
      <c r="P874" s="2" t="s">
        <v>19969</v>
      </c>
      <c r="Q874" s="2" t="s">
        <v>1063</v>
      </c>
    </row>
    <row r="875" spans="1:17" x14ac:dyDescent="0.25">
      <c r="A875" t="s">
        <v>19970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19971</v>
      </c>
      <c r="N875" s="2" t="s">
        <v>19970</v>
      </c>
      <c r="O875" s="2">
        <v>9053</v>
      </c>
      <c r="P875" s="2" t="s">
        <v>19972</v>
      </c>
      <c r="Q875" s="2" t="s">
        <v>1389</v>
      </c>
    </row>
    <row r="876" spans="1:17" hidden="1" x14ac:dyDescent="0.25">
      <c r="A876" t="s">
        <v>19973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19974</v>
      </c>
      <c r="M876" s="2" t="s">
        <v>19975</v>
      </c>
      <c r="N876" s="2" t="s">
        <v>19973</v>
      </c>
      <c r="O876" s="2">
        <v>8191</v>
      </c>
      <c r="P876" s="2" t="s">
        <v>19976</v>
      </c>
      <c r="Q876" s="2" t="s">
        <v>1140</v>
      </c>
    </row>
    <row r="877" spans="1:17" hidden="1" x14ac:dyDescent="0.25">
      <c r="A877" t="s">
        <v>19977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19977</v>
      </c>
      <c r="O877" s="2">
        <v>9106</v>
      </c>
      <c r="P877" s="2" t="s">
        <v>19978</v>
      </c>
      <c r="Q877" s="2" t="s">
        <v>1165</v>
      </c>
    </row>
    <row r="878" spans="1:17" x14ac:dyDescent="0.25">
      <c r="A878" t="s">
        <v>19979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19980</v>
      </c>
      <c r="M878" s="2" t="s">
        <v>19981</v>
      </c>
      <c r="N878" s="2" t="s">
        <v>19979</v>
      </c>
      <c r="O878" s="2">
        <v>7589</v>
      </c>
      <c r="P878" s="2" t="s">
        <v>19982</v>
      </c>
      <c r="Q878" s="2" t="s">
        <v>2472</v>
      </c>
    </row>
    <row r="879" spans="1:17" hidden="1" x14ac:dyDescent="0.25">
      <c r="A879" t="s">
        <v>19983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19984</v>
      </c>
      <c r="N879" s="2" t="s">
        <v>19983</v>
      </c>
      <c r="O879" s="2">
        <v>8687</v>
      </c>
      <c r="P879" s="2" t="s">
        <v>19985</v>
      </c>
      <c r="Q879" s="2" t="s">
        <v>818</v>
      </c>
    </row>
    <row r="880" spans="1:17" hidden="1" x14ac:dyDescent="0.25">
      <c r="A880" t="s">
        <v>19986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19987</v>
      </c>
      <c r="M880" s="2" t="s">
        <v>19988</v>
      </c>
      <c r="N880" s="2" t="s">
        <v>19986</v>
      </c>
      <c r="O880" s="2">
        <v>7066</v>
      </c>
      <c r="P880" s="2" t="s">
        <v>19989</v>
      </c>
      <c r="Q880" s="2" t="s">
        <v>1238</v>
      </c>
    </row>
    <row r="881" spans="1:17" hidden="1" x14ac:dyDescent="0.25">
      <c r="A881" t="s">
        <v>19990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19991</v>
      </c>
      <c r="M881" s="2" t="s">
        <v>19992</v>
      </c>
      <c r="N881" s="2" t="s">
        <v>19990</v>
      </c>
      <c r="O881" s="2">
        <v>8030</v>
      </c>
      <c r="P881" s="2" t="s">
        <v>19993</v>
      </c>
      <c r="Q881" s="2" t="s">
        <v>1160</v>
      </c>
    </row>
    <row r="882" spans="1:17" x14ac:dyDescent="0.25">
      <c r="A882" t="s">
        <v>19994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19991</v>
      </c>
      <c r="M882" s="2" t="s">
        <v>19995</v>
      </c>
      <c r="N882" s="2" t="s">
        <v>19994</v>
      </c>
      <c r="O882" s="2">
        <v>8788</v>
      </c>
      <c r="P882" s="2" t="s">
        <v>19996</v>
      </c>
      <c r="Q882" s="2" t="s">
        <v>2581</v>
      </c>
    </row>
    <row r="883" spans="1:17" hidden="1" x14ac:dyDescent="0.25">
      <c r="A883" t="s">
        <v>19997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19998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19999</v>
      </c>
      <c r="M884" s="2" t="s">
        <v>20000</v>
      </c>
      <c r="N884" s="2" t="s">
        <v>19998</v>
      </c>
      <c r="O884" s="2">
        <v>8309</v>
      </c>
      <c r="P884" s="2" t="s">
        <v>20001</v>
      </c>
      <c r="Q884" s="2" t="s">
        <v>1512</v>
      </c>
    </row>
    <row r="885" spans="1:17" x14ac:dyDescent="0.25">
      <c r="A885" t="s">
        <v>20002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20003</v>
      </c>
      <c r="M885" s="2" t="s">
        <v>20004</v>
      </c>
      <c r="N885" s="2" t="s">
        <v>20002</v>
      </c>
      <c r="O885" s="2">
        <v>9012</v>
      </c>
      <c r="P885" s="2" t="s">
        <v>20005</v>
      </c>
      <c r="Q885" s="2" t="s">
        <v>1543</v>
      </c>
    </row>
    <row r="886" spans="1:17" x14ac:dyDescent="0.25">
      <c r="A886" t="s">
        <v>20006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20007</v>
      </c>
      <c r="M886" s="2" t="s">
        <v>20008</v>
      </c>
      <c r="N886" s="2" t="s">
        <v>20006</v>
      </c>
      <c r="O886" s="2">
        <v>8311</v>
      </c>
      <c r="P886" s="2" t="s">
        <v>20009</v>
      </c>
      <c r="Q886" s="2" t="s">
        <v>1593</v>
      </c>
    </row>
    <row r="887" spans="1:17" hidden="1" x14ac:dyDescent="0.25">
      <c r="A887" t="s">
        <v>20010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20011</v>
      </c>
      <c r="M887" s="2" t="s">
        <v>20012</v>
      </c>
      <c r="N887" s="2" t="s">
        <v>20010</v>
      </c>
      <c r="O887" s="2">
        <v>7254</v>
      </c>
      <c r="P887" s="2" t="s">
        <v>20013</v>
      </c>
      <c r="Q887" s="2" t="s">
        <v>1122</v>
      </c>
    </row>
    <row r="888" spans="1:17" hidden="1" x14ac:dyDescent="0.25">
      <c r="A888" t="s">
        <v>20014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20015</v>
      </c>
      <c r="M888" s="2" t="s">
        <v>20016</v>
      </c>
      <c r="N888" s="2" t="s">
        <v>20014</v>
      </c>
      <c r="O888" s="2">
        <v>6805</v>
      </c>
      <c r="P888" s="2" t="s">
        <v>20017</v>
      </c>
      <c r="Q888" s="2" t="s">
        <v>1028</v>
      </c>
    </row>
    <row r="889" spans="1:17" x14ac:dyDescent="0.25">
      <c r="A889" t="s">
        <v>20018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20019</v>
      </c>
      <c r="M889" s="2" t="s">
        <v>20020</v>
      </c>
      <c r="N889" s="2" t="s">
        <v>20018</v>
      </c>
      <c r="O889" s="2">
        <v>5400</v>
      </c>
      <c r="P889" s="2" t="s">
        <v>20021</v>
      </c>
      <c r="Q889" s="2" t="s">
        <v>1349</v>
      </c>
    </row>
    <row r="890" spans="1:17" hidden="1" x14ac:dyDescent="0.25">
      <c r="A890" t="s">
        <v>20022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20023</v>
      </c>
      <c r="N890" s="2" t="s">
        <v>20022</v>
      </c>
      <c r="O890" s="2">
        <v>8868</v>
      </c>
      <c r="P890" s="2" t="s">
        <v>20024</v>
      </c>
      <c r="Q890" s="2" t="s">
        <v>1293</v>
      </c>
    </row>
    <row r="891" spans="1:17" hidden="1" x14ac:dyDescent="0.25">
      <c r="A891" t="s">
        <v>20025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20026</v>
      </c>
      <c r="M891" s="2" t="s">
        <v>20027</v>
      </c>
      <c r="N891" s="2" t="s">
        <v>20025</v>
      </c>
      <c r="O891" s="2">
        <v>6741</v>
      </c>
      <c r="P891" s="2" t="s">
        <v>20028</v>
      </c>
      <c r="Q891" s="2" t="s">
        <v>757</v>
      </c>
    </row>
    <row r="892" spans="1:17" x14ac:dyDescent="0.25">
      <c r="A892" t="s">
        <v>20029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20030</v>
      </c>
      <c r="M892" s="2" t="s">
        <v>20031</v>
      </c>
      <c r="N892" s="2" t="s">
        <v>20029</v>
      </c>
      <c r="O892" s="2">
        <v>8287</v>
      </c>
      <c r="P892" s="2" t="s">
        <v>20032</v>
      </c>
      <c r="Q892" s="2" t="s">
        <v>1345</v>
      </c>
    </row>
    <row r="893" spans="1:17" hidden="1" x14ac:dyDescent="0.25">
      <c r="A893" t="s">
        <v>20033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20034</v>
      </c>
      <c r="M893" s="2" t="s">
        <v>20035</v>
      </c>
      <c r="N893" s="2" t="s">
        <v>20033</v>
      </c>
      <c r="O893" s="2">
        <v>7826</v>
      </c>
      <c r="P893" s="2" t="s">
        <v>20036</v>
      </c>
      <c r="Q893" s="2" t="s">
        <v>659</v>
      </c>
    </row>
    <row r="894" spans="1:17" x14ac:dyDescent="0.25">
      <c r="A894" t="s">
        <v>20037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20037</v>
      </c>
      <c r="O894" s="2">
        <v>9222</v>
      </c>
      <c r="P894" s="2" t="s">
        <v>20038</v>
      </c>
      <c r="Q894" s="2" t="s">
        <v>2100</v>
      </c>
    </row>
    <row r="895" spans="1:17" hidden="1" x14ac:dyDescent="0.25">
      <c r="A895" t="s">
        <v>20039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20040</v>
      </c>
      <c r="M895" s="2" t="s">
        <v>20041</v>
      </c>
      <c r="N895" s="2" t="s">
        <v>20039</v>
      </c>
      <c r="O895" s="2">
        <v>8468</v>
      </c>
      <c r="P895" s="2" t="s">
        <v>20042</v>
      </c>
      <c r="Q895" s="2" t="s">
        <v>657</v>
      </c>
    </row>
    <row r="896" spans="1:17" hidden="1" x14ac:dyDescent="0.25">
      <c r="A896" t="s">
        <v>20043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20044</v>
      </c>
      <c r="M896" s="2" t="s">
        <v>20045</v>
      </c>
      <c r="N896" s="2" t="s">
        <v>20043</v>
      </c>
      <c r="O896" s="2">
        <v>9008</v>
      </c>
      <c r="P896" s="2" t="s">
        <v>20046</v>
      </c>
      <c r="Q896" s="2" t="s">
        <v>691</v>
      </c>
    </row>
    <row r="897" spans="1:17" x14ac:dyDescent="0.25">
      <c r="A897" t="s">
        <v>20047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20048</v>
      </c>
      <c r="M897" s="2" t="s">
        <v>20049</v>
      </c>
      <c r="N897" s="2" t="s">
        <v>20047</v>
      </c>
      <c r="O897" s="2">
        <v>6922</v>
      </c>
      <c r="P897" s="2" t="s">
        <v>20050</v>
      </c>
      <c r="Q897" s="2" t="s">
        <v>1359</v>
      </c>
    </row>
    <row r="898" spans="1:17" hidden="1" x14ac:dyDescent="0.25">
      <c r="A898" t="s">
        <v>20051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20052</v>
      </c>
      <c r="M898" s="2" t="s">
        <v>20053</v>
      </c>
      <c r="N898" s="2" t="s">
        <v>20051</v>
      </c>
      <c r="O898" s="2">
        <v>5275</v>
      </c>
      <c r="P898" s="2" t="s">
        <v>20054</v>
      </c>
      <c r="Q898" s="2" t="s">
        <v>1176</v>
      </c>
    </row>
    <row r="899" spans="1:17" x14ac:dyDescent="0.25">
      <c r="A899" t="s">
        <v>20055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20052</v>
      </c>
      <c r="M899" s="2" t="s">
        <v>20056</v>
      </c>
      <c r="N899" s="2" t="s">
        <v>20055</v>
      </c>
      <c r="O899" s="2">
        <v>8877</v>
      </c>
      <c r="P899" s="2" t="s">
        <v>20057</v>
      </c>
      <c r="Q899" s="2" t="s">
        <v>1842</v>
      </c>
    </row>
    <row r="900" spans="1:17" x14ac:dyDescent="0.25">
      <c r="A900" t="s">
        <v>20058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20059</v>
      </c>
      <c r="M900" s="2" t="s">
        <v>20060</v>
      </c>
      <c r="N900" s="2" t="s">
        <v>20058</v>
      </c>
      <c r="O900" s="2">
        <v>8460</v>
      </c>
      <c r="P900" s="2" t="s">
        <v>20061</v>
      </c>
      <c r="Q900" s="2" t="s">
        <v>2473</v>
      </c>
    </row>
    <row r="901" spans="1:17" x14ac:dyDescent="0.25">
      <c r="A901" t="s">
        <v>20062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20063</v>
      </c>
      <c r="L901" s="2" t="s">
        <v>20059</v>
      </c>
      <c r="M901" s="2" t="s">
        <v>20064</v>
      </c>
      <c r="N901" s="2" t="s">
        <v>20062</v>
      </c>
      <c r="O901" s="2">
        <v>7029</v>
      </c>
      <c r="P901" s="2" t="s">
        <v>20065</v>
      </c>
      <c r="Q901" s="2" t="s">
        <v>2587</v>
      </c>
    </row>
    <row r="902" spans="1:17" x14ac:dyDescent="0.25">
      <c r="A902" t="s">
        <v>20066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20067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20068</v>
      </c>
      <c r="M902" s="2" t="s">
        <v>20069</v>
      </c>
      <c r="N902" s="2" t="s">
        <v>20066</v>
      </c>
      <c r="O902" s="2">
        <v>8603</v>
      </c>
      <c r="P902" s="2" t="s">
        <v>20070</v>
      </c>
      <c r="Q902" s="2" t="s">
        <v>963</v>
      </c>
    </row>
    <row r="903" spans="1:17" hidden="1" x14ac:dyDescent="0.25">
      <c r="A903" t="s">
        <v>20071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20071</v>
      </c>
      <c r="O903" s="2">
        <v>9284</v>
      </c>
      <c r="P903" s="2" t="s">
        <v>20070</v>
      </c>
      <c r="Q903" s="2" t="s">
        <v>963</v>
      </c>
    </row>
    <row r="904" spans="1:17" hidden="1" x14ac:dyDescent="0.25">
      <c r="A904" t="s">
        <v>20072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20073</v>
      </c>
      <c r="M904" s="2" t="s">
        <v>20074</v>
      </c>
      <c r="N904" s="2" t="s">
        <v>20072</v>
      </c>
      <c r="O904" s="2">
        <v>8224</v>
      </c>
      <c r="P904" s="2" t="s">
        <v>20075</v>
      </c>
      <c r="Q904" s="2" t="s">
        <v>858</v>
      </c>
    </row>
    <row r="905" spans="1:17" x14ac:dyDescent="0.25">
      <c r="A905" t="s">
        <v>20076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20076</v>
      </c>
      <c r="O905" s="2">
        <v>9306</v>
      </c>
      <c r="P905" s="2" t="s">
        <v>20077</v>
      </c>
      <c r="Q905" s="2" t="s">
        <v>2604</v>
      </c>
    </row>
    <row r="906" spans="1:17" x14ac:dyDescent="0.25">
      <c r="A906" t="s">
        <v>20078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20079</v>
      </c>
      <c r="M906" s="2" t="s">
        <v>20080</v>
      </c>
      <c r="N906" s="2" t="s">
        <v>20078</v>
      </c>
      <c r="O906" s="2">
        <v>7552</v>
      </c>
      <c r="P906" s="2" t="s">
        <v>20081</v>
      </c>
      <c r="Q906" s="2" t="s">
        <v>1467</v>
      </c>
    </row>
    <row r="907" spans="1:17" x14ac:dyDescent="0.25">
      <c r="A907" t="s">
        <v>20082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20083</v>
      </c>
      <c r="M907" s="2" t="s">
        <v>20084</v>
      </c>
      <c r="N907" s="2" t="s">
        <v>20082</v>
      </c>
      <c r="O907" s="2">
        <v>8595</v>
      </c>
      <c r="P907" s="2" t="s">
        <v>20085</v>
      </c>
      <c r="Q907" s="2" t="s">
        <v>2523</v>
      </c>
    </row>
    <row r="908" spans="1:17" x14ac:dyDescent="0.25">
      <c r="A908" t="s">
        <v>20086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20087</v>
      </c>
      <c r="M908" s="2" t="s">
        <v>20088</v>
      </c>
      <c r="N908" s="2" t="s">
        <v>20086</v>
      </c>
      <c r="O908" s="2">
        <v>8826</v>
      </c>
      <c r="P908" s="2" t="s">
        <v>20089</v>
      </c>
      <c r="Q908" s="2" t="s">
        <v>1479</v>
      </c>
    </row>
    <row r="909" spans="1:17" hidden="1" x14ac:dyDescent="0.25">
      <c r="A909" t="s">
        <v>20090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20091</v>
      </c>
      <c r="M909" s="2" t="s">
        <v>20092</v>
      </c>
      <c r="N909" s="2" t="s">
        <v>20090</v>
      </c>
      <c r="O909" s="2">
        <v>6419</v>
      </c>
      <c r="P909" s="2" t="s">
        <v>20093</v>
      </c>
      <c r="Q909" s="2" t="s">
        <v>1150</v>
      </c>
    </row>
    <row r="910" spans="1:17" x14ac:dyDescent="0.25">
      <c r="A910" t="s">
        <v>20094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20095</v>
      </c>
      <c r="M910" s="2" t="s">
        <v>20096</v>
      </c>
      <c r="N910" s="2" t="s">
        <v>20094</v>
      </c>
      <c r="O910" s="2">
        <v>8424</v>
      </c>
      <c r="P910" s="2" t="s">
        <v>20097</v>
      </c>
      <c r="Q910" s="2" t="s">
        <v>1541</v>
      </c>
    </row>
    <row r="911" spans="1:17" hidden="1" x14ac:dyDescent="0.25">
      <c r="A911" t="s">
        <v>20098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20099</v>
      </c>
      <c r="N911" s="2" t="s">
        <v>20098</v>
      </c>
      <c r="O911" s="2">
        <v>8842</v>
      </c>
      <c r="P911" s="2" t="s">
        <v>20100</v>
      </c>
      <c r="Q911" s="2" t="s">
        <v>112</v>
      </c>
    </row>
    <row r="912" spans="1:17" x14ac:dyDescent="0.25">
      <c r="A912" t="s">
        <v>20101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20102</v>
      </c>
      <c r="M912" s="2" t="s">
        <v>20103</v>
      </c>
      <c r="N912" s="2" t="s">
        <v>20101</v>
      </c>
      <c r="O912" s="2">
        <v>8282</v>
      </c>
      <c r="P912" s="2" t="s">
        <v>20104</v>
      </c>
      <c r="Q912" s="2" t="s">
        <v>1344</v>
      </c>
    </row>
    <row r="913" spans="1:17" x14ac:dyDescent="0.25">
      <c r="A913" t="s">
        <v>20105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20105</v>
      </c>
      <c r="O913" s="2">
        <v>9315</v>
      </c>
      <c r="P913" s="2" t="s">
        <v>20106</v>
      </c>
      <c r="Q913" s="2" t="s">
        <v>1866</v>
      </c>
    </row>
    <row r="914" spans="1:17" hidden="1" x14ac:dyDescent="0.25">
      <c r="A914" t="s">
        <v>20107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20108</v>
      </c>
      <c r="Q914" s="2" t="s">
        <v>2194</v>
      </c>
    </row>
    <row r="915" spans="1:17" x14ac:dyDescent="0.25">
      <c r="A915" t="s">
        <v>20109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20110</v>
      </c>
      <c r="J915" s="2">
        <v>284591</v>
      </c>
      <c r="K915" s="2" t="s">
        <v>20110</v>
      </c>
      <c r="L915" s="2" t="s">
        <v>20111</v>
      </c>
      <c r="M915" s="2" t="s">
        <v>20112</v>
      </c>
      <c r="N915" s="2" t="s">
        <v>20109</v>
      </c>
      <c r="O915" s="2">
        <v>7281</v>
      </c>
      <c r="P915" s="2" t="s">
        <v>20113</v>
      </c>
      <c r="Q915" s="2" t="s">
        <v>20110</v>
      </c>
    </row>
    <row r="916" spans="1:17" hidden="1" x14ac:dyDescent="0.25">
      <c r="A916" t="s">
        <v>20114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20115</v>
      </c>
      <c r="M916" s="2" t="s">
        <v>20116</v>
      </c>
      <c r="N916" s="2" t="s">
        <v>20114</v>
      </c>
      <c r="O916" s="2">
        <v>8320</v>
      </c>
      <c r="P916" s="2" t="s">
        <v>20117</v>
      </c>
      <c r="Q916" s="2" t="s">
        <v>494</v>
      </c>
    </row>
    <row r="917" spans="1:17" hidden="1" x14ac:dyDescent="0.25">
      <c r="A917" t="s">
        <v>20118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20119</v>
      </c>
      <c r="N917" s="2" t="s">
        <v>20118</v>
      </c>
      <c r="O917" s="2">
        <v>8854</v>
      </c>
      <c r="P917" s="2" t="s">
        <v>20120</v>
      </c>
      <c r="Q917" s="2" t="s">
        <v>1198</v>
      </c>
    </row>
    <row r="918" spans="1:17" x14ac:dyDescent="0.25">
      <c r="A918" t="s">
        <v>20121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20122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20123</v>
      </c>
      <c r="M919" s="4" t="s">
        <v>16941</v>
      </c>
      <c r="N919" s="2" t="s">
        <v>20122</v>
      </c>
      <c r="O919" s="2">
        <v>9240</v>
      </c>
      <c r="P919" s="2" t="s">
        <v>20124</v>
      </c>
      <c r="Q919" s="2" t="s">
        <v>1382</v>
      </c>
    </row>
    <row r="920" spans="1:17" hidden="1" x14ac:dyDescent="0.25">
      <c r="A920" t="s">
        <v>20125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20126</v>
      </c>
      <c r="M920" s="2" t="s">
        <v>20127</v>
      </c>
      <c r="N920" s="2" t="s">
        <v>20125</v>
      </c>
      <c r="O920" s="2">
        <v>7053</v>
      </c>
      <c r="P920" s="2" t="s">
        <v>20128</v>
      </c>
      <c r="Q920" s="2" t="s">
        <v>1200</v>
      </c>
    </row>
    <row r="921" spans="1:17" hidden="1" x14ac:dyDescent="0.25">
      <c r="A921" t="s">
        <v>20129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20130</v>
      </c>
      <c r="M921" s="2" t="s">
        <v>20131</v>
      </c>
      <c r="N921" s="2" t="s">
        <v>20129</v>
      </c>
      <c r="O921" s="2">
        <v>6956</v>
      </c>
      <c r="P921" s="2" t="s">
        <v>20132</v>
      </c>
      <c r="Q921" s="2" t="s">
        <v>1126</v>
      </c>
    </row>
    <row r="922" spans="1:17" x14ac:dyDescent="0.25">
      <c r="A922" t="s">
        <v>20133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20134</v>
      </c>
      <c r="M922" s="4" t="s">
        <v>16941</v>
      </c>
      <c r="N922" s="2" t="s">
        <v>20133</v>
      </c>
      <c r="O922" s="2">
        <v>9139</v>
      </c>
      <c r="P922" s="2" t="s">
        <v>20135</v>
      </c>
      <c r="Q922" s="2" t="s">
        <v>2526</v>
      </c>
    </row>
    <row r="923" spans="1:17" x14ac:dyDescent="0.25">
      <c r="A923" t="s">
        <v>20136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20137</v>
      </c>
      <c r="M923" s="2" t="s">
        <v>20138</v>
      </c>
      <c r="N923" s="2" t="s">
        <v>20136</v>
      </c>
      <c r="O923" s="2">
        <v>8699</v>
      </c>
      <c r="P923" s="2" t="s">
        <v>20139</v>
      </c>
      <c r="Q923" s="2" t="s">
        <v>2347</v>
      </c>
    </row>
    <row r="924" spans="1:17" hidden="1" x14ac:dyDescent="0.25">
      <c r="A924" t="s">
        <v>20140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20140</v>
      </c>
      <c r="O924" s="2">
        <v>9279</v>
      </c>
      <c r="P924" s="2" t="s">
        <v>20141</v>
      </c>
      <c r="Q924" s="2" t="s">
        <v>1143</v>
      </c>
    </row>
    <row r="925" spans="1:17" hidden="1" x14ac:dyDescent="0.25">
      <c r="A925" t="s">
        <v>20142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20143</v>
      </c>
      <c r="M925" s="2" t="s">
        <v>20144</v>
      </c>
      <c r="N925" s="2" t="s">
        <v>20142</v>
      </c>
      <c r="O925" s="2">
        <v>8145</v>
      </c>
      <c r="P925" s="2" t="s">
        <v>20145</v>
      </c>
      <c r="Q925" s="2" t="s">
        <v>1142</v>
      </c>
    </row>
    <row r="926" spans="1:17" hidden="1" x14ac:dyDescent="0.25">
      <c r="A926" t="s">
        <v>20146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20147</v>
      </c>
      <c r="M926" s="2" t="s">
        <v>20148</v>
      </c>
      <c r="N926" s="2" t="s">
        <v>20146</v>
      </c>
      <c r="O926" s="2">
        <v>7757</v>
      </c>
      <c r="P926" s="2" t="s">
        <v>20149</v>
      </c>
      <c r="Q926" s="2" t="s">
        <v>1259</v>
      </c>
    </row>
    <row r="927" spans="1:17" x14ac:dyDescent="0.25">
      <c r="A927" t="s">
        <v>20150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20151</v>
      </c>
      <c r="M927" s="2" t="s">
        <v>20152</v>
      </c>
      <c r="N927" s="2" t="s">
        <v>20150</v>
      </c>
      <c r="O927" s="2">
        <v>8579</v>
      </c>
      <c r="P927" s="2" t="s">
        <v>20153</v>
      </c>
      <c r="Q927" s="2" t="s">
        <v>2538</v>
      </c>
    </row>
    <row r="928" spans="1:17" x14ac:dyDescent="0.25">
      <c r="A928" t="s">
        <v>20154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20155</v>
      </c>
      <c r="M928" s="2" t="s">
        <v>20156</v>
      </c>
      <c r="N928" s="2" t="s">
        <v>20154</v>
      </c>
      <c r="O928" s="2">
        <v>8695</v>
      </c>
      <c r="P928" s="2" t="s">
        <v>20157</v>
      </c>
      <c r="Q928" s="2" t="s">
        <v>1462</v>
      </c>
    </row>
    <row r="929" spans="1:17" hidden="1" x14ac:dyDescent="0.25">
      <c r="A929" t="s">
        <v>20158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20158</v>
      </c>
      <c r="O929" s="2">
        <v>9237</v>
      </c>
      <c r="P929" s="2" t="s">
        <v>20159</v>
      </c>
      <c r="Q929" s="2" t="s">
        <v>1183</v>
      </c>
    </row>
    <row r="930" spans="1:17" hidden="1" x14ac:dyDescent="0.25">
      <c r="A930" t="s">
        <v>20160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20161</v>
      </c>
      <c r="M930" s="2" t="s">
        <v>20162</v>
      </c>
      <c r="N930" s="2" t="s">
        <v>20160</v>
      </c>
      <c r="O930" s="2">
        <v>8042</v>
      </c>
      <c r="P930" s="2" t="s">
        <v>20163</v>
      </c>
      <c r="Q930" s="2" t="s">
        <v>204</v>
      </c>
    </row>
    <row r="931" spans="1:17" x14ac:dyDescent="0.25">
      <c r="A931" t="s">
        <v>20164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20165</v>
      </c>
      <c r="M931" s="2" t="s">
        <v>20166</v>
      </c>
      <c r="N931" s="2" t="s">
        <v>20164</v>
      </c>
      <c r="O931" s="2">
        <v>8523</v>
      </c>
      <c r="P931" s="2" t="s">
        <v>20167</v>
      </c>
      <c r="Q931" s="2" t="s">
        <v>2445</v>
      </c>
    </row>
    <row r="932" spans="1:17" x14ac:dyDescent="0.25">
      <c r="A932" t="s">
        <v>20168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20169</v>
      </c>
      <c r="M932" s="2" t="s">
        <v>20170</v>
      </c>
      <c r="N932" s="2" t="s">
        <v>20168</v>
      </c>
      <c r="O932" s="2">
        <v>6603</v>
      </c>
      <c r="P932" s="2" t="s">
        <v>20171</v>
      </c>
      <c r="Q932" s="2" t="s">
        <v>1392</v>
      </c>
    </row>
    <row r="933" spans="1:17" x14ac:dyDescent="0.25">
      <c r="A933" t="s">
        <v>20172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20173</v>
      </c>
      <c r="M933" s="2" t="s">
        <v>20174</v>
      </c>
      <c r="N933" s="2" t="s">
        <v>20172</v>
      </c>
      <c r="O933" s="2">
        <v>8739</v>
      </c>
      <c r="P933" s="2" t="s">
        <v>20175</v>
      </c>
      <c r="Q933" s="2" t="s">
        <v>2606</v>
      </c>
    </row>
    <row r="934" spans="1:17" x14ac:dyDescent="0.25">
      <c r="A934" t="s">
        <v>20176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20177</v>
      </c>
      <c r="M934" s="2" t="s">
        <v>20178</v>
      </c>
      <c r="N934" s="2" t="s">
        <v>20176</v>
      </c>
      <c r="O934" s="2">
        <v>8780</v>
      </c>
      <c r="P934" s="2" t="s">
        <v>20179</v>
      </c>
      <c r="Q934" s="2" t="s">
        <v>1396</v>
      </c>
    </row>
    <row r="935" spans="1:17" hidden="1" x14ac:dyDescent="0.25">
      <c r="A935" t="s">
        <v>20180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20181</v>
      </c>
      <c r="M935" s="2" t="s">
        <v>20182</v>
      </c>
      <c r="N935" s="2" t="s">
        <v>20180</v>
      </c>
      <c r="O935" s="2">
        <v>7939</v>
      </c>
      <c r="P935" s="2" t="s">
        <v>20183</v>
      </c>
      <c r="Q935" s="2" t="s">
        <v>1036</v>
      </c>
    </row>
    <row r="936" spans="1:17" x14ac:dyDescent="0.25">
      <c r="A936" t="s">
        <v>20184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20185</v>
      </c>
      <c r="M936" s="2" t="s">
        <v>20186</v>
      </c>
      <c r="N936" s="2" t="s">
        <v>20184</v>
      </c>
      <c r="O936" s="2">
        <v>8281</v>
      </c>
      <c r="P936" s="2" t="s">
        <v>20187</v>
      </c>
      <c r="Q936" s="2" t="s">
        <v>1461</v>
      </c>
    </row>
    <row r="937" spans="1:17" x14ac:dyDescent="0.25">
      <c r="A937" t="s">
        <v>20188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20188</v>
      </c>
      <c r="O937" s="2">
        <v>8750</v>
      </c>
      <c r="P937" s="2" t="s">
        <v>20189</v>
      </c>
      <c r="Q937" s="2" t="s">
        <v>1931</v>
      </c>
    </row>
    <row r="938" spans="1:17" x14ac:dyDescent="0.25">
      <c r="A938" t="s">
        <v>20190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20191</v>
      </c>
      <c r="M938" s="2" t="s">
        <v>20192</v>
      </c>
      <c r="N938" s="2" t="s">
        <v>20190</v>
      </c>
      <c r="O938" s="2">
        <v>7701</v>
      </c>
      <c r="P938" s="2" t="s">
        <v>20193</v>
      </c>
      <c r="Q938" s="2" t="s">
        <v>1420</v>
      </c>
    </row>
    <row r="939" spans="1:17" x14ac:dyDescent="0.25">
      <c r="A939" t="s">
        <v>20194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20195</v>
      </c>
      <c r="M939" s="2" t="s">
        <v>20196</v>
      </c>
      <c r="N939" s="2" t="s">
        <v>20194</v>
      </c>
      <c r="O939" s="2">
        <v>8890</v>
      </c>
      <c r="P939" s="2" t="s">
        <v>20197</v>
      </c>
      <c r="Q939" s="2" t="s">
        <v>2053</v>
      </c>
    </row>
    <row r="940" spans="1:17" hidden="1" x14ac:dyDescent="0.25">
      <c r="A940" t="s">
        <v>20198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20199</v>
      </c>
      <c r="M940" s="2" t="s">
        <v>20200</v>
      </c>
      <c r="N940" s="2" t="s">
        <v>20198</v>
      </c>
      <c r="O940" s="2">
        <v>8385</v>
      </c>
      <c r="P940" s="2" t="s">
        <v>20201</v>
      </c>
      <c r="Q940" s="2" t="s">
        <v>1119</v>
      </c>
    </row>
    <row r="941" spans="1:17" hidden="1" x14ac:dyDescent="0.25">
      <c r="A941" t="s">
        <v>20202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20203</v>
      </c>
      <c r="N941" s="2" t="s">
        <v>20202</v>
      </c>
      <c r="O941" s="2">
        <v>8972</v>
      </c>
      <c r="P941" s="2" t="s">
        <v>20204</v>
      </c>
      <c r="Q941" s="2" t="s">
        <v>547</v>
      </c>
    </row>
    <row r="942" spans="1:17" hidden="1" x14ac:dyDescent="0.25">
      <c r="A942" t="s">
        <v>20205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20206</v>
      </c>
      <c r="M942" s="2" t="s">
        <v>20207</v>
      </c>
      <c r="N942" s="2" t="s">
        <v>20205</v>
      </c>
      <c r="O942" s="2">
        <v>8326</v>
      </c>
      <c r="P942" s="2" t="s">
        <v>20208</v>
      </c>
      <c r="Q942" s="2" t="s">
        <v>1243</v>
      </c>
    </row>
    <row r="943" spans="1:17" hidden="1" x14ac:dyDescent="0.25">
      <c r="A943" t="s">
        <v>20209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20210</v>
      </c>
      <c r="N943" s="2" t="s">
        <v>20209</v>
      </c>
      <c r="O943" s="2">
        <v>8907</v>
      </c>
      <c r="P943" s="2" t="s">
        <v>20211</v>
      </c>
      <c r="Q943" s="2" t="s">
        <v>925</v>
      </c>
    </row>
    <row r="944" spans="1:17" hidden="1" x14ac:dyDescent="0.25">
      <c r="A944" t="s">
        <v>20212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20213</v>
      </c>
      <c r="M944" s="2" t="s">
        <v>20214</v>
      </c>
      <c r="N944" s="2" t="s">
        <v>20212</v>
      </c>
      <c r="O944" s="2">
        <v>8619</v>
      </c>
      <c r="P944" s="2" t="s">
        <v>20215</v>
      </c>
      <c r="Q944" s="2" t="s">
        <v>1262</v>
      </c>
    </row>
    <row r="945" spans="1:17" x14ac:dyDescent="0.25">
      <c r="A945" t="s">
        <v>20216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20217</v>
      </c>
      <c r="M945" s="2" t="s">
        <v>20218</v>
      </c>
      <c r="N945" s="2" t="s">
        <v>20216</v>
      </c>
      <c r="O945" s="2">
        <v>7547</v>
      </c>
      <c r="P945" s="2" t="s">
        <v>20219</v>
      </c>
      <c r="Q945" s="2" t="s">
        <v>1555</v>
      </c>
    </row>
    <row r="946" spans="1:17" x14ac:dyDescent="0.25">
      <c r="A946" t="s">
        <v>20220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20221</v>
      </c>
      <c r="M946" s="2" t="s">
        <v>20222</v>
      </c>
      <c r="N946" s="2" t="s">
        <v>20220</v>
      </c>
      <c r="O946" s="2">
        <v>6441</v>
      </c>
      <c r="P946" s="2" t="s">
        <v>20223</v>
      </c>
      <c r="Q946" s="2" t="s">
        <v>1493</v>
      </c>
    </row>
    <row r="947" spans="1:17" x14ac:dyDescent="0.25">
      <c r="A947" t="s">
        <v>20224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20225</v>
      </c>
      <c r="N947" s="2" t="s">
        <v>20224</v>
      </c>
      <c r="O947" s="2">
        <v>8976</v>
      </c>
      <c r="P947" s="2" t="s">
        <v>20226</v>
      </c>
      <c r="Q947" s="2" t="s">
        <v>2066</v>
      </c>
    </row>
    <row r="948" spans="1:17" hidden="1" x14ac:dyDescent="0.25">
      <c r="A948" t="s">
        <v>20227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20228</v>
      </c>
      <c r="M948" s="2" t="s">
        <v>20229</v>
      </c>
      <c r="N948" s="2" t="s">
        <v>20227</v>
      </c>
      <c r="O948" s="2">
        <v>6933</v>
      </c>
      <c r="P948" s="2" t="s">
        <v>20230</v>
      </c>
      <c r="Q948" s="2" t="s">
        <v>640</v>
      </c>
    </row>
    <row r="949" spans="1:17" x14ac:dyDescent="0.25">
      <c r="A949" t="s">
        <v>20231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20232</v>
      </c>
      <c r="M949" s="2" t="s">
        <v>20233</v>
      </c>
      <c r="N949" s="2" t="s">
        <v>20231</v>
      </c>
      <c r="O949" s="2">
        <v>8694</v>
      </c>
      <c r="P949" s="2" t="s">
        <v>20234</v>
      </c>
      <c r="Q949" s="2" t="s">
        <v>1469</v>
      </c>
    </row>
    <row r="950" spans="1:17" hidden="1" x14ac:dyDescent="0.25">
      <c r="A950" t="s">
        <v>20235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20236</v>
      </c>
      <c r="N950" s="2" t="s">
        <v>20235</v>
      </c>
      <c r="O950" s="2">
        <v>9013</v>
      </c>
      <c r="P950" s="2" t="s">
        <v>20237</v>
      </c>
      <c r="Q950" s="2" t="s">
        <v>934</v>
      </c>
    </row>
    <row r="951" spans="1:17" x14ac:dyDescent="0.25">
      <c r="A951" t="s">
        <v>20238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20239</v>
      </c>
      <c r="M951" s="2" t="s">
        <v>20240</v>
      </c>
      <c r="N951" s="2" t="s">
        <v>20238</v>
      </c>
      <c r="O951" s="2">
        <v>7621</v>
      </c>
      <c r="P951" s="2" t="s">
        <v>20241</v>
      </c>
      <c r="Q951" s="2" t="s">
        <v>1548</v>
      </c>
    </row>
    <row r="952" spans="1:17" hidden="1" x14ac:dyDescent="0.25">
      <c r="A952" t="s">
        <v>20242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20243</v>
      </c>
      <c r="M952" s="2" t="s">
        <v>20244</v>
      </c>
      <c r="N952" s="2" t="s">
        <v>20242</v>
      </c>
      <c r="O952" s="2">
        <v>8538</v>
      </c>
      <c r="P952" s="2" t="s">
        <v>20245</v>
      </c>
      <c r="Q952" s="2" t="s">
        <v>868</v>
      </c>
    </row>
    <row r="953" spans="1:17" hidden="1" x14ac:dyDescent="0.25">
      <c r="A953" t="s">
        <v>20246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20247</v>
      </c>
      <c r="M953" s="2" t="s">
        <v>20248</v>
      </c>
      <c r="N953" s="2" t="s">
        <v>20246</v>
      </c>
      <c r="O953" s="2">
        <v>8188</v>
      </c>
      <c r="P953" s="2" t="s">
        <v>20249</v>
      </c>
      <c r="Q953" s="2" t="s">
        <v>110</v>
      </c>
    </row>
    <row r="954" spans="1:17" hidden="1" x14ac:dyDescent="0.25">
      <c r="A954" t="s">
        <v>20250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20251</v>
      </c>
      <c r="N954" s="2" t="s">
        <v>20250</v>
      </c>
      <c r="O954" s="2">
        <v>9046</v>
      </c>
      <c r="P954" s="2" t="s">
        <v>20252</v>
      </c>
      <c r="Q954" s="2" t="s">
        <v>954</v>
      </c>
    </row>
    <row r="955" spans="1:17" x14ac:dyDescent="0.25">
      <c r="A955" t="s">
        <v>20253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20254</v>
      </c>
      <c r="M955" s="4" t="s">
        <v>16941</v>
      </c>
      <c r="N955" s="2" t="s">
        <v>20253</v>
      </c>
      <c r="O955" s="2">
        <v>8654</v>
      </c>
      <c r="P955" s="2" t="s">
        <v>20255</v>
      </c>
      <c r="Q955" s="2" t="s">
        <v>2388</v>
      </c>
    </row>
    <row r="956" spans="1:17" x14ac:dyDescent="0.25">
      <c r="A956" t="s">
        <v>20256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20257</v>
      </c>
      <c r="M956" s="2" t="s">
        <v>20258</v>
      </c>
      <c r="N956" s="2" t="s">
        <v>20256</v>
      </c>
      <c r="O956" s="2">
        <v>8193</v>
      </c>
      <c r="P956" s="2" t="s">
        <v>20259</v>
      </c>
      <c r="Q956" s="2" t="s">
        <v>1411</v>
      </c>
    </row>
    <row r="957" spans="1:17" hidden="1" x14ac:dyDescent="0.25">
      <c r="A957" t="s">
        <v>20260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20261</v>
      </c>
      <c r="M957" s="2" t="s">
        <v>20262</v>
      </c>
      <c r="N957" s="2" t="s">
        <v>20260</v>
      </c>
      <c r="O957" s="2">
        <v>8054</v>
      </c>
      <c r="P957" s="2" t="s">
        <v>20263</v>
      </c>
      <c r="Q957" s="2" t="s">
        <v>1084</v>
      </c>
    </row>
    <row r="958" spans="1:17" hidden="1" x14ac:dyDescent="0.25">
      <c r="A958" t="s">
        <v>20264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20265</v>
      </c>
      <c r="M958" s="2" t="s">
        <v>20266</v>
      </c>
      <c r="N958" s="2" t="s">
        <v>20264</v>
      </c>
      <c r="O958" s="2">
        <v>7567</v>
      </c>
      <c r="P958" s="2" t="s">
        <v>20267</v>
      </c>
      <c r="Q958" s="2" t="s">
        <v>574</v>
      </c>
    </row>
    <row r="959" spans="1:17" x14ac:dyDescent="0.25">
      <c r="A959" t="s">
        <v>20268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20269</v>
      </c>
      <c r="M959" s="2" t="s">
        <v>20270</v>
      </c>
      <c r="N959" s="2" t="s">
        <v>20268</v>
      </c>
      <c r="O959" s="2">
        <v>8946</v>
      </c>
      <c r="P959" s="2" t="s">
        <v>20271</v>
      </c>
      <c r="Q959" s="2" t="s">
        <v>2210</v>
      </c>
    </row>
    <row r="960" spans="1:17" hidden="1" x14ac:dyDescent="0.25">
      <c r="A960" t="s">
        <v>20272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20273</v>
      </c>
      <c r="M960" s="2" t="s">
        <v>20274</v>
      </c>
      <c r="N960" s="2" t="s">
        <v>20272</v>
      </c>
      <c r="O960" s="2">
        <v>7521</v>
      </c>
      <c r="P960" s="2" t="s">
        <v>20275</v>
      </c>
      <c r="Q960" s="2" t="s">
        <v>1141</v>
      </c>
    </row>
    <row r="961" spans="1:17" x14ac:dyDescent="0.25">
      <c r="A961" t="s">
        <v>20276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20277</v>
      </c>
      <c r="N961" s="2" t="s">
        <v>20276</v>
      </c>
      <c r="O961" s="2">
        <v>8913</v>
      </c>
      <c r="P961" s="2" t="s">
        <v>20278</v>
      </c>
      <c r="Q961" s="2" t="s">
        <v>2438</v>
      </c>
    </row>
    <row r="962" spans="1:17" hidden="1" x14ac:dyDescent="0.25">
      <c r="A962" t="s">
        <v>20279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20280</v>
      </c>
      <c r="M962" s="2" t="s">
        <v>20281</v>
      </c>
      <c r="N962" s="2" t="s">
        <v>20279</v>
      </c>
      <c r="O962" s="2">
        <v>6966</v>
      </c>
      <c r="P962" s="2" t="s">
        <v>20282</v>
      </c>
      <c r="Q962" s="2" t="s">
        <v>852</v>
      </c>
    </row>
    <row r="963" spans="1:17" hidden="1" x14ac:dyDescent="0.25">
      <c r="A963" t="s">
        <v>20283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20284</v>
      </c>
      <c r="N963" s="2" t="s">
        <v>20283</v>
      </c>
      <c r="O963" s="2">
        <v>8984</v>
      </c>
      <c r="P963" s="2" t="s">
        <v>20285</v>
      </c>
      <c r="Q963" s="2" t="s">
        <v>1070</v>
      </c>
    </row>
    <row r="964" spans="1:17" hidden="1" x14ac:dyDescent="0.25">
      <c r="A964" t="s">
        <v>20286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20286</v>
      </c>
      <c r="O964" s="2">
        <v>9247</v>
      </c>
      <c r="P964" s="2" t="s">
        <v>20287</v>
      </c>
      <c r="Q964" s="2" t="s">
        <v>1095</v>
      </c>
    </row>
    <row r="965" spans="1:17" x14ac:dyDescent="0.25">
      <c r="A965" t="s">
        <v>20288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20289</v>
      </c>
      <c r="N965" s="2" t="s">
        <v>20288</v>
      </c>
      <c r="O965" s="2">
        <v>8962</v>
      </c>
      <c r="P965" s="2" t="s">
        <v>20290</v>
      </c>
      <c r="Q965" s="2" t="s">
        <v>2418</v>
      </c>
    </row>
    <row r="966" spans="1:17" x14ac:dyDescent="0.25">
      <c r="A966" t="s">
        <v>20291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20292</v>
      </c>
      <c r="M966" s="2" t="s">
        <v>20293</v>
      </c>
      <c r="N966" s="2" t="s">
        <v>20291</v>
      </c>
      <c r="O966" s="2">
        <v>7779</v>
      </c>
      <c r="P966" s="2" t="s">
        <v>20294</v>
      </c>
      <c r="Q966" s="2" t="s">
        <v>1413</v>
      </c>
    </row>
    <row r="967" spans="1:17" hidden="1" x14ac:dyDescent="0.25">
      <c r="A967" t="s">
        <v>20295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20296</v>
      </c>
      <c r="M967" s="2" t="s">
        <v>20297</v>
      </c>
      <c r="N967" s="2" t="s">
        <v>20295</v>
      </c>
      <c r="O967" s="2">
        <v>7493</v>
      </c>
      <c r="P967" s="2" t="s">
        <v>20298</v>
      </c>
      <c r="Q967" s="2" t="s">
        <v>538</v>
      </c>
    </row>
    <row r="968" spans="1:17" hidden="1" x14ac:dyDescent="0.25">
      <c r="A968" t="s">
        <v>20299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20299</v>
      </c>
      <c r="O968" s="2">
        <v>9251</v>
      </c>
      <c r="P968" s="2" t="s">
        <v>20300</v>
      </c>
      <c r="Q968" s="2" t="s">
        <v>785</v>
      </c>
    </row>
    <row r="969" spans="1:17" hidden="1" x14ac:dyDescent="0.25">
      <c r="A969" t="s">
        <v>20301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20301</v>
      </c>
      <c r="O969" s="2">
        <v>9201</v>
      </c>
      <c r="P969" s="2" t="s">
        <v>20302</v>
      </c>
      <c r="Q969" s="2" t="s">
        <v>956</v>
      </c>
    </row>
    <row r="970" spans="1:17" x14ac:dyDescent="0.25">
      <c r="A970" t="s">
        <v>20303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20304</v>
      </c>
      <c r="M970" s="2" t="s">
        <v>20305</v>
      </c>
      <c r="N970" s="2" t="s">
        <v>20303</v>
      </c>
      <c r="O970" s="2">
        <v>7975</v>
      </c>
      <c r="P970" s="2" t="s">
        <v>20306</v>
      </c>
      <c r="Q970" s="2" t="s">
        <v>1438</v>
      </c>
    </row>
    <row r="971" spans="1:17" hidden="1" x14ac:dyDescent="0.25">
      <c r="A971" t="s">
        <v>20307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20307</v>
      </c>
      <c r="O971" s="2">
        <v>9099</v>
      </c>
      <c r="P971" s="2" t="s">
        <v>20308</v>
      </c>
      <c r="Q971" s="2" t="s">
        <v>1191</v>
      </c>
    </row>
    <row r="972" spans="1:17" x14ac:dyDescent="0.25">
      <c r="A972" t="s">
        <v>20309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20310</v>
      </c>
      <c r="M972" s="2" t="s">
        <v>20311</v>
      </c>
      <c r="N972" s="2" t="s">
        <v>20309</v>
      </c>
      <c r="O972" s="2">
        <v>7949</v>
      </c>
      <c r="P972" s="2" t="s">
        <v>20312</v>
      </c>
      <c r="Q972" s="2" t="s">
        <v>2413</v>
      </c>
    </row>
    <row r="973" spans="1:17" x14ac:dyDescent="0.25">
      <c r="A973" t="s">
        <v>20313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20314</v>
      </c>
      <c r="M973" s="4" t="s">
        <v>16941</v>
      </c>
      <c r="N973" s="2" t="s">
        <v>20313</v>
      </c>
      <c r="O973" s="2">
        <v>9126</v>
      </c>
      <c r="P973" s="2" t="s">
        <v>20315</v>
      </c>
      <c r="Q973" s="2" t="s">
        <v>1511</v>
      </c>
    </row>
    <row r="974" spans="1:17" hidden="1" x14ac:dyDescent="0.25">
      <c r="A974" t="s">
        <v>20316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20317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hidden="1" x14ac:dyDescent="0.25">
      <c r="A976" t="s">
        <v>20318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20319</v>
      </c>
      <c r="M976" s="2" t="s">
        <v>20320</v>
      </c>
      <c r="N976" s="2" t="s">
        <v>20318</v>
      </c>
      <c r="O976" s="2">
        <v>8144</v>
      </c>
      <c r="P976" s="2" t="s">
        <v>20321</v>
      </c>
      <c r="Q976" s="2" t="s">
        <v>1118</v>
      </c>
    </row>
    <row r="977" spans="1:17" x14ac:dyDescent="0.25">
      <c r="A977" t="s">
        <v>20322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20323</v>
      </c>
      <c r="M977" s="4" t="s">
        <v>16941</v>
      </c>
      <c r="N977" s="2" t="s">
        <v>20322</v>
      </c>
      <c r="O977" s="2">
        <v>9193</v>
      </c>
      <c r="P977" s="2" t="s">
        <v>20324</v>
      </c>
      <c r="Q977" s="2" t="s">
        <v>2179</v>
      </c>
    </row>
    <row r="978" spans="1:17" hidden="1" x14ac:dyDescent="0.25">
      <c r="A978" t="s">
        <v>20325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20326</v>
      </c>
      <c r="N978" s="2" t="s">
        <v>20325</v>
      </c>
      <c r="O978" s="2">
        <v>8653</v>
      </c>
      <c r="P978" s="2" t="s">
        <v>20327</v>
      </c>
      <c r="Q978" s="2" t="s">
        <v>980</v>
      </c>
    </row>
    <row r="979" spans="1:17" x14ac:dyDescent="0.25">
      <c r="A979" t="s">
        <v>20328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20329</v>
      </c>
      <c r="M979" s="4" t="s">
        <v>16941</v>
      </c>
      <c r="N979" s="2" t="s">
        <v>20328</v>
      </c>
      <c r="O979" s="2">
        <v>9140</v>
      </c>
      <c r="P979" s="2" t="s">
        <v>20330</v>
      </c>
      <c r="Q979" s="2" t="s">
        <v>2515</v>
      </c>
    </row>
    <row r="980" spans="1:17" hidden="1" x14ac:dyDescent="0.25">
      <c r="A980" t="s">
        <v>20331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20332</v>
      </c>
      <c r="M980" s="2" t="s">
        <v>20333</v>
      </c>
      <c r="N980" s="2" t="s">
        <v>20331</v>
      </c>
      <c r="O980" s="2">
        <v>8304</v>
      </c>
      <c r="P980" s="2" t="s">
        <v>20334</v>
      </c>
      <c r="Q980" s="2" t="s">
        <v>1027</v>
      </c>
    </row>
    <row r="981" spans="1:17" hidden="1" x14ac:dyDescent="0.25">
      <c r="A981" t="s">
        <v>20335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20336</v>
      </c>
      <c r="M981" s="2" t="s">
        <v>20337</v>
      </c>
      <c r="N981" s="2" t="s">
        <v>20335</v>
      </c>
      <c r="O981" s="2">
        <v>8624</v>
      </c>
      <c r="P981" s="2" t="s">
        <v>20338</v>
      </c>
      <c r="Q981" s="2" t="s">
        <v>738</v>
      </c>
    </row>
    <row r="982" spans="1:17" hidden="1" x14ac:dyDescent="0.25">
      <c r="A982" t="s">
        <v>20339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20340</v>
      </c>
      <c r="M982" s="2" t="s">
        <v>20341</v>
      </c>
      <c r="N982" s="2" t="s">
        <v>20339</v>
      </c>
      <c r="O982" s="2">
        <v>7409</v>
      </c>
      <c r="P982" s="2" t="s">
        <v>20342</v>
      </c>
      <c r="Q982" s="2" t="s">
        <v>915</v>
      </c>
    </row>
    <row r="983" spans="1:17" hidden="1" x14ac:dyDescent="0.25">
      <c r="A983" t="s">
        <v>20343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20344</v>
      </c>
      <c r="N983" s="2" t="s">
        <v>20343</v>
      </c>
      <c r="O983" s="2">
        <v>8828</v>
      </c>
      <c r="P983" s="2" t="s">
        <v>20345</v>
      </c>
      <c r="Q983" s="2" t="s">
        <v>749</v>
      </c>
    </row>
    <row r="984" spans="1:17" hidden="1" x14ac:dyDescent="0.25">
      <c r="A984" t="s">
        <v>20346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20346</v>
      </c>
      <c r="O984" s="2">
        <v>9190</v>
      </c>
      <c r="P984" s="2" t="s">
        <v>20347</v>
      </c>
      <c r="Q984" s="2" t="s">
        <v>487</v>
      </c>
    </row>
    <row r="985" spans="1:17" hidden="1" x14ac:dyDescent="0.25">
      <c r="A985" t="s">
        <v>20348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hidden="1" x14ac:dyDescent="0.25">
      <c r="A986" t="s">
        <v>20349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20350</v>
      </c>
      <c r="M986" s="2" t="s">
        <v>20351</v>
      </c>
      <c r="N986" s="2" t="s">
        <v>20349</v>
      </c>
      <c r="O986" s="2">
        <v>6154</v>
      </c>
      <c r="P986" s="2" t="s">
        <v>20352</v>
      </c>
      <c r="Q986" s="2" t="s">
        <v>1182</v>
      </c>
    </row>
    <row r="987" spans="1:17" x14ac:dyDescent="0.25">
      <c r="A987" t="s">
        <v>20353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20354</v>
      </c>
      <c r="M987" s="2" t="s">
        <v>20355</v>
      </c>
      <c r="N987" s="2" t="s">
        <v>20353</v>
      </c>
      <c r="O987" s="2">
        <v>7964</v>
      </c>
      <c r="P987" s="2" t="s">
        <v>20356</v>
      </c>
      <c r="Q987" s="2" t="s">
        <v>2563</v>
      </c>
    </row>
    <row r="988" spans="1:17" x14ac:dyDescent="0.25">
      <c r="A988" t="s">
        <v>20357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20067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20358</v>
      </c>
      <c r="M988" s="2" t="s">
        <v>20359</v>
      </c>
      <c r="N988" s="2" t="s">
        <v>20357</v>
      </c>
      <c r="O988" s="2">
        <v>6662</v>
      </c>
      <c r="P988" s="2" t="s">
        <v>20360</v>
      </c>
      <c r="Q988" s="2" t="s">
        <v>1408</v>
      </c>
    </row>
    <row r="989" spans="1:17" hidden="1" x14ac:dyDescent="0.25">
      <c r="A989" t="s">
        <v>20361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20362</v>
      </c>
      <c r="M989" s="2" t="s">
        <v>20363</v>
      </c>
      <c r="N989" s="2" t="s">
        <v>20361</v>
      </c>
      <c r="O989" s="2">
        <v>7662</v>
      </c>
      <c r="P989" s="2" t="s">
        <v>20364</v>
      </c>
      <c r="Q989" s="2" t="s">
        <v>1094</v>
      </c>
    </row>
    <row r="990" spans="1:17" hidden="1" x14ac:dyDescent="0.25">
      <c r="A990" t="s">
        <v>20365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20366</v>
      </c>
      <c r="M990" s="2" t="s">
        <v>20367</v>
      </c>
      <c r="N990" s="2" t="s">
        <v>20365</v>
      </c>
      <c r="O990" s="2">
        <v>8213</v>
      </c>
      <c r="P990" s="2" t="s">
        <v>20368</v>
      </c>
      <c r="Q990" s="2" t="s">
        <v>1067</v>
      </c>
    </row>
    <row r="991" spans="1:17" hidden="1" x14ac:dyDescent="0.25">
      <c r="A991" t="s">
        <v>20369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20370</v>
      </c>
      <c r="Q991" s="2" t="s">
        <v>503</v>
      </c>
    </row>
    <row r="992" spans="1:17" x14ac:dyDescent="0.25">
      <c r="A992" t="s">
        <v>20371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20372</v>
      </c>
      <c r="M992" s="2" t="s">
        <v>20373</v>
      </c>
      <c r="N992" s="2" t="s">
        <v>20371</v>
      </c>
      <c r="O992" s="2">
        <v>8480</v>
      </c>
      <c r="P992" s="2" t="s">
        <v>20374</v>
      </c>
      <c r="Q992" s="2" t="s">
        <v>2571</v>
      </c>
    </row>
    <row r="993" spans="1:17" hidden="1" x14ac:dyDescent="0.25">
      <c r="A993" t="s">
        <v>20375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20376</v>
      </c>
      <c r="N993" s="2" t="s">
        <v>20375</v>
      </c>
      <c r="O993" s="2">
        <v>8634</v>
      </c>
      <c r="P993" s="2" t="s">
        <v>20377</v>
      </c>
      <c r="Q993" s="2" t="s">
        <v>1307</v>
      </c>
    </row>
    <row r="994" spans="1:17" x14ac:dyDescent="0.25">
      <c r="A994" t="s">
        <v>20378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20379</v>
      </c>
      <c r="M994" s="2" t="s">
        <v>20380</v>
      </c>
      <c r="N994" s="2" t="s">
        <v>20378</v>
      </c>
      <c r="O994" s="2">
        <v>7500</v>
      </c>
      <c r="P994" s="2" t="s">
        <v>20381</v>
      </c>
      <c r="Q994" s="2" t="s">
        <v>2517</v>
      </c>
    </row>
    <row r="995" spans="1:17" hidden="1" x14ac:dyDescent="0.25">
      <c r="A995" t="s">
        <v>20382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20383</v>
      </c>
      <c r="N995" s="2" t="s">
        <v>20382</v>
      </c>
      <c r="O995" s="2">
        <v>7857</v>
      </c>
      <c r="P995" s="2" t="s">
        <v>20384</v>
      </c>
      <c r="Q995" s="2" t="s">
        <v>467</v>
      </c>
    </row>
    <row r="996" spans="1:17" hidden="1" x14ac:dyDescent="0.25">
      <c r="A996" t="s">
        <v>20385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20386</v>
      </c>
      <c r="M996" s="2" t="s">
        <v>20387</v>
      </c>
      <c r="N996" s="2" t="s">
        <v>20385</v>
      </c>
      <c r="O996" s="2">
        <v>7993</v>
      </c>
      <c r="P996" s="2" t="s">
        <v>20388</v>
      </c>
      <c r="Q996" s="2" t="s">
        <v>712</v>
      </c>
    </row>
    <row r="997" spans="1:17" x14ac:dyDescent="0.25">
      <c r="A997" t="s">
        <v>20389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20390</v>
      </c>
      <c r="N997" s="2" t="s">
        <v>20389</v>
      </c>
      <c r="O997" s="2">
        <v>9043</v>
      </c>
      <c r="P997" s="2" t="s">
        <v>20391</v>
      </c>
      <c r="Q997" s="2" t="s">
        <v>1772</v>
      </c>
    </row>
    <row r="998" spans="1:17" x14ac:dyDescent="0.25">
      <c r="A998" t="s">
        <v>20392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20393</v>
      </c>
      <c r="N998" s="2" t="s">
        <v>20392</v>
      </c>
      <c r="O998" s="2">
        <v>8618</v>
      </c>
      <c r="P998" s="2" t="s">
        <v>20394</v>
      </c>
      <c r="Q998" s="2" t="s">
        <v>1370</v>
      </c>
    </row>
    <row r="999" spans="1:17" x14ac:dyDescent="0.25">
      <c r="A999" t="s">
        <v>20395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20396</v>
      </c>
      <c r="M999" s="4" t="s">
        <v>16941</v>
      </c>
      <c r="N999" s="2" t="s">
        <v>20395</v>
      </c>
      <c r="O999" s="2">
        <v>9257</v>
      </c>
      <c r="P999" s="2" t="s">
        <v>20397</v>
      </c>
      <c r="Q999" s="2" t="s">
        <v>16816</v>
      </c>
    </row>
    <row r="1000" spans="1:17" x14ac:dyDescent="0.25">
      <c r="A1000" t="s">
        <v>20398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20399</v>
      </c>
      <c r="M1000" s="4" t="s">
        <v>16941</v>
      </c>
      <c r="N1000" s="2" t="s">
        <v>20398</v>
      </c>
      <c r="O1000" s="2">
        <v>9255</v>
      </c>
      <c r="P1000" s="2" t="s">
        <v>20400</v>
      </c>
      <c r="Q1000" s="2" t="s">
        <v>20401</v>
      </c>
    </row>
    <row r="1001" spans="1:17" x14ac:dyDescent="0.25">
      <c r="A1001" t="s">
        <v>20402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20403</v>
      </c>
      <c r="M1001" s="2" t="s">
        <v>20404</v>
      </c>
      <c r="N1001" s="2" t="s">
        <v>20402</v>
      </c>
      <c r="O1001" s="2">
        <v>8562</v>
      </c>
      <c r="P1001" s="2" t="s">
        <v>20405</v>
      </c>
      <c r="Q1001" s="2" t="s">
        <v>1351</v>
      </c>
    </row>
    <row r="1002" spans="1:17" x14ac:dyDescent="0.25">
      <c r="A1002" t="s">
        <v>20406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20407</v>
      </c>
      <c r="M1002" s="2" t="s">
        <v>20408</v>
      </c>
      <c r="N1002" s="2" t="s">
        <v>20406</v>
      </c>
      <c r="O1002" s="2">
        <v>7468</v>
      </c>
      <c r="P1002" s="2" t="s">
        <v>20409</v>
      </c>
      <c r="Q1002" s="2" t="s">
        <v>1346</v>
      </c>
    </row>
    <row r="1003" spans="1:17" hidden="1" x14ac:dyDescent="0.25">
      <c r="A1003" t="s">
        <v>20410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20411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20412</v>
      </c>
      <c r="M1004" s="2" t="s">
        <v>20413</v>
      </c>
      <c r="N1004" s="2" t="s">
        <v>20411</v>
      </c>
      <c r="O1004" s="2">
        <v>8565</v>
      </c>
      <c r="P1004" s="2" t="s">
        <v>20414</v>
      </c>
      <c r="Q1004" s="2" t="s">
        <v>1421</v>
      </c>
    </row>
    <row r="1005" spans="1:17" x14ac:dyDescent="0.25">
      <c r="A1005" t="s">
        <v>20415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20416</v>
      </c>
      <c r="M1005" s="2" t="s">
        <v>20417</v>
      </c>
      <c r="N1005" s="2" t="s">
        <v>20415</v>
      </c>
      <c r="O1005" s="2">
        <v>8912</v>
      </c>
      <c r="P1005" s="2" t="s">
        <v>20418</v>
      </c>
      <c r="Q1005" s="2" t="s">
        <v>2268</v>
      </c>
    </row>
    <row r="1006" spans="1:17" hidden="1" x14ac:dyDescent="0.25">
      <c r="A1006" t="s">
        <v>20419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20420</v>
      </c>
      <c r="M1006" s="2" t="s">
        <v>20421</v>
      </c>
      <c r="N1006" s="2" t="s">
        <v>20419</v>
      </c>
      <c r="O1006" s="2">
        <v>8528</v>
      </c>
      <c r="P1006" s="2" t="s">
        <v>20422</v>
      </c>
      <c r="Q1006" s="2" t="s">
        <v>479</v>
      </c>
    </row>
    <row r="1007" spans="1:17" x14ac:dyDescent="0.25">
      <c r="A1007" t="s">
        <v>20423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20424</v>
      </c>
      <c r="M1007" s="2" t="s">
        <v>20425</v>
      </c>
      <c r="N1007" s="2" t="s">
        <v>20423</v>
      </c>
      <c r="O1007" s="2">
        <v>7869</v>
      </c>
      <c r="P1007" s="2" t="s">
        <v>20426</v>
      </c>
      <c r="Q1007" s="2" t="s">
        <v>2293</v>
      </c>
    </row>
    <row r="1008" spans="1:17" hidden="1" x14ac:dyDescent="0.25">
      <c r="A1008" t="s">
        <v>20427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20428</v>
      </c>
      <c r="M1008" s="2" t="s">
        <v>20429</v>
      </c>
      <c r="N1008" s="2" t="s">
        <v>20427</v>
      </c>
      <c r="O1008" s="2">
        <v>6615</v>
      </c>
      <c r="P1008" s="2" t="s">
        <v>20430</v>
      </c>
      <c r="Q1008" s="2" t="s">
        <v>889</v>
      </c>
    </row>
    <row r="1009" spans="1:17" hidden="1" x14ac:dyDescent="0.25">
      <c r="A1009" t="s">
        <v>20431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20067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20432</v>
      </c>
      <c r="M1009" s="2" t="s">
        <v>20433</v>
      </c>
      <c r="N1009" s="2" t="s">
        <v>20431</v>
      </c>
      <c r="O1009" s="2">
        <v>8052</v>
      </c>
      <c r="P1009" s="2" t="s">
        <v>20434</v>
      </c>
      <c r="Q1009" s="2" t="s">
        <v>987</v>
      </c>
    </row>
    <row r="1010" spans="1:17" x14ac:dyDescent="0.25">
      <c r="A1010" t="s">
        <v>20435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20436</v>
      </c>
      <c r="M1010" s="2" t="s">
        <v>20437</v>
      </c>
      <c r="N1010" s="2" t="s">
        <v>20435</v>
      </c>
      <c r="O1010" s="2">
        <v>8479</v>
      </c>
      <c r="P1010" s="2" t="s">
        <v>20438</v>
      </c>
      <c r="Q1010" s="2" t="s">
        <v>2135</v>
      </c>
    </row>
    <row r="1011" spans="1:17" hidden="1" x14ac:dyDescent="0.25">
      <c r="A1011" t="s">
        <v>20439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20440</v>
      </c>
      <c r="M1011" s="2" t="s">
        <v>20441</v>
      </c>
      <c r="N1011" s="2" t="s">
        <v>20439</v>
      </c>
      <c r="O1011" s="2">
        <v>7858</v>
      </c>
      <c r="P1011" s="2" t="s">
        <v>20442</v>
      </c>
      <c r="Q1011" s="2" t="s">
        <v>897</v>
      </c>
    </row>
    <row r="1012" spans="1:17" x14ac:dyDescent="0.25">
      <c r="A1012" t="s">
        <v>20443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hidden="1" x14ac:dyDescent="0.25">
      <c r="A1013" t="s">
        <v>20444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20445</v>
      </c>
      <c r="M1013" s="2" t="s">
        <v>20446</v>
      </c>
      <c r="N1013" s="2" t="s">
        <v>20444</v>
      </c>
      <c r="O1013" s="2">
        <v>7435</v>
      </c>
      <c r="P1013" s="2" t="s">
        <v>20447</v>
      </c>
      <c r="Q1013" s="2" t="s">
        <v>1231</v>
      </c>
    </row>
    <row r="1014" spans="1:17" hidden="1" x14ac:dyDescent="0.25">
      <c r="A1014" t="s">
        <v>20448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20449</v>
      </c>
      <c r="M1014" s="2" t="s">
        <v>20450</v>
      </c>
      <c r="N1014" s="2" t="s">
        <v>20448</v>
      </c>
      <c r="O1014" s="2">
        <v>8647</v>
      </c>
      <c r="P1014" s="2" t="s">
        <v>20451</v>
      </c>
      <c r="Q1014" s="2" t="s">
        <v>992</v>
      </c>
    </row>
    <row r="1015" spans="1:17" x14ac:dyDescent="0.25">
      <c r="A1015" t="s">
        <v>20452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20453</v>
      </c>
      <c r="N1015" s="2" t="s">
        <v>20452</v>
      </c>
      <c r="O1015" s="2">
        <v>8688</v>
      </c>
      <c r="P1015" s="2" t="s">
        <v>20454</v>
      </c>
      <c r="Q1015" s="2" t="s">
        <v>2529</v>
      </c>
    </row>
    <row r="1016" spans="1:17" x14ac:dyDescent="0.25">
      <c r="A1016" t="s">
        <v>20455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20456</v>
      </c>
      <c r="M1016" s="2" t="s">
        <v>20457</v>
      </c>
      <c r="N1016" s="2" t="s">
        <v>20455</v>
      </c>
      <c r="O1016" s="2">
        <v>8844</v>
      </c>
      <c r="P1016" s="2" t="s">
        <v>20458</v>
      </c>
      <c r="Q1016" s="2" t="s">
        <v>2427</v>
      </c>
    </row>
    <row r="1017" spans="1:17" hidden="1" x14ac:dyDescent="0.25">
      <c r="A1017" t="s">
        <v>20459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20460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20461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20461</v>
      </c>
      <c r="O1018" s="2">
        <v>9289</v>
      </c>
      <c r="P1018" s="2" t="s">
        <v>20462</v>
      </c>
      <c r="Q1018" s="2" t="s">
        <v>1612</v>
      </c>
    </row>
    <row r="1019" spans="1:17" hidden="1" x14ac:dyDescent="0.25">
      <c r="A1019" t="s">
        <v>20463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20464</v>
      </c>
      <c r="N1019" s="2" t="s">
        <v>20463</v>
      </c>
      <c r="O1019" s="2">
        <v>8642</v>
      </c>
      <c r="P1019" s="2" t="s">
        <v>20465</v>
      </c>
      <c r="Q1019" s="2" t="s">
        <v>754</v>
      </c>
    </row>
    <row r="1020" spans="1:17" x14ac:dyDescent="0.25">
      <c r="A1020" t="s">
        <v>20466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20467</v>
      </c>
      <c r="M1020" s="2" t="s">
        <v>20468</v>
      </c>
      <c r="N1020" s="2" t="s">
        <v>20466</v>
      </c>
      <c r="O1020" s="2">
        <v>8392</v>
      </c>
      <c r="P1020" s="2" t="s">
        <v>20469</v>
      </c>
      <c r="Q1020" s="2" t="s">
        <v>2543</v>
      </c>
    </row>
    <row r="1021" spans="1:17" hidden="1" x14ac:dyDescent="0.25">
      <c r="A1021" t="s">
        <v>20470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20471</v>
      </c>
      <c r="M1021" s="2" t="s">
        <v>20472</v>
      </c>
      <c r="N1021" s="2" t="s">
        <v>20470</v>
      </c>
      <c r="O1021" s="2">
        <v>8306</v>
      </c>
      <c r="P1021" s="2" t="s">
        <v>20473</v>
      </c>
      <c r="Q1021" s="2" t="s">
        <v>220</v>
      </c>
    </row>
    <row r="1022" spans="1:17" x14ac:dyDescent="0.25">
      <c r="A1022" t="s">
        <v>20474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20475</v>
      </c>
      <c r="M1022" s="2" t="s">
        <v>20476</v>
      </c>
      <c r="N1022" s="2" t="s">
        <v>20474</v>
      </c>
      <c r="O1022" s="2">
        <v>8846</v>
      </c>
      <c r="P1022" s="2" t="s">
        <v>20477</v>
      </c>
      <c r="Q1022" s="2" t="s">
        <v>1474</v>
      </c>
    </row>
    <row r="1023" spans="1:17" hidden="1" x14ac:dyDescent="0.25">
      <c r="A1023" t="s">
        <v>20478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20479</v>
      </c>
      <c r="M1023" s="2" t="s">
        <v>20480</v>
      </c>
      <c r="N1023" s="2" t="s">
        <v>20478</v>
      </c>
      <c r="O1023" s="2">
        <v>6788</v>
      </c>
      <c r="P1023" s="2" t="s">
        <v>20481</v>
      </c>
      <c r="Q1023" s="2" t="s">
        <v>1275</v>
      </c>
    </row>
    <row r="1024" spans="1:17" hidden="1" x14ac:dyDescent="0.25">
      <c r="A1024" t="s">
        <v>20482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20483</v>
      </c>
      <c r="N1024" s="2" t="s">
        <v>20482</v>
      </c>
      <c r="O1024" s="2">
        <v>8672</v>
      </c>
      <c r="P1024" s="2" t="s">
        <v>20484</v>
      </c>
      <c r="Q1024" s="2" t="s">
        <v>844</v>
      </c>
    </row>
    <row r="1025" spans="1:17" hidden="1" x14ac:dyDescent="0.25">
      <c r="A1025" t="s">
        <v>20485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hidden="1" x14ac:dyDescent="0.25">
      <c r="A1026" t="s">
        <v>20486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20487</v>
      </c>
      <c r="N1026" s="2" t="s">
        <v>20486</v>
      </c>
      <c r="O1026" s="2">
        <v>8930</v>
      </c>
      <c r="P1026" s="2" t="s">
        <v>20488</v>
      </c>
      <c r="Q1026" s="2" t="s">
        <v>717</v>
      </c>
    </row>
    <row r="1027" spans="1:17" x14ac:dyDescent="0.25">
      <c r="A1027" t="s">
        <v>20489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20490</v>
      </c>
      <c r="M1027" s="2" t="s">
        <v>20491</v>
      </c>
      <c r="N1027" s="2" t="s">
        <v>20489</v>
      </c>
      <c r="O1027" s="2">
        <v>8076</v>
      </c>
      <c r="P1027" s="2" t="s">
        <v>20492</v>
      </c>
      <c r="Q1027" s="2" t="s">
        <v>2617</v>
      </c>
    </row>
    <row r="1028" spans="1:17" x14ac:dyDescent="0.25">
      <c r="A1028" t="s">
        <v>20493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20494</v>
      </c>
      <c r="M1028" s="2" t="s">
        <v>20495</v>
      </c>
      <c r="N1028" s="2" t="s">
        <v>20493</v>
      </c>
      <c r="O1028" s="2">
        <v>8486</v>
      </c>
      <c r="P1028" s="2" t="s">
        <v>20496</v>
      </c>
      <c r="Q1028" s="2" t="s">
        <v>2566</v>
      </c>
    </row>
    <row r="1029" spans="1:17" hidden="1" x14ac:dyDescent="0.25">
      <c r="A1029" t="s">
        <v>20497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20498</v>
      </c>
      <c r="M1029" s="2" t="s">
        <v>20499</v>
      </c>
      <c r="N1029" s="2" t="s">
        <v>20497</v>
      </c>
      <c r="O1029" s="2">
        <v>7670</v>
      </c>
      <c r="P1029" s="2" t="s">
        <v>20500</v>
      </c>
      <c r="Q1029" s="2" t="s">
        <v>489</v>
      </c>
    </row>
    <row r="1030" spans="1:17" hidden="1" x14ac:dyDescent="0.25">
      <c r="A1030" t="s">
        <v>20501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20502</v>
      </c>
      <c r="M1030" s="2" t="s">
        <v>20503</v>
      </c>
      <c r="N1030" s="2" t="s">
        <v>20501</v>
      </c>
      <c r="O1030" s="2">
        <v>8569</v>
      </c>
      <c r="P1030" s="2" t="s">
        <v>20504</v>
      </c>
      <c r="Q1030" s="2" t="s">
        <v>824</v>
      </c>
    </row>
    <row r="1031" spans="1:17" x14ac:dyDescent="0.25">
      <c r="A1031" t="s">
        <v>20505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20506</v>
      </c>
      <c r="M1031" s="2" t="s">
        <v>20507</v>
      </c>
      <c r="N1031" s="2" t="s">
        <v>20505</v>
      </c>
      <c r="O1031" s="2">
        <v>8360</v>
      </c>
      <c r="P1031" s="2" t="s">
        <v>20508</v>
      </c>
      <c r="Q1031" s="2" t="s">
        <v>2067</v>
      </c>
    </row>
    <row r="1032" spans="1:17" hidden="1" x14ac:dyDescent="0.25">
      <c r="A1032" t="s">
        <v>20509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20510</v>
      </c>
      <c r="M1032" s="2" t="s">
        <v>20511</v>
      </c>
      <c r="N1032" s="2" t="s">
        <v>20509</v>
      </c>
      <c r="O1032" s="2">
        <v>4762</v>
      </c>
      <c r="P1032" s="2" t="s">
        <v>20512</v>
      </c>
      <c r="Q1032" s="2" t="s">
        <v>1215</v>
      </c>
    </row>
    <row r="1033" spans="1:17" x14ac:dyDescent="0.25">
      <c r="A1033" t="s">
        <v>20513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20514</v>
      </c>
      <c r="M1033" s="2" t="s">
        <v>20515</v>
      </c>
      <c r="N1033" s="2" t="s">
        <v>20513</v>
      </c>
      <c r="O1033" s="2">
        <v>7212</v>
      </c>
      <c r="P1033" s="2" t="s">
        <v>20516</v>
      </c>
      <c r="Q1033" s="2" t="s">
        <v>2611</v>
      </c>
    </row>
    <row r="1034" spans="1:17" x14ac:dyDescent="0.25">
      <c r="A1034" t="s">
        <v>20517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20518</v>
      </c>
      <c r="M1034" s="4" t="s">
        <v>16941</v>
      </c>
      <c r="N1034" s="2" t="s">
        <v>20517</v>
      </c>
      <c r="O1034" s="2">
        <v>9219</v>
      </c>
      <c r="P1034" s="2" t="s">
        <v>20519</v>
      </c>
      <c r="Q1034" s="2" t="s">
        <v>1961</v>
      </c>
    </row>
    <row r="1035" spans="1:17" x14ac:dyDescent="0.25">
      <c r="A1035" t="s">
        <v>20520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20521</v>
      </c>
      <c r="M1035" s="2" t="s">
        <v>20522</v>
      </c>
      <c r="N1035" s="2" t="s">
        <v>20520</v>
      </c>
      <c r="O1035" s="2">
        <v>8411</v>
      </c>
      <c r="P1035" s="2" t="s">
        <v>20523</v>
      </c>
      <c r="Q1035" s="2" t="s">
        <v>1515</v>
      </c>
    </row>
    <row r="1036" spans="1:17" x14ac:dyDescent="0.25">
      <c r="A1036" t="s">
        <v>20524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20525</v>
      </c>
      <c r="M1036" s="4" t="s">
        <v>16941</v>
      </c>
      <c r="N1036" s="2" t="s">
        <v>20524</v>
      </c>
      <c r="O1036" s="2">
        <v>9206</v>
      </c>
      <c r="P1036" s="2" t="s">
        <v>20526</v>
      </c>
      <c r="Q1036" s="2" t="s">
        <v>2579</v>
      </c>
    </row>
    <row r="1037" spans="1:17" hidden="1" x14ac:dyDescent="0.25">
      <c r="A1037" t="s">
        <v>20527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20528</v>
      </c>
      <c r="M1037" s="2" t="s">
        <v>20529</v>
      </c>
      <c r="N1037" s="2" t="s">
        <v>20527</v>
      </c>
      <c r="O1037" s="2">
        <v>6901</v>
      </c>
      <c r="P1037" s="2" t="s">
        <v>20530</v>
      </c>
      <c r="Q1037" s="2" t="s">
        <v>928</v>
      </c>
    </row>
    <row r="1038" spans="1:17" hidden="1" x14ac:dyDescent="0.25">
      <c r="A1038" t="s">
        <v>20531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20532</v>
      </c>
      <c r="M1038" s="2" t="s">
        <v>20533</v>
      </c>
      <c r="N1038" s="2" t="s">
        <v>20531</v>
      </c>
      <c r="O1038" s="2">
        <v>6795</v>
      </c>
      <c r="P1038" s="2" t="s">
        <v>20534</v>
      </c>
      <c r="Q1038" s="2" t="s">
        <v>1025</v>
      </c>
    </row>
    <row r="1039" spans="1:17" hidden="1" x14ac:dyDescent="0.25">
      <c r="A1039" t="s">
        <v>20535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hidden="1" x14ac:dyDescent="0.25">
      <c r="A1040" t="s">
        <v>20536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20536</v>
      </c>
      <c r="O1040" s="2">
        <v>7047</v>
      </c>
      <c r="P1040" s="2" t="s">
        <v>20537</v>
      </c>
      <c r="Q1040" s="2" t="s">
        <v>673</v>
      </c>
    </row>
    <row r="1041" spans="1:17" hidden="1" x14ac:dyDescent="0.25">
      <c r="A1041" t="s">
        <v>20538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20538</v>
      </c>
      <c r="O1041" s="2">
        <v>9303</v>
      </c>
      <c r="P1041" s="2" t="s">
        <v>20539</v>
      </c>
      <c r="Q1041" s="2" t="s">
        <v>299</v>
      </c>
    </row>
    <row r="1042" spans="1:17" hidden="1" x14ac:dyDescent="0.25">
      <c r="A1042" t="s">
        <v>20540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20541</v>
      </c>
      <c r="N1042" s="2" t="s">
        <v>20540</v>
      </c>
      <c r="O1042" s="2">
        <v>8861</v>
      </c>
      <c r="P1042" s="2" t="s">
        <v>20542</v>
      </c>
      <c r="Q1042" s="2" t="s">
        <v>1296</v>
      </c>
    </row>
    <row r="1043" spans="1:17" hidden="1" x14ac:dyDescent="0.25">
      <c r="A1043" t="s">
        <v>20543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20544</v>
      </c>
      <c r="M1043" s="2" t="s">
        <v>20545</v>
      </c>
      <c r="N1043" s="2" t="s">
        <v>20543</v>
      </c>
      <c r="O1043" s="2">
        <v>8824</v>
      </c>
      <c r="P1043" s="2" t="s">
        <v>20546</v>
      </c>
      <c r="Q1043" s="2" t="s">
        <v>1232</v>
      </c>
    </row>
    <row r="1044" spans="1:17" hidden="1" x14ac:dyDescent="0.25">
      <c r="A1044" t="s">
        <v>20547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20548</v>
      </c>
      <c r="M1044" s="2" t="s">
        <v>20549</v>
      </c>
      <c r="N1044" s="2" t="s">
        <v>20547</v>
      </c>
      <c r="O1044" s="2">
        <v>7850</v>
      </c>
      <c r="P1044" s="2" t="s">
        <v>20550</v>
      </c>
      <c r="Q1044" s="2" t="s">
        <v>1301</v>
      </c>
    </row>
    <row r="1045" spans="1:17" x14ac:dyDescent="0.25">
      <c r="A1045" t="s">
        <v>20551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20552</v>
      </c>
      <c r="M1045" s="2" t="s">
        <v>20553</v>
      </c>
      <c r="N1045" s="2" t="s">
        <v>20551</v>
      </c>
      <c r="O1045" s="2">
        <v>8855</v>
      </c>
      <c r="P1045" s="2" t="s">
        <v>20554</v>
      </c>
      <c r="Q1045" s="2" t="s">
        <v>1539</v>
      </c>
    </row>
    <row r="1046" spans="1:17" hidden="1" x14ac:dyDescent="0.25">
      <c r="A1046" t="s">
        <v>20555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20552</v>
      </c>
      <c r="M1046" s="2" t="s">
        <v>20556</v>
      </c>
      <c r="N1046" s="2" t="s">
        <v>20555</v>
      </c>
      <c r="O1046" s="2">
        <v>8588</v>
      </c>
      <c r="P1046" s="2" t="s">
        <v>20557</v>
      </c>
      <c r="Q1046" s="2" t="s">
        <v>964</v>
      </c>
    </row>
    <row r="1047" spans="1:17" x14ac:dyDescent="0.25">
      <c r="A1047" t="s">
        <v>20558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20559</v>
      </c>
      <c r="M1047" s="2" t="s">
        <v>20560</v>
      </c>
      <c r="N1047" s="2" t="s">
        <v>20558</v>
      </c>
      <c r="O1047" s="2">
        <v>8394</v>
      </c>
      <c r="P1047" s="2" t="s">
        <v>20561</v>
      </c>
      <c r="Q1047" s="2" t="s">
        <v>1352</v>
      </c>
    </row>
    <row r="1048" spans="1:17" hidden="1" x14ac:dyDescent="0.25">
      <c r="A1048" t="s">
        <v>20562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20563</v>
      </c>
      <c r="M1048" s="2" t="s">
        <v>20564</v>
      </c>
      <c r="N1048" s="2" t="s">
        <v>20562</v>
      </c>
      <c r="O1048" s="2">
        <v>7692</v>
      </c>
      <c r="P1048" s="2" t="s">
        <v>20565</v>
      </c>
      <c r="Q1048" s="2" t="s">
        <v>1184</v>
      </c>
    </row>
    <row r="1049" spans="1:17" hidden="1" x14ac:dyDescent="0.25">
      <c r="A1049" t="s">
        <v>20566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20567</v>
      </c>
      <c r="M1049" s="2" t="s">
        <v>20568</v>
      </c>
      <c r="N1049" s="2" t="s">
        <v>20566</v>
      </c>
      <c r="O1049" s="2">
        <v>7333</v>
      </c>
      <c r="P1049" s="2" t="s">
        <v>20569</v>
      </c>
      <c r="Q1049" s="2" t="s">
        <v>1222</v>
      </c>
    </row>
    <row r="1050" spans="1:17" hidden="1" x14ac:dyDescent="0.25">
      <c r="A1050" t="s">
        <v>20570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20571</v>
      </c>
      <c r="M1050" s="2" t="s">
        <v>20572</v>
      </c>
      <c r="N1050" s="2" t="s">
        <v>20570</v>
      </c>
      <c r="O1050" s="2">
        <v>8080</v>
      </c>
      <c r="P1050" s="2" t="s">
        <v>20573</v>
      </c>
      <c r="Q1050" s="2" t="s">
        <v>1247</v>
      </c>
    </row>
    <row r="1051" spans="1:17" hidden="1" x14ac:dyDescent="0.25">
      <c r="A1051" t="s">
        <v>20574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20575</v>
      </c>
      <c r="M1051" s="2" t="s">
        <v>20576</v>
      </c>
      <c r="N1051" s="2" t="s">
        <v>20574</v>
      </c>
      <c r="O1051" s="2">
        <v>6698</v>
      </c>
      <c r="P1051" s="2" t="s">
        <v>20577</v>
      </c>
      <c r="Q1051" s="2" t="s">
        <v>713</v>
      </c>
    </row>
    <row r="1052" spans="1:17" hidden="1" x14ac:dyDescent="0.25">
      <c r="A1052" t="s">
        <v>20578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20579</v>
      </c>
      <c r="M1052" s="2" t="s">
        <v>20580</v>
      </c>
      <c r="N1052" s="2" t="s">
        <v>20578</v>
      </c>
      <c r="O1052" s="2">
        <v>7072</v>
      </c>
      <c r="P1052" s="2" t="s">
        <v>20581</v>
      </c>
      <c r="Q1052" s="2" t="s">
        <v>1251</v>
      </c>
    </row>
    <row r="1053" spans="1:17" hidden="1" x14ac:dyDescent="0.25">
      <c r="A1053" t="s">
        <v>20582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20583</v>
      </c>
      <c r="M1053" s="2" t="s">
        <v>20584</v>
      </c>
      <c r="N1053" s="2" t="s">
        <v>20582</v>
      </c>
      <c r="O1053" s="2">
        <v>8361</v>
      </c>
      <c r="P1053" s="2" t="s">
        <v>20585</v>
      </c>
      <c r="Q1053" s="2" t="s">
        <v>984</v>
      </c>
    </row>
    <row r="1054" spans="1:17" x14ac:dyDescent="0.25">
      <c r="A1054" t="s">
        <v>20586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20587</v>
      </c>
      <c r="L1054" s="2" t="s">
        <v>20588</v>
      </c>
      <c r="M1054" s="2" t="s">
        <v>20589</v>
      </c>
      <c r="N1054" s="2" t="s">
        <v>20586</v>
      </c>
      <c r="O1054" s="2">
        <v>8905</v>
      </c>
      <c r="P1054" s="2" t="s">
        <v>20590</v>
      </c>
      <c r="Q1054" s="2" t="s">
        <v>2339</v>
      </c>
    </row>
    <row r="1055" spans="1:17" hidden="1" x14ac:dyDescent="0.25">
      <c r="A1055" t="s">
        <v>20591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20591</v>
      </c>
      <c r="O1055" s="2">
        <v>9161</v>
      </c>
      <c r="P1055" s="2" t="s">
        <v>20592</v>
      </c>
      <c r="Q1055" s="2" t="s">
        <v>658</v>
      </c>
    </row>
    <row r="1056" spans="1:17" x14ac:dyDescent="0.25">
      <c r="A1056" t="s">
        <v>20593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20594</v>
      </c>
      <c r="N1056" s="2" t="s">
        <v>20593</v>
      </c>
      <c r="O1056" s="2">
        <v>8706</v>
      </c>
      <c r="P1056" s="2" t="s">
        <v>20595</v>
      </c>
      <c r="Q1056" s="2" t="s">
        <v>2564</v>
      </c>
    </row>
    <row r="1057" spans="1:17" hidden="1" x14ac:dyDescent="0.25">
      <c r="A1057" t="s">
        <v>20596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20597</v>
      </c>
      <c r="M1057" s="2" t="s">
        <v>20598</v>
      </c>
      <c r="N1057" s="2" t="s">
        <v>20596</v>
      </c>
      <c r="O1057" s="2">
        <v>7421</v>
      </c>
      <c r="P1057" s="2" t="s">
        <v>20599</v>
      </c>
      <c r="Q1057" s="2" t="s">
        <v>86</v>
      </c>
    </row>
    <row r="1058" spans="1:17" hidden="1" x14ac:dyDescent="0.25">
      <c r="A1058" t="s">
        <v>20600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20601</v>
      </c>
      <c r="M1058" s="2" t="s">
        <v>20602</v>
      </c>
      <c r="N1058" s="2" t="s">
        <v>20600</v>
      </c>
      <c r="O1058" s="2">
        <v>8665</v>
      </c>
      <c r="P1058" s="2" t="s">
        <v>20603</v>
      </c>
      <c r="Q1058" s="2" t="s">
        <v>620</v>
      </c>
    </row>
    <row r="1059" spans="1:17" x14ac:dyDescent="0.25">
      <c r="A1059" t="s">
        <v>20604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20605</v>
      </c>
      <c r="M1059" s="2" t="s">
        <v>20606</v>
      </c>
      <c r="N1059" s="2" t="s">
        <v>20604</v>
      </c>
      <c r="O1059" s="2">
        <v>7151</v>
      </c>
      <c r="P1059" s="2" t="s">
        <v>20607</v>
      </c>
      <c r="Q1059" s="2" t="s">
        <v>2525</v>
      </c>
    </row>
    <row r="1060" spans="1:17" x14ac:dyDescent="0.25">
      <c r="A1060" t="s">
        <v>20608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20609</v>
      </c>
      <c r="M1060" s="2" t="s">
        <v>20610</v>
      </c>
      <c r="N1060" s="2" t="s">
        <v>20608</v>
      </c>
      <c r="O1060" s="2">
        <v>8006</v>
      </c>
      <c r="P1060" s="2" t="s">
        <v>20611</v>
      </c>
      <c r="Q1060" s="2" t="s">
        <v>16881</v>
      </c>
    </row>
    <row r="1061" spans="1:17" x14ac:dyDescent="0.25">
      <c r="A1061" t="s">
        <v>20612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20613</v>
      </c>
      <c r="M1061" s="2" t="s">
        <v>20614</v>
      </c>
      <c r="N1061" s="2" t="s">
        <v>20612</v>
      </c>
      <c r="O1061" s="2">
        <v>7599</v>
      </c>
      <c r="P1061" s="2" t="s">
        <v>20615</v>
      </c>
      <c r="Q1061" s="2" t="s">
        <v>1547</v>
      </c>
    </row>
    <row r="1062" spans="1:17" x14ac:dyDescent="0.25">
      <c r="A1062" t="s">
        <v>20616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20617</v>
      </c>
      <c r="M1062" s="2" t="s">
        <v>20618</v>
      </c>
      <c r="N1062" s="2" t="s">
        <v>20616</v>
      </c>
      <c r="O1062" s="2">
        <v>8840</v>
      </c>
      <c r="P1062" s="2" t="s">
        <v>20619</v>
      </c>
      <c r="Q1062" s="2" t="s">
        <v>2298</v>
      </c>
    </row>
    <row r="1063" spans="1:17" x14ac:dyDescent="0.25">
      <c r="A1063" t="s">
        <v>20620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20621</v>
      </c>
      <c r="M1063" s="2" t="s">
        <v>20622</v>
      </c>
      <c r="N1063" s="2" t="s">
        <v>20620</v>
      </c>
      <c r="O1063" s="2">
        <v>8459</v>
      </c>
      <c r="P1063" s="2" t="s">
        <v>20623</v>
      </c>
      <c r="Q1063" s="2" t="s">
        <v>1808</v>
      </c>
    </row>
    <row r="1064" spans="1:17" x14ac:dyDescent="0.25">
      <c r="A1064" t="s">
        <v>20624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20625</v>
      </c>
      <c r="M1064" s="2" t="s">
        <v>20626</v>
      </c>
      <c r="N1064" s="2" t="s">
        <v>20624</v>
      </c>
      <c r="O1064" s="2">
        <v>5947</v>
      </c>
      <c r="P1064" s="2" t="s">
        <v>20627</v>
      </c>
      <c r="Q1064" s="2" t="s">
        <v>2410</v>
      </c>
    </row>
    <row r="1065" spans="1:17" hidden="1" x14ac:dyDescent="0.25">
      <c r="A1065" t="s">
        <v>20628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20629</v>
      </c>
      <c r="M1065" s="2" t="s">
        <v>20630</v>
      </c>
      <c r="N1065" s="2" t="s">
        <v>20628</v>
      </c>
      <c r="O1065" s="2">
        <v>8340</v>
      </c>
      <c r="P1065" s="2" t="s">
        <v>20631</v>
      </c>
      <c r="Q1065" s="2" t="s">
        <v>1050</v>
      </c>
    </row>
    <row r="1066" spans="1:17" x14ac:dyDescent="0.25">
      <c r="A1066" t="s">
        <v>20632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20633</v>
      </c>
      <c r="M1066" s="2" t="s">
        <v>20634</v>
      </c>
      <c r="N1066" s="2" t="s">
        <v>20632</v>
      </c>
      <c r="O1066" s="2">
        <v>8709</v>
      </c>
      <c r="P1066" s="2" t="s">
        <v>20635</v>
      </c>
      <c r="Q1066" s="2" t="s">
        <v>1377</v>
      </c>
    </row>
    <row r="1067" spans="1:17" x14ac:dyDescent="0.25">
      <c r="A1067" t="s">
        <v>20636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20637</v>
      </c>
      <c r="M1067" s="2" t="s">
        <v>20638</v>
      </c>
      <c r="N1067" s="2" t="s">
        <v>20636</v>
      </c>
      <c r="O1067" s="2">
        <v>7799</v>
      </c>
      <c r="P1067" s="2" t="s">
        <v>20639</v>
      </c>
      <c r="Q1067" s="2" t="s">
        <v>2434</v>
      </c>
    </row>
    <row r="1068" spans="1:17" x14ac:dyDescent="0.25">
      <c r="A1068" t="s">
        <v>20640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20641</v>
      </c>
      <c r="M1068" s="2" t="s">
        <v>20642</v>
      </c>
      <c r="N1068" s="2" t="s">
        <v>20640</v>
      </c>
      <c r="O1068" s="2">
        <v>7590</v>
      </c>
      <c r="P1068" s="2" t="s">
        <v>20643</v>
      </c>
      <c r="Q1068" s="2" t="s">
        <v>1365</v>
      </c>
    </row>
    <row r="1069" spans="1:17" hidden="1" x14ac:dyDescent="0.25">
      <c r="A1069" t="s">
        <v>20644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20645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20646</v>
      </c>
      <c r="M1069" s="2" t="s">
        <v>20647</v>
      </c>
      <c r="N1069" s="2" t="s">
        <v>20644</v>
      </c>
      <c r="O1069" s="2">
        <v>8398</v>
      </c>
      <c r="P1069" s="2" t="s">
        <v>20648</v>
      </c>
      <c r="Q1069" s="2" t="s">
        <v>1158</v>
      </c>
    </row>
    <row r="1070" spans="1:17" hidden="1" x14ac:dyDescent="0.25">
      <c r="A1070" t="s">
        <v>20649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20650</v>
      </c>
      <c r="M1070" s="2" t="s">
        <v>20651</v>
      </c>
      <c r="N1070" s="2" t="s">
        <v>20649</v>
      </c>
      <c r="O1070" s="2">
        <v>7104</v>
      </c>
      <c r="P1070" s="2" t="s">
        <v>20652</v>
      </c>
      <c r="Q1070" s="2" t="s">
        <v>1181</v>
      </c>
    </row>
    <row r="1071" spans="1:17" x14ac:dyDescent="0.25">
      <c r="A1071" t="s">
        <v>20653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20654</v>
      </c>
      <c r="N1071" s="2" t="s">
        <v>20653</v>
      </c>
      <c r="O1071" s="2">
        <v>8489</v>
      </c>
      <c r="P1071" s="2" t="s">
        <v>20655</v>
      </c>
      <c r="Q1071" s="2" t="s">
        <v>2585</v>
      </c>
    </row>
    <row r="1072" spans="1:17" x14ac:dyDescent="0.25">
      <c r="A1072" t="s">
        <v>20656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20657</v>
      </c>
      <c r="M1072" s="2" t="s">
        <v>20658</v>
      </c>
      <c r="N1072" s="2" t="s">
        <v>20656</v>
      </c>
      <c r="O1072" s="2">
        <v>7772</v>
      </c>
      <c r="P1072" s="2" t="s">
        <v>20659</v>
      </c>
      <c r="Q1072" s="2" t="s">
        <v>1537</v>
      </c>
    </row>
    <row r="1073" spans="1:17" x14ac:dyDescent="0.25">
      <c r="A1073" t="s">
        <v>20660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20660</v>
      </c>
      <c r="O1073" s="2">
        <v>9189</v>
      </c>
      <c r="P1073" s="2" t="s">
        <v>20661</v>
      </c>
      <c r="Q1073" s="2" t="s">
        <v>2498</v>
      </c>
    </row>
    <row r="1074" spans="1:17" hidden="1" x14ac:dyDescent="0.25">
      <c r="A1074" t="s">
        <v>20662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20662</v>
      </c>
      <c r="O1074" s="2">
        <v>8679</v>
      </c>
      <c r="P1074" s="2" t="s">
        <v>20663</v>
      </c>
      <c r="Q1074" s="2" t="s">
        <v>1040</v>
      </c>
    </row>
    <row r="1075" spans="1:17" hidden="1" x14ac:dyDescent="0.25">
      <c r="A1075" t="s">
        <v>20664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20665</v>
      </c>
      <c r="M1075" s="2" t="s">
        <v>20666</v>
      </c>
      <c r="N1075" s="2" t="s">
        <v>20664</v>
      </c>
      <c r="O1075" s="2">
        <v>4306</v>
      </c>
      <c r="P1075" s="2" t="s">
        <v>20667</v>
      </c>
      <c r="Q1075" s="2" t="s">
        <v>79</v>
      </c>
    </row>
    <row r="1076" spans="1:17" x14ac:dyDescent="0.25">
      <c r="A1076" t="s">
        <v>20668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20669</v>
      </c>
      <c r="M1076" s="2" t="s">
        <v>20670</v>
      </c>
      <c r="N1076" s="2" t="s">
        <v>20668</v>
      </c>
      <c r="O1076" s="2">
        <v>6571</v>
      </c>
      <c r="P1076" s="2" t="s">
        <v>20671</v>
      </c>
      <c r="Q1076" s="2" t="s">
        <v>1475</v>
      </c>
    </row>
    <row r="1077" spans="1:17" x14ac:dyDescent="0.25">
      <c r="A1077" t="s">
        <v>20672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20673</v>
      </c>
      <c r="M1077" s="2" t="s">
        <v>20674</v>
      </c>
      <c r="N1077" s="2" t="s">
        <v>20672</v>
      </c>
      <c r="O1077" s="2">
        <v>7639</v>
      </c>
      <c r="P1077" s="2" t="s">
        <v>20675</v>
      </c>
      <c r="Q1077" s="2" t="s">
        <v>1509</v>
      </c>
    </row>
    <row r="1078" spans="1:17" x14ac:dyDescent="0.25">
      <c r="A1078" t="s">
        <v>20676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20677</v>
      </c>
      <c r="M1078" s="2" t="s">
        <v>20678</v>
      </c>
      <c r="N1078" s="2" t="s">
        <v>20676</v>
      </c>
      <c r="O1078" s="2">
        <v>8109</v>
      </c>
      <c r="P1078" s="2" t="s">
        <v>20679</v>
      </c>
      <c r="Q1078" s="2" t="s">
        <v>1922</v>
      </c>
    </row>
    <row r="1079" spans="1:17" hidden="1" x14ac:dyDescent="0.25">
      <c r="A1079" t="s">
        <v>20680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20681</v>
      </c>
      <c r="M1079" s="2" t="s">
        <v>20682</v>
      </c>
      <c r="N1079" s="2" t="s">
        <v>20680</v>
      </c>
      <c r="O1079" s="2">
        <v>7946</v>
      </c>
      <c r="P1079" s="2" t="s">
        <v>20683</v>
      </c>
      <c r="Q1079" s="2" t="s">
        <v>1306</v>
      </c>
    </row>
    <row r="1080" spans="1:17" x14ac:dyDescent="0.25">
      <c r="A1080" t="s">
        <v>20684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20685</v>
      </c>
      <c r="M1080" s="2" t="s">
        <v>20686</v>
      </c>
      <c r="N1080" s="2" t="s">
        <v>20684</v>
      </c>
      <c r="O1080" s="2">
        <v>8228</v>
      </c>
      <c r="P1080" s="2" t="s">
        <v>20687</v>
      </c>
      <c r="Q1080" s="2" t="s">
        <v>2386</v>
      </c>
    </row>
    <row r="1081" spans="1:17" x14ac:dyDescent="0.25">
      <c r="A1081" t="s">
        <v>20688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20689</v>
      </c>
      <c r="M1081" s="2" t="s">
        <v>20690</v>
      </c>
      <c r="N1081" s="2" t="s">
        <v>20688</v>
      </c>
      <c r="O1081" s="2">
        <v>7048</v>
      </c>
      <c r="P1081" s="2" t="s">
        <v>20691</v>
      </c>
      <c r="Q1081" s="2" t="s">
        <v>1361</v>
      </c>
    </row>
    <row r="1082" spans="1:17" x14ac:dyDescent="0.25">
      <c r="A1082" t="s">
        <v>20692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20693</v>
      </c>
      <c r="M1082" s="2" t="s">
        <v>20694</v>
      </c>
      <c r="N1082" s="2" t="s">
        <v>20692</v>
      </c>
      <c r="O1082" s="2">
        <v>8686</v>
      </c>
      <c r="P1082" s="2" t="s">
        <v>20695</v>
      </c>
      <c r="Q1082" s="2" t="s">
        <v>1376</v>
      </c>
    </row>
    <row r="1083" spans="1:17" x14ac:dyDescent="0.25">
      <c r="A1083" t="s">
        <v>20696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20697</v>
      </c>
      <c r="N1083" s="2" t="s">
        <v>20696</v>
      </c>
      <c r="O1083" s="2">
        <v>9058</v>
      </c>
      <c r="P1083" s="2" t="s">
        <v>20698</v>
      </c>
      <c r="Q1083" s="2" t="s">
        <v>2327</v>
      </c>
    </row>
    <row r="1084" spans="1:17" hidden="1" x14ac:dyDescent="0.25">
      <c r="A1084" t="s">
        <v>20699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20700</v>
      </c>
      <c r="M1084" s="2" t="s">
        <v>20701</v>
      </c>
      <c r="N1084" s="2" t="s">
        <v>20699</v>
      </c>
      <c r="O1084" s="2">
        <v>8571</v>
      </c>
      <c r="P1084" s="2" t="s">
        <v>20702</v>
      </c>
      <c r="Q1084" s="2" t="s">
        <v>1178</v>
      </c>
    </row>
    <row r="1085" spans="1:17" hidden="1" x14ac:dyDescent="0.25">
      <c r="A1085" t="s">
        <v>20703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20704</v>
      </c>
      <c r="N1085" s="2" t="s">
        <v>20703</v>
      </c>
      <c r="O1085" s="2">
        <v>8416</v>
      </c>
      <c r="P1085" s="2" t="s">
        <v>20705</v>
      </c>
      <c r="Q1085" s="2" t="s">
        <v>961</v>
      </c>
    </row>
    <row r="1086" spans="1:17" x14ac:dyDescent="0.25">
      <c r="A1086" t="s">
        <v>20706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20706</v>
      </c>
      <c r="O1086" s="2">
        <v>9239</v>
      </c>
      <c r="P1086" s="2" t="s">
        <v>20707</v>
      </c>
      <c r="Q1086" s="2" t="s">
        <v>2181</v>
      </c>
    </row>
    <row r="1087" spans="1:17" x14ac:dyDescent="0.25">
      <c r="A1087" t="s">
        <v>20708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20709</v>
      </c>
      <c r="M1087" s="2" t="s">
        <v>20710</v>
      </c>
      <c r="N1087" s="2" t="s">
        <v>20708</v>
      </c>
      <c r="O1087" s="2">
        <v>8448</v>
      </c>
      <c r="P1087" s="2" t="s">
        <v>20711</v>
      </c>
      <c r="Q1087" s="2" t="s">
        <v>1935</v>
      </c>
    </row>
    <row r="1088" spans="1:17" x14ac:dyDescent="0.25">
      <c r="A1088" t="s">
        <v>20712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20713</v>
      </c>
      <c r="M1088" s="4" t="s">
        <v>16941</v>
      </c>
      <c r="N1088" s="2" t="s">
        <v>20712</v>
      </c>
      <c r="O1088" s="2">
        <v>9224</v>
      </c>
      <c r="P1088" s="2" t="s">
        <v>20714</v>
      </c>
      <c r="Q1088" s="2" t="s">
        <v>1817</v>
      </c>
    </row>
    <row r="1089" spans="1:17" x14ac:dyDescent="0.25">
      <c r="A1089" t="s">
        <v>20715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20716</v>
      </c>
      <c r="M1089" s="2" t="s">
        <v>20717</v>
      </c>
      <c r="N1089" s="2" t="s">
        <v>20715</v>
      </c>
      <c r="O1089" s="2">
        <v>8958</v>
      </c>
      <c r="P1089" s="2" t="s">
        <v>20718</v>
      </c>
      <c r="Q1089" s="2" t="s">
        <v>2533</v>
      </c>
    </row>
    <row r="1090" spans="1:17" x14ac:dyDescent="0.25">
      <c r="A1090" t="s">
        <v>20719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20720</v>
      </c>
      <c r="M1090" s="2" t="s">
        <v>20721</v>
      </c>
      <c r="N1090" s="2" t="s">
        <v>20719</v>
      </c>
      <c r="O1090" s="2">
        <v>7708</v>
      </c>
      <c r="P1090" s="2" t="s">
        <v>20722</v>
      </c>
      <c r="Q1090" s="2" t="s">
        <v>1431</v>
      </c>
    </row>
    <row r="1091" spans="1:17" x14ac:dyDescent="0.25">
      <c r="A1091" t="s">
        <v>20723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20724</v>
      </c>
      <c r="M1091" s="2" t="s">
        <v>20725</v>
      </c>
      <c r="N1091" s="2" t="s">
        <v>20723</v>
      </c>
      <c r="O1091" s="2">
        <v>8524</v>
      </c>
      <c r="P1091" s="2" t="s">
        <v>20726</v>
      </c>
      <c r="Q1091" s="2" t="s">
        <v>2577</v>
      </c>
    </row>
    <row r="1092" spans="1:17" hidden="1" x14ac:dyDescent="0.25">
      <c r="A1092" t="s">
        <v>20727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20728</v>
      </c>
      <c r="N1092" s="2" t="s">
        <v>20727</v>
      </c>
      <c r="O1092" s="2">
        <v>8956</v>
      </c>
      <c r="P1092" s="2" t="s">
        <v>20729</v>
      </c>
      <c r="Q1092" s="2" t="s">
        <v>715</v>
      </c>
    </row>
    <row r="1093" spans="1:17" hidden="1" x14ac:dyDescent="0.25">
      <c r="A1093" t="s">
        <v>20730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20731</v>
      </c>
      <c r="M1093" s="2" t="s">
        <v>20732</v>
      </c>
      <c r="N1093" s="2" t="s">
        <v>20730</v>
      </c>
      <c r="O1093" s="2">
        <v>7213</v>
      </c>
      <c r="P1093" s="2" t="s">
        <v>20733</v>
      </c>
      <c r="Q1093" s="2" t="s">
        <v>1256</v>
      </c>
    </row>
    <row r="1094" spans="1:17" x14ac:dyDescent="0.25">
      <c r="A1094" t="s">
        <v>20734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20735</v>
      </c>
      <c r="M1094" s="2" t="s">
        <v>20736</v>
      </c>
      <c r="N1094" s="2" t="s">
        <v>20734</v>
      </c>
      <c r="O1094" s="2">
        <v>8986</v>
      </c>
      <c r="P1094" s="2" t="s">
        <v>20737</v>
      </c>
      <c r="Q1094" s="2" t="s">
        <v>16234</v>
      </c>
    </row>
    <row r="1095" spans="1:17" hidden="1" x14ac:dyDescent="0.25">
      <c r="A1095" t="s">
        <v>20738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20739</v>
      </c>
      <c r="M1095" s="2" t="s">
        <v>20740</v>
      </c>
      <c r="N1095" s="2" t="s">
        <v>20738</v>
      </c>
      <c r="O1095" s="2">
        <v>8731</v>
      </c>
      <c r="P1095" s="2" t="s">
        <v>20741</v>
      </c>
      <c r="Q1095" s="2" t="s">
        <v>917</v>
      </c>
    </row>
    <row r="1096" spans="1:17" hidden="1" x14ac:dyDescent="0.25">
      <c r="A1096" t="s">
        <v>20742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20743</v>
      </c>
      <c r="M1096" s="2" t="s">
        <v>20744</v>
      </c>
      <c r="N1096" s="2" t="s">
        <v>20742</v>
      </c>
      <c r="O1096" s="2">
        <v>6327</v>
      </c>
      <c r="P1096" s="2" t="s">
        <v>20745</v>
      </c>
      <c r="Q1096" s="2" t="s">
        <v>1004</v>
      </c>
    </row>
    <row r="1097" spans="1:17" hidden="1" x14ac:dyDescent="0.25">
      <c r="A1097" t="s">
        <v>20746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20747</v>
      </c>
      <c r="M1097" s="2" t="s">
        <v>20748</v>
      </c>
      <c r="N1097" s="2" t="s">
        <v>20746</v>
      </c>
      <c r="O1097" s="2">
        <v>6423</v>
      </c>
      <c r="P1097" s="2" t="s">
        <v>20749</v>
      </c>
      <c r="Q1097" s="2" t="s">
        <v>1214</v>
      </c>
    </row>
    <row r="1098" spans="1:17" x14ac:dyDescent="0.25">
      <c r="A1098" t="s">
        <v>20750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20751</v>
      </c>
      <c r="M1098" s="2" t="s">
        <v>20752</v>
      </c>
      <c r="N1098" s="2" t="s">
        <v>20750</v>
      </c>
      <c r="O1098" s="2">
        <v>6500</v>
      </c>
      <c r="P1098" s="2" t="s">
        <v>20753</v>
      </c>
      <c r="Q1098" s="2" t="s">
        <v>1522</v>
      </c>
    </row>
    <row r="1099" spans="1:17" hidden="1" x14ac:dyDescent="0.25">
      <c r="A1099" t="s">
        <v>20754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20755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20755</v>
      </c>
      <c r="O1100" s="2">
        <v>9124</v>
      </c>
      <c r="P1100" s="2" t="s">
        <v>20756</v>
      </c>
      <c r="Q1100" s="2" t="s">
        <v>1435</v>
      </c>
    </row>
    <row r="1101" spans="1:17" x14ac:dyDescent="0.25">
      <c r="A1101" t="s">
        <v>20757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20758</v>
      </c>
      <c r="M1101" s="2" t="s">
        <v>20759</v>
      </c>
      <c r="N1101" s="2" t="s">
        <v>20757</v>
      </c>
      <c r="O1101" s="2">
        <v>8916</v>
      </c>
      <c r="P1101" s="2" t="s">
        <v>20760</v>
      </c>
      <c r="Q1101" s="2" t="s">
        <v>2071</v>
      </c>
    </row>
    <row r="1102" spans="1:17" hidden="1" x14ac:dyDescent="0.25">
      <c r="A1102" t="s">
        <v>20761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20762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20763</v>
      </c>
      <c r="M1103" s="4" t="s">
        <v>16941</v>
      </c>
      <c r="N1103" s="2" t="s">
        <v>20762</v>
      </c>
      <c r="O1103" s="2">
        <v>9153</v>
      </c>
      <c r="P1103" s="2" t="s">
        <v>20764</v>
      </c>
      <c r="Q1103" s="2" t="s">
        <v>2576</v>
      </c>
    </row>
    <row r="1104" spans="1:17" hidden="1" x14ac:dyDescent="0.25">
      <c r="A1104" t="s">
        <v>20765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20766</v>
      </c>
      <c r="M1104" s="2" t="s">
        <v>20767</v>
      </c>
      <c r="N1104" s="2" t="s">
        <v>20765</v>
      </c>
      <c r="O1104" s="2">
        <v>8395</v>
      </c>
      <c r="P1104" s="2" t="s">
        <v>20768</v>
      </c>
      <c r="Q1104" s="2" t="s">
        <v>1195</v>
      </c>
    </row>
    <row r="1105" spans="1:17" hidden="1" x14ac:dyDescent="0.25">
      <c r="A1105" t="s">
        <v>20769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20770</v>
      </c>
      <c r="M1105" s="2" t="s">
        <v>20771</v>
      </c>
      <c r="N1105" s="2" t="s">
        <v>20769</v>
      </c>
      <c r="O1105" s="2">
        <v>6930</v>
      </c>
      <c r="P1105" s="2" t="s">
        <v>20772</v>
      </c>
      <c r="Q1105" s="2" t="s">
        <v>772</v>
      </c>
    </row>
    <row r="1106" spans="1:17" x14ac:dyDescent="0.25">
      <c r="A1106" t="s">
        <v>20773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20774</v>
      </c>
      <c r="N1106" s="2" t="s">
        <v>20773</v>
      </c>
      <c r="O1106" s="2">
        <v>8883</v>
      </c>
      <c r="P1106" s="2" t="s">
        <v>20775</v>
      </c>
      <c r="Q1106" s="2" t="s">
        <v>1367</v>
      </c>
    </row>
    <row r="1107" spans="1:17" x14ac:dyDescent="0.25">
      <c r="A1107" t="s">
        <v>20776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20777</v>
      </c>
      <c r="M1107" s="2" t="s">
        <v>20778</v>
      </c>
      <c r="N1107" s="2" t="s">
        <v>20776</v>
      </c>
      <c r="O1107" s="2">
        <v>6873</v>
      </c>
      <c r="P1107" s="2" t="s">
        <v>20779</v>
      </c>
      <c r="Q1107" s="2" t="s">
        <v>1516</v>
      </c>
    </row>
    <row r="1108" spans="1:17" hidden="1" x14ac:dyDescent="0.25">
      <c r="A1108" t="s">
        <v>20780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20781</v>
      </c>
      <c r="M1108" s="2" t="s">
        <v>20782</v>
      </c>
      <c r="N1108" s="2" t="s">
        <v>20780</v>
      </c>
      <c r="O1108" s="2">
        <v>7373</v>
      </c>
      <c r="P1108" s="2" t="s">
        <v>20783</v>
      </c>
      <c r="Q1108" s="2" t="s">
        <v>1274</v>
      </c>
    </row>
    <row r="1109" spans="1:17" hidden="1" x14ac:dyDescent="0.25">
      <c r="A1109" t="s">
        <v>20784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20785</v>
      </c>
      <c r="M1109" s="2" t="s">
        <v>20786</v>
      </c>
      <c r="N1109" s="2" t="s">
        <v>20784</v>
      </c>
      <c r="O1109" s="2">
        <v>8232</v>
      </c>
      <c r="P1109" s="2" t="s">
        <v>20787</v>
      </c>
      <c r="Q1109" s="2" t="s">
        <v>737</v>
      </c>
    </row>
    <row r="1110" spans="1:17" x14ac:dyDescent="0.25">
      <c r="A1110" t="s">
        <v>20788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20785</v>
      </c>
      <c r="M1110" s="2" t="s">
        <v>20789</v>
      </c>
      <c r="N1110" s="2" t="s">
        <v>20788</v>
      </c>
      <c r="O1110" s="2">
        <v>7743</v>
      </c>
      <c r="P1110" s="2" t="s">
        <v>20790</v>
      </c>
      <c r="Q1110" s="2" t="s">
        <v>2612</v>
      </c>
    </row>
    <row r="1111" spans="1:17" x14ac:dyDescent="0.25">
      <c r="A1111" t="s">
        <v>20791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20792</v>
      </c>
      <c r="M1111" s="2" t="s">
        <v>20793</v>
      </c>
      <c r="N1111" s="2" t="s">
        <v>20791</v>
      </c>
      <c r="O1111" s="2">
        <v>7571</v>
      </c>
      <c r="P1111" s="2" t="s">
        <v>20794</v>
      </c>
      <c r="Q1111" s="2" t="s">
        <v>1476</v>
      </c>
    </row>
    <row r="1112" spans="1:17" x14ac:dyDescent="0.25">
      <c r="A1112" t="s">
        <v>20795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20795</v>
      </c>
      <c r="O1112" s="2">
        <v>9272</v>
      </c>
      <c r="P1112" s="2" t="s">
        <v>20796</v>
      </c>
      <c r="Q1112" s="2" t="s">
        <v>1913</v>
      </c>
    </row>
    <row r="1113" spans="1:17" hidden="1" x14ac:dyDescent="0.25">
      <c r="A1113" t="s">
        <v>20797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19047</v>
      </c>
      <c r="F1113" t="s">
        <v>16916</v>
      </c>
      <c r="G1113" s="3">
        <v>1554</v>
      </c>
      <c r="H1113">
        <v>276547</v>
      </c>
      <c r="I1113" t="s">
        <v>20798</v>
      </c>
      <c r="J1113" s="2">
        <v>174760</v>
      </c>
      <c r="K1113" s="2" t="s">
        <v>20798</v>
      </c>
      <c r="L1113" s="2" t="s">
        <v>20799</v>
      </c>
      <c r="M1113" s="2" t="s">
        <v>20800</v>
      </c>
      <c r="N1113" s="2" t="s">
        <v>20797</v>
      </c>
      <c r="O1113" s="2">
        <v>6442</v>
      </c>
      <c r="P1113" s="2" t="s">
        <v>20801</v>
      </c>
      <c r="Q1113" s="2" t="s">
        <v>20798</v>
      </c>
    </row>
    <row r="1114" spans="1:17" hidden="1" x14ac:dyDescent="0.25">
      <c r="A1114" t="s">
        <v>20802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20802</v>
      </c>
      <c r="O1114" s="2">
        <v>9103</v>
      </c>
      <c r="P1114" s="2" t="s">
        <v>20803</v>
      </c>
      <c r="Q1114" s="2" t="s">
        <v>1080</v>
      </c>
    </row>
    <row r="1115" spans="1:17" x14ac:dyDescent="0.25">
      <c r="A1115" t="s">
        <v>20804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20804</v>
      </c>
      <c r="O1115" s="2">
        <v>8507</v>
      </c>
      <c r="P1115" s="2" t="s">
        <v>20805</v>
      </c>
      <c r="Q1115" s="2" t="s">
        <v>2031</v>
      </c>
    </row>
    <row r="1116" spans="1:17" x14ac:dyDescent="0.25">
      <c r="A1116" t="s">
        <v>20806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20807</v>
      </c>
      <c r="M1116" s="2" t="s">
        <v>20808</v>
      </c>
      <c r="N1116" s="2" t="s">
        <v>20806</v>
      </c>
      <c r="O1116" s="2">
        <v>8630</v>
      </c>
      <c r="P1116" s="2" t="s">
        <v>20809</v>
      </c>
      <c r="Q1116" s="2" t="s">
        <v>1549</v>
      </c>
    </row>
    <row r="1117" spans="1:17" x14ac:dyDescent="0.25">
      <c r="A1117" t="s">
        <v>20810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20811</v>
      </c>
      <c r="M1117" s="2" t="s">
        <v>20812</v>
      </c>
      <c r="N1117" s="2" t="s">
        <v>20810</v>
      </c>
      <c r="O1117" s="2">
        <v>8766</v>
      </c>
      <c r="P1117" s="2" t="s">
        <v>20813</v>
      </c>
      <c r="Q1117" s="2" t="s">
        <v>1478</v>
      </c>
    </row>
    <row r="1118" spans="1:17" hidden="1" x14ac:dyDescent="0.25">
      <c r="A1118" t="s">
        <v>20814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20815</v>
      </c>
      <c r="N1118" s="2" t="s">
        <v>20814</v>
      </c>
      <c r="O1118" s="2">
        <v>8732</v>
      </c>
      <c r="P1118" s="2" t="s">
        <v>20816</v>
      </c>
      <c r="Q1118" s="2" t="s">
        <v>328</v>
      </c>
    </row>
    <row r="1119" spans="1:17" hidden="1" x14ac:dyDescent="0.25">
      <c r="A1119" t="s">
        <v>20817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20818</v>
      </c>
      <c r="M1119" s="2" t="s">
        <v>20819</v>
      </c>
      <c r="N1119" s="2" t="s">
        <v>20817</v>
      </c>
      <c r="O1119" s="2">
        <v>7382</v>
      </c>
      <c r="P1119" s="2" t="s">
        <v>20820</v>
      </c>
      <c r="Q1119" s="2" t="s">
        <v>1260</v>
      </c>
    </row>
    <row r="1120" spans="1:17" x14ac:dyDescent="0.25">
      <c r="A1120" t="s">
        <v>20821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20822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20823</v>
      </c>
      <c r="M1121" s="2" t="s">
        <v>20824</v>
      </c>
      <c r="N1121" s="2" t="s">
        <v>20822</v>
      </c>
      <c r="O1121" s="2">
        <v>8157</v>
      </c>
      <c r="P1121" s="2" t="s">
        <v>20825</v>
      </c>
      <c r="Q1121" s="2" t="s">
        <v>2528</v>
      </c>
    </row>
    <row r="1122" spans="1:17" hidden="1" x14ac:dyDescent="0.25">
      <c r="A1122" t="s">
        <v>20826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20827</v>
      </c>
      <c r="M1122" s="2" t="s">
        <v>20828</v>
      </c>
      <c r="N1122" s="2" t="s">
        <v>20826</v>
      </c>
      <c r="O1122" s="2">
        <v>7049</v>
      </c>
      <c r="P1122" s="2" t="s">
        <v>20829</v>
      </c>
      <c r="Q1122" s="2" t="s">
        <v>1279</v>
      </c>
    </row>
    <row r="1123" spans="1:17" x14ac:dyDescent="0.25">
      <c r="A1123" t="s">
        <v>20830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20831</v>
      </c>
      <c r="L1123" s="2" t="s">
        <v>20832</v>
      </c>
      <c r="M1123" s="2" t="s">
        <v>20833</v>
      </c>
      <c r="N1123" s="2" t="s">
        <v>20830</v>
      </c>
      <c r="O1123" s="2">
        <v>7412</v>
      </c>
      <c r="P1123" s="2" t="s">
        <v>20834</v>
      </c>
      <c r="Q1123" s="2" t="s">
        <v>1075</v>
      </c>
    </row>
    <row r="1124" spans="1:17" hidden="1" x14ac:dyDescent="0.25">
      <c r="A1124" t="s">
        <v>20835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20836</v>
      </c>
      <c r="L1124" s="2" t="s">
        <v>20837</v>
      </c>
      <c r="M1124" s="2" t="s">
        <v>20838</v>
      </c>
      <c r="N1124" s="2" t="s">
        <v>20835</v>
      </c>
      <c r="O1124" s="2">
        <v>7738</v>
      </c>
      <c r="P1124" s="2" t="s">
        <v>20834</v>
      </c>
      <c r="Q1124" s="2" t="s">
        <v>1075</v>
      </c>
    </row>
    <row r="1125" spans="1:17" hidden="1" x14ac:dyDescent="0.25">
      <c r="A1125" t="s">
        <v>20839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20840</v>
      </c>
      <c r="M1125" s="2" t="s">
        <v>20841</v>
      </c>
      <c r="N1125" s="2" t="s">
        <v>20839</v>
      </c>
      <c r="O1125" s="2">
        <v>7467</v>
      </c>
      <c r="P1125" s="2" t="s">
        <v>20842</v>
      </c>
      <c r="Q1125" s="2" t="s">
        <v>1149</v>
      </c>
    </row>
    <row r="1126" spans="1:17" hidden="1" x14ac:dyDescent="0.25">
      <c r="A1126" t="s">
        <v>20843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20844</v>
      </c>
      <c r="M1126" s="2" t="s">
        <v>20845</v>
      </c>
      <c r="N1126" s="2" t="s">
        <v>20843</v>
      </c>
      <c r="O1126" s="2">
        <v>8399</v>
      </c>
      <c r="P1126" s="2" t="s">
        <v>20846</v>
      </c>
      <c r="Q1126" s="2" t="s">
        <v>1108</v>
      </c>
    </row>
    <row r="1127" spans="1:17" hidden="1" x14ac:dyDescent="0.25">
      <c r="A1127" t="s">
        <v>20847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20848</v>
      </c>
      <c r="N1127" s="2" t="s">
        <v>20847</v>
      </c>
      <c r="O1127" s="2">
        <v>8886</v>
      </c>
      <c r="P1127" s="2" t="s">
        <v>20849</v>
      </c>
      <c r="Q1127" s="2" t="s">
        <v>189</v>
      </c>
    </row>
    <row r="1128" spans="1:17" hidden="1" x14ac:dyDescent="0.25">
      <c r="A1128" t="s">
        <v>20850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20851</v>
      </c>
      <c r="M1128" s="2" t="s">
        <v>20852</v>
      </c>
      <c r="N1128" s="2" t="s">
        <v>20850</v>
      </c>
      <c r="O1128" s="2">
        <v>6613</v>
      </c>
      <c r="P1128" s="2" t="s">
        <v>20853</v>
      </c>
      <c r="Q1128" s="2" t="s">
        <v>1045</v>
      </c>
    </row>
    <row r="1129" spans="1:17" x14ac:dyDescent="0.25">
      <c r="A1129" t="s">
        <v>20854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20855</v>
      </c>
      <c r="M1129" s="2" t="s">
        <v>20856</v>
      </c>
      <c r="N1129" s="2" t="s">
        <v>20854</v>
      </c>
      <c r="O1129" s="2">
        <v>8262</v>
      </c>
      <c r="P1129" s="2" t="s">
        <v>20857</v>
      </c>
      <c r="Q1129" s="2" t="s">
        <v>2582</v>
      </c>
    </row>
    <row r="1130" spans="1:17" x14ac:dyDescent="0.25">
      <c r="A1130" t="s">
        <v>20858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20859</v>
      </c>
      <c r="M1130" s="2" t="s">
        <v>20860</v>
      </c>
      <c r="N1130" s="2" t="s">
        <v>20858</v>
      </c>
      <c r="O1130" s="2">
        <v>8400</v>
      </c>
      <c r="P1130" s="2" t="s">
        <v>20861</v>
      </c>
      <c r="Q1130" s="2" t="s">
        <v>1406</v>
      </c>
    </row>
    <row r="1131" spans="1:17" hidden="1" x14ac:dyDescent="0.25">
      <c r="A1131" t="s">
        <v>20862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20863</v>
      </c>
      <c r="M1131" s="2" t="s">
        <v>20864</v>
      </c>
      <c r="N1131" s="2" t="s">
        <v>20862</v>
      </c>
      <c r="O1131" s="2">
        <v>7627</v>
      </c>
      <c r="P1131" s="2" t="s">
        <v>20865</v>
      </c>
      <c r="Q1131" s="2" t="s">
        <v>1269</v>
      </c>
    </row>
    <row r="1132" spans="1:17" x14ac:dyDescent="0.25">
      <c r="A1132" t="s">
        <v>20866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20867</v>
      </c>
      <c r="M1132" s="2" t="s">
        <v>20868</v>
      </c>
      <c r="N1132" s="2" t="s">
        <v>20866</v>
      </c>
      <c r="O1132" s="2">
        <v>6394</v>
      </c>
      <c r="P1132" s="2" t="s">
        <v>20869</v>
      </c>
      <c r="Q1132" s="2" t="s">
        <v>1553</v>
      </c>
    </row>
    <row r="1133" spans="1:17" hidden="1" x14ac:dyDescent="0.25">
      <c r="A1133" t="s">
        <v>20870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20871</v>
      </c>
      <c r="M1133" s="2" t="s">
        <v>20872</v>
      </c>
      <c r="N1133" s="2" t="s">
        <v>20870</v>
      </c>
      <c r="O1133" s="2">
        <v>7829</v>
      </c>
      <c r="P1133" s="2" t="s">
        <v>20873</v>
      </c>
      <c r="Q1133" s="2" t="s">
        <v>1264</v>
      </c>
    </row>
    <row r="1134" spans="1:17" hidden="1" x14ac:dyDescent="0.25">
      <c r="A1134" t="s">
        <v>20874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20875</v>
      </c>
      <c r="J1134" s="2">
        <v>2000025</v>
      </c>
      <c r="K1134" s="2" t="s">
        <v>20875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20875</v>
      </c>
    </row>
    <row r="1135" spans="1:17" x14ac:dyDescent="0.25">
      <c r="A1135" t="s">
        <v>20876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20877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I127" sqref="I2:I127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20877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2036</v>
      </c>
      <c r="B2" t="s">
        <v>1356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1365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1385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1378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1360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1366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1393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1351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1437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1402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1380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1392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1411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1413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1391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1396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1456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1414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1440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1361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1429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1439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1458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1415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1461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1387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1477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1431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1454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1476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1398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1430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1483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1412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1482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1355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2383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1447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1465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1524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1406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1420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1526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1433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1427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1504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1424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1531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1468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1525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1473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1401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1520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1509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1519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1497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1475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1508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1496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1541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1449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1375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1405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1544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1489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1448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1467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1555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1510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1498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1444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1451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1502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1463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1535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1432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1487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1470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1547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1480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1548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1453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1546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1418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1513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1507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1549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1390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1491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1532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1512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1521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1534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1423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1553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1494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1478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1527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2296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1537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2325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1493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2502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1455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1441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1528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1488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1540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1443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2542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2309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2112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14756</v>
      </c>
      <c r="B114" t="s">
        <v>14757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1428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1501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1485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2375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1422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1554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1472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1545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1515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1542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1446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1499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1343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1400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2545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1523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1425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1536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1886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1464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2422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1384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1500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1538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2166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1557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2290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2066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1922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2208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2152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2319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1518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16381</v>
      </c>
      <c r="B148" t="s">
        <v>16382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2519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1753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2529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1505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1457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16757</v>
      </c>
      <c r="B154" t="s">
        <v>16758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1530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1967</v>
      </c>
      <c r="B156" t="s">
        <v>1968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1506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2192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1471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1495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2034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1442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2171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2269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2499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15090</v>
      </c>
      <c r="B166" t="s">
        <v>15091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1516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1399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1894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15272</v>
      </c>
      <c r="B170" t="s">
        <v>15273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2560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1522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1539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1492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16296</v>
      </c>
      <c r="B175" t="s">
        <v>16297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2619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2570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2475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16859</v>
      </c>
      <c r="B179" t="s">
        <v>16860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2340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1511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2372</v>
      </c>
      <c r="B182" t="s">
        <v>2373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1353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1404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1382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2031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1484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2137</v>
      </c>
      <c r="B188" t="s">
        <v>2138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2128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2515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2217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2299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2392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1551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16052</v>
      </c>
      <c r="B195" t="s">
        <v>16053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1379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1503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1372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2517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1345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2558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2614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1426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2492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1347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1377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2153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2605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1373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2571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2587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2457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2297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16265</v>
      </c>
      <c r="B214" t="s">
        <v>16266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1386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1409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1556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2401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1479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2419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1445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2140</v>
      </c>
      <c r="B222" t="s">
        <v>2141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1348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1350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1395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1517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1359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1367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2480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2410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1952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1550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16119</v>
      </c>
      <c r="B233" t="s">
        <v>16120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1358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1362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1403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2434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2573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2526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1383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2293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1552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1885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1514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1363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2512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2551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2338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2520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1486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1408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2613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1490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1462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2071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1344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2610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1533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1593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1796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2616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1416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1381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2567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2400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1529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1459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2578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1370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2497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2449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2450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2490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2524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2313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2111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15588</v>
      </c>
      <c r="B277" t="s">
        <v>15589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2611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2609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2572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2615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1460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2474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2218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1410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1474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1354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2620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2608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1357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1374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2139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2347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1450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1389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2448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2301</v>
      </c>
      <c r="B297" t="s">
        <v>2302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16331</v>
      </c>
      <c r="B298" t="s">
        <v>16332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1376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1369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2452</v>
      </c>
      <c r="B301" t="s">
        <v>2453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2523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16884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2390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2559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2510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1075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1407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1421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2513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1961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2129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2543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2588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2602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1368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2601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2170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16863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1434</v>
      </c>
      <c r="B320" t="s">
        <v>1435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2087</v>
      </c>
      <c r="B321" t="s">
        <v>2088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2134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1346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1364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2477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2576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2314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16870</v>
      </c>
      <c r="B328" t="s">
        <v>3996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2278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2556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2094</v>
      </c>
      <c r="B331" t="s">
        <v>2095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1801</v>
      </c>
      <c r="B332" t="s">
        <v>1802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2473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2253</v>
      </c>
      <c r="B334" t="s">
        <v>2254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1417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2257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2281</v>
      </c>
      <c r="B337" t="s">
        <v>2282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2260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2539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1971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16533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2130</v>
      </c>
      <c r="B342" t="s">
        <v>2131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1633</v>
      </c>
      <c r="B343" t="s">
        <v>1634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1887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16879</v>
      </c>
      <c r="B345" t="s">
        <v>16880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1388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2412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16861</v>
      </c>
      <c r="B348" t="s">
        <v>16862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2367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2081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2541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2506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16837</v>
      </c>
      <c r="B353" t="s">
        <v>16838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2110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1685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2238</v>
      </c>
      <c r="B356" t="s">
        <v>2239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1813</v>
      </c>
      <c r="B357" t="s">
        <v>1814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15811</v>
      </c>
      <c r="B358" t="s">
        <v>15812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1469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2582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1419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1397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2533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2471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2444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2113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2514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2525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2196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16849</v>
      </c>
      <c r="B370" t="s">
        <v>16850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2436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2394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1896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2536</v>
      </c>
      <c r="B374" t="s">
        <v>2537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2548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2191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1845</v>
      </c>
      <c r="B377" t="s">
        <v>1846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2220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16406</v>
      </c>
      <c r="B379" t="s">
        <v>16407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2092</v>
      </c>
      <c r="B380" t="s">
        <v>2093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1571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1649</v>
      </c>
      <c r="B382" t="s">
        <v>1650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1352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2544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2411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2585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2495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2470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2230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2310</v>
      </c>
      <c r="B390" t="s">
        <v>2311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2156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2291</v>
      </c>
      <c r="B392" t="s">
        <v>2292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1889</v>
      </c>
      <c r="B393" t="s">
        <v>1890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1618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16216</v>
      </c>
      <c r="B395" t="s">
        <v>16217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15830</v>
      </c>
      <c r="B396" t="s">
        <v>15831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15610</v>
      </c>
      <c r="B397" t="s">
        <v>15611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1689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15520</v>
      </c>
      <c r="B399" t="s">
        <v>15521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1777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16885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2445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2591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1394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1438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2318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2606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2195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2428</v>
      </c>
      <c r="B409" t="s">
        <v>2429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2486</v>
      </c>
      <c r="B410" t="s">
        <v>2487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2118</v>
      </c>
      <c r="B411" t="s">
        <v>2119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2326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1636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16763</v>
      </c>
      <c r="B414" t="s">
        <v>16764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2180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2057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16673</v>
      </c>
      <c r="B417" t="s">
        <v>16674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2363</v>
      </c>
      <c r="B418" t="s">
        <v>2364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16626</v>
      </c>
      <c r="B419" t="s">
        <v>16627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16597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2380</v>
      </c>
      <c r="B421" t="s">
        <v>2381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16528</v>
      </c>
      <c r="B422" t="s">
        <v>16529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16460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16418</v>
      </c>
      <c r="B424" t="s">
        <v>4214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2025</v>
      </c>
      <c r="B425" t="s">
        <v>2026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16012</v>
      </c>
      <c r="B426" t="s">
        <v>16013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15726</v>
      </c>
      <c r="B427" t="s">
        <v>15727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1940</v>
      </c>
      <c r="B428" t="s">
        <v>1941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15540</v>
      </c>
      <c r="B429" t="s">
        <v>15541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15457</v>
      </c>
      <c r="B430" t="s">
        <v>15458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1847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2404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16852</v>
      </c>
      <c r="B433" t="s">
        <v>16853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2215</v>
      </c>
      <c r="B434" t="s">
        <v>2216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2045</v>
      </c>
      <c r="B435" t="s">
        <v>2046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16828</v>
      </c>
      <c r="B436" t="s">
        <v>16829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2237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16738</v>
      </c>
      <c r="B438" t="s">
        <v>16739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16731</v>
      </c>
      <c r="B439" t="s">
        <v>16732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2485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1543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16658</v>
      </c>
      <c r="B442" t="s">
        <v>7319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16590</v>
      </c>
      <c r="B443" t="s">
        <v>16591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2039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16467</v>
      </c>
      <c r="B445" t="s">
        <v>16468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1727</v>
      </c>
      <c r="B446" t="s">
        <v>1728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16252</v>
      </c>
      <c r="B447" t="s">
        <v>16253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1671</v>
      </c>
      <c r="B448" t="s">
        <v>1672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1696</v>
      </c>
      <c r="B449" t="s">
        <v>1697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1673</v>
      </c>
      <c r="B450" t="s">
        <v>1674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1640</v>
      </c>
      <c r="B451" t="s">
        <v>1641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1628</v>
      </c>
      <c r="B452" t="s">
        <v>1629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2451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2599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2590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2589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2488</v>
      </c>
      <c r="B457" t="s">
        <v>2489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2104</v>
      </c>
      <c r="B458" t="s">
        <v>2105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2341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16848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2393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2316</v>
      </c>
      <c r="B462" t="s">
        <v>2317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16834</v>
      </c>
      <c r="B463" t="s">
        <v>6034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1927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2265</v>
      </c>
      <c r="B465" t="s">
        <v>2266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1924</v>
      </c>
      <c r="B466" t="s">
        <v>1925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16699</v>
      </c>
      <c r="B467" t="s">
        <v>16700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1920</v>
      </c>
      <c r="B468" t="s">
        <v>1921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16684</v>
      </c>
      <c r="B469" t="s">
        <v>16685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16659</v>
      </c>
      <c r="B470" t="s">
        <v>16660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16636</v>
      </c>
      <c r="B471" t="s">
        <v>16637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2209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16577</v>
      </c>
      <c r="B473" t="s">
        <v>16578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16558</v>
      </c>
      <c r="B474" t="s">
        <v>16559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16546</v>
      </c>
      <c r="B475" t="s">
        <v>2809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16523</v>
      </c>
      <c r="B476" t="s">
        <v>16524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1838</v>
      </c>
      <c r="B477" t="s">
        <v>1839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2303</v>
      </c>
      <c r="B478" t="s">
        <v>2304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16340</v>
      </c>
      <c r="B479" t="s">
        <v>16341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16234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16185</v>
      </c>
      <c r="B481" t="s">
        <v>16186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16144</v>
      </c>
      <c r="B482" t="s">
        <v>16145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1731</v>
      </c>
      <c r="B483" t="s">
        <v>1732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15937</v>
      </c>
      <c r="B484" t="s">
        <v>15938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15724</v>
      </c>
      <c r="B485" t="s">
        <v>15725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1937</v>
      </c>
      <c r="B486" t="s">
        <v>1938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1820</v>
      </c>
      <c r="B487" t="s">
        <v>1821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14535</v>
      </c>
      <c r="B488" t="s">
        <v>14536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14135</v>
      </c>
      <c r="B489" t="s">
        <v>14136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2566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2439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2240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1481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1349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963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2076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2165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244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2440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2418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2132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2472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16813</v>
      </c>
      <c r="B503" t="s">
        <v>16814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1980</v>
      </c>
      <c r="B504" t="s">
        <v>1981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1931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16753</v>
      </c>
      <c r="B506" t="s">
        <v>16754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2210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16747</v>
      </c>
      <c r="B508" t="s">
        <v>16748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2072</v>
      </c>
      <c r="B509" t="s">
        <v>2073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1710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16729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16722</v>
      </c>
      <c r="B512" t="s">
        <v>16723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2405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16668</v>
      </c>
      <c r="B514" t="s">
        <v>16669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16665</v>
      </c>
      <c r="B515" t="s">
        <v>16666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1857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16653</v>
      </c>
      <c r="B517" t="s">
        <v>16654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16647</v>
      </c>
      <c r="B518" t="s">
        <v>16648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16644</v>
      </c>
      <c r="B519" t="s">
        <v>12801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1763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2169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16554</v>
      </c>
      <c r="B522" t="s">
        <v>16555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16536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16419</v>
      </c>
      <c r="B524" t="s">
        <v>16420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16378</v>
      </c>
      <c r="B525" t="s">
        <v>16379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16365</v>
      </c>
      <c r="B526" t="s">
        <v>16366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16324</v>
      </c>
      <c r="B527" t="s">
        <v>10967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16131</v>
      </c>
      <c r="B528" t="s">
        <v>16132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16061</v>
      </c>
      <c r="B529" t="s">
        <v>16062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16019</v>
      </c>
      <c r="B530" t="s">
        <v>16020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1754</v>
      </c>
      <c r="B531" t="s">
        <v>1755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1626</v>
      </c>
      <c r="B532" t="s">
        <v>1627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1705</v>
      </c>
      <c r="B533" t="s">
        <v>1706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1977</v>
      </c>
      <c r="B534" t="s">
        <v>1978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1646</v>
      </c>
      <c r="B535" t="s">
        <v>1647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1740</v>
      </c>
      <c r="B536" t="s">
        <v>1741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1599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1621</v>
      </c>
      <c r="B538" t="s">
        <v>1622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2421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2579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2508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2549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16883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2618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2581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2550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2177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2097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2354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1452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1371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1692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2388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16856</v>
      </c>
      <c r="B554" t="s">
        <v>16857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1848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16830</v>
      </c>
      <c r="B556" t="s">
        <v>16831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16809</v>
      </c>
      <c r="B557" t="s">
        <v>16810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16806</v>
      </c>
      <c r="B558" t="s">
        <v>16807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16800</v>
      </c>
      <c r="B559" t="s">
        <v>16801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16792</v>
      </c>
      <c r="B560" t="s">
        <v>16793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1986</v>
      </c>
      <c r="B561" t="s">
        <v>1987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2083</v>
      </c>
      <c r="B562" t="s">
        <v>2084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16749</v>
      </c>
      <c r="B563" t="s">
        <v>16750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16744</v>
      </c>
      <c r="B564" t="s">
        <v>16745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2179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16740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1950</v>
      </c>
      <c r="B567" t="s">
        <v>1951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16712</v>
      </c>
      <c r="B568" t="s">
        <v>16713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16694</v>
      </c>
      <c r="B569" t="s">
        <v>16695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16677</v>
      </c>
      <c r="B570" t="s">
        <v>16678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16638</v>
      </c>
      <c r="B571" t="s">
        <v>16639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1809</v>
      </c>
      <c r="B572" t="s">
        <v>1810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16614</v>
      </c>
      <c r="B573" t="s">
        <v>16615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16610</v>
      </c>
      <c r="B574" t="s">
        <v>16611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16607</v>
      </c>
      <c r="B575" t="s">
        <v>16608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2044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16598</v>
      </c>
      <c r="B577" t="s">
        <v>16599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16471</v>
      </c>
      <c r="B578" t="s">
        <v>16472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1785</v>
      </c>
      <c r="B579" t="s">
        <v>1786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1994</v>
      </c>
      <c r="B580" t="s">
        <v>1995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16433</v>
      </c>
      <c r="B581" t="s">
        <v>16434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151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16408</v>
      </c>
      <c r="B583" t="s">
        <v>16409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1558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16345</v>
      </c>
      <c r="B585" t="s">
        <v>16346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16333</v>
      </c>
      <c r="B586" t="s">
        <v>16334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1856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16286</v>
      </c>
      <c r="B588" t="s">
        <v>16287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16271</v>
      </c>
      <c r="B589" t="s">
        <v>16272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2416</v>
      </c>
      <c r="B590" t="s">
        <v>2417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16189</v>
      </c>
      <c r="B591" t="s">
        <v>16190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16168</v>
      </c>
      <c r="B592" t="s">
        <v>16169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16148</v>
      </c>
      <c r="B593" t="s">
        <v>16149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15980</v>
      </c>
      <c r="B594" t="s">
        <v>15981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15976</v>
      </c>
      <c r="B595" t="s">
        <v>15977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15928</v>
      </c>
      <c r="B596" t="s">
        <v>15929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15926</v>
      </c>
      <c r="B597" t="s">
        <v>10113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15870</v>
      </c>
      <c r="B598" t="s">
        <v>15871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15832</v>
      </c>
      <c r="B599" t="s">
        <v>15833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15793</v>
      </c>
      <c r="B600" t="s">
        <v>15794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1604</v>
      </c>
      <c r="B601" t="s">
        <v>1605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15560</v>
      </c>
      <c r="B602" t="s">
        <v>15561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15497</v>
      </c>
      <c r="B603" t="s">
        <v>15498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1808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2565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2604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2538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2469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2334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2575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1979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1903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2151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1913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1693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2356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2521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2437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2413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16770</v>
      </c>
      <c r="B620" t="s">
        <v>16771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16761</v>
      </c>
      <c r="B621" t="s">
        <v>16762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2241</v>
      </c>
      <c r="B622" t="s">
        <v>2242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2345</v>
      </c>
      <c r="B623" t="s">
        <v>2346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16709</v>
      </c>
      <c r="B624" t="s">
        <v>16710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16706</v>
      </c>
      <c r="B625" t="s">
        <v>16707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16655</v>
      </c>
      <c r="B626" t="s">
        <v>16656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16616</v>
      </c>
      <c r="B627" t="s">
        <v>16617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16595</v>
      </c>
      <c r="B628" t="s">
        <v>16596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16579</v>
      </c>
      <c r="B629" t="s">
        <v>16580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16560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2102</v>
      </c>
      <c r="B631" t="s">
        <v>2103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1990</v>
      </c>
      <c r="B632" t="s">
        <v>1991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16526</v>
      </c>
      <c r="B633" t="s">
        <v>16527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16508</v>
      </c>
      <c r="B634" t="s">
        <v>16509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1918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16494</v>
      </c>
      <c r="B636" t="s">
        <v>16495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16493</v>
      </c>
      <c r="B637" t="s">
        <v>15352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16491</v>
      </c>
      <c r="B638" t="s">
        <v>16492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16489</v>
      </c>
      <c r="B639" t="s">
        <v>16490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16461</v>
      </c>
      <c r="B640" t="s">
        <v>16462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1942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16428</v>
      </c>
      <c r="B642" t="s">
        <v>16429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16421</v>
      </c>
      <c r="B643" t="s">
        <v>16422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16403</v>
      </c>
      <c r="B644" t="s">
        <v>16404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1935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1969</v>
      </c>
      <c r="B646" t="s">
        <v>1970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16350</v>
      </c>
      <c r="B647" t="s">
        <v>12168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16347</v>
      </c>
      <c r="B648" t="s">
        <v>16348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2050</v>
      </c>
      <c r="B649" t="s">
        <v>2051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16336</v>
      </c>
      <c r="B650" t="s">
        <v>16337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16305</v>
      </c>
      <c r="B651" t="s">
        <v>16306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16288</v>
      </c>
      <c r="B652" t="s">
        <v>16289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16245</v>
      </c>
      <c r="B653" t="s">
        <v>16246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16243</v>
      </c>
      <c r="B654" t="s">
        <v>16244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16211</v>
      </c>
      <c r="B655" t="s">
        <v>16212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16203</v>
      </c>
      <c r="B656" t="s">
        <v>16204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16173</v>
      </c>
      <c r="B657" t="s">
        <v>16174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16079</v>
      </c>
      <c r="B658" t="s">
        <v>16080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16067</v>
      </c>
      <c r="B659" t="s">
        <v>16068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1723</v>
      </c>
      <c r="B660" t="s">
        <v>1724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15887</v>
      </c>
      <c r="B661" t="s">
        <v>15888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15855</v>
      </c>
      <c r="B662" t="s">
        <v>15856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1587</v>
      </c>
      <c r="B663" t="s">
        <v>1588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1589</v>
      </c>
      <c r="B664" t="s">
        <v>1590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15716</v>
      </c>
      <c r="B665" t="s">
        <v>15717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1678</v>
      </c>
      <c r="B666" t="s">
        <v>1679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15419</v>
      </c>
      <c r="B667" t="s">
        <v>15420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14750</v>
      </c>
      <c r="B668" t="s">
        <v>14751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14352</v>
      </c>
      <c r="B669" t="s">
        <v>14353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14081</v>
      </c>
      <c r="B670" t="s">
        <v>14082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1572</v>
      </c>
      <c r="B671" t="s">
        <v>1573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1842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2546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2498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2564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1466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2500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2054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2504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2574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2391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16842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2298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2507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2231</v>
      </c>
      <c r="B685" t="s">
        <v>2232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1882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1751</v>
      </c>
      <c r="B687" t="s">
        <v>1752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1711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16735</v>
      </c>
      <c r="B690" t="s">
        <v>16736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2328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16724</v>
      </c>
      <c r="B692" t="s">
        <v>16725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16696</v>
      </c>
      <c r="B693" t="s">
        <v>16697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2268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16633</v>
      </c>
      <c r="B695" t="s">
        <v>16634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16630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16601</v>
      </c>
      <c r="B697" t="s">
        <v>16602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16586</v>
      </c>
      <c r="B698" t="s">
        <v>16587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16565</v>
      </c>
      <c r="B699" t="s">
        <v>16566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16530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16519</v>
      </c>
      <c r="B701" t="s">
        <v>16520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16517</v>
      </c>
      <c r="B702" t="s">
        <v>16518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16510</v>
      </c>
      <c r="B703" t="s">
        <v>16511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16500</v>
      </c>
      <c r="B704" t="s">
        <v>16501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16485</v>
      </c>
      <c r="B705" t="s">
        <v>16486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16476</v>
      </c>
      <c r="B706" t="s">
        <v>16477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16463</v>
      </c>
      <c r="B707" t="s">
        <v>16464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1698</v>
      </c>
      <c r="B708" t="s">
        <v>1699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16457</v>
      </c>
      <c r="B709" t="s">
        <v>16458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16441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16439</v>
      </c>
      <c r="B711" t="s">
        <v>16440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16430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16392</v>
      </c>
      <c r="B713" t="s">
        <v>16393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16386</v>
      </c>
      <c r="B714" t="s">
        <v>16387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16362</v>
      </c>
      <c r="B715" t="s">
        <v>16363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16354</v>
      </c>
      <c r="B716" t="s">
        <v>16355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16325</v>
      </c>
      <c r="B717" t="s">
        <v>16326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16320</v>
      </c>
      <c r="B718" t="s">
        <v>16321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1748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16298</v>
      </c>
      <c r="B720" t="s">
        <v>16299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2096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16263</v>
      </c>
      <c r="B722" t="s">
        <v>16264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16224</v>
      </c>
      <c r="B723" t="s">
        <v>16225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1789</v>
      </c>
      <c r="B724" t="s">
        <v>1790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16187</v>
      </c>
      <c r="B725" t="s">
        <v>16188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16158</v>
      </c>
      <c r="B726" t="s">
        <v>16159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16102</v>
      </c>
      <c r="B727" t="s">
        <v>16103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16081</v>
      </c>
      <c r="B728" t="s">
        <v>16082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1729</v>
      </c>
      <c r="B729" t="s">
        <v>1730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16071</v>
      </c>
      <c r="B730" t="s">
        <v>16072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16043</v>
      </c>
      <c r="B731" t="s">
        <v>462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2294</v>
      </c>
      <c r="B732" t="s">
        <v>2295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1833</v>
      </c>
      <c r="B733" t="s">
        <v>1834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15991</v>
      </c>
      <c r="B734" t="s">
        <v>15992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15989</v>
      </c>
      <c r="B735" t="s">
        <v>15990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15984</v>
      </c>
      <c r="B736" t="s">
        <v>15985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15970</v>
      </c>
      <c r="B737" t="s">
        <v>15971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15950</v>
      </c>
      <c r="B738" t="s">
        <v>15951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15947</v>
      </c>
      <c r="B739" t="s">
        <v>15948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15914</v>
      </c>
      <c r="B740" t="s">
        <v>15915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15866</v>
      </c>
      <c r="B741" t="s">
        <v>15867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15775</v>
      </c>
      <c r="B742" t="s">
        <v>15776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15761</v>
      </c>
      <c r="B743" t="s">
        <v>15762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15744</v>
      </c>
      <c r="B744" t="s">
        <v>244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15659</v>
      </c>
      <c r="B745" t="s">
        <v>15660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15614</v>
      </c>
      <c r="B746" t="s">
        <v>15615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15584</v>
      </c>
      <c r="B747" t="s">
        <v>15585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1772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15552</v>
      </c>
      <c r="B749" t="s">
        <v>15553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15489</v>
      </c>
      <c r="B750" t="s">
        <v>15490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15438</v>
      </c>
      <c r="B751" t="s">
        <v>15439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1928</v>
      </c>
      <c r="B752" t="s">
        <v>1929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15307</v>
      </c>
      <c r="B753" t="s">
        <v>15308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1600</v>
      </c>
      <c r="B754" t="s">
        <v>1601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15248</v>
      </c>
      <c r="B755" t="s">
        <v>15249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15226</v>
      </c>
      <c r="B756" t="s">
        <v>15227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15199</v>
      </c>
      <c r="B757" t="s">
        <v>15200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1564</v>
      </c>
      <c r="B758" t="s">
        <v>1565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15084</v>
      </c>
      <c r="B759" t="s">
        <v>15085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15011</v>
      </c>
      <c r="B760" t="s">
        <v>15012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1598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14963</v>
      </c>
      <c r="B762" t="s">
        <v>14964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14905</v>
      </c>
      <c r="B763" t="s">
        <v>14906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14867</v>
      </c>
      <c r="B764" t="s">
        <v>14868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13862</v>
      </c>
      <c r="B765" t="s">
        <v>13863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13733</v>
      </c>
      <c r="B766" t="s">
        <v>13734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13490</v>
      </c>
      <c r="B767" t="s">
        <v>13491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1559</v>
      </c>
      <c r="B768" t="s">
        <v>1560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2494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2577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2617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2554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2612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2458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2058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2447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2460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16874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1436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1878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2052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2251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16864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2501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2035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16825</v>
      </c>
      <c r="B786" t="s">
        <v>16826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16822</v>
      </c>
      <c r="B787" t="s">
        <v>16823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2348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2022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16784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2522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16774</v>
      </c>
      <c r="B792" t="s">
        <v>16775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1766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16767</v>
      </c>
      <c r="B794" t="s">
        <v>16768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1911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16726</v>
      </c>
      <c r="B796" t="s">
        <v>16727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16680</v>
      </c>
      <c r="B797" t="s">
        <v>16681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16675</v>
      </c>
      <c r="B798" t="s">
        <v>16676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16670</v>
      </c>
      <c r="B799" t="s">
        <v>16671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1635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2162</v>
      </c>
      <c r="B801" t="s">
        <v>2163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16537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16504</v>
      </c>
      <c r="B803" t="s">
        <v>16505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2123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16469</v>
      </c>
      <c r="B805" t="s">
        <v>16470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16435</v>
      </c>
      <c r="B806" t="s">
        <v>16436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16414</v>
      </c>
      <c r="B807" t="s">
        <v>16415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16397</v>
      </c>
      <c r="B808" t="s">
        <v>16398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16395</v>
      </c>
      <c r="B809" t="s">
        <v>16396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16383</v>
      </c>
      <c r="B810" t="s">
        <v>16384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16368</v>
      </c>
      <c r="B811" t="s">
        <v>16369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16303</v>
      </c>
      <c r="B812" t="s">
        <v>16304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16294</v>
      </c>
      <c r="B813" t="s">
        <v>16295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16279</v>
      </c>
      <c r="B814" t="s">
        <v>16280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16273</v>
      </c>
      <c r="B815" t="s">
        <v>16274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16267</v>
      </c>
      <c r="B816" t="s">
        <v>16268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16261</v>
      </c>
      <c r="B817" t="s">
        <v>16262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1791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16240</v>
      </c>
      <c r="B819" t="s">
        <v>16241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16218</v>
      </c>
      <c r="B820" t="s">
        <v>16219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16205</v>
      </c>
      <c r="B821" t="s">
        <v>16206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16142</v>
      </c>
      <c r="B822" t="s">
        <v>16143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16139</v>
      </c>
      <c r="B823" t="s">
        <v>16140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16137</v>
      </c>
      <c r="B824" t="s">
        <v>16138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16135</v>
      </c>
      <c r="B825" t="s">
        <v>16136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2029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16121</v>
      </c>
      <c r="B827" t="s">
        <v>16122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16117</v>
      </c>
      <c r="B828" t="s">
        <v>16118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16109</v>
      </c>
      <c r="B829" t="s">
        <v>16110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16100</v>
      </c>
      <c r="B830" t="s">
        <v>16101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1574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16095</v>
      </c>
      <c r="B832" t="s">
        <v>16096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16086</v>
      </c>
      <c r="B833" t="s">
        <v>16087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16063</v>
      </c>
      <c r="B834" t="s">
        <v>16064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16056</v>
      </c>
      <c r="B835" t="s">
        <v>16057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16044</v>
      </c>
      <c r="B836" t="s">
        <v>16045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16037</v>
      </c>
      <c r="B837" t="s">
        <v>16038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16027</v>
      </c>
      <c r="B838" t="s">
        <v>16028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16008</v>
      </c>
      <c r="B839" t="s">
        <v>16009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16006</v>
      </c>
      <c r="B840" t="s">
        <v>16007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16004</v>
      </c>
      <c r="B841" t="s">
        <v>16005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15997</v>
      </c>
      <c r="B842" t="s">
        <v>15998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15986</v>
      </c>
      <c r="B843" t="s">
        <v>4742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15952</v>
      </c>
      <c r="B844" t="s">
        <v>15953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15924</v>
      </c>
      <c r="B845" t="s">
        <v>15925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15922</v>
      </c>
      <c r="B846" t="s">
        <v>15923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15898</v>
      </c>
      <c r="B847" t="s">
        <v>15899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15891</v>
      </c>
      <c r="B848" t="s">
        <v>15892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15882</v>
      </c>
      <c r="B849" t="s">
        <v>15883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15872</v>
      </c>
      <c r="B850" t="s">
        <v>15873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15853</v>
      </c>
      <c r="B851" t="s">
        <v>15854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15799</v>
      </c>
      <c r="B852" t="s">
        <v>15800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15797</v>
      </c>
      <c r="B853" t="s">
        <v>15798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15687</v>
      </c>
      <c r="B854" t="s">
        <v>15688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1725</v>
      </c>
      <c r="B855" t="s">
        <v>1726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15673</v>
      </c>
      <c r="B856" t="s">
        <v>15674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15648</v>
      </c>
      <c r="B857" t="s">
        <v>15649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1733</v>
      </c>
      <c r="B858" t="s">
        <v>1734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15643</v>
      </c>
      <c r="B859" t="s">
        <v>15644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15640</v>
      </c>
      <c r="B860" t="s">
        <v>15641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15634</v>
      </c>
      <c r="B861" t="s">
        <v>15635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15632</v>
      </c>
      <c r="B862" t="s">
        <v>15633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15583</v>
      </c>
      <c r="B863" t="s">
        <v>685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15528</v>
      </c>
      <c r="B864" t="s">
        <v>15529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15522</v>
      </c>
      <c r="B865" t="s">
        <v>15523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15501</v>
      </c>
      <c r="B866" t="s">
        <v>15502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15464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1581</v>
      </c>
      <c r="B868" t="s">
        <v>1582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1758</v>
      </c>
      <c r="B869" t="s">
        <v>1759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15169</v>
      </c>
      <c r="B870" t="s">
        <v>15170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15114</v>
      </c>
      <c r="B871" t="s">
        <v>15115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15078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15025</v>
      </c>
      <c r="B873" t="s">
        <v>15026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14993</v>
      </c>
      <c r="B874" t="s">
        <v>14994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1638</v>
      </c>
      <c r="B875" t="s">
        <v>1639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1661</v>
      </c>
      <c r="B876" t="s">
        <v>1662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14911</v>
      </c>
      <c r="B877" t="s">
        <v>14912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2306</v>
      </c>
      <c r="B878" t="s">
        <v>2307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14799</v>
      </c>
      <c r="B879" t="s">
        <v>14800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14732</v>
      </c>
      <c r="B880" t="s">
        <v>14733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14676</v>
      </c>
      <c r="B881" t="s">
        <v>14677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14651</v>
      </c>
      <c r="B882" t="s">
        <v>14652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14434</v>
      </c>
      <c r="B883" t="s">
        <v>14435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14429</v>
      </c>
      <c r="B884" t="s">
        <v>14430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14332</v>
      </c>
      <c r="B885" t="s">
        <v>14333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14171</v>
      </c>
      <c r="B886" t="s">
        <v>1305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14153</v>
      </c>
      <c r="B887" t="s">
        <v>14154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14085</v>
      </c>
      <c r="B888" t="s">
        <v>14086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13526</v>
      </c>
      <c r="B889" t="s">
        <v>13527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13040</v>
      </c>
      <c r="B890" t="s">
        <v>13041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11217</v>
      </c>
      <c r="B891" t="s">
        <v>11218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1939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2527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2518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2344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2366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16869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1803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2481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2378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2580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2275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2415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2509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2236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2414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1997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2075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2036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16803</v>
      </c>
      <c r="B910" t="s">
        <v>16804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16798</v>
      </c>
      <c r="B911" t="s">
        <v>16799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1617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1888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16765</v>
      </c>
      <c r="B914" t="s">
        <v>16766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2300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2053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2024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16715</v>
      </c>
      <c r="B918" t="s">
        <v>16716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16687</v>
      </c>
      <c r="B919" t="s">
        <v>16688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16682</v>
      </c>
      <c r="B920" t="s">
        <v>16683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16651</v>
      </c>
      <c r="B921" t="s">
        <v>16652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16640</v>
      </c>
      <c r="B922" t="s">
        <v>16641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16628</v>
      </c>
      <c r="B923" t="s">
        <v>16629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16622</v>
      </c>
      <c r="B924" t="s">
        <v>16623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1665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16592</v>
      </c>
      <c r="B926" t="s">
        <v>16593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16588</v>
      </c>
      <c r="B927" t="s">
        <v>16589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16570</v>
      </c>
      <c r="B928" t="s">
        <v>16571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16561</v>
      </c>
      <c r="B929" t="s">
        <v>16562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16551</v>
      </c>
      <c r="B930" t="s">
        <v>16552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16544</v>
      </c>
      <c r="B931" t="s">
        <v>16545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16539</v>
      </c>
      <c r="B932" t="s">
        <v>16540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16512</v>
      </c>
      <c r="B933" t="s">
        <v>16513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16506</v>
      </c>
      <c r="B934" t="s">
        <v>16507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16502</v>
      </c>
      <c r="B935" t="s">
        <v>16503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16498</v>
      </c>
      <c r="B936" t="s">
        <v>16499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16496</v>
      </c>
      <c r="B937" t="s">
        <v>16497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16478</v>
      </c>
      <c r="B938" t="s">
        <v>16479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16401</v>
      </c>
      <c r="B939" t="s">
        <v>16402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1854</v>
      </c>
      <c r="B940" t="s">
        <v>1855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1585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16307</v>
      </c>
      <c r="B942" t="s">
        <v>16308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16281</v>
      </c>
      <c r="B943" t="s">
        <v>16282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16269</v>
      </c>
      <c r="B944" t="s">
        <v>16270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16256</v>
      </c>
      <c r="B945" t="s">
        <v>16257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16247</v>
      </c>
      <c r="B946" t="s">
        <v>16248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16238</v>
      </c>
      <c r="B947" t="s">
        <v>16239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16231</v>
      </c>
      <c r="B948" t="s">
        <v>16232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16198</v>
      </c>
      <c r="B949" t="s">
        <v>16199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16197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16170</v>
      </c>
      <c r="B951" t="s">
        <v>16171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16113</v>
      </c>
      <c r="B952" t="s">
        <v>16114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2167</v>
      </c>
      <c r="B953" t="s">
        <v>2168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16098</v>
      </c>
      <c r="B954" t="s">
        <v>16099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16090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16088</v>
      </c>
      <c r="B956" t="s">
        <v>16089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16083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16014</v>
      </c>
      <c r="B958" t="s">
        <v>16015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1714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1868</v>
      </c>
      <c r="B960" t="s">
        <v>1869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15916</v>
      </c>
      <c r="B961" t="s">
        <v>15917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1811</v>
      </c>
      <c r="B962" t="s">
        <v>1812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15880</v>
      </c>
      <c r="B963" t="s">
        <v>15881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15876</v>
      </c>
      <c r="B964" t="s">
        <v>15877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2147</v>
      </c>
      <c r="B965" t="s">
        <v>2148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15824</v>
      </c>
      <c r="B966" t="s">
        <v>15825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15791</v>
      </c>
      <c r="B967" t="s">
        <v>15792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15787</v>
      </c>
      <c r="B968" t="s">
        <v>15788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15773</v>
      </c>
      <c r="B969" t="s">
        <v>15774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15759</v>
      </c>
      <c r="B970" t="s">
        <v>15760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15750</v>
      </c>
      <c r="B971" t="s">
        <v>15751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1827</v>
      </c>
      <c r="B972" t="s">
        <v>1828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15703</v>
      </c>
      <c r="B973" t="s">
        <v>15704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15683</v>
      </c>
      <c r="B974" t="s">
        <v>15684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15656</v>
      </c>
      <c r="B975" t="s">
        <v>15657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15652</v>
      </c>
      <c r="B976" t="s">
        <v>15653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15620</v>
      </c>
      <c r="B977" t="s">
        <v>15621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15604</v>
      </c>
      <c r="B978" t="s">
        <v>15605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15596</v>
      </c>
      <c r="B979" t="s">
        <v>15597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15579</v>
      </c>
      <c r="B980" t="s">
        <v>15580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15575</v>
      </c>
      <c r="B981" t="s">
        <v>15576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15550</v>
      </c>
      <c r="B982" t="s">
        <v>15551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15536</v>
      </c>
      <c r="B983" t="s">
        <v>15537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15514</v>
      </c>
      <c r="B984" t="s">
        <v>15515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15495</v>
      </c>
      <c r="B985" t="s">
        <v>15496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15481</v>
      </c>
      <c r="B986" t="s">
        <v>15482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15479</v>
      </c>
      <c r="B987" t="s">
        <v>15480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15459</v>
      </c>
      <c r="B988" t="s">
        <v>15460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15411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15409</v>
      </c>
      <c r="B990" t="s">
        <v>15410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15394</v>
      </c>
      <c r="B991" t="s">
        <v>15395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15369</v>
      </c>
      <c r="B992" t="s">
        <v>15370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15351</v>
      </c>
      <c r="B993" t="s">
        <v>15352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15325</v>
      </c>
      <c r="B994" t="s">
        <v>15326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15323</v>
      </c>
      <c r="B995" t="s">
        <v>15324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15301</v>
      </c>
      <c r="B996" t="s">
        <v>15302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15284</v>
      </c>
      <c r="B997" t="s">
        <v>15285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1998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15230</v>
      </c>
      <c r="B999" t="s">
        <v>15231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15220</v>
      </c>
      <c r="B1000" t="s">
        <v>15221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15215</v>
      </c>
      <c r="B1001" t="s">
        <v>15216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15211</v>
      </c>
      <c r="B1002" t="s">
        <v>15212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15202</v>
      </c>
      <c r="B1003" t="s">
        <v>15203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15081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15070</v>
      </c>
      <c r="B1005" t="s">
        <v>15071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15041</v>
      </c>
      <c r="B1006" t="s">
        <v>15042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14984</v>
      </c>
      <c r="B1007" t="s">
        <v>14985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14932</v>
      </c>
      <c r="B1008" t="s">
        <v>14933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14930</v>
      </c>
      <c r="B1009" t="s">
        <v>14931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14924</v>
      </c>
      <c r="B1010" t="s">
        <v>14925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1835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14834</v>
      </c>
      <c r="B1012" t="s">
        <v>14835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14811</v>
      </c>
      <c r="B1013" t="s">
        <v>14812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14368</v>
      </c>
      <c r="B1014" t="s">
        <v>14369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14364</v>
      </c>
      <c r="B1015" t="s">
        <v>14365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14324</v>
      </c>
      <c r="B1016" t="s">
        <v>14325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14258</v>
      </c>
      <c r="B1017" t="s">
        <v>14259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14256</v>
      </c>
      <c r="B1018" t="s">
        <v>14257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14208</v>
      </c>
      <c r="B1019" t="s">
        <v>14209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14182</v>
      </c>
      <c r="B1020" t="s">
        <v>14183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14143</v>
      </c>
      <c r="B1021" t="s">
        <v>14144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14073</v>
      </c>
      <c r="B1022" t="s">
        <v>14074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1663</v>
      </c>
      <c r="B1023" t="s">
        <v>1664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13931</v>
      </c>
      <c r="B1024" t="s">
        <v>13932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13726</v>
      </c>
      <c r="B1025" t="s">
        <v>13701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1566</v>
      </c>
      <c r="B1026" t="s">
        <v>1567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2443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2596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2399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2552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2586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2600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16877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1945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2312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2339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2516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1963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1841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2259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2459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2114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2484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16851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2534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2211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16846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16843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2030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16836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2541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16832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1972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16802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2133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16785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16777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16718</v>
      </c>
      <c r="B1059" t="s">
        <v>16719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16698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16690</v>
      </c>
      <c r="B1061" t="s">
        <v>16691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1926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16679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1850</v>
      </c>
      <c r="B1064" t="s">
        <v>1851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2384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2014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16603</v>
      </c>
      <c r="B1067" t="s">
        <v>16604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16575</v>
      </c>
      <c r="B1068" t="s">
        <v>16576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16568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2178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16451</v>
      </c>
      <c r="B1071" t="s">
        <v>16452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1973</v>
      </c>
      <c r="B1072" t="s">
        <v>1974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16416</v>
      </c>
      <c r="B1073" t="s">
        <v>16417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2089</v>
      </c>
      <c r="B1074" t="s">
        <v>2090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16399</v>
      </c>
      <c r="B1075" t="s">
        <v>16400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16390</v>
      </c>
      <c r="B1076" t="s">
        <v>16391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16351</v>
      </c>
      <c r="B1077" t="s">
        <v>2011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16342</v>
      </c>
      <c r="B1078" t="s">
        <v>16343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16327</v>
      </c>
      <c r="B1079" t="s">
        <v>16328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16313</v>
      </c>
      <c r="B1080" t="s">
        <v>16314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16302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16277</v>
      </c>
      <c r="B1082" t="s">
        <v>16278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1597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16229</v>
      </c>
      <c r="B1084" t="s">
        <v>16230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16220</v>
      </c>
      <c r="B1085" t="s">
        <v>16221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1975</v>
      </c>
      <c r="B1086" t="s">
        <v>1976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16215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16207</v>
      </c>
      <c r="B1088" t="s">
        <v>16208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16193</v>
      </c>
      <c r="B1089" t="s">
        <v>16194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16178</v>
      </c>
      <c r="B1090" t="s">
        <v>16179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16154</v>
      </c>
      <c r="B1091" t="s">
        <v>16155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16152</v>
      </c>
      <c r="B1092" t="s">
        <v>16153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16125</v>
      </c>
      <c r="B1093" t="s">
        <v>16126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16115</v>
      </c>
      <c r="B1094" t="s">
        <v>16116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16084</v>
      </c>
      <c r="B1095" t="s">
        <v>16085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16075</v>
      </c>
      <c r="B1096" t="s">
        <v>16076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16065</v>
      </c>
      <c r="B1097" t="s">
        <v>16066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16047</v>
      </c>
      <c r="B1098" t="s">
        <v>16048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16041</v>
      </c>
      <c r="B1099" t="s">
        <v>16042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1653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16039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16022</v>
      </c>
      <c r="B1102" t="s">
        <v>16023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16016</v>
      </c>
      <c r="B1103" t="s">
        <v>16017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15987</v>
      </c>
      <c r="B1104" t="s">
        <v>15988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15982</v>
      </c>
      <c r="B1105" t="s">
        <v>15983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15974</v>
      </c>
      <c r="B1106" t="s">
        <v>15975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15958</v>
      </c>
      <c r="B1107" t="s">
        <v>15959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15954</v>
      </c>
      <c r="B1108" t="s">
        <v>15955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15949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15941</v>
      </c>
      <c r="B1110" t="s">
        <v>15942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1619</v>
      </c>
      <c r="B1111" t="s">
        <v>1620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15861</v>
      </c>
      <c r="B1112" t="s">
        <v>15862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15844</v>
      </c>
      <c r="B1113" t="s">
        <v>15845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15842</v>
      </c>
      <c r="B1114" t="s">
        <v>15843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1690</v>
      </c>
      <c r="B1115" t="s">
        <v>1691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15820</v>
      </c>
      <c r="B1116" t="s">
        <v>15821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15808</v>
      </c>
      <c r="B1117" t="s">
        <v>15809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15795</v>
      </c>
      <c r="B1118" t="s">
        <v>15796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15783</v>
      </c>
      <c r="B1119" t="s">
        <v>15784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15780</v>
      </c>
      <c r="B1120" t="s">
        <v>15781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15763</v>
      </c>
      <c r="B1121" t="s">
        <v>15764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15757</v>
      </c>
      <c r="B1122" t="s">
        <v>15758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15742</v>
      </c>
      <c r="B1123" t="s">
        <v>15743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15738</v>
      </c>
      <c r="B1124" t="s">
        <v>15739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1817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15718</v>
      </c>
      <c r="B1126" t="s">
        <v>15719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15709</v>
      </c>
      <c r="B1127" t="s">
        <v>15710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15701</v>
      </c>
      <c r="B1128" t="s">
        <v>15702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15699</v>
      </c>
      <c r="B1129" t="s">
        <v>7118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15691</v>
      </c>
      <c r="B1130" t="s">
        <v>15692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15677</v>
      </c>
      <c r="B1131" t="s">
        <v>15678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15663</v>
      </c>
      <c r="B1132" t="s">
        <v>15664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15622</v>
      </c>
      <c r="B1133" t="s">
        <v>15623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1735</v>
      </c>
      <c r="B1134" t="s">
        <v>1736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15562</v>
      </c>
      <c r="B1135" t="s">
        <v>15563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2068</v>
      </c>
      <c r="B1136" t="s">
        <v>2069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1825</v>
      </c>
      <c r="B1137" t="s">
        <v>1826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15544</v>
      </c>
      <c r="B1138" t="s">
        <v>15545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15507</v>
      </c>
      <c r="B1139" t="s">
        <v>15508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15467</v>
      </c>
      <c r="B1140" t="s">
        <v>15468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1959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15452</v>
      </c>
      <c r="B1142" t="s">
        <v>15453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15442</v>
      </c>
      <c r="B1143" t="s">
        <v>15443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15440</v>
      </c>
      <c r="B1144" t="s">
        <v>15441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15432</v>
      </c>
      <c r="B1145" t="s">
        <v>15433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15382</v>
      </c>
      <c r="B1146" t="s">
        <v>15383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2287</v>
      </c>
      <c r="B1147" t="s">
        <v>2288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15365</v>
      </c>
      <c r="B1148" t="s">
        <v>15366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15309</v>
      </c>
      <c r="B1149" t="s">
        <v>15310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15296</v>
      </c>
      <c r="B1150" t="s">
        <v>15297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15278</v>
      </c>
      <c r="B1151" t="s">
        <v>15279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15265</v>
      </c>
      <c r="B1152" t="s">
        <v>15266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15244</v>
      </c>
      <c r="B1153" t="s">
        <v>15245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15217</v>
      </c>
      <c r="B1154" t="s">
        <v>15218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15181</v>
      </c>
      <c r="B1155" t="s">
        <v>15182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15160</v>
      </c>
      <c r="B1156" t="s">
        <v>15161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15136</v>
      </c>
      <c r="B1157" t="s">
        <v>15137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15116</v>
      </c>
      <c r="B1158" t="s">
        <v>15117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15112</v>
      </c>
      <c r="B1159" t="s">
        <v>15113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15108</v>
      </c>
      <c r="B1160" t="s">
        <v>15109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15106</v>
      </c>
      <c r="B1161" t="s">
        <v>15107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2047</v>
      </c>
      <c r="B1162" t="s">
        <v>2048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15017</v>
      </c>
      <c r="B1163" t="s">
        <v>15018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15009</v>
      </c>
      <c r="B1164" t="s">
        <v>15010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14982</v>
      </c>
      <c r="B1165" t="s">
        <v>14983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14936</v>
      </c>
      <c r="B1166" t="s">
        <v>14937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14917</v>
      </c>
      <c r="B1167" t="s">
        <v>6136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14863</v>
      </c>
      <c r="B1168" t="s">
        <v>14864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14832</v>
      </c>
      <c r="B1169" t="s">
        <v>14833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14830</v>
      </c>
      <c r="B1170" t="s">
        <v>14831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14826</v>
      </c>
      <c r="B1171" t="s">
        <v>14827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14822</v>
      </c>
      <c r="B1172" t="s">
        <v>14823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14809</v>
      </c>
      <c r="B1173" t="s">
        <v>14810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14774</v>
      </c>
      <c r="B1174" t="s">
        <v>14775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14754</v>
      </c>
      <c r="B1175" t="s">
        <v>14755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1793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14623</v>
      </c>
      <c r="B1177" t="s">
        <v>14624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14609</v>
      </c>
      <c r="B1178" t="s">
        <v>14610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14505</v>
      </c>
      <c r="B1179" t="s">
        <v>14506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14492</v>
      </c>
      <c r="B1180" t="s">
        <v>14493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14433</v>
      </c>
      <c r="B1181" t="s">
        <v>3300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14399</v>
      </c>
      <c r="B1182" t="s">
        <v>14400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14306</v>
      </c>
      <c r="B1183" t="s">
        <v>14307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14248</v>
      </c>
      <c r="B1184" t="s">
        <v>14249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14242</v>
      </c>
      <c r="B1185" t="s">
        <v>14243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1613</v>
      </c>
      <c r="B1186" t="s">
        <v>1614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13953</v>
      </c>
      <c r="B1187" t="s">
        <v>13954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12812</v>
      </c>
      <c r="B1188" t="s">
        <v>12813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12325</v>
      </c>
      <c r="B1189" t="s">
        <v>12326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2540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16882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16881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2532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16876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2424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1946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2528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16873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2563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2146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2468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2335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2496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16854</v>
      </c>
      <c r="B1204" t="s">
        <v>16855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2289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2374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1830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2181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16833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2511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2387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16821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16816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16815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2409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2503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16789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2049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2013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16772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1964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1742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2006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2126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2082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1756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2043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2173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16645</v>
      </c>
      <c r="B1229" t="s">
        <v>16646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16600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16581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16573</v>
      </c>
      <c r="B1232" t="s">
        <v>16574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16556</v>
      </c>
      <c r="B1233" t="s">
        <v>16557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2188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16515</v>
      </c>
      <c r="B1235" t="s">
        <v>16516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16514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1883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16446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16373</v>
      </c>
      <c r="B1239" t="s">
        <v>16374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16352</v>
      </c>
      <c r="B1240" t="s">
        <v>16353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1879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16309</v>
      </c>
      <c r="B1242" t="s">
        <v>16310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1912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16275</v>
      </c>
      <c r="B1244" t="s">
        <v>16276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16258</v>
      </c>
      <c r="B1245" t="s">
        <v>16259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16235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16222</v>
      </c>
      <c r="B1247" t="s">
        <v>16223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16200</v>
      </c>
      <c r="B1248" t="s">
        <v>16201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16195</v>
      </c>
      <c r="B1249" t="s">
        <v>16196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16182</v>
      </c>
      <c r="B1250" t="s">
        <v>16183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16180</v>
      </c>
      <c r="B1251" t="s">
        <v>16181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16162</v>
      </c>
      <c r="B1252" t="s">
        <v>16163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16150</v>
      </c>
      <c r="B1253" t="s">
        <v>16151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1623</v>
      </c>
      <c r="B1254" t="s">
        <v>1624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16129</v>
      </c>
      <c r="B1255" t="s">
        <v>16130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16091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16010</v>
      </c>
      <c r="B1257" t="s">
        <v>16011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15999</v>
      </c>
      <c r="B1258" t="s">
        <v>16000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15995</v>
      </c>
      <c r="B1259" t="s">
        <v>15996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2397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15966</v>
      </c>
      <c r="B1261" t="s">
        <v>15967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15962</v>
      </c>
      <c r="B1262" t="s">
        <v>15963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15945</v>
      </c>
      <c r="B1263" t="s">
        <v>15946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15918</v>
      </c>
      <c r="B1264" t="s">
        <v>15919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15904</v>
      </c>
      <c r="B1265" t="s">
        <v>15905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15889</v>
      </c>
      <c r="B1266" t="s">
        <v>15890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15859</v>
      </c>
      <c r="B1267" t="s">
        <v>15860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15848</v>
      </c>
      <c r="B1268" t="s">
        <v>15849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15847</v>
      </c>
      <c r="B1269" t="s">
        <v>12157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15782</v>
      </c>
      <c r="B1270" t="s">
        <v>15684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15748</v>
      </c>
      <c r="B1271" t="s">
        <v>15749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15714</v>
      </c>
      <c r="B1272" t="s">
        <v>15715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15689</v>
      </c>
      <c r="B1273" t="s">
        <v>15690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15669</v>
      </c>
      <c r="B1274" t="s">
        <v>15670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15665</v>
      </c>
      <c r="B1275" t="s">
        <v>15666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15628</v>
      </c>
      <c r="B1276" t="s">
        <v>15629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15577</v>
      </c>
      <c r="B1277" t="s">
        <v>15578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1916</v>
      </c>
      <c r="B1278" t="s">
        <v>1917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15567</v>
      </c>
      <c r="B1279" t="s">
        <v>15568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15565</v>
      </c>
      <c r="B1280" t="s">
        <v>15566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15558</v>
      </c>
      <c r="B1281" t="s">
        <v>15559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15554</v>
      </c>
      <c r="B1282" t="s">
        <v>15555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15546</v>
      </c>
      <c r="B1283" t="s">
        <v>15547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15542</v>
      </c>
      <c r="B1284" t="s">
        <v>15543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15538</v>
      </c>
      <c r="B1285" t="s">
        <v>15539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15485</v>
      </c>
      <c r="B1286" t="s">
        <v>15486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15461</v>
      </c>
      <c r="B1287" t="s">
        <v>15462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15425</v>
      </c>
      <c r="B1288" t="s">
        <v>15426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15417</v>
      </c>
      <c r="B1289" t="s">
        <v>15418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2382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15388</v>
      </c>
      <c r="B1291" t="s">
        <v>15389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15373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15353</v>
      </c>
      <c r="B1293" t="s">
        <v>15354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15345</v>
      </c>
      <c r="B1294" t="s">
        <v>15346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15338</v>
      </c>
      <c r="B1295" t="s">
        <v>15339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15319</v>
      </c>
      <c r="B1296" t="s">
        <v>15320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15317</v>
      </c>
      <c r="B1297" t="s">
        <v>15318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15313</v>
      </c>
      <c r="B1298" t="s">
        <v>15314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15292</v>
      </c>
      <c r="B1299" t="s">
        <v>15293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15282</v>
      </c>
      <c r="B1300" t="s">
        <v>15283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15259</v>
      </c>
      <c r="B1301" t="s">
        <v>15260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15222</v>
      </c>
      <c r="B1302" t="s">
        <v>15223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15213</v>
      </c>
      <c r="B1303" t="s">
        <v>15214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15156</v>
      </c>
      <c r="B1304" t="s">
        <v>15157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15074</v>
      </c>
      <c r="B1305" t="s">
        <v>15075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15060</v>
      </c>
      <c r="B1306" t="s">
        <v>15061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15054</v>
      </c>
      <c r="B1307" t="s">
        <v>15055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15019</v>
      </c>
      <c r="B1308" t="s">
        <v>15020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15007</v>
      </c>
      <c r="B1309" t="s">
        <v>15008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14961</v>
      </c>
      <c r="B1310" t="s">
        <v>14962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14955</v>
      </c>
      <c r="B1311" t="s">
        <v>14956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14879</v>
      </c>
      <c r="B1312" t="s">
        <v>14880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14855</v>
      </c>
      <c r="B1313" t="s">
        <v>14856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14836</v>
      </c>
      <c r="B1314" t="s">
        <v>14837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14819</v>
      </c>
      <c r="B1315" t="s">
        <v>1530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14807</v>
      </c>
      <c r="B1316" t="s">
        <v>14808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14760</v>
      </c>
      <c r="B1317" t="s">
        <v>14761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14743</v>
      </c>
      <c r="B1318" t="s">
        <v>14744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14688</v>
      </c>
      <c r="B1319" t="s">
        <v>14689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14670</v>
      </c>
      <c r="B1320" t="s">
        <v>14671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14645</v>
      </c>
      <c r="B1321" t="s">
        <v>14646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14637</v>
      </c>
      <c r="B1322" t="s">
        <v>14638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14603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14579</v>
      </c>
      <c r="B1324" t="s">
        <v>14580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14563</v>
      </c>
      <c r="B1325" t="s">
        <v>14564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14468</v>
      </c>
      <c r="B1326" t="s">
        <v>14469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14431</v>
      </c>
      <c r="B1327" t="s">
        <v>14432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14426</v>
      </c>
      <c r="B1328" t="s">
        <v>9996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14304</v>
      </c>
      <c r="B1329" t="s">
        <v>14305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14232</v>
      </c>
      <c r="B1330" t="s">
        <v>14233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14188</v>
      </c>
      <c r="B1331" t="s">
        <v>14189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14112</v>
      </c>
      <c r="B1332" t="s">
        <v>14113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14094</v>
      </c>
      <c r="B1333" t="s">
        <v>14095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13889</v>
      </c>
      <c r="B1334" t="s">
        <v>13890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13710</v>
      </c>
      <c r="B1335" t="s">
        <v>13711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13644</v>
      </c>
      <c r="B1336" t="s">
        <v>13645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13350</v>
      </c>
      <c r="B1337" t="s">
        <v>13351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12956</v>
      </c>
      <c r="B1338" t="s">
        <v>12957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12591</v>
      </c>
      <c r="B1339" t="s">
        <v>12592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12519</v>
      </c>
      <c r="B1340" t="s">
        <v>12520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2446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2479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2441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2243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2402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16871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2324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16865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2478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2403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1648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2408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16845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2286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2219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16841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16835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2100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2427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16827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2430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9298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1784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2435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16805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1996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2491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2155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16779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16769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1936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16737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16733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16730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2136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16720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16701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2158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16664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2315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16618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16609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1899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16594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2122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16582</v>
      </c>
      <c r="B1386" t="s">
        <v>16583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16531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16444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16442</v>
      </c>
      <c r="B1389" t="s">
        <v>16443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2252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16388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16371</v>
      </c>
      <c r="B1392" t="s">
        <v>16372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2467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16311</v>
      </c>
      <c r="B1394" t="s">
        <v>16312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16290</v>
      </c>
      <c r="B1395" t="s">
        <v>16291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16236</v>
      </c>
      <c r="B1396" t="s">
        <v>16237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1778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16069</v>
      </c>
      <c r="B1398" t="s">
        <v>16070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16059</v>
      </c>
      <c r="B1399" t="s">
        <v>16060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16033</v>
      </c>
      <c r="B1400" t="s">
        <v>16034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16018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15964</v>
      </c>
      <c r="B1402" t="s">
        <v>15965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1616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15956</v>
      </c>
      <c r="B1404" t="s">
        <v>15957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15943</v>
      </c>
      <c r="B1405" t="s">
        <v>15944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1625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1864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1818</v>
      </c>
      <c r="B1409" t="s">
        <v>1819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1694</v>
      </c>
      <c r="B1410" t="s">
        <v>1695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15720</v>
      </c>
      <c r="B1411" t="s">
        <v>15721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15707</v>
      </c>
      <c r="B1412" t="s">
        <v>15708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15705</v>
      </c>
      <c r="B1413" t="s">
        <v>15706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15681</v>
      </c>
      <c r="B1414" t="s">
        <v>15682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15679</v>
      </c>
      <c r="B1415" t="s">
        <v>15680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15671</v>
      </c>
      <c r="B1416" t="s">
        <v>15672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15650</v>
      </c>
      <c r="B1417" t="s">
        <v>15651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15638</v>
      </c>
      <c r="B1418" t="s">
        <v>15639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15636</v>
      </c>
      <c r="B1419" t="s">
        <v>15637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15606</v>
      </c>
      <c r="B1420" t="s">
        <v>15607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15571</v>
      </c>
      <c r="B1421" t="s">
        <v>15572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15564</v>
      </c>
      <c r="B1422" t="s">
        <v>11025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15505</v>
      </c>
      <c r="B1423" t="s">
        <v>15506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15483</v>
      </c>
      <c r="B1424" t="s">
        <v>15484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15477</v>
      </c>
      <c r="B1425" t="s">
        <v>15478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15450</v>
      </c>
      <c r="B1426" t="s">
        <v>15451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15448</v>
      </c>
      <c r="B1427" t="s">
        <v>15449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15444</v>
      </c>
      <c r="B1428" t="s">
        <v>15445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15427</v>
      </c>
      <c r="B1429" t="s">
        <v>15428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15402</v>
      </c>
      <c r="B1430" t="s">
        <v>15403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15390</v>
      </c>
      <c r="B1431" t="s">
        <v>15391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15371</v>
      </c>
      <c r="B1432" t="s">
        <v>15372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15332</v>
      </c>
      <c r="B1433" t="s">
        <v>15333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15327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15315</v>
      </c>
      <c r="B1435" t="s">
        <v>15316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15288</v>
      </c>
      <c r="B1436" t="s">
        <v>15289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15263</v>
      </c>
      <c r="B1437" t="s">
        <v>15264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15256</v>
      </c>
      <c r="B1438" t="s">
        <v>15257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15246</v>
      </c>
      <c r="B1439" t="s">
        <v>15247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15235</v>
      </c>
      <c r="B1440" t="s">
        <v>15236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15208</v>
      </c>
      <c r="B1441" t="s">
        <v>15209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15148</v>
      </c>
      <c r="B1442" t="s">
        <v>15149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15144</v>
      </c>
      <c r="B1443" t="s">
        <v>15145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15031</v>
      </c>
      <c r="B1444" t="s">
        <v>15032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15027</v>
      </c>
      <c r="B1445" t="s">
        <v>15028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15013</v>
      </c>
      <c r="B1446" t="s">
        <v>15014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15001</v>
      </c>
      <c r="B1447" t="s">
        <v>15002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14999</v>
      </c>
      <c r="B1448" t="s">
        <v>15000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14986</v>
      </c>
      <c r="B1449" t="s">
        <v>14987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1591</v>
      </c>
      <c r="B1450" t="s">
        <v>1592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14947</v>
      </c>
      <c r="B1451" t="s">
        <v>14948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14945</v>
      </c>
      <c r="B1452" t="s">
        <v>14946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14883</v>
      </c>
      <c r="B1453" t="s">
        <v>14884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14797</v>
      </c>
      <c r="B1454" t="s">
        <v>14798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14762</v>
      </c>
      <c r="B1455" t="s">
        <v>14763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14737</v>
      </c>
      <c r="B1456" t="s">
        <v>14738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14735</v>
      </c>
      <c r="B1457" t="s">
        <v>14736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1700</v>
      </c>
      <c r="B1458" t="s">
        <v>1701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14700</v>
      </c>
      <c r="B1459" t="s">
        <v>14701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14698</v>
      </c>
      <c r="B1460" t="s">
        <v>14699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14680</v>
      </c>
      <c r="B1461" t="s">
        <v>14681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14618</v>
      </c>
      <c r="B1462" t="s">
        <v>14619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14599</v>
      </c>
      <c r="B1463" t="s">
        <v>14600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14583</v>
      </c>
      <c r="B1464" t="s">
        <v>14584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2186</v>
      </c>
      <c r="B1465" t="s">
        <v>2187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14529</v>
      </c>
      <c r="B1466" t="s">
        <v>14530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14519</v>
      </c>
      <c r="B1467" t="s">
        <v>14520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14497</v>
      </c>
      <c r="B1468" t="s">
        <v>14498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14450</v>
      </c>
      <c r="B1469" t="s">
        <v>14451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14403</v>
      </c>
      <c r="B1470" t="s">
        <v>14404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2189</v>
      </c>
      <c r="B1471" t="s">
        <v>2190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14308</v>
      </c>
      <c r="B1472" t="s">
        <v>14309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14270</v>
      </c>
      <c r="B1473" t="s">
        <v>14271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1757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14230</v>
      </c>
      <c r="B1475" t="s">
        <v>14231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14224</v>
      </c>
      <c r="B1476" t="s">
        <v>14225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14222</v>
      </c>
      <c r="B1477" t="s">
        <v>14223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14039</v>
      </c>
      <c r="B1478" t="s">
        <v>14040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14018</v>
      </c>
      <c r="B1479" t="s">
        <v>14019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13937</v>
      </c>
      <c r="B1480" t="s">
        <v>13938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2000</v>
      </c>
      <c r="B1481" t="s">
        <v>2001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13820</v>
      </c>
      <c r="B1482" t="s">
        <v>13821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13809</v>
      </c>
      <c r="B1483" t="s">
        <v>13810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13743</v>
      </c>
      <c r="B1484" t="s">
        <v>13744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13604</v>
      </c>
      <c r="B1485" t="s">
        <v>13605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13512</v>
      </c>
      <c r="B1486" t="s">
        <v>13513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13356</v>
      </c>
      <c r="B1487" t="s">
        <v>13357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13292</v>
      </c>
      <c r="B1488" t="s">
        <v>6624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13137</v>
      </c>
      <c r="B1489" t="s">
        <v>13138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1579</v>
      </c>
      <c r="B1490" t="s">
        <v>1580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12339</v>
      </c>
      <c r="B1491" t="s">
        <v>12340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1905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2456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2305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1870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2279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16868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2127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2244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1884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2172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16844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1806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2438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1849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16840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2398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3626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16824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2229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16808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1910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16796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2246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16788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2280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2213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2183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16756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16755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16751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16717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16705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16702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1875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16662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16661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16657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2033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16642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1688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16625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2067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2355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2330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16567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16532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16488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16483</v>
      </c>
      <c r="B1540" t="s">
        <v>16484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16465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2108</v>
      </c>
      <c r="B1542" t="s">
        <v>2109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16394</v>
      </c>
      <c r="B1543" t="s">
        <v>11080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1955</v>
      </c>
      <c r="B1544" t="s">
        <v>1956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16329</v>
      </c>
      <c r="B1545" t="s">
        <v>16330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16249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1718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16202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16112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1606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1750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16024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15978</v>
      </c>
      <c r="B1553" t="s">
        <v>15979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15894</v>
      </c>
      <c r="B1554" t="s">
        <v>15895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15865</v>
      </c>
      <c r="B1555" t="s">
        <v>14964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15846</v>
      </c>
      <c r="B1556" t="s">
        <v>11047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15826</v>
      </c>
      <c r="B1557" t="s">
        <v>15827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15700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15594</v>
      </c>
      <c r="B1559" t="s">
        <v>15595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15569</v>
      </c>
      <c r="B1560" t="s">
        <v>15570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15556</v>
      </c>
      <c r="B1561" t="s">
        <v>15557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15534</v>
      </c>
      <c r="B1562" t="s">
        <v>15535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15532</v>
      </c>
      <c r="B1563" t="s">
        <v>15533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15503</v>
      </c>
      <c r="B1564" t="s">
        <v>15504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15469</v>
      </c>
      <c r="B1565" t="s">
        <v>15470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1586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15398</v>
      </c>
      <c r="B1567" t="s">
        <v>15399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15392</v>
      </c>
      <c r="B1568" t="s">
        <v>15393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15376</v>
      </c>
      <c r="B1569" t="s">
        <v>15377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1984</v>
      </c>
      <c r="B1570" t="s">
        <v>1985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15361</v>
      </c>
      <c r="B1571" t="s">
        <v>15362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15311</v>
      </c>
      <c r="B1572" t="s">
        <v>15312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15305</v>
      </c>
      <c r="B1573" t="s">
        <v>15306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15254</v>
      </c>
      <c r="B1574" t="s">
        <v>15255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15206</v>
      </c>
      <c r="B1575" t="s">
        <v>15207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15185</v>
      </c>
      <c r="B1576" t="s">
        <v>15186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15131</v>
      </c>
      <c r="B1577" t="s">
        <v>15132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15104</v>
      </c>
      <c r="B1578" t="s">
        <v>15105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15023</v>
      </c>
      <c r="B1579" t="s">
        <v>15024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15005</v>
      </c>
      <c r="B1580" t="s">
        <v>15006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2007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14990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14972</v>
      </c>
      <c r="B1583" t="s">
        <v>14973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14881</v>
      </c>
      <c r="B1584" t="s">
        <v>14882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14865</v>
      </c>
      <c r="B1585" t="s">
        <v>14866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14840</v>
      </c>
      <c r="B1586" t="s">
        <v>14841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14795</v>
      </c>
      <c r="B1587" t="s">
        <v>14796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14783</v>
      </c>
      <c r="B1588" t="s">
        <v>14784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14764</v>
      </c>
      <c r="B1589" t="s">
        <v>14765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14724</v>
      </c>
      <c r="B1590" t="s">
        <v>14725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14712</v>
      </c>
      <c r="B1591" t="s">
        <v>14713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14672</v>
      </c>
      <c r="B1592" t="s">
        <v>14673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14654</v>
      </c>
      <c r="B1593" t="s">
        <v>14655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14639</v>
      </c>
      <c r="B1594" t="s">
        <v>14640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14635</v>
      </c>
      <c r="B1595" t="s">
        <v>14636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14548</v>
      </c>
      <c r="B1596" t="s">
        <v>14549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14476</v>
      </c>
      <c r="B1597" t="s">
        <v>14477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14470</v>
      </c>
      <c r="B1598" t="s">
        <v>14471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14440</v>
      </c>
      <c r="B1599" t="s">
        <v>14441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14252</v>
      </c>
      <c r="B1600" t="s">
        <v>14253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14228</v>
      </c>
      <c r="B1601" t="s">
        <v>14229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14200</v>
      </c>
      <c r="B1602" t="s">
        <v>14201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14184</v>
      </c>
      <c r="B1603" t="s">
        <v>14185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14163</v>
      </c>
      <c r="B1604" t="s">
        <v>14164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14149</v>
      </c>
      <c r="B1605" t="s">
        <v>14150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1657</v>
      </c>
      <c r="B1606" t="s">
        <v>1658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14061</v>
      </c>
      <c r="B1607" t="s">
        <v>14062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14008</v>
      </c>
      <c r="B1608" t="s">
        <v>14009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13985</v>
      </c>
      <c r="B1609" t="s">
        <v>13986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13844</v>
      </c>
      <c r="B1610" t="s">
        <v>13845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13690</v>
      </c>
      <c r="B1611" t="s">
        <v>13691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13640</v>
      </c>
      <c r="B1612" t="s">
        <v>13641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13589</v>
      </c>
      <c r="B1613" t="s">
        <v>13590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13583</v>
      </c>
      <c r="B1614" t="s">
        <v>13584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1823</v>
      </c>
      <c r="B1615" t="s">
        <v>1824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13506</v>
      </c>
      <c r="B1616" t="s">
        <v>13507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12651</v>
      </c>
      <c r="B1617" t="s">
        <v>12652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12365</v>
      </c>
      <c r="B1618" t="s">
        <v>12366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10670</v>
      </c>
      <c r="B1619" t="s">
        <v>10671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9501</v>
      </c>
      <c r="B1620" t="s">
        <v>9502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8838</v>
      </c>
      <c r="B1621" t="s">
        <v>8839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2285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2603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16878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16875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1993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2245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2353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2308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16858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2547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2274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2569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1999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1670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2370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2535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16790</v>
      </c>
      <c r="B1638" t="s">
        <v>16791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16780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1769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2144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1669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1904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2005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16734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16728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16721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16711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2359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1902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16643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16631</v>
      </c>
      <c r="B1652" t="s">
        <v>16632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16624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16619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16613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16612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2555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16569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2607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16563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2379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16482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1651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16432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1992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16431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16412</v>
      </c>
      <c r="B1667" t="s">
        <v>16413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2038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16385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16361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1749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16356</v>
      </c>
      <c r="B1672" t="s">
        <v>16357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1607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1779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2454</v>
      </c>
      <c r="B1675" t="s">
        <v>2455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16233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16228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16176</v>
      </c>
      <c r="B1678" t="s">
        <v>16177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16166</v>
      </c>
      <c r="B1679" t="s">
        <v>16167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1949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16093</v>
      </c>
      <c r="B1681" t="s">
        <v>16094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2032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1962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16002</v>
      </c>
      <c r="B1684" t="s">
        <v>16003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1799</v>
      </c>
      <c r="B1685" t="s">
        <v>1800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15993</v>
      </c>
      <c r="B1686" t="s">
        <v>15994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15968</v>
      </c>
      <c r="B1687" t="s">
        <v>15969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15935</v>
      </c>
      <c r="B1688" t="s">
        <v>15936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15934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15885</v>
      </c>
      <c r="B1690" t="s">
        <v>15886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1770</v>
      </c>
      <c r="B1691" t="s">
        <v>1771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15863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2214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15804</v>
      </c>
      <c r="B1694" t="s">
        <v>15805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1615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15778</v>
      </c>
      <c r="B1696" t="s">
        <v>15779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15771</v>
      </c>
      <c r="B1697" t="s">
        <v>15772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15512</v>
      </c>
      <c r="B1698" t="s">
        <v>15513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15499</v>
      </c>
      <c r="B1699" t="s">
        <v>15500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2059</v>
      </c>
      <c r="B1700" t="s">
        <v>2060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15487</v>
      </c>
      <c r="B1701" t="s">
        <v>15488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15471</v>
      </c>
      <c r="B1702" t="s">
        <v>15472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15463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15454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15431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15407</v>
      </c>
      <c r="B1706" t="s">
        <v>15408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15237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15233</v>
      </c>
      <c r="B1708" t="s">
        <v>15234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15179</v>
      </c>
      <c r="B1709" t="s">
        <v>15180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15177</v>
      </c>
      <c r="B1710" t="s">
        <v>15178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15134</v>
      </c>
      <c r="B1711" t="s">
        <v>15135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15118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15110</v>
      </c>
      <c r="B1713" t="s">
        <v>15111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15058</v>
      </c>
      <c r="B1714" t="s">
        <v>15059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15047</v>
      </c>
      <c r="B1715" t="s">
        <v>15048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15015</v>
      </c>
      <c r="B1716" t="s">
        <v>15016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14991</v>
      </c>
      <c r="B1717" t="s">
        <v>14992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14969</v>
      </c>
      <c r="B1718" t="s">
        <v>5577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14824</v>
      </c>
      <c r="B1719" t="s">
        <v>14825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14803</v>
      </c>
      <c r="B1720" t="s">
        <v>14804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14770</v>
      </c>
      <c r="B1721" t="s">
        <v>14771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14739</v>
      </c>
      <c r="B1722" t="s">
        <v>14740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14684</v>
      </c>
      <c r="B1723" t="s">
        <v>14685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14668</v>
      </c>
      <c r="B1724" t="s">
        <v>14669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14597</v>
      </c>
      <c r="B1725" t="s">
        <v>14598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14507</v>
      </c>
      <c r="B1726" t="s">
        <v>14508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14482</v>
      </c>
      <c r="B1727" t="s">
        <v>14483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14408</v>
      </c>
      <c r="B1728" t="s">
        <v>14409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14337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1712</v>
      </c>
      <c r="B1730" t="s">
        <v>1713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14186</v>
      </c>
      <c r="B1731" t="s">
        <v>14187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14096</v>
      </c>
      <c r="B1732" t="s">
        <v>14097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14014</v>
      </c>
      <c r="B1733" t="s">
        <v>14015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13870</v>
      </c>
      <c r="B1734" t="s">
        <v>13871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13854</v>
      </c>
      <c r="B1735" t="s">
        <v>13855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13846</v>
      </c>
      <c r="B1736" t="s">
        <v>13847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13805</v>
      </c>
      <c r="B1737" t="s">
        <v>13806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1709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13188</v>
      </c>
      <c r="B1739" t="s">
        <v>13189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13151</v>
      </c>
      <c r="B1740" t="s">
        <v>13152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1608</v>
      </c>
      <c r="B1741" t="s">
        <v>1609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10707</v>
      </c>
      <c r="B1742" t="s">
        <v>10708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10704</v>
      </c>
      <c r="B1743" t="s">
        <v>10705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9099</v>
      </c>
      <c r="B1744" t="s">
        <v>9100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1760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2476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2557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2021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2091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2389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16866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2258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16847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2221</v>
      </c>
      <c r="B1754" t="s">
        <v>2222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2117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2273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2143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16819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16818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2583</v>
      </c>
      <c r="B1760" t="s">
        <v>2584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16812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2386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16811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2070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16797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16795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16787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2247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16781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16778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2561</v>
      </c>
      <c r="B1771" t="s">
        <v>2562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16776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16773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16760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16759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2248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16746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1960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2164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16708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2420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2431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16689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16667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2159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2597</v>
      </c>
      <c r="B1786" t="s">
        <v>2598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16635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16620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1953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16553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16538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2201</v>
      </c>
      <c r="B1793" t="s">
        <v>2202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16522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2065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2423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16449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16438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16427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16426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16425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16411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16410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16380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16375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16349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1704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16260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1915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16242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2157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16210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1783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1632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16175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16156</v>
      </c>
      <c r="B1816" t="s">
        <v>16157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16104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8721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16058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16025</v>
      </c>
      <c r="B1820" t="s">
        <v>16026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15972</v>
      </c>
      <c r="B1821" t="s">
        <v>15973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2592</v>
      </c>
      <c r="B1822" t="s">
        <v>2593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15932</v>
      </c>
      <c r="B1823" t="s">
        <v>15933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15864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15836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2368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2027</v>
      </c>
      <c r="B1827" t="s">
        <v>2028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15734</v>
      </c>
      <c r="B1828" t="s">
        <v>15735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15722</v>
      </c>
      <c r="B1829" t="s">
        <v>15723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15713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15626</v>
      </c>
      <c r="B1831" t="s">
        <v>15627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15612</v>
      </c>
      <c r="B1832" t="s">
        <v>15613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15608</v>
      </c>
      <c r="B1833" t="s">
        <v>15609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15511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15342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15290</v>
      </c>
      <c r="B1836" t="s">
        <v>15291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15276</v>
      </c>
      <c r="B1837" t="s">
        <v>15277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1764</v>
      </c>
      <c r="B1838" t="s">
        <v>1765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15127</v>
      </c>
      <c r="B1839" t="s">
        <v>15128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1602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14959</v>
      </c>
      <c r="B1842" t="s">
        <v>14960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14907</v>
      </c>
      <c r="B1843" t="s">
        <v>14908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14844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14838</v>
      </c>
      <c r="B1845" t="s">
        <v>14839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14766</v>
      </c>
      <c r="B1846" t="s">
        <v>14767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14710</v>
      </c>
      <c r="B1847" t="s">
        <v>14711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14660</v>
      </c>
      <c r="B1848" t="s">
        <v>14661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14604</v>
      </c>
      <c r="B1849" t="s">
        <v>14605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14567</v>
      </c>
      <c r="B1850" t="s">
        <v>14568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14547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14494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1876</v>
      </c>
      <c r="B1853" t="s">
        <v>1877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14442</v>
      </c>
      <c r="B1854" t="s">
        <v>14443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14382</v>
      </c>
      <c r="B1855" t="s">
        <v>14383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14360</v>
      </c>
      <c r="B1856" t="s">
        <v>14361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14254</v>
      </c>
      <c r="B1857" t="s">
        <v>14255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14240</v>
      </c>
      <c r="B1858" t="s">
        <v>14241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14069</v>
      </c>
      <c r="B1859" t="s">
        <v>14070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14031</v>
      </c>
      <c r="B1860" t="s">
        <v>14032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14029</v>
      </c>
      <c r="B1861" t="s">
        <v>14030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13781</v>
      </c>
      <c r="B1862" t="s">
        <v>13782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13698</v>
      </c>
      <c r="B1863" t="s">
        <v>13699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13670</v>
      </c>
      <c r="B1864" t="s">
        <v>13671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1652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13514</v>
      </c>
      <c r="B1866" t="s">
        <v>13515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13476</v>
      </c>
      <c r="B1867" t="s">
        <v>13477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12511</v>
      </c>
      <c r="B1868" t="s">
        <v>12512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12205</v>
      </c>
      <c r="B1869" t="s">
        <v>12206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2568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2493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2442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16867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16839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16820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1739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16817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2077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16794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16786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16782</v>
      </c>
      <c r="B1881" t="s">
        <v>16783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2055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1675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2182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16743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2365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2272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16703</v>
      </c>
      <c r="B1888" t="s">
        <v>16704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1795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2553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2086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16672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1807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16663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16649</v>
      </c>
      <c r="B1895" t="s">
        <v>16650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2594</v>
      </c>
      <c r="B1896" t="s">
        <v>2595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2227</v>
      </c>
      <c r="B1897" t="s">
        <v>2228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643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16521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16487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16475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16473</v>
      </c>
      <c r="B1902" t="s">
        <v>16474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16450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2008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16445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2101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2409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16405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1643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16389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16376</v>
      </c>
      <c r="B1911" t="s">
        <v>16377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16364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16358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2011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16209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2333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2276</v>
      </c>
      <c r="B1917" t="s">
        <v>2277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16097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16092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16050</v>
      </c>
      <c r="B1920" t="s">
        <v>16051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16046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1761</v>
      </c>
      <c r="B1922" t="s">
        <v>1762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2184</v>
      </c>
      <c r="B1923" t="s">
        <v>2185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2023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15939</v>
      </c>
      <c r="B1925" t="s">
        <v>15940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15927</v>
      </c>
      <c r="B1926" t="s">
        <v>810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15920</v>
      </c>
      <c r="B1927" t="s">
        <v>15921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15893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15834</v>
      </c>
      <c r="B1929" t="s">
        <v>15835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15822</v>
      </c>
      <c r="B1930" t="s">
        <v>15823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2149</v>
      </c>
      <c r="B1931" t="s">
        <v>2150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15802</v>
      </c>
      <c r="B1932" t="s">
        <v>15803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15785</v>
      </c>
      <c r="B1933" t="s">
        <v>15786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1943</v>
      </c>
      <c r="B1935" t="s">
        <v>1944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15693</v>
      </c>
      <c r="B1936" t="s">
        <v>15694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15642</v>
      </c>
      <c r="B1937" t="s">
        <v>14461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15600</v>
      </c>
      <c r="B1938" t="s">
        <v>15601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15586</v>
      </c>
      <c r="B1939" t="s">
        <v>15587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15530</v>
      </c>
      <c r="B1940" t="s">
        <v>15531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15518</v>
      </c>
      <c r="B1941" t="s">
        <v>15519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15423</v>
      </c>
      <c r="B1942" t="s">
        <v>15424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15228</v>
      </c>
      <c r="B1943" t="s">
        <v>15229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2074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1612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15049</v>
      </c>
      <c r="B1947" t="s">
        <v>15050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14970</v>
      </c>
      <c r="B1948" t="s">
        <v>14971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14957</v>
      </c>
      <c r="B1949" t="s">
        <v>14958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14941</v>
      </c>
      <c r="B1950" t="s">
        <v>14942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14934</v>
      </c>
      <c r="B1951" t="s">
        <v>14935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1676</v>
      </c>
      <c r="B1952" t="s">
        <v>1677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14817</v>
      </c>
      <c r="B1953" t="s">
        <v>14818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14805</v>
      </c>
      <c r="B1954" t="s">
        <v>14806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14708</v>
      </c>
      <c r="B1955" t="s">
        <v>14709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14631</v>
      </c>
      <c r="B1956" t="s">
        <v>14632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14545</v>
      </c>
      <c r="B1957" t="s">
        <v>14546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14503</v>
      </c>
      <c r="B1958" t="s">
        <v>14504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14488</v>
      </c>
      <c r="B1959" t="s">
        <v>14489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1767</v>
      </c>
      <c r="B1960" t="s">
        <v>1768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14274</v>
      </c>
      <c r="B1961" t="s">
        <v>14275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14167</v>
      </c>
      <c r="B1962" t="s">
        <v>14168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14137</v>
      </c>
      <c r="B1963" t="s">
        <v>14138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14087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14079</v>
      </c>
      <c r="B1965" t="s">
        <v>14080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1575</v>
      </c>
      <c r="B1966" t="s">
        <v>1576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14016</v>
      </c>
      <c r="B1967" t="s">
        <v>14017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13946</v>
      </c>
      <c r="B1968" t="s">
        <v>13947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13852</v>
      </c>
      <c r="B1969" t="s">
        <v>13853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13468</v>
      </c>
      <c r="B1970" t="s">
        <v>13469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13427</v>
      </c>
      <c r="B1971" t="s">
        <v>13428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11770</v>
      </c>
      <c r="B1972" t="s">
        <v>11771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11388</v>
      </c>
      <c r="B1973" t="s">
        <v>11389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11316</v>
      </c>
      <c r="B1974" t="s">
        <v>11317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9426</v>
      </c>
      <c r="B1975" t="s">
        <v>9427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16872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1895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2042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2135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1867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2145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16741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1794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1829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1684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2233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1914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1840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16572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16564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1930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2056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16459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2463</v>
      </c>
      <c r="B1994" t="s">
        <v>2464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16437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16424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16370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16323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16300</v>
      </c>
      <c r="B1999" t="s">
        <v>16301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16292</v>
      </c>
      <c r="B2000" t="s">
        <v>16293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16285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16283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16191</v>
      </c>
      <c r="B2003" t="s">
        <v>16192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16172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16146</v>
      </c>
      <c r="B2005" t="s">
        <v>16147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16141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16123</v>
      </c>
      <c r="B2007" t="s">
        <v>16124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16107</v>
      </c>
      <c r="B2008" t="s">
        <v>16108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16078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16040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1773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15902</v>
      </c>
      <c r="B2012" t="s">
        <v>15903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15857</v>
      </c>
      <c r="B2013" t="s">
        <v>15858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1858</v>
      </c>
      <c r="B2014" t="s">
        <v>1859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2004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15819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15801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15789</v>
      </c>
      <c r="B2018" t="s">
        <v>15790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15769</v>
      </c>
      <c r="B2019" t="s">
        <v>15770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15728</v>
      </c>
      <c r="B2021" t="s">
        <v>15729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15526</v>
      </c>
      <c r="B2022" t="s">
        <v>15527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1816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15400</v>
      </c>
      <c r="B2024" t="s">
        <v>15401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15386</v>
      </c>
      <c r="B2025" t="s">
        <v>15387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15294</v>
      </c>
      <c r="B2026" t="s">
        <v>15295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15286</v>
      </c>
      <c r="B2027" t="s">
        <v>15287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15150</v>
      </c>
      <c r="B2028" t="s">
        <v>15151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15138</v>
      </c>
      <c r="B2029" t="s">
        <v>2339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15100</v>
      </c>
      <c r="B2030" t="s">
        <v>15101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15094</v>
      </c>
      <c r="B2031" t="s">
        <v>15095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15062</v>
      </c>
      <c r="B2032" t="s">
        <v>15063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14903</v>
      </c>
      <c r="B2033" t="s">
        <v>14904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14894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14875</v>
      </c>
      <c r="B2035" t="s">
        <v>14876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14845</v>
      </c>
      <c r="B2036" t="s">
        <v>14846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14782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14730</v>
      </c>
      <c r="B2038" t="s">
        <v>14731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14694</v>
      </c>
      <c r="B2039" t="s">
        <v>14695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14666</v>
      </c>
      <c r="B2040" t="s">
        <v>14667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1721</v>
      </c>
      <c r="B2041" t="s">
        <v>1722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14611</v>
      </c>
      <c r="B2042" t="s">
        <v>14612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14523</v>
      </c>
      <c r="B2043" t="s">
        <v>14524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14486</v>
      </c>
      <c r="B2044" t="s">
        <v>14487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14334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1780</v>
      </c>
      <c r="B2046" t="s">
        <v>1781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14298</v>
      </c>
      <c r="B2047" t="s">
        <v>14299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14161</v>
      </c>
      <c r="B2048" t="s">
        <v>14162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14126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14000</v>
      </c>
      <c r="B2050" t="s">
        <v>14001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13979</v>
      </c>
      <c r="B2051" t="s">
        <v>13980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13897</v>
      </c>
      <c r="B2052" t="s">
        <v>13898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13600</v>
      </c>
      <c r="B2053" t="s">
        <v>13601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13592</v>
      </c>
      <c r="B2054" t="s">
        <v>13593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1583</v>
      </c>
      <c r="B2055" t="s">
        <v>1584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13253</v>
      </c>
      <c r="B2056" t="s">
        <v>13254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12641</v>
      </c>
      <c r="B2057" t="s">
        <v>12642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12561</v>
      </c>
      <c r="B2058" t="s">
        <v>12562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11653</v>
      </c>
      <c r="B2059" t="s">
        <v>11654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11613</v>
      </c>
      <c r="B2060" t="s">
        <v>11614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10132</v>
      </c>
      <c r="B2061" t="s">
        <v>10133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1954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2154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2142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16752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16742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2176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16714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1822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1719</v>
      </c>
      <c r="B2070" t="s">
        <v>1720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1923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16621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16547</v>
      </c>
      <c r="B2073" t="s">
        <v>16548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16542</v>
      </c>
      <c r="B2074" t="s">
        <v>16543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2369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2406</v>
      </c>
      <c r="B2076" t="s">
        <v>2407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16525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2212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16423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1642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16367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16335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16322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1715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16317</v>
      </c>
      <c r="B2085" t="s">
        <v>10295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16284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1872</v>
      </c>
      <c r="B2087" t="s">
        <v>1873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16254</v>
      </c>
      <c r="B2088" t="s">
        <v>16255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2362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1637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16133</v>
      </c>
      <c r="B2091" t="s">
        <v>16134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16111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2331</v>
      </c>
      <c r="B2093" t="s">
        <v>2332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16049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16035</v>
      </c>
      <c r="B2095" t="s">
        <v>16036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16001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2432</v>
      </c>
      <c r="B2097" t="s">
        <v>2433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2336</v>
      </c>
      <c r="B2098" t="s">
        <v>2337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2461</v>
      </c>
      <c r="B2099" t="s">
        <v>2462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15906</v>
      </c>
      <c r="B2100" t="s">
        <v>15907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2085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15884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15852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15810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15766</v>
      </c>
      <c r="B2105" t="s">
        <v>15767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15752</v>
      </c>
      <c r="B2106" t="s">
        <v>15753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15746</v>
      </c>
      <c r="B2107" t="s">
        <v>15747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15658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15646</v>
      </c>
      <c r="B2110" t="s">
        <v>15647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15618</v>
      </c>
      <c r="B2111" t="s">
        <v>15619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15590</v>
      </c>
      <c r="B2112" t="s">
        <v>15591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2017</v>
      </c>
      <c r="B2113" t="s">
        <v>2018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2587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2197</v>
      </c>
      <c r="B2115" t="s">
        <v>2198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15465</v>
      </c>
      <c r="B2116" t="s">
        <v>15466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2283</v>
      </c>
      <c r="B2117" t="s">
        <v>2284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15405</v>
      </c>
      <c r="B2118" t="s">
        <v>15406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15404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15347</v>
      </c>
      <c r="B2120" t="s">
        <v>15348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15219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15193</v>
      </c>
      <c r="B2122" t="s">
        <v>15194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15164</v>
      </c>
      <c r="B2123" t="s">
        <v>15165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15037</v>
      </c>
      <c r="B2124" t="s">
        <v>15038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1831</v>
      </c>
      <c r="B2125" t="s">
        <v>1832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14939</v>
      </c>
      <c r="B2126" t="s">
        <v>14940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14938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14928</v>
      </c>
      <c r="B2128" t="s">
        <v>14929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14873</v>
      </c>
      <c r="B2129" t="s">
        <v>14874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14787</v>
      </c>
      <c r="B2130" t="s">
        <v>14788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14778</v>
      </c>
      <c r="B2131" t="s">
        <v>14779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14702</v>
      </c>
      <c r="B2132" t="s">
        <v>14703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14601</v>
      </c>
      <c r="B2133" t="s">
        <v>14602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14555</v>
      </c>
      <c r="B2134" t="s">
        <v>14556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14553</v>
      </c>
      <c r="B2135" t="s">
        <v>14554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14552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14472</v>
      </c>
      <c r="B2137" t="s">
        <v>4742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2009</v>
      </c>
      <c r="B2138" t="s">
        <v>2010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14407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14289</v>
      </c>
      <c r="B2140" t="s">
        <v>14290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14129</v>
      </c>
      <c r="B2141" t="s">
        <v>14130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14102</v>
      </c>
      <c r="B2142" t="s">
        <v>14103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14063</v>
      </c>
      <c r="B2143" t="s">
        <v>14064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13948</v>
      </c>
      <c r="B2144" t="s">
        <v>13045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1865</v>
      </c>
      <c r="B2145" t="s">
        <v>1866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13850</v>
      </c>
      <c r="B2146" t="s">
        <v>13851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1797</v>
      </c>
      <c r="B2147" t="s">
        <v>1798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13761</v>
      </c>
      <c r="B2148" t="s">
        <v>13762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13291</v>
      </c>
      <c r="B2149" t="s">
        <v>7726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13163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12680</v>
      </c>
      <c r="B2151" t="s">
        <v>12681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12163</v>
      </c>
      <c r="B2152" t="s">
        <v>12164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11928</v>
      </c>
      <c r="B2153" t="s">
        <v>11929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11914</v>
      </c>
      <c r="B2154" t="s">
        <v>11915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11233</v>
      </c>
      <c r="B2155" t="s">
        <v>11234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10998</v>
      </c>
      <c r="B2156" t="s">
        <v>10999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10803</v>
      </c>
      <c r="B2157" t="s">
        <v>10804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2505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2530</v>
      </c>
      <c r="B2159" t="s">
        <v>2531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1603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16692</v>
      </c>
      <c r="B2161" t="s">
        <v>16693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2267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16584</v>
      </c>
      <c r="B2163" t="s">
        <v>16585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1919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16534</v>
      </c>
      <c r="B2165" t="s">
        <v>16535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16453</v>
      </c>
      <c r="B2166" t="s">
        <v>16454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1792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2395</v>
      </c>
      <c r="B2168" t="s">
        <v>2396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16359</v>
      </c>
      <c r="B2169" t="s">
        <v>16360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16344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16226</v>
      </c>
      <c r="B2171" t="s">
        <v>16227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16184</v>
      </c>
      <c r="B2172" t="s">
        <v>2203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2160</v>
      </c>
      <c r="B2173" t="s">
        <v>2161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16164</v>
      </c>
      <c r="B2174" t="s">
        <v>16165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2255</v>
      </c>
      <c r="B2175" t="s">
        <v>2256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16127</v>
      </c>
      <c r="B2176" t="s">
        <v>16128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1860</v>
      </c>
      <c r="B2177" t="s">
        <v>1861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2080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16077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16054</v>
      </c>
      <c r="B2180" t="s">
        <v>16055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5646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16021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2349</v>
      </c>
      <c r="B2183" t="s">
        <v>2350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15912</v>
      </c>
      <c r="B2184" t="s">
        <v>15913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15910</v>
      </c>
      <c r="B2185" t="s">
        <v>15911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15908</v>
      </c>
      <c r="B2186" t="s">
        <v>15909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15874</v>
      </c>
      <c r="B2187" t="s">
        <v>15875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15868</v>
      </c>
      <c r="B2188" t="s">
        <v>15869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15837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15740</v>
      </c>
      <c r="B2190" t="s">
        <v>15741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1965</v>
      </c>
      <c r="B2191" t="s">
        <v>1966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15675</v>
      </c>
      <c r="B2192" t="s">
        <v>15676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15661</v>
      </c>
      <c r="B2193" t="s">
        <v>15662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15654</v>
      </c>
      <c r="B2194" t="s">
        <v>15655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15516</v>
      </c>
      <c r="B2195" t="s">
        <v>15517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2249</v>
      </c>
      <c r="B2196" t="s">
        <v>2250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15475</v>
      </c>
      <c r="B2197" t="s">
        <v>15476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15455</v>
      </c>
      <c r="B2198" t="s">
        <v>15456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15446</v>
      </c>
      <c r="B2199" t="s">
        <v>15447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15384</v>
      </c>
      <c r="B2200" t="s">
        <v>15385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15300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15258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15252</v>
      </c>
      <c r="B2203" t="s">
        <v>15253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2040</v>
      </c>
      <c r="B2204" t="s">
        <v>2041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15232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1746</v>
      </c>
      <c r="B2206" t="s">
        <v>1747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15191</v>
      </c>
      <c r="B2207" t="s">
        <v>15192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1891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15143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15096</v>
      </c>
      <c r="B2210" t="s">
        <v>15097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15051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1654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14997</v>
      </c>
      <c r="B2213" t="s">
        <v>14998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2115</v>
      </c>
      <c r="B2214" t="s">
        <v>2116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14899</v>
      </c>
      <c r="B2215" t="s">
        <v>14900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14897</v>
      </c>
      <c r="B2216" t="s">
        <v>14898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14892</v>
      </c>
      <c r="B2217" t="s">
        <v>14893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2206</v>
      </c>
      <c r="B2218" t="s">
        <v>2207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14859</v>
      </c>
      <c r="B2219" t="s">
        <v>14860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14849</v>
      </c>
      <c r="B2220" t="s">
        <v>14850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14847</v>
      </c>
      <c r="B2221" t="s">
        <v>14848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14772</v>
      </c>
      <c r="B2222" t="s">
        <v>14773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1897</v>
      </c>
      <c r="B2223" t="s">
        <v>1898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14768</v>
      </c>
      <c r="B2224" t="s">
        <v>14769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14734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14728</v>
      </c>
      <c r="B2226" t="s">
        <v>14729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14653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14577</v>
      </c>
      <c r="B2228" t="s">
        <v>14578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14571</v>
      </c>
      <c r="B2229" t="s">
        <v>14572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14490</v>
      </c>
      <c r="B2230" t="s">
        <v>14491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14474</v>
      </c>
      <c r="B2231" t="s">
        <v>14475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14466</v>
      </c>
      <c r="B2232" t="s">
        <v>14467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14454</v>
      </c>
      <c r="B2233" t="s">
        <v>14455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14438</v>
      </c>
      <c r="B2234" t="s">
        <v>14439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14422</v>
      </c>
      <c r="B2235" t="s">
        <v>14423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14418</v>
      </c>
      <c r="B2236" t="s">
        <v>14419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14283</v>
      </c>
      <c r="B2237" t="s">
        <v>14284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2482</v>
      </c>
      <c r="B2238" t="s">
        <v>2483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14194</v>
      </c>
      <c r="B2239" t="s">
        <v>14195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14151</v>
      </c>
      <c r="B2240" t="s">
        <v>14152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14045</v>
      </c>
      <c r="B2241" t="s">
        <v>14046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1947</v>
      </c>
      <c r="B2242" t="s">
        <v>1948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13994</v>
      </c>
      <c r="B2243" t="s">
        <v>13995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1577</v>
      </c>
      <c r="B2244" t="s">
        <v>1578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13895</v>
      </c>
      <c r="B2245" t="s">
        <v>13896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1666</v>
      </c>
      <c r="B2246" t="s">
        <v>1667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13749</v>
      </c>
      <c r="B2247" t="s">
        <v>13750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13745</v>
      </c>
      <c r="B2248" t="s">
        <v>13746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13731</v>
      </c>
      <c r="B2249" t="s">
        <v>13732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13614</v>
      </c>
      <c r="B2250" t="s">
        <v>13615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13556</v>
      </c>
      <c r="B2251" t="s">
        <v>13557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13544</v>
      </c>
      <c r="B2252" t="s">
        <v>13545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13530</v>
      </c>
      <c r="B2253" t="s">
        <v>13531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13472</v>
      </c>
      <c r="B2254" t="s">
        <v>13473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13344</v>
      </c>
      <c r="B2255" t="s">
        <v>13345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13281</v>
      </c>
      <c r="B2256" t="s">
        <v>13282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13277</v>
      </c>
      <c r="B2257" t="s">
        <v>13278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13258</v>
      </c>
      <c r="B2258" t="s">
        <v>13259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13170</v>
      </c>
      <c r="B2259" t="s">
        <v>13171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12948</v>
      </c>
      <c r="B2260" t="s">
        <v>12949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12878</v>
      </c>
      <c r="B2261" t="s">
        <v>12879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12796</v>
      </c>
      <c r="B2262" t="s">
        <v>12797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11605</v>
      </c>
      <c r="B2263" t="s">
        <v>11606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1680</v>
      </c>
      <c r="B2264" t="s">
        <v>1681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9629</v>
      </c>
      <c r="B2265" t="s">
        <v>9630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9231</v>
      </c>
      <c r="B2266" t="s">
        <v>9232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16686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16549</v>
      </c>
      <c r="B2268" t="s">
        <v>16550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16541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1932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16480</v>
      </c>
      <c r="B2271" t="s">
        <v>16481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16466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2357</v>
      </c>
      <c r="B2273" t="s">
        <v>2358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16455</v>
      </c>
      <c r="B2274" t="s">
        <v>16456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16447</v>
      </c>
      <c r="B2275" t="s">
        <v>16448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16338</v>
      </c>
      <c r="B2276" t="s">
        <v>16339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16318</v>
      </c>
      <c r="B2277" t="s">
        <v>16319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1782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16213</v>
      </c>
      <c r="B2279" t="s">
        <v>16214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2465</v>
      </c>
      <c r="B2280" t="s">
        <v>2466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16073</v>
      </c>
      <c r="B2281" t="s">
        <v>16074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1871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16029</v>
      </c>
      <c r="B2283" t="s">
        <v>16030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256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15896</v>
      </c>
      <c r="B2285" t="s">
        <v>15897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2351</v>
      </c>
      <c r="B2286" t="s">
        <v>2352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15777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2376</v>
      </c>
      <c r="B2288" t="s">
        <v>2377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1815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15754</v>
      </c>
      <c r="B2291" t="s">
        <v>15755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15732</v>
      </c>
      <c r="B2292" t="s">
        <v>15733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2270</v>
      </c>
      <c r="B2293" t="s">
        <v>2271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15624</v>
      </c>
      <c r="B2294" t="s">
        <v>15625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15616</v>
      </c>
      <c r="B2295" t="s">
        <v>15617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15592</v>
      </c>
      <c r="B2296" t="s">
        <v>15593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15524</v>
      </c>
      <c r="B2297" t="s">
        <v>15525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1630</v>
      </c>
      <c r="B2298" t="s">
        <v>1631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1776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15415</v>
      </c>
      <c r="B2300" t="s">
        <v>15416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15340</v>
      </c>
      <c r="B2301" t="s">
        <v>15341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15330</v>
      </c>
      <c r="B2302" t="s">
        <v>15331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15321</v>
      </c>
      <c r="B2303" t="s">
        <v>15322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15274</v>
      </c>
      <c r="B2304" t="s">
        <v>15275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15195</v>
      </c>
      <c r="B2305" t="s">
        <v>15196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2234</v>
      </c>
      <c r="B2306" t="s">
        <v>2235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1933</v>
      </c>
      <c r="B2307" t="s">
        <v>1934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15129</v>
      </c>
      <c r="B2308" t="s">
        <v>15130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15125</v>
      </c>
      <c r="B2309" t="s">
        <v>15126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2263</v>
      </c>
      <c r="B2310" t="s">
        <v>2264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1743</v>
      </c>
      <c r="B2311" t="s">
        <v>1744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15039</v>
      </c>
      <c r="B2312" t="s">
        <v>15040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2342</v>
      </c>
      <c r="B2313" t="s">
        <v>2343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15003</v>
      </c>
      <c r="B2314" t="s">
        <v>15004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14967</v>
      </c>
      <c r="B2315" t="s">
        <v>14968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14922</v>
      </c>
      <c r="B2316" t="s">
        <v>14923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14909</v>
      </c>
      <c r="B2317" t="s">
        <v>14910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14895</v>
      </c>
      <c r="B2318" t="s">
        <v>14896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14889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1906</v>
      </c>
      <c r="B2320" t="s">
        <v>1907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1982</v>
      </c>
      <c r="B2321" t="s">
        <v>1983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14789</v>
      </c>
      <c r="B2322" t="s">
        <v>14790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14682</v>
      </c>
      <c r="B2323" t="s">
        <v>14683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1737</v>
      </c>
      <c r="B2324" t="s">
        <v>1738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14656</v>
      </c>
      <c r="B2325" t="s">
        <v>14657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14621</v>
      </c>
      <c r="B2326" t="s">
        <v>14622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14593</v>
      </c>
      <c r="B2327" t="s">
        <v>14594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14573</v>
      </c>
      <c r="B2328" t="s">
        <v>14574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14569</v>
      </c>
      <c r="B2329" t="s">
        <v>14570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14557</v>
      </c>
      <c r="B2330" t="s">
        <v>14558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14539</v>
      </c>
      <c r="B2331" t="s">
        <v>14540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1892</v>
      </c>
      <c r="B2332" t="s">
        <v>1893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14458</v>
      </c>
      <c r="B2333" t="s">
        <v>14459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14395</v>
      </c>
      <c r="B2334" t="s">
        <v>14396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14386</v>
      </c>
      <c r="B2335" t="s">
        <v>14387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14316</v>
      </c>
      <c r="B2336" t="s">
        <v>14317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14268</v>
      </c>
      <c r="B2337" t="s">
        <v>14269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14260</v>
      </c>
      <c r="B2338" t="s">
        <v>14261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14238</v>
      </c>
      <c r="B2339" t="s">
        <v>14239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14234</v>
      </c>
      <c r="B2340" t="s">
        <v>14235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14202</v>
      </c>
      <c r="B2341" t="s">
        <v>14203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14178</v>
      </c>
      <c r="B2342" t="s">
        <v>14179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14172</v>
      </c>
      <c r="B2343" t="s">
        <v>14173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14155</v>
      </c>
      <c r="B2344" t="s">
        <v>14156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14118</v>
      </c>
      <c r="B2345" t="s">
        <v>14119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14108</v>
      </c>
      <c r="B2346" t="s">
        <v>14109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1644</v>
      </c>
      <c r="B2347" t="s">
        <v>1645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14049</v>
      </c>
      <c r="B2348" t="s">
        <v>14050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13989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13957</v>
      </c>
      <c r="B2350" t="s">
        <v>13958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13949</v>
      </c>
      <c r="B2351" t="s">
        <v>13950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13917</v>
      </c>
      <c r="B2352" t="s">
        <v>13918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13913</v>
      </c>
      <c r="B2353" t="s">
        <v>13914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13811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13799</v>
      </c>
      <c r="B2355" t="s">
        <v>13800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13767</v>
      </c>
      <c r="B2356" t="s">
        <v>13768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13757</v>
      </c>
      <c r="B2357" t="s">
        <v>13758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13634</v>
      </c>
      <c r="B2358" t="s">
        <v>13635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13602</v>
      </c>
      <c r="B2359" t="s">
        <v>13603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13510</v>
      </c>
      <c r="B2360" t="s">
        <v>13511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13449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13425</v>
      </c>
      <c r="B2362" t="s">
        <v>13426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13135</v>
      </c>
      <c r="B2363" t="s">
        <v>13136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13104</v>
      </c>
      <c r="B2364" t="s">
        <v>13105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13088</v>
      </c>
      <c r="B2365" t="s">
        <v>13089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12894</v>
      </c>
      <c r="B2366" t="s">
        <v>12895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12866</v>
      </c>
      <c r="B2367" t="s">
        <v>12867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12822</v>
      </c>
      <c r="B2368" t="s">
        <v>12823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12764</v>
      </c>
      <c r="B2369" t="s">
        <v>12765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12718</v>
      </c>
      <c r="B2370" t="s">
        <v>12719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12712</v>
      </c>
      <c r="B2371" t="s">
        <v>12713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12509</v>
      </c>
      <c r="B2372" t="s">
        <v>12510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2199</v>
      </c>
      <c r="B2373" t="s">
        <v>2200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11880</v>
      </c>
      <c r="B2374" t="s">
        <v>11881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11664</v>
      </c>
      <c r="B2375" t="s">
        <v>11665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11413</v>
      </c>
      <c r="B2376" t="s">
        <v>11414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11219</v>
      </c>
      <c r="B2377" t="s">
        <v>11220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10872</v>
      </c>
      <c r="B2378" t="s">
        <v>10873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9547</v>
      </c>
      <c r="B2379" t="s">
        <v>9548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9171</v>
      </c>
      <c r="B2380" t="s">
        <v>9172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8918</v>
      </c>
      <c r="B2381" t="s">
        <v>8919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8778</v>
      </c>
      <c r="B2382" t="s">
        <v>8779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8776</v>
      </c>
      <c r="B2383" t="s">
        <v>8777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8767</v>
      </c>
      <c r="B2384" t="s">
        <v>8768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8741</v>
      </c>
      <c r="B2385" t="s">
        <v>8742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16315</v>
      </c>
      <c r="B2386" t="s">
        <v>16316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2371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16160</v>
      </c>
      <c r="B2388" t="s">
        <v>16161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2261</v>
      </c>
      <c r="B2389" t="s">
        <v>2262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16031</v>
      </c>
      <c r="B2390" t="s">
        <v>16032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2002</v>
      </c>
      <c r="B2391" t="s">
        <v>2003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15960</v>
      </c>
      <c r="B2392" t="s">
        <v>15961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15878</v>
      </c>
      <c r="B2393" t="s">
        <v>15879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15850</v>
      </c>
      <c r="B2394" t="s">
        <v>15851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15838</v>
      </c>
      <c r="B2395" t="s">
        <v>15839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15828</v>
      </c>
      <c r="B2396" t="s">
        <v>15829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15817</v>
      </c>
      <c r="B2397" t="s">
        <v>15818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15815</v>
      </c>
      <c r="B2398" t="s">
        <v>15816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15730</v>
      </c>
      <c r="B2399" t="s">
        <v>15731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15685</v>
      </c>
      <c r="B2400" t="s">
        <v>15686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15667</v>
      </c>
      <c r="B2401" t="s">
        <v>15668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15645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1862</v>
      </c>
      <c r="B2403" t="s">
        <v>1863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15581</v>
      </c>
      <c r="B2404" t="s">
        <v>15582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15473</v>
      </c>
      <c r="B2405" t="s">
        <v>15474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15434</v>
      </c>
      <c r="B2406" t="s">
        <v>15435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15396</v>
      </c>
      <c r="B2407" t="s">
        <v>15397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15378</v>
      </c>
      <c r="B2408" t="s">
        <v>15379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15359</v>
      </c>
      <c r="B2409" t="s">
        <v>15360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15357</v>
      </c>
      <c r="B2410" t="s">
        <v>15358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15349</v>
      </c>
      <c r="B2411" t="s">
        <v>15350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15328</v>
      </c>
      <c r="B2412" t="s">
        <v>15329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1852</v>
      </c>
      <c r="B2413" t="s">
        <v>1853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15303</v>
      </c>
      <c r="B2414" t="s">
        <v>15304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15298</v>
      </c>
      <c r="B2415" t="s">
        <v>15299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15271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15267</v>
      </c>
      <c r="B2417" t="s">
        <v>15268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15242</v>
      </c>
      <c r="B2418" t="s">
        <v>15243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15224</v>
      </c>
      <c r="B2419" t="s">
        <v>15225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15204</v>
      </c>
      <c r="B2420" t="s">
        <v>15205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15189</v>
      </c>
      <c r="B2421" t="s">
        <v>15190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15158</v>
      </c>
      <c r="B2422" t="s">
        <v>15159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8132</v>
      </c>
      <c r="B2423" t="s">
        <v>8133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15133</v>
      </c>
      <c r="B2424" t="s">
        <v>9862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15086</v>
      </c>
      <c r="B2425" t="s">
        <v>15087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15082</v>
      </c>
      <c r="B2426" t="s">
        <v>15083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15079</v>
      </c>
      <c r="B2427" t="s">
        <v>15080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15043</v>
      </c>
      <c r="B2428" t="s">
        <v>15044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15035</v>
      </c>
      <c r="B2429" t="s">
        <v>15036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15021</v>
      </c>
      <c r="B2430" t="s">
        <v>15022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14995</v>
      </c>
      <c r="B2431" t="s">
        <v>14996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14976</v>
      </c>
      <c r="B2432" t="s">
        <v>14977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14926</v>
      </c>
      <c r="B2433" t="s">
        <v>14927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14853</v>
      </c>
      <c r="B2434" t="s">
        <v>14854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14813</v>
      </c>
      <c r="B2435" t="s">
        <v>14814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14780</v>
      </c>
      <c r="B2436" t="s">
        <v>14781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14745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14722</v>
      </c>
      <c r="B2438" t="s">
        <v>14723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14716</v>
      </c>
      <c r="B2439" t="s">
        <v>14717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14674</v>
      </c>
      <c r="B2440" t="s">
        <v>14675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1745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14585</v>
      </c>
      <c r="B2442" t="s">
        <v>14586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14581</v>
      </c>
      <c r="B2443" t="s">
        <v>14582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2360</v>
      </c>
      <c r="B2444" t="s">
        <v>2361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14543</v>
      </c>
      <c r="B2445" t="s">
        <v>14544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14533</v>
      </c>
      <c r="B2446" t="s">
        <v>14534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14517</v>
      </c>
      <c r="B2447" t="s">
        <v>14518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14509</v>
      </c>
      <c r="B2448" t="s">
        <v>14510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1843</v>
      </c>
      <c r="B2449" t="s">
        <v>1844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14456</v>
      </c>
      <c r="B2450" t="s">
        <v>14457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14388</v>
      </c>
      <c r="B2451" t="s">
        <v>14389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14346</v>
      </c>
      <c r="B2452" t="s">
        <v>14347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1707</v>
      </c>
      <c r="B2453" t="s">
        <v>1708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14226</v>
      </c>
      <c r="B2454" t="s">
        <v>14227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14159</v>
      </c>
      <c r="B2455" t="s">
        <v>14160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1562</v>
      </c>
      <c r="B2456" t="s">
        <v>1563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14053</v>
      </c>
      <c r="B2457" t="s">
        <v>14054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13983</v>
      </c>
      <c r="B2458" t="s">
        <v>13984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13963</v>
      </c>
      <c r="B2459" t="s">
        <v>13964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13915</v>
      </c>
      <c r="B2460" t="s">
        <v>13916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13909</v>
      </c>
      <c r="B2461" t="s">
        <v>13910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13907</v>
      </c>
      <c r="B2462" t="s">
        <v>13908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13884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13787</v>
      </c>
      <c r="B2464" t="s">
        <v>13788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13708</v>
      </c>
      <c r="B2465" t="s">
        <v>13709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13672</v>
      </c>
      <c r="B2466" t="s">
        <v>13673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13500</v>
      </c>
      <c r="B2467" t="s">
        <v>13501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13418</v>
      </c>
      <c r="B2468" t="s">
        <v>1299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13396</v>
      </c>
      <c r="B2469" t="s">
        <v>13397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13378</v>
      </c>
      <c r="B2470" t="s">
        <v>13379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13362</v>
      </c>
      <c r="B2471" t="s">
        <v>13363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13273</v>
      </c>
      <c r="B2472" t="s">
        <v>13274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13251</v>
      </c>
      <c r="B2473" t="s">
        <v>13252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13141</v>
      </c>
      <c r="B2474" t="s">
        <v>13142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13056</v>
      </c>
      <c r="B2475" t="s">
        <v>13057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1686</v>
      </c>
      <c r="B2476" t="s">
        <v>1687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12958</v>
      </c>
      <c r="B2477" t="s">
        <v>12959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12888</v>
      </c>
      <c r="B2478" t="s">
        <v>12889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12858</v>
      </c>
      <c r="B2479" t="s">
        <v>12859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12818</v>
      </c>
      <c r="B2480" t="s">
        <v>12819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12804</v>
      </c>
      <c r="B2481" t="s">
        <v>12805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12666</v>
      </c>
      <c r="B2482" t="s">
        <v>12667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12603</v>
      </c>
      <c r="B2483" t="s">
        <v>12604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12587</v>
      </c>
      <c r="B2484" t="s">
        <v>12588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12557</v>
      </c>
      <c r="B2485" t="s">
        <v>12558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12533</v>
      </c>
      <c r="B2486" t="s">
        <v>12534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12515</v>
      </c>
      <c r="B2487" t="s">
        <v>12516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12408</v>
      </c>
      <c r="B2488" t="s">
        <v>12409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12385</v>
      </c>
      <c r="B2489" t="s">
        <v>12386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12341</v>
      </c>
      <c r="B2490" t="s">
        <v>12342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12101</v>
      </c>
      <c r="B2491" t="s">
        <v>12102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11932</v>
      </c>
      <c r="B2492" t="s">
        <v>11933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11905</v>
      </c>
      <c r="B2493" t="s">
        <v>11906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11878</v>
      </c>
      <c r="B2494" t="s">
        <v>11879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11816</v>
      </c>
      <c r="B2495" t="s">
        <v>11817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11611</v>
      </c>
      <c r="B2496" t="s">
        <v>11612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11441</v>
      </c>
      <c r="B2497" t="s">
        <v>11442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10896</v>
      </c>
      <c r="B2498" t="s">
        <v>10897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10821</v>
      </c>
      <c r="B2499" t="s">
        <v>10822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2327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16605</v>
      </c>
      <c r="B2501" t="s">
        <v>16606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16250</v>
      </c>
      <c r="B2502" t="s">
        <v>16251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16105</v>
      </c>
      <c r="B2503" t="s">
        <v>16106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2012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15813</v>
      </c>
      <c r="B2505" t="s">
        <v>15814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15806</v>
      </c>
      <c r="B2506" t="s">
        <v>15807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1874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1668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15602</v>
      </c>
      <c r="B2509" t="s">
        <v>15603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2106</v>
      </c>
      <c r="B2510" t="s">
        <v>2107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15548</v>
      </c>
      <c r="B2511" t="s">
        <v>15549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1804</v>
      </c>
      <c r="B2512" t="s">
        <v>1805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15509</v>
      </c>
      <c r="B2513" t="s">
        <v>15510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15491</v>
      </c>
      <c r="B2514" t="s">
        <v>15492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15436</v>
      </c>
      <c r="B2515" t="s">
        <v>15437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15421</v>
      </c>
      <c r="B2516" t="s">
        <v>15422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15412</v>
      </c>
      <c r="B2517" t="s">
        <v>15413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15380</v>
      </c>
      <c r="B2518" t="s">
        <v>15381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15367</v>
      </c>
      <c r="B2519" t="s">
        <v>15368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15363</v>
      </c>
      <c r="B2520" t="s">
        <v>15364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15250</v>
      </c>
      <c r="B2521" t="s">
        <v>15251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15240</v>
      </c>
      <c r="B2522" t="s">
        <v>15241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15210</v>
      </c>
      <c r="B2523" t="s">
        <v>12049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15201</v>
      </c>
      <c r="B2524" t="s">
        <v>9809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15166</v>
      </c>
      <c r="B2525" t="s">
        <v>15167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15123</v>
      </c>
      <c r="B2526" t="s">
        <v>15124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15121</v>
      </c>
      <c r="B2527" t="s">
        <v>15122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15098</v>
      </c>
      <c r="B2528" t="s">
        <v>15099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15076</v>
      </c>
      <c r="B2529" t="s">
        <v>15077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15072</v>
      </c>
      <c r="B2530" t="s">
        <v>15073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15064</v>
      </c>
      <c r="B2531" t="s">
        <v>15065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15033</v>
      </c>
      <c r="B2532" t="s">
        <v>15034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14988</v>
      </c>
      <c r="B2533" t="s">
        <v>14989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14978</v>
      </c>
      <c r="B2534" t="s">
        <v>14979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14951</v>
      </c>
      <c r="B2535" t="s">
        <v>14952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14949</v>
      </c>
      <c r="B2536" t="s">
        <v>14950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14915</v>
      </c>
      <c r="B2537" t="s">
        <v>14916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14887</v>
      </c>
      <c r="B2538" t="s">
        <v>14888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14885</v>
      </c>
      <c r="B2539" t="s">
        <v>14886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14877</v>
      </c>
      <c r="B2540" t="s">
        <v>14878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1908</v>
      </c>
      <c r="B2541" t="s">
        <v>1909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14861</v>
      </c>
      <c r="B2542" t="s">
        <v>14862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14857</v>
      </c>
      <c r="B2543" t="s">
        <v>14858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14851</v>
      </c>
      <c r="B2544" t="s">
        <v>14852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14820</v>
      </c>
      <c r="B2545" t="s">
        <v>14821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14793</v>
      </c>
      <c r="B2546" t="s">
        <v>14794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14720</v>
      </c>
      <c r="B2547" t="s">
        <v>14721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2223</v>
      </c>
      <c r="B2548" t="s">
        <v>2224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14718</v>
      </c>
      <c r="B2549" t="s">
        <v>14719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14704</v>
      </c>
      <c r="B2550" t="s">
        <v>14705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14692</v>
      </c>
      <c r="B2551" t="s">
        <v>14693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14686</v>
      </c>
      <c r="B2552" t="s">
        <v>14687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14678</v>
      </c>
      <c r="B2553" t="s">
        <v>14679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14649</v>
      </c>
      <c r="B2554" t="s">
        <v>14650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14620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14613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1596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14607</v>
      </c>
      <c r="B2558" t="s">
        <v>14608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14595</v>
      </c>
      <c r="B2559" t="s">
        <v>14596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14587</v>
      </c>
      <c r="B2560" t="s">
        <v>14588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14565</v>
      </c>
      <c r="B2561" t="s">
        <v>14566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2061</v>
      </c>
      <c r="B2562" t="s">
        <v>2062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14501</v>
      </c>
      <c r="B2563" t="s">
        <v>14502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14480</v>
      </c>
      <c r="B2564" t="s">
        <v>14481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14473</v>
      </c>
      <c r="B2565" t="s">
        <v>13772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14427</v>
      </c>
      <c r="B2566" t="s">
        <v>14428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14401</v>
      </c>
      <c r="B2567" t="s">
        <v>14402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14392</v>
      </c>
      <c r="B2568" t="s">
        <v>7405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14362</v>
      </c>
      <c r="B2569" t="s">
        <v>14363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14350</v>
      </c>
      <c r="B2570" t="s">
        <v>14351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14300</v>
      </c>
      <c r="B2571" t="s">
        <v>14301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14297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14287</v>
      </c>
      <c r="B2573" t="s">
        <v>14288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14279</v>
      </c>
      <c r="B2574" t="s">
        <v>14280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14264</v>
      </c>
      <c r="B2575" t="s">
        <v>14265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14246</v>
      </c>
      <c r="B2576" t="s">
        <v>14247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14244</v>
      </c>
      <c r="B2577" t="s">
        <v>14245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14169</v>
      </c>
      <c r="B2578" t="s">
        <v>14170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1787</v>
      </c>
      <c r="B2579" t="s">
        <v>1788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14124</v>
      </c>
      <c r="B2580" t="s">
        <v>14125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14120</v>
      </c>
      <c r="B2581" t="s">
        <v>14121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14057</v>
      </c>
      <c r="B2582" t="s">
        <v>14058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1702</v>
      </c>
      <c r="B2583" t="s">
        <v>1703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13975</v>
      </c>
      <c r="B2584" t="s">
        <v>13976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13967</v>
      </c>
      <c r="B2585" t="s">
        <v>13968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13880</v>
      </c>
      <c r="B2586" t="s">
        <v>13881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13864</v>
      </c>
      <c r="B2587" t="s">
        <v>13865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13807</v>
      </c>
      <c r="B2588" t="s">
        <v>13808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13777</v>
      </c>
      <c r="B2589" t="s">
        <v>13778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13747</v>
      </c>
      <c r="B2590" t="s">
        <v>13748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13727</v>
      </c>
      <c r="B2591" t="s">
        <v>13728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13700</v>
      </c>
      <c r="B2592" t="s">
        <v>13701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13694</v>
      </c>
      <c r="B2593" t="s">
        <v>13695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13642</v>
      </c>
      <c r="B2594" t="s">
        <v>13643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13626</v>
      </c>
      <c r="B2595" t="s">
        <v>13627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13610</v>
      </c>
      <c r="B2596" t="s">
        <v>13611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1682</v>
      </c>
      <c r="B2597" t="s">
        <v>1683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13540</v>
      </c>
      <c r="B2598" t="s">
        <v>13541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13522</v>
      </c>
      <c r="B2599" t="s">
        <v>13523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13502</v>
      </c>
      <c r="B2600" t="s">
        <v>13503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13470</v>
      </c>
      <c r="B2601" t="s">
        <v>13471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13404</v>
      </c>
      <c r="B2602" t="s">
        <v>13405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8533</v>
      </c>
      <c r="B2603" t="s">
        <v>8534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1774</v>
      </c>
      <c r="B2604" t="s">
        <v>1775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13285</v>
      </c>
      <c r="B2605" t="s">
        <v>13286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13024</v>
      </c>
      <c r="B2606" t="s">
        <v>13025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12936</v>
      </c>
      <c r="B2607" t="s">
        <v>12937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12898</v>
      </c>
      <c r="B2608" t="s">
        <v>12899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12850</v>
      </c>
      <c r="B2609" t="s">
        <v>12851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12740</v>
      </c>
      <c r="B2610" t="s">
        <v>12741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12703</v>
      </c>
      <c r="B2611" t="s">
        <v>12704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12701</v>
      </c>
      <c r="B2612" t="s">
        <v>12702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12631</v>
      </c>
      <c r="B2613" t="s">
        <v>12632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12333</v>
      </c>
      <c r="B2614" t="s">
        <v>12334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12267</v>
      </c>
      <c r="B2615" t="s">
        <v>12268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12219</v>
      </c>
      <c r="B2616" t="s">
        <v>12220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12211</v>
      </c>
      <c r="B2617" t="s">
        <v>12212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12167</v>
      </c>
      <c r="B2618" t="s">
        <v>12168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12130</v>
      </c>
      <c r="B2619" t="s">
        <v>12131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12042</v>
      </c>
      <c r="B2620" t="s">
        <v>12043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12038</v>
      </c>
      <c r="B2621" t="s">
        <v>12039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11852</v>
      </c>
      <c r="B2622" t="s">
        <v>11853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11756</v>
      </c>
      <c r="B2623" t="s">
        <v>11757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11437</v>
      </c>
      <c r="B2624" t="s">
        <v>11438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11406</v>
      </c>
      <c r="B2625" t="s">
        <v>11407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11124</v>
      </c>
      <c r="B2626" t="s">
        <v>11125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11118</v>
      </c>
      <c r="B2627" t="s">
        <v>11119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11040</v>
      </c>
      <c r="B2628" t="s">
        <v>11041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1594</v>
      </c>
      <c r="B2629" t="s">
        <v>1595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10937</v>
      </c>
      <c r="B2630" t="s">
        <v>10938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10914</v>
      </c>
      <c r="B2631" t="s">
        <v>10915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10779</v>
      </c>
      <c r="B2632" t="s">
        <v>10780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10525</v>
      </c>
      <c r="B2633" t="s">
        <v>10526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10517</v>
      </c>
      <c r="B2634" t="s">
        <v>10518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10122</v>
      </c>
      <c r="B2635" t="s">
        <v>10123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10029</v>
      </c>
      <c r="B2636" t="s">
        <v>10030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9458</v>
      </c>
      <c r="B2637" t="s">
        <v>9459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9030</v>
      </c>
      <c r="B2638" t="s">
        <v>9031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8640</v>
      </c>
      <c r="B2639" t="s">
        <v>8641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15930</v>
      </c>
      <c r="B2640" t="s">
        <v>15931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15711</v>
      </c>
      <c r="B2641" t="s">
        <v>15712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15697</v>
      </c>
      <c r="B2642" t="s">
        <v>15698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15695</v>
      </c>
      <c r="B2643" t="s">
        <v>15696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2204</v>
      </c>
      <c r="B2644" t="s">
        <v>2205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15493</v>
      </c>
      <c r="B2645" t="s">
        <v>15494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15414</v>
      </c>
      <c r="B2646" t="s">
        <v>6893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15374</v>
      </c>
      <c r="B2647" t="s">
        <v>15375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15343</v>
      </c>
      <c r="B2648" t="s">
        <v>15344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15336</v>
      </c>
      <c r="B2649" t="s">
        <v>15337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15280</v>
      </c>
      <c r="B2650" t="s">
        <v>15281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15269</v>
      </c>
      <c r="B2651" t="s">
        <v>15270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15261</v>
      </c>
      <c r="B2652" t="s">
        <v>15262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15168</v>
      </c>
      <c r="B2653" t="s">
        <v>8165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15162</v>
      </c>
      <c r="B2654" t="s">
        <v>15163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15139</v>
      </c>
      <c r="B2655" t="s">
        <v>15140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15119</v>
      </c>
      <c r="B2656" t="s">
        <v>15120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15092</v>
      </c>
      <c r="B2657" t="s">
        <v>15093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15088</v>
      </c>
      <c r="B2658" t="s">
        <v>15089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15052</v>
      </c>
      <c r="B2659" t="s">
        <v>15053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15029</v>
      </c>
      <c r="B2660" t="s">
        <v>15030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14974</v>
      </c>
      <c r="B2661" t="s">
        <v>14975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2385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14890</v>
      </c>
      <c r="B2663" t="s">
        <v>14891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14801</v>
      </c>
      <c r="B2664" t="s">
        <v>14802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14752</v>
      </c>
      <c r="B2665" t="s">
        <v>14753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14726</v>
      </c>
      <c r="B2666" t="s">
        <v>14727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14714</v>
      </c>
      <c r="B2667" t="s">
        <v>14715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14643</v>
      </c>
      <c r="B2668" t="s">
        <v>14644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14641</v>
      </c>
      <c r="B2669" t="s">
        <v>14642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14633</v>
      </c>
      <c r="B2670" t="s">
        <v>14634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14591</v>
      </c>
      <c r="B2671" t="s">
        <v>14592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14559</v>
      </c>
      <c r="B2672" t="s">
        <v>14560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14531</v>
      </c>
      <c r="B2673" t="s">
        <v>14532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14513</v>
      </c>
      <c r="B2674" t="s">
        <v>14514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14511</v>
      </c>
      <c r="B2675" t="s">
        <v>14512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2120</v>
      </c>
      <c r="B2676" t="s">
        <v>2121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14478</v>
      </c>
      <c r="B2677" t="s">
        <v>14479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2063</v>
      </c>
      <c r="B2678" t="s">
        <v>2064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14464</v>
      </c>
      <c r="B2679" t="s">
        <v>14465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14446</v>
      </c>
      <c r="B2680" t="s">
        <v>14447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14416</v>
      </c>
      <c r="B2681" t="s">
        <v>14417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14376</v>
      </c>
      <c r="B2682" t="s">
        <v>14377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2174</v>
      </c>
      <c r="B2683" t="s">
        <v>2175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14338</v>
      </c>
      <c r="B2684" t="s">
        <v>14339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14302</v>
      </c>
      <c r="B2685" t="s">
        <v>14303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14250</v>
      </c>
      <c r="B2686" t="s">
        <v>14251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14220</v>
      </c>
      <c r="B2687" t="s">
        <v>14221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14216</v>
      </c>
      <c r="B2688" t="s">
        <v>14217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14165</v>
      </c>
      <c r="B2689" t="s">
        <v>14166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14131</v>
      </c>
      <c r="B2690" t="s">
        <v>14132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14106</v>
      </c>
      <c r="B2691" t="s">
        <v>14107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14090</v>
      </c>
      <c r="B2692" t="s">
        <v>14091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14083</v>
      </c>
      <c r="B2693" t="s">
        <v>14084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13990</v>
      </c>
      <c r="B2694" t="s">
        <v>13991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13973</v>
      </c>
      <c r="B2695" t="s">
        <v>13974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13971</v>
      </c>
      <c r="B2696" t="s">
        <v>13972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13959</v>
      </c>
      <c r="B2697" t="s">
        <v>13960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13935</v>
      </c>
      <c r="B2698" t="s">
        <v>13936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13901</v>
      </c>
      <c r="B2699" t="s">
        <v>13902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13878</v>
      </c>
      <c r="B2700" t="s">
        <v>13879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13868</v>
      </c>
      <c r="B2701" t="s">
        <v>13869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13856</v>
      </c>
      <c r="B2702" t="s">
        <v>13857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2037</v>
      </c>
      <c r="B2703" t="s">
        <v>2038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13812</v>
      </c>
      <c r="B2704" t="s">
        <v>13813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13785</v>
      </c>
      <c r="B2705" t="s">
        <v>13786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13783</v>
      </c>
      <c r="B2706" t="s">
        <v>13784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13737</v>
      </c>
      <c r="B2707" t="s">
        <v>13738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13678</v>
      </c>
      <c r="B2708" t="s">
        <v>13679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13616</v>
      </c>
      <c r="B2709" t="s">
        <v>13617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13608</v>
      </c>
      <c r="B2710" t="s">
        <v>13609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13596</v>
      </c>
      <c r="B2711" t="s">
        <v>13597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13594</v>
      </c>
      <c r="B2712" t="s">
        <v>13595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13536</v>
      </c>
      <c r="B2713" t="s">
        <v>13537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13462</v>
      </c>
      <c r="B2714" t="s">
        <v>13463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13452</v>
      </c>
      <c r="B2715" t="s">
        <v>13453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13443</v>
      </c>
      <c r="B2716" t="s">
        <v>13444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13394</v>
      </c>
      <c r="B2717" t="s">
        <v>13395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13319</v>
      </c>
      <c r="B2718" t="s">
        <v>13320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13287</v>
      </c>
      <c r="B2719" t="s">
        <v>13288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13110</v>
      </c>
      <c r="B2720" t="s">
        <v>13111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12979</v>
      </c>
      <c r="B2721" t="s">
        <v>12664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12971</v>
      </c>
      <c r="B2722" t="s">
        <v>12972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1655</v>
      </c>
      <c r="B2723" t="s">
        <v>1656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12848</v>
      </c>
      <c r="B2724" t="s">
        <v>12849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12832</v>
      </c>
      <c r="B2725" t="s">
        <v>12833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12826</v>
      </c>
      <c r="B2726" t="s">
        <v>12827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12782</v>
      </c>
      <c r="B2727" t="s">
        <v>12783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12760</v>
      </c>
      <c r="B2728" t="s">
        <v>12761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12732</v>
      </c>
      <c r="B2729" t="s">
        <v>12733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12720</v>
      </c>
      <c r="B2730" t="s">
        <v>12721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12686</v>
      </c>
      <c r="B2731" t="s">
        <v>12687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12599</v>
      </c>
      <c r="B2732" t="s">
        <v>12600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12455</v>
      </c>
      <c r="B2733" t="s">
        <v>12456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12428</v>
      </c>
      <c r="B2734" t="s">
        <v>12429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12389</v>
      </c>
      <c r="B2735" t="s">
        <v>12390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12327</v>
      </c>
      <c r="B2736" t="s">
        <v>12328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12233</v>
      </c>
      <c r="B2737" t="s">
        <v>12234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12165</v>
      </c>
      <c r="B2738" t="s">
        <v>12166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12040</v>
      </c>
      <c r="B2739" t="s">
        <v>12041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11934</v>
      </c>
      <c r="B2740" t="s">
        <v>11935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11832</v>
      </c>
      <c r="B2741" t="s">
        <v>11833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11808</v>
      </c>
      <c r="B2742" t="s">
        <v>11809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11659</v>
      </c>
      <c r="B2743" t="s">
        <v>11660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11558</v>
      </c>
      <c r="B2744" t="s">
        <v>11559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11540</v>
      </c>
      <c r="B2745" t="s">
        <v>11541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11522</v>
      </c>
      <c r="B2746" t="s">
        <v>11523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11511</v>
      </c>
      <c r="B2747" t="s">
        <v>5097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11475</v>
      </c>
      <c r="B2748" t="s">
        <v>11476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11364</v>
      </c>
      <c r="B2749" t="s">
        <v>11365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11308</v>
      </c>
      <c r="B2750" t="s">
        <v>11309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11211</v>
      </c>
      <c r="B2751" t="s">
        <v>11212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11168</v>
      </c>
      <c r="B2752" t="s">
        <v>11169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11158</v>
      </c>
      <c r="B2753" t="s">
        <v>11159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11132</v>
      </c>
      <c r="B2754" t="s">
        <v>11133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11128</v>
      </c>
      <c r="B2755" t="s">
        <v>11129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10833</v>
      </c>
      <c r="B2756" t="s">
        <v>10834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10764</v>
      </c>
      <c r="B2757" t="s">
        <v>3051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10728</v>
      </c>
      <c r="B2758" t="s">
        <v>10729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10630</v>
      </c>
      <c r="B2759" t="s">
        <v>10631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10328</v>
      </c>
      <c r="B2760" t="s">
        <v>10329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10193</v>
      </c>
      <c r="B2761" t="s">
        <v>10194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9889</v>
      </c>
      <c r="B2762" t="s">
        <v>9890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9852</v>
      </c>
      <c r="B2763" t="s">
        <v>9853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9816</v>
      </c>
      <c r="B2764" t="s">
        <v>9817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9607</v>
      </c>
      <c r="B2765" t="s">
        <v>9608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9341</v>
      </c>
      <c r="B2766" t="s">
        <v>9342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15840</v>
      </c>
      <c r="B2767" t="s">
        <v>15841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15736</v>
      </c>
      <c r="B2768" t="s">
        <v>15737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15630</v>
      </c>
      <c r="B2769" t="s">
        <v>15631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15573</v>
      </c>
      <c r="B2770" t="s">
        <v>15574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15429</v>
      </c>
      <c r="B2771" t="s">
        <v>15430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15334</v>
      </c>
      <c r="B2772" t="s">
        <v>15335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1716</v>
      </c>
      <c r="B2773" t="s">
        <v>1717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15238</v>
      </c>
      <c r="B2774" t="s">
        <v>15239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15197</v>
      </c>
      <c r="B2775" t="s">
        <v>15198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15187</v>
      </c>
      <c r="B2776" t="s">
        <v>15188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15183</v>
      </c>
      <c r="B2777" t="s">
        <v>15184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15173</v>
      </c>
      <c r="B2778" t="s">
        <v>15174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15154</v>
      </c>
      <c r="B2779" t="s">
        <v>15155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15102</v>
      </c>
      <c r="B2780" t="s">
        <v>15103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15068</v>
      </c>
      <c r="B2781" t="s">
        <v>15069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15056</v>
      </c>
      <c r="B2782" t="s">
        <v>15057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14980</v>
      </c>
      <c r="B2783" t="s">
        <v>14981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14953</v>
      </c>
      <c r="B2784" t="s">
        <v>14954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14943</v>
      </c>
      <c r="B2785" t="s">
        <v>14944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14920</v>
      </c>
      <c r="B2786" t="s">
        <v>14921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14842</v>
      </c>
      <c r="B2787" t="s">
        <v>14843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14815</v>
      </c>
      <c r="B2788" t="s">
        <v>14816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2078</v>
      </c>
      <c r="B2789" t="s">
        <v>2079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14791</v>
      </c>
      <c r="B2790" t="s">
        <v>14792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14785</v>
      </c>
      <c r="B2791" t="s">
        <v>14786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14776</v>
      </c>
      <c r="B2792" t="s">
        <v>14777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14746</v>
      </c>
      <c r="B2793" t="s">
        <v>14747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14706</v>
      </c>
      <c r="B2794" t="s">
        <v>14707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14696</v>
      </c>
      <c r="B2795" t="s">
        <v>14697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14664</v>
      </c>
      <c r="B2796" t="s">
        <v>14665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14662</v>
      </c>
      <c r="B2797" t="s">
        <v>14663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14658</v>
      </c>
      <c r="B2798" t="s">
        <v>14659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14589</v>
      </c>
      <c r="B2799" t="s">
        <v>14590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14527</v>
      </c>
      <c r="B2800" t="s">
        <v>14528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14460</v>
      </c>
      <c r="B2801" t="s">
        <v>14461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14452</v>
      </c>
      <c r="B2802" t="s">
        <v>14453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14448</v>
      </c>
      <c r="B2803" t="s">
        <v>14449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14424</v>
      </c>
      <c r="B2804" t="s">
        <v>14425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14420</v>
      </c>
      <c r="B2805" t="s">
        <v>14421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14405</v>
      </c>
      <c r="B2806" t="s">
        <v>14406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14393</v>
      </c>
      <c r="B2807" t="s">
        <v>14394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14384</v>
      </c>
      <c r="B2808" t="s">
        <v>14385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14380</v>
      </c>
      <c r="B2809" t="s">
        <v>14381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1659</v>
      </c>
      <c r="B2810" t="s">
        <v>1660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14354</v>
      </c>
      <c r="B2811" t="s">
        <v>14355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14335</v>
      </c>
      <c r="B2812" t="s">
        <v>14336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14326</v>
      </c>
      <c r="B2813" t="s">
        <v>14327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14314</v>
      </c>
      <c r="B2814" t="s">
        <v>14315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14293</v>
      </c>
      <c r="B2815" t="s">
        <v>14294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14285</v>
      </c>
      <c r="B2816" t="s">
        <v>14286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14272</v>
      </c>
      <c r="B2817" t="s">
        <v>14273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14204</v>
      </c>
      <c r="B2818" t="s">
        <v>14205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14198</v>
      </c>
      <c r="B2819" t="s">
        <v>14199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14176</v>
      </c>
      <c r="B2820" t="s">
        <v>14177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14127</v>
      </c>
      <c r="B2821" t="s">
        <v>14128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14122</v>
      </c>
      <c r="B2822" t="s">
        <v>14123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1900</v>
      </c>
      <c r="B2823" t="s">
        <v>1901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14092</v>
      </c>
      <c r="B2824" t="s">
        <v>14093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1880</v>
      </c>
      <c r="B2825" t="s">
        <v>1881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14071</v>
      </c>
      <c r="B2826" t="s">
        <v>14072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14051</v>
      </c>
      <c r="B2827" t="s">
        <v>14052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2322</v>
      </c>
      <c r="B2828" t="s">
        <v>2323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14020</v>
      </c>
      <c r="B2829" t="s">
        <v>14021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14012</v>
      </c>
      <c r="B2830" t="s">
        <v>14013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14010</v>
      </c>
      <c r="B2831" t="s">
        <v>14011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13961</v>
      </c>
      <c r="B2832" t="s">
        <v>13962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13955</v>
      </c>
      <c r="B2833" t="s">
        <v>13956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13942</v>
      </c>
      <c r="B2834" t="s">
        <v>13943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13939</v>
      </c>
      <c r="B2835" t="s">
        <v>3863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13919</v>
      </c>
      <c r="B2836" t="s">
        <v>13920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13911</v>
      </c>
      <c r="B2837" t="s">
        <v>13912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13893</v>
      </c>
      <c r="B2838" t="s">
        <v>13894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13842</v>
      </c>
      <c r="B2839" t="s">
        <v>13843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1836</v>
      </c>
      <c r="B2840" t="s">
        <v>1837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13751</v>
      </c>
      <c r="B2841" t="s">
        <v>13752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13712</v>
      </c>
      <c r="B2842" t="s">
        <v>13713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13706</v>
      </c>
      <c r="B2843" t="s">
        <v>13707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13657</v>
      </c>
      <c r="B2844" t="s">
        <v>13658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13646</v>
      </c>
      <c r="B2845" t="s">
        <v>13647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13632</v>
      </c>
      <c r="B2846" t="s">
        <v>13633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13606</v>
      </c>
      <c r="B2847" t="s">
        <v>13607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13581</v>
      </c>
      <c r="B2848" t="s">
        <v>13582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13574</v>
      </c>
      <c r="B2849" t="s">
        <v>13575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13572</v>
      </c>
      <c r="B2850" t="s">
        <v>13573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13564</v>
      </c>
      <c r="B2851" t="s">
        <v>13565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13546</v>
      </c>
      <c r="B2852" t="s">
        <v>13547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13486</v>
      </c>
      <c r="B2853" t="s">
        <v>13487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13460</v>
      </c>
      <c r="B2854" t="s">
        <v>13461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13456</v>
      </c>
      <c r="B2855" t="s">
        <v>13457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13441</v>
      </c>
      <c r="B2856" t="s">
        <v>13442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13435</v>
      </c>
      <c r="B2857" t="s">
        <v>13436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13431</v>
      </c>
      <c r="B2858" t="s">
        <v>13432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13429</v>
      </c>
      <c r="B2859" t="s">
        <v>13430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13390</v>
      </c>
      <c r="B2860" t="s">
        <v>13391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13348</v>
      </c>
      <c r="B2861" t="s">
        <v>13349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13323</v>
      </c>
      <c r="B2862" t="s">
        <v>7861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13309</v>
      </c>
      <c r="B2863" t="s">
        <v>13310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13267</v>
      </c>
      <c r="B2864" t="s">
        <v>13268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13263</v>
      </c>
      <c r="B2865" t="s">
        <v>13264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13238</v>
      </c>
      <c r="B2866" t="s">
        <v>13239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13224</v>
      </c>
      <c r="B2867" t="s">
        <v>13225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13206</v>
      </c>
      <c r="B2868" t="s">
        <v>13207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13202</v>
      </c>
      <c r="B2869" t="s">
        <v>13203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13174</v>
      </c>
      <c r="B2870" t="s">
        <v>13175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13172</v>
      </c>
      <c r="B2871" t="s">
        <v>13173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13153</v>
      </c>
      <c r="B2872" t="s">
        <v>13154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13149</v>
      </c>
      <c r="B2873" t="s">
        <v>13150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13100</v>
      </c>
      <c r="B2874" t="s">
        <v>13101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13094</v>
      </c>
      <c r="B2875" t="s">
        <v>13095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13086</v>
      </c>
      <c r="B2876" t="s">
        <v>13087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13068</v>
      </c>
      <c r="B2877" t="s">
        <v>13069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13036</v>
      </c>
      <c r="B2878" t="s">
        <v>13037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13010</v>
      </c>
      <c r="B2879" t="s">
        <v>13011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13008</v>
      </c>
      <c r="B2880" t="s">
        <v>13009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12994</v>
      </c>
      <c r="B2881" t="s">
        <v>12995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12980</v>
      </c>
      <c r="B2882" t="s">
        <v>12981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12912</v>
      </c>
      <c r="B2883" t="s">
        <v>12913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12884</v>
      </c>
      <c r="B2884" t="s">
        <v>12885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12774</v>
      </c>
      <c r="B2885" t="s">
        <v>12775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12730</v>
      </c>
      <c r="B2886" t="s">
        <v>12731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12711</v>
      </c>
      <c r="B2887" t="s">
        <v>8193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12695</v>
      </c>
      <c r="B2888" t="s">
        <v>12696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12661</v>
      </c>
      <c r="B2889" t="s">
        <v>12662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12621</v>
      </c>
      <c r="B2890" t="s">
        <v>12622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12613</v>
      </c>
      <c r="B2891" t="s">
        <v>12614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1988</v>
      </c>
      <c r="B2892" t="s">
        <v>1989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12581</v>
      </c>
      <c r="B2893" t="s">
        <v>12582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12575</v>
      </c>
      <c r="B2894" t="s">
        <v>12576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12525</v>
      </c>
      <c r="B2895" t="s">
        <v>12526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12485</v>
      </c>
      <c r="B2896" t="s">
        <v>12486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12469</v>
      </c>
      <c r="B2897" t="s">
        <v>12470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12422</v>
      </c>
      <c r="B2898" t="s">
        <v>12423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12412</v>
      </c>
      <c r="B2899" t="s">
        <v>12413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11990</v>
      </c>
      <c r="B2900" t="s">
        <v>948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11924</v>
      </c>
      <c r="B2901" t="s">
        <v>11925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11862</v>
      </c>
      <c r="B2902" t="s">
        <v>11863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11786</v>
      </c>
      <c r="B2903" t="s">
        <v>11787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11778</v>
      </c>
      <c r="B2904" t="s">
        <v>11779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11714</v>
      </c>
      <c r="B2905" t="s">
        <v>11715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11710</v>
      </c>
      <c r="B2906" t="s">
        <v>11711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11702</v>
      </c>
      <c r="B2907" t="s">
        <v>11703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11668</v>
      </c>
      <c r="B2908" t="s">
        <v>11669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11534</v>
      </c>
      <c r="B2909" t="s">
        <v>11535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11479</v>
      </c>
      <c r="B2910" t="s">
        <v>11480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11459</v>
      </c>
      <c r="B2911" t="s">
        <v>11460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11251</v>
      </c>
      <c r="B2912" t="s">
        <v>11252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11249</v>
      </c>
      <c r="B2913" t="s">
        <v>11250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11150</v>
      </c>
      <c r="B2914" t="s">
        <v>11151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11031</v>
      </c>
      <c r="B2915" t="s">
        <v>11032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11029</v>
      </c>
      <c r="B2916" t="s">
        <v>11030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10948</v>
      </c>
      <c r="B2917" t="s">
        <v>10949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10857</v>
      </c>
      <c r="B2918" t="s">
        <v>10858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10445</v>
      </c>
      <c r="B2919" t="s">
        <v>10446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10174</v>
      </c>
      <c r="B2920" t="s">
        <v>1089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10136</v>
      </c>
      <c r="B2921" t="s">
        <v>10137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10110</v>
      </c>
      <c r="B2922" t="s">
        <v>10111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9949</v>
      </c>
      <c r="B2923" t="s">
        <v>9950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9483</v>
      </c>
      <c r="B2924" t="s">
        <v>9484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9372</v>
      </c>
      <c r="B2925" t="s">
        <v>9373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9163</v>
      </c>
      <c r="B2926" t="s">
        <v>9164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9147</v>
      </c>
      <c r="B2927" t="s">
        <v>9148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8898</v>
      </c>
      <c r="B2928" t="s">
        <v>8899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15900</v>
      </c>
      <c r="B2929" t="s">
        <v>15901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15355</v>
      </c>
      <c r="B2930" t="s">
        <v>15356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15175</v>
      </c>
      <c r="B2931" t="s">
        <v>15176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15171</v>
      </c>
      <c r="B2932" t="s">
        <v>15172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15066</v>
      </c>
      <c r="B2933" t="s">
        <v>15067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2015</v>
      </c>
      <c r="B2934" t="s">
        <v>2016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14965</v>
      </c>
      <c r="B2935" t="s">
        <v>14966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14918</v>
      </c>
      <c r="B2936" t="s">
        <v>14919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14913</v>
      </c>
      <c r="B2937" t="s">
        <v>14914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14901</v>
      </c>
      <c r="B2938" t="s">
        <v>14902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14871</v>
      </c>
      <c r="B2939" t="s">
        <v>14872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14869</v>
      </c>
      <c r="B2940" t="s">
        <v>14870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14828</v>
      </c>
      <c r="B2941" t="s">
        <v>14829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14758</v>
      </c>
      <c r="B2942" t="s">
        <v>14759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14690</v>
      </c>
      <c r="B2943" t="s">
        <v>14691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14647</v>
      </c>
      <c r="B2944" t="s">
        <v>14648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14625</v>
      </c>
      <c r="B2945" t="s">
        <v>14626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14616</v>
      </c>
      <c r="B2946" t="s">
        <v>14617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14614</v>
      </c>
      <c r="B2947" t="s">
        <v>14615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14561</v>
      </c>
      <c r="B2948" t="s">
        <v>14562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14537</v>
      </c>
      <c r="B2949" t="s">
        <v>14538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14495</v>
      </c>
      <c r="B2950" t="s">
        <v>14496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14462</v>
      </c>
      <c r="B2951" t="s">
        <v>14463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14444</v>
      </c>
      <c r="B2952" t="s">
        <v>14445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14436</v>
      </c>
      <c r="B2953" t="s">
        <v>14437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14414</v>
      </c>
      <c r="B2954" t="s">
        <v>14415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14412</v>
      </c>
      <c r="B2955" t="s">
        <v>14413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14397</v>
      </c>
      <c r="B2956" t="s">
        <v>14398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14390</v>
      </c>
      <c r="B2957" t="s">
        <v>14391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14356</v>
      </c>
      <c r="B2958" t="s">
        <v>14357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14348</v>
      </c>
      <c r="B2959" t="s">
        <v>14349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14344</v>
      </c>
      <c r="B2960" t="s">
        <v>14345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14330</v>
      </c>
      <c r="B2961" t="s">
        <v>14331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14312</v>
      </c>
      <c r="B2962" t="s">
        <v>14313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14295</v>
      </c>
      <c r="B2963" t="s">
        <v>14296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14277</v>
      </c>
      <c r="B2964" t="s">
        <v>14278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2098</v>
      </c>
      <c r="B2965" t="s">
        <v>2099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14210</v>
      </c>
      <c r="B2966" t="s">
        <v>14211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14192</v>
      </c>
      <c r="B2967" t="s">
        <v>14193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14174</v>
      </c>
      <c r="B2968" t="s">
        <v>14175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14147</v>
      </c>
      <c r="B2969" t="s">
        <v>14148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14145</v>
      </c>
      <c r="B2970" t="s">
        <v>14146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14141</v>
      </c>
      <c r="B2971" t="s">
        <v>14142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14116</v>
      </c>
      <c r="B2972" t="s">
        <v>14117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14110</v>
      </c>
      <c r="B2973" t="s">
        <v>14111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14098</v>
      </c>
      <c r="B2974" t="s">
        <v>14099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14088</v>
      </c>
      <c r="B2975" t="s">
        <v>14089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14067</v>
      </c>
      <c r="B2976" t="s">
        <v>14068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14035</v>
      </c>
      <c r="B2977" t="s">
        <v>14036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14033</v>
      </c>
      <c r="B2978" t="s">
        <v>14034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14026</v>
      </c>
      <c r="B2979" t="s">
        <v>14027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14002</v>
      </c>
      <c r="B2980" t="s">
        <v>14003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13998</v>
      </c>
      <c r="B2981" t="s">
        <v>13999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13977</v>
      </c>
      <c r="B2982" t="s">
        <v>13978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13969</v>
      </c>
      <c r="B2983" t="s">
        <v>13970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13927</v>
      </c>
      <c r="B2984" t="s">
        <v>13928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13921</v>
      </c>
      <c r="B2985" t="s">
        <v>13922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13858</v>
      </c>
      <c r="B2986" t="s">
        <v>13859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13848</v>
      </c>
      <c r="B2987" t="s">
        <v>13849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13836</v>
      </c>
      <c r="B2988" t="s">
        <v>13837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13826</v>
      </c>
      <c r="B2989" t="s">
        <v>13827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13775</v>
      </c>
      <c r="B2990" t="s">
        <v>13776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13763</v>
      </c>
      <c r="B2991" t="s">
        <v>13764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13735</v>
      </c>
      <c r="B2992" t="s">
        <v>13736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13724</v>
      </c>
      <c r="B2993" t="s">
        <v>13725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13668</v>
      </c>
      <c r="B2994" t="s">
        <v>13669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13653</v>
      </c>
      <c r="B2995" t="s">
        <v>13654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13630</v>
      </c>
      <c r="B2996" t="s">
        <v>13631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13622</v>
      </c>
      <c r="B2997" t="s">
        <v>13623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13612</v>
      </c>
      <c r="B2998" t="s">
        <v>13613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13591</v>
      </c>
      <c r="B2999" t="s">
        <v>9958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13558</v>
      </c>
      <c r="B3000" t="s">
        <v>13559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13552</v>
      </c>
      <c r="B3001" t="s">
        <v>13553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13508</v>
      </c>
      <c r="B3002" t="s">
        <v>13509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13504</v>
      </c>
      <c r="B3003" t="s">
        <v>13505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13450</v>
      </c>
      <c r="B3004" t="s">
        <v>13451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13414</v>
      </c>
      <c r="B3005" t="s">
        <v>13415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13384</v>
      </c>
      <c r="B3006" t="s">
        <v>13385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13370</v>
      </c>
      <c r="B3007" t="s">
        <v>13371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13275</v>
      </c>
      <c r="B3008" t="s">
        <v>13276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13222</v>
      </c>
      <c r="B3009" t="s">
        <v>13223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13176</v>
      </c>
      <c r="B3010" t="s">
        <v>13177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13168</v>
      </c>
      <c r="B3011" t="s">
        <v>13169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13116</v>
      </c>
      <c r="B3012" t="s">
        <v>13117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13106</v>
      </c>
      <c r="B3013" t="s">
        <v>13107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13102</v>
      </c>
      <c r="B3014" t="s">
        <v>13103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13096</v>
      </c>
      <c r="B3015" t="s">
        <v>13097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13092</v>
      </c>
      <c r="B3016" t="s">
        <v>13093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13090</v>
      </c>
      <c r="B3017" t="s">
        <v>13091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13084</v>
      </c>
      <c r="B3018" t="s">
        <v>13085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13048</v>
      </c>
      <c r="B3019" t="s">
        <v>13049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13006</v>
      </c>
      <c r="B3020" t="s">
        <v>13007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12975</v>
      </c>
      <c r="B3021" t="s">
        <v>12976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12924</v>
      </c>
      <c r="B3022" t="s">
        <v>12925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12860</v>
      </c>
      <c r="B3023" t="s">
        <v>12861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12836</v>
      </c>
      <c r="B3024" t="s">
        <v>12837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12834</v>
      </c>
      <c r="B3025" t="s">
        <v>12835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12828</v>
      </c>
      <c r="B3026" t="s">
        <v>12829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12806</v>
      </c>
      <c r="B3027" t="s">
        <v>12807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12792</v>
      </c>
      <c r="B3028" t="s">
        <v>12793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12756</v>
      </c>
      <c r="B3029" t="s">
        <v>12757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12689</v>
      </c>
      <c r="B3030" t="s">
        <v>12690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12688</v>
      </c>
      <c r="B3031" t="s">
        <v>11418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12678</v>
      </c>
      <c r="B3032" t="s">
        <v>12679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12657</v>
      </c>
      <c r="B3033" t="s">
        <v>12658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12623</v>
      </c>
      <c r="B3034" t="s">
        <v>12624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12577</v>
      </c>
      <c r="B3035" t="s">
        <v>12578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12551</v>
      </c>
      <c r="B3036" t="s">
        <v>12552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12531</v>
      </c>
      <c r="B3037" t="s">
        <v>12532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12373</v>
      </c>
      <c r="B3038" t="s">
        <v>12374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12343</v>
      </c>
      <c r="B3039" t="s">
        <v>12344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12309</v>
      </c>
      <c r="B3040" t="s">
        <v>12310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12221</v>
      </c>
      <c r="B3041" t="s">
        <v>12222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12158</v>
      </c>
      <c r="B3042" t="s">
        <v>7056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12156</v>
      </c>
      <c r="B3043" t="s">
        <v>12157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12132</v>
      </c>
      <c r="B3044" t="s">
        <v>12133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12109</v>
      </c>
      <c r="B3045" t="s">
        <v>12110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12089</v>
      </c>
      <c r="B3046" t="s">
        <v>12090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12055</v>
      </c>
      <c r="B3047" t="s">
        <v>12056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12054</v>
      </c>
      <c r="B3048" t="s">
        <v>10911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12036</v>
      </c>
      <c r="B3049" t="s">
        <v>12037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11995</v>
      </c>
      <c r="B3050" t="s">
        <v>11996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11991</v>
      </c>
      <c r="B3051" t="s">
        <v>11992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11954</v>
      </c>
      <c r="B3052" t="s">
        <v>11955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11944</v>
      </c>
      <c r="B3053" t="s">
        <v>11945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11938</v>
      </c>
      <c r="B3054" t="s">
        <v>11939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11882</v>
      </c>
      <c r="B3055" t="s">
        <v>11883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11830</v>
      </c>
      <c r="B3056" t="s">
        <v>11831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11798</v>
      </c>
      <c r="B3057" t="s">
        <v>11799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11766</v>
      </c>
      <c r="B3058" t="s">
        <v>11767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11754</v>
      </c>
      <c r="B3059" t="s">
        <v>11755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11752</v>
      </c>
      <c r="B3060" t="s">
        <v>11753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11621</v>
      </c>
      <c r="B3061" t="s">
        <v>11622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11550</v>
      </c>
      <c r="B3062" t="s">
        <v>11551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11544</v>
      </c>
      <c r="B3063" t="s">
        <v>11545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11536</v>
      </c>
      <c r="B3064" t="s">
        <v>11537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11433</v>
      </c>
      <c r="B3065" t="s">
        <v>11434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11229</v>
      </c>
      <c r="B3066" t="s">
        <v>11230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11162</v>
      </c>
      <c r="B3067" t="s">
        <v>11163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11136</v>
      </c>
      <c r="B3068" t="s">
        <v>11137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11091</v>
      </c>
      <c r="B3069" t="s">
        <v>11092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11027</v>
      </c>
      <c r="B3070" t="s">
        <v>11028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10992</v>
      </c>
      <c r="B3071" t="s">
        <v>10993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10950</v>
      </c>
      <c r="B3072" t="s">
        <v>10951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10917</v>
      </c>
      <c r="B3073" t="s">
        <v>10918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10910</v>
      </c>
      <c r="B3074" t="s">
        <v>10911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10908</v>
      </c>
      <c r="B3075" t="s">
        <v>10909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10902</v>
      </c>
      <c r="B3076" t="s">
        <v>10903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10851</v>
      </c>
      <c r="B3077" t="s">
        <v>10852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10688</v>
      </c>
      <c r="B3078" t="s">
        <v>10689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10676</v>
      </c>
      <c r="B3079" t="s">
        <v>10677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10641</v>
      </c>
      <c r="B3080" t="s">
        <v>10642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10502</v>
      </c>
      <c r="B3081" t="s">
        <v>4712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10384</v>
      </c>
      <c r="B3082" t="s">
        <v>10385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10382</v>
      </c>
      <c r="B3083" t="s">
        <v>10383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10302</v>
      </c>
      <c r="B3084" t="s">
        <v>10303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10168</v>
      </c>
      <c r="B3085" t="s">
        <v>10169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9983</v>
      </c>
      <c r="B3086" t="s">
        <v>9984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9979</v>
      </c>
      <c r="B3087" t="s">
        <v>9980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9977</v>
      </c>
      <c r="B3088" t="s">
        <v>9978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9871</v>
      </c>
      <c r="B3089" t="s">
        <v>9872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9861</v>
      </c>
      <c r="B3090" t="s">
        <v>9862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9750</v>
      </c>
      <c r="B3091" t="s">
        <v>9751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9654</v>
      </c>
      <c r="B3092" t="s">
        <v>9655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9625</v>
      </c>
      <c r="B3093" t="s">
        <v>9626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9595</v>
      </c>
      <c r="B3094" t="s">
        <v>9596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9527</v>
      </c>
      <c r="B3095" t="s">
        <v>9528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9444</v>
      </c>
      <c r="B3096" t="s">
        <v>9445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9004</v>
      </c>
      <c r="B3097" t="s">
        <v>9005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8893</v>
      </c>
      <c r="B3098" t="s">
        <v>8894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8823</v>
      </c>
      <c r="B3099" t="s">
        <v>8824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8804</v>
      </c>
      <c r="B3100" t="s">
        <v>8805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8802</v>
      </c>
      <c r="B3101" t="s">
        <v>8803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8761</v>
      </c>
      <c r="B3102" t="s">
        <v>8762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8652</v>
      </c>
      <c r="B3103" t="s">
        <v>8653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15598</v>
      </c>
      <c r="B3104" t="s">
        <v>15599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15146</v>
      </c>
      <c r="B3105" t="s">
        <v>15147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15141</v>
      </c>
      <c r="B3106" t="s">
        <v>15142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15045</v>
      </c>
      <c r="B3107" t="s">
        <v>15046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14629</v>
      </c>
      <c r="B3108" t="s">
        <v>14630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14627</v>
      </c>
      <c r="B3109" t="s">
        <v>14628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14575</v>
      </c>
      <c r="B3110" t="s">
        <v>14576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14521</v>
      </c>
      <c r="B3111" t="s">
        <v>14522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14515</v>
      </c>
      <c r="B3112" t="s">
        <v>14516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14499</v>
      </c>
      <c r="B3113" t="s">
        <v>14500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14484</v>
      </c>
      <c r="B3114" t="s">
        <v>14485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14374</v>
      </c>
      <c r="B3115" t="s">
        <v>14375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14372</v>
      </c>
      <c r="B3116" t="s">
        <v>14373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14370</v>
      </c>
      <c r="B3117" t="s">
        <v>14371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14366</v>
      </c>
      <c r="B3118" t="s">
        <v>14367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14340</v>
      </c>
      <c r="B3119" t="s">
        <v>14341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14328</v>
      </c>
      <c r="B3120" t="s">
        <v>14329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14322</v>
      </c>
      <c r="B3121" t="s">
        <v>14323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14318</v>
      </c>
      <c r="B3122" t="s">
        <v>14319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14310</v>
      </c>
      <c r="B3123" t="s">
        <v>14311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14281</v>
      </c>
      <c r="B3124" t="s">
        <v>14282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14276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14266</v>
      </c>
      <c r="B3126" t="s">
        <v>14267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2124</v>
      </c>
      <c r="B3127" t="s">
        <v>2125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14196</v>
      </c>
      <c r="B3128" t="s">
        <v>14197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14190</v>
      </c>
      <c r="B3129" t="s">
        <v>14191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14180</v>
      </c>
      <c r="B3130" t="s">
        <v>14181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14104</v>
      </c>
      <c r="B3131" t="s">
        <v>14105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14065</v>
      </c>
      <c r="B3132" t="s">
        <v>14066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14055</v>
      </c>
      <c r="B3133" t="s">
        <v>14056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14047</v>
      </c>
      <c r="B3134" t="s">
        <v>14048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14041</v>
      </c>
      <c r="B3135" t="s">
        <v>14042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14037</v>
      </c>
      <c r="B3136" t="s">
        <v>14038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13951</v>
      </c>
      <c r="B3137" t="s">
        <v>13952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13933</v>
      </c>
      <c r="B3138" t="s">
        <v>13934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13929</v>
      </c>
      <c r="B3139" t="s">
        <v>13930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13923</v>
      </c>
      <c r="B3140" t="s">
        <v>13924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13903</v>
      </c>
      <c r="B3141" t="s">
        <v>13904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13891</v>
      </c>
      <c r="B3142" t="s">
        <v>13892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13887</v>
      </c>
      <c r="B3143" t="s">
        <v>13888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13885</v>
      </c>
      <c r="B3144" t="s">
        <v>13886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13876</v>
      </c>
      <c r="B3145" t="s">
        <v>13877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1610</v>
      </c>
      <c r="B3146" t="s">
        <v>1611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13816</v>
      </c>
      <c r="B3147" t="s">
        <v>13817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13797</v>
      </c>
      <c r="B3148" t="s">
        <v>13798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13789</v>
      </c>
      <c r="B3149" t="s">
        <v>13790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13765</v>
      </c>
      <c r="B3150" t="s">
        <v>13766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13741</v>
      </c>
      <c r="B3151" t="s">
        <v>13742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13720</v>
      </c>
      <c r="B3152" t="s">
        <v>13721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13718</v>
      </c>
      <c r="B3153" t="s">
        <v>13719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13688</v>
      </c>
      <c r="B3154" t="s">
        <v>13689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13686</v>
      </c>
      <c r="B3155" t="s">
        <v>13687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13680</v>
      </c>
      <c r="B3156" t="s">
        <v>13681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13666</v>
      </c>
      <c r="B3157" t="s">
        <v>13667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13664</v>
      </c>
      <c r="B3158" t="s">
        <v>13665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13638</v>
      </c>
      <c r="B3159" t="s">
        <v>13639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13624</v>
      </c>
      <c r="B3160" t="s">
        <v>13625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13550</v>
      </c>
      <c r="B3161" t="s">
        <v>13551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13538</v>
      </c>
      <c r="B3162" t="s">
        <v>13539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13528</v>
      </c>
      <c r="B3163" t="s">
        <v>13529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13524</v>
      </c>
      <c r="B3164" t="s">
        <v>13525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13518</v>
      </c>
      <c r="B3165" t="s">
        <v>13519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13516</v>
      </c>
      <c r="B3166" t="s">
        <v>13517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13492</v>
      </c>
      <c r="B3167" t="s">
        <v>13493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13484</v>
      </c>
      <c r="B3168" t="s">
        <v>13485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13482</v>
      </c>
      <c r="B3169" t="s">
        <v>13483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13464</v>
      </c>
      <c r="B3170" t="s">
        <v>13465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13454</v>
      </c>
      <c r="B3171" t="s">
        <v>13455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13447</v>
      </c>
      <c r="B3172" t="s">
        <v>13448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13439</v>
      </c>
      <c r="B3173" t="s">
        <v>13440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13419</v>
      </c>
      <c r="B3174" t="s">
        <v>13420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13406</v>
      </c>
      <c r="B3175" t="s">
        <v>13407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13380</v>
      </c>
      <c r="B3176" t="s">
        <v>13381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13374</v>
      </c>
      <c r="B3177" t="s">
        <v>13375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13372</v>
      </c>
      <c r="B3178" t="s">
        <v>13373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13352</v>
      </c>
      <c r="B3179" t="s">
        <v>13353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13336</v>
      </c>
      <c r="B3180" t="s">
        <v>13337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13317</v>
      </c>
      <c r="B3181" t="s">
        <v>13318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13305</v>
      </c>
      <c r="B3182" t="s">
        <v>13306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13279</v>
      </c>
      <c r="B3183" t="s">
        <v>13280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13242</v>
      </c>
      <c r="B3184" t="s">
        <v>13243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13232</v>
      </c>
      <c r="B3185" t="s">
        <v>13233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13210</v>
      </c>
      <c r="B3186" t="s">
        <v>13211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13194</v>
      </c>
      <c r="B3187" t="s">
        <v>13195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13190</v>
      </c>
      <c r="B3188" t="s">
        <v>13191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13155</v>
      </c>
      <c r="B3189" t="s">
        <v>13156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13130</v>
      </c>
      <c r="B3190" t="s">
        <v>3820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13114</v>
      </c>
      <c r="B3191" t="s">
        <v>13115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13098</v>
      </c>
      <c r="B3192" t="s">
        <v>13099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13050</v>
      </c>
      <c r="B3193" t="s">
        <v>13051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12990</v>
      </c>
      <c r="B3194" t="s">
        <v>12991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12986</v>
      </c>
      <c r="B3195" t="s">
        <v>12987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12982</v>
      </c>
      <c r="B3196" t="s">
        <v>12983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12930</v>
      </c>
      <c r="B3197" t="s">
        <v>12931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12914</v>
      </c>
      <c r="B3198" t="s">
        <v>12915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12906</v>
      </c>
      <c r="B3199" t="s">
        <v>12907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12900</v>
      </c>
      <c r="B3200" t="s">
        <v>12901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12874</v>
      </c>
      <c r="B3201" t="s">
        <v>12875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12870</v>
      </c>
      <c r="B3202" t="s">
        <v>12871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12864</v>
      </c>
      <c r="B3203" t="s">
        <v>12865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12820</v>
      </c>
      <c r="B3204" t="s">
        <v>12821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12788</v>
      </c>
      <c r="B3205" t="s">
        <v>12789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12776</v>
      </c>
      <c r="B3206" t="s">
        <v>12777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12762</v>
      </c>
      <c r="B3207" t="s">
        <v>12763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12752</v>
      </c>
      <c r="B3208" t="s">
        <v>12753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2019</v>
      </c>
      <c r="B3209" t="s">
        <v>2020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12728</v>
      </c>
      <c r="B3210" t="s">
        <v>12729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12726</v>
      </c>
      <c r="B3211" t="s">
        <v>12727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12716</v>
      </c>
      <c r="B3212" t="s">
        <v>12717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12649</v>
      </c>
      <c r="B3213" t="s">
        <v>12650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12615</v>
      </c>
      <c r="B3214" t="s">
        <v>12616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12585</v>
      </c>
      <c r="B3215" t="s">
        <v>12586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12547</v>
      </c>
      <c r="B3216" t="s">
        <v>12548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12491</v>
      </c>
      <c r="B3217" t="s">
        <v>12492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12424</v>
      </c>
      <c r="B3218" t="s">
        <v>12425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12397</v>
      </c>
      <c r="B3219" t="s">
        <v>12398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12335</v>
      </c>
      <c r="B3220" t="s">
        <v>12336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12295</v>
      </c>
      <c r="B3221" t="s">
        <v>12296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12279</v>
      </c>
      <c r="B3222" t="s">
        <v>12280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12273</v>
      </c>
      <c r="B3223" t="s">
        <v>12274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12271</v>
      </c>
      <c r="B3224" t="s">
        <v>12272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12229</v>
      </c>
      <c r="B3225" t="s">
        <v>12230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12215</v>
      </c>
      <c r="B3226" t="s">
        <v>12216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12189</v>
      </c>
      <c r="B3227" t="s">
        <v>12190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12138</v>
      </c>
      <c r="B3228" t="s">
        <v>12139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12069</v>
      </c>
      <c r="B3229" t="s">
        <v>12070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12067</v>
      </c>
      <c r="B3230" t="s">
        <v>12068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12061</v>
      </c>
      <c r="B3231" t="s">
        <v>12062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12015</v>
      </c>
      <c r="B3232" t="s">
        <v>12016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12001</v>
      </c>
      <c r="B3233" t="s">
        <v>12002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11999</v>
      </c>
      <c r="B3234" t="s">
        <v>12000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11993</v>
      </c>
      <c r="B3235" t="s">
        <v>11994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11952</v>
      </c>
      <c r="B3236" t="s">
        <v>11953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11886</v>
      </c>
      <c r="B3237" t="s">
        <v>11887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11872</v>
      </c>
      <c r="B3238" t="s">
        <v>11873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11870</v>
      </c>
      <c r="B3239" t="s">
        <v>11871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11854</v>
      </c>
      <c r="B3240" t="s">
        <v>11855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11850</v>
      </c>
      <c r="B3241" t="s">
        <v>11851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11784</v>
      </c>
      <c r="B3242" t="s">
        <v>11785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11716</v>
      </c>
      <c r="B3243" t="s">
        <v>11717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11672</v>
      </c>
      <c r="B3244" t="s">
        <v>11673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11670</v>
      </c>
      <c r="B3245" t="s">
        <v>11671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11634</v>
      </c>
      <c r="B3246" t="s">
        <v>11635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11598</v>
      </c>
      <c r="B3247" t="s">
        <v>1718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11562</v>
      </c>
      <c r="B3248" t="s">
        <v>11563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11449</v>
      </c>
      <c r="B3249" t="s">
        <v>11450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11447</v>
      </c>
      <c r="B3250" t="s">
        <v>11448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11423</v>
      </c>
      <c r="B3251" t="s">
        <v>11424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11421</v>
      </c>
      <c r="B3252" t="s">
        <v>11422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11400</v>
      </c>
      <c r="B3253" t="s">
        <v>11401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11330</v>
      </c>
      <c r="B3254" t="s">
        <v>11331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11328</v>
      </c>
      <c r="B3255" t="s">
        <v>11329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11287</v>
      </c>
      <c r="B3256" t="s">
        <v>11288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11273</v>
      </c>
      <c r="B3257" t="s">
        <v>11274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11271</v>
      </c>
      <c r="B3258" t="s">
        <v>11272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11239</v>
      </c>
      <c r="B3259" t="s">
        <v>11240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11215</v>
      </c>
      <c r="B3260" t="s">
        <v>11216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11189</v>
      </c>
      <c r="B3261" t="s">
        <v>11190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11185</v>
      </c>
      <c r="B3262" t="s">
        <v>11186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11016</v>
      </c>
      <c r="B3263" t="s">
        <v>11017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11014</v>
      </c>
      <c r="B3264" t="s">
        <v>11015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10758</v>
      </c>
      <c r="B3265" t="s">
        <v>10759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10754</v>
      </c>
      <c r="B3266" t="s">
        <v>10755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10738</v>
      </c>
      <c r="B3267" t="s">
        <v>10739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10732</v>
      </c>
      <c r="B3268" t="s">
        <v>10733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10717</v>
      </c>
      <c r="B3269" t="s">
        <v>10718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10674</v>
      </c>
      <c r="B3270" t="s">
        <v>10675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10649</v>
      </c>
      <c r="B3271" t="s">
        <v>6748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10645</v>
      </c>
      <c r="B3272" t="s">
        <v>10646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10588</v>
      </c>
      <c r="B3273" t="s">
        <v>10589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10564</v>
      </c>
      <c r="B3274" t="s">
        <v>10565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10451</v>
      </c>
      <c r="B3275" t="s">
        <v>10452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10413</v>
      </c>
      <c r="B3276" t="s">
        <v>10414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10356</v>
      </c>
      <c r="B3277" t="s">
        <v>10357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10310</v>
      </c>
      <c r="B3278" t="s">
        <v>10311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10224</v>
      </c>
      <c r="B3279" t="s">
        <v>10225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10214</v>
      </c>
      <c r="B3280" t="s">
        <v>10215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10144</v>
      </c>
      <c r="B3281" t="s">
        <v>10145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10120</v>
      </c>
      <c r="B3282" t="s">
        <v>10121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10060</v>
      </c>
      <c r="B3283" t="s">
        <v>10061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10003</v>
      </c>
      <c r="B3284" t="s">
        <v>10004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9933</v>
      </c>
      <c r="B3285" t="s">
        <v>9934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9901</v>
      </c>
      <c r="B3286" t="s">
        <v>9902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9895</v>
      </c>
      <c r="B3287" t="s">
        <v>9896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9879</v>
      </c>
      <c r="B3288" t="s">
        <v>9880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9732</v>
      </c>
      <c r="B3289" t="s">
        <v>9733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9713</v>
      </c>
      <c r="B3290" t="s">
        <v>9714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9701</v>
      </c>
      <c r="B3291" t="s">
        <v>9702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9668</v>
      </c>
      <c r="B3292" t="s">
        <v>9669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9565</v>
      </c>
      <c r="B3293" t="s">
        <v>9566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9354</v>
      </c>
      <c r="B3294" t="s">
        <v>9355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9188</v>
      </c>
      <c r="B3295" t="s">
        <v>9189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8967</v>
      </c>
      <c r="B3296" t="s">
        <v>8968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8885</v>
      </c>
      <c r="B3297" t="s">
        <v>8886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8708</v>
      </c>
      <c r="B3298" t="s">
        <v>8709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8706</v>
      </c>
      <c r="B3299" t="s">
        <v>8707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8642</v>
      </c>
      <c r="B3300" t="s">
        <v>8643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14748</v>
      </c>
      <c r="B3301" t="s">
        <v>14749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14741</v>
      </c>
      <c r="B3302" t="s">
        <v>14742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14550</v>
      </c>
      <c r="B3303" t="s">
        <v>14551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14525</v>
      </c>
      <c r="B3304" t="s">
        <v>14526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14378</v>
      </c>
      <c r="B3305" t="s">
        <v>14379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14358</v>
      </c>
      <c r="B3306" t="s">
        <v>14359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14342</v>
      </c>
      <c r="B3307" t="s">
        <v>14343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14291</v>
      </c>
      <c r="B3308" t="s">
        <v>14292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14262</v>
      </c>
      <c r="B3309" t="s">
        <v>14263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14214</v>
      </c>
      <c r="B3310" t="s">
        <v>14215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14212</v>
      </c>
      <c r="B3311" t="s">
        <v>14213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14206</v>
      </c>
      <c r="B3312" t="s">
        <v>14207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14157</v>
      </c>
      <c r="B3313" t="s">
        <v>14158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14139</v>
      </c>
      <c r="B3314" t="s">
        <v>14140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14114</v>
      </c>
      <c r="B3315" t="s">
        <v>14115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14077</v>
      </c>
      <c r="B3316" t="s">
        <v>14078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14075</v>
      </c>
      <c r="B3317" t="s">
        <v>14076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14059</v>
      </c>
      <c r="B3318" t="s">
        <v>14060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14028</v>
      </c>
      <c r="B3319" t="s">
        <v>14017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14022</v>
      </c>
      <c r="B3320" t="s">
        <v>14023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14006</v>
      </c>
      <c r="B3321" t="s">
        <v>14007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14004</v>
      </c>
      <c r="B3322" t="s">
        <v>14005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13996</v>
      </c>
      <c r="B3323" t="s">
        <v>13997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13992</v>
      </c>
      <c r="B3324" t="s">
        <v>13993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13965</v>
      </c>
      <c r="B3325" t="s">
        <v>13966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13944</v>
      </c>
      <c r="B3326" t="s">
        <v>13945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13925</v>
      </c>
      <c r="B3327" t="s">
        <v>13926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13899</v>
      </c>
      <c r="B3328" t="s">
        <v>13900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13882</v>
      </c>
      <c r="B3329" t="s">
        <v>13883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13866</v>
      </c>
      <c r="B3330" t="s">
        <v>13867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13840</v>
      </c>
      <c r="B3331" t="s">
        <v>13841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13830</v>
      </c>
      <c r="B3332" t="s">
        <v>13831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13824</v>
      </c>
      <c r="B3333" t="s">
        <v>13825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13803</v>
      </c>
      <c r="B3334" t="s">
        <v>13804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13779</v>
      </c>
      <c r="B3335" t="s">
        <v>13780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13771</v>
      </c>
      <c r="B3336" t="s">
        <v>13772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13714</v>
      </c>
      <c r="B3337" t="s">
        <v>13715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13704</v>
      </c>
      <c r="B3338" t="s">
        <v>13705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13696</v>
      </c>
      <c r="B3339" t="s">
        <v>13697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13692</v>
      </c>
      <c r="B3340" t="s">
        <v>13693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13682</v>
      </c>
      <c r="B3341" t="s">
        <v>13683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13674</v>
      </c>
      <c r="B3342" t="s">
        <v>13675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13662</v>
      </c>
      <c r="B3343" t="s">
        <v>13663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13648</v>
      </c>
      <c r="B3344" t="s">
        <v>440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13636</v>
      </c>
      <c r="B3345" t="s">
        <v>13637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13620</v>
      </c>
      <c r="B3346" t="s">
        <v>13621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13579</v>
      </c>
      <c r="B3347" t="s">
        <v>13580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13578</v>
      </c>
      <c r="B3348" t="s">
        <v>8719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13570</v>
      </c>
      <c r="B3349" t="s">
        <v>13571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13562</v>
      </c>
      <c r="B3350" t="s">
        <v>13563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13554</v>
      </c>
      <c r="B3351" t="s">
        <v>13555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13498</v>
      </c>
      <c r="B3352" t="s">
        <v>13499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13496</v>
      </c>
      <c r="B3353" t="s">
        <v>13497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13488</v>
      </c>
      <c r="B3354" t="s">
        <v>13489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13478</v>
      </c>
      <c r="B3355" t="s">
        <v>13479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13445</v>
      </c>
      <c r="B3356" t="s">
        <v>13446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13437</v>
      </c>
      <c r="B3357" t="s">
        <v>13438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13423</v>
      </c>
      <c r="B3358" t="s">
        <v>13424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13410</v>
      </c>
      <c r="B3359" t="s">
        <v>13411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13402</v>
      </c>
      <c r="B3360" t="s">
        <v>13403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13400</v>
      </c>
      <c r="B3361" t="s">
        <v>13401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13386</v>
      </c>
      <c r="B3362" t="s">
        <v>13387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13364</v>
      </c>
      <c r="B3363" t="s">
        <v>13365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13330</v>
      </c>
      <c r="B3364" t="s">
        <v>13331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13328</v>
      </c>
      <c r="B3365" t="s">
        <v>13329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13326</v>
      </c>
      <c r="B3366" t="s">
        <v>13327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13324</v>
      </c>
      <c r="B3367" t="s">
        <v>13325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13315</v>
      </c>
      <c r="B3368" t="s">
        <v>13316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13313</v>
      </c>
      <c r="B3369" t="s">
        <v>13314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13260</v>
      </c>
      <c r="B3370" t="s">
        <v>13187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13245</v>
      </c>
      <c r="B3371" t="s">
        <v>13246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13240</v>
      </c>
      <c r="B3372" t="s">
        <v>13241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13226</v>
      </c>
      <c r="B3373" t="s">
        <v>13227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13216</v>
      </c>
      <c r="B3374" t="s">
        <v>13217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13208</v>
      </c>
      <c r="B3375" t="s">
        <v>13209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13198</v>
      </c>
      <c r="B3376" t="s">
        <v>13199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13178</v>
      </c>
      <c r="B3377" t="s">
        <v>13179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13159</v>
      </c>
      <c r="B3378" t="s">
        <v>13160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13143</v>
      </c>
      <c r="B3379" t="s">
        <v>13144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13133</v>
      </c>
      <c r="B3380" t="s">
        <v>13134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13128</v>
      </c>
      <c r="B3381" t="s">
        <v>13129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13126</v>
      </c>
      <c r="B3382" t="s">
        <v>13127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13112</v>
      </c>
      <c r="B3383" t="s">
        <v>13113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13078</v>
      </c>
      <c r="B3384" t="s">
        <v>13079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13076</v>
      </c>
      <c r="B3385" t="s">
        <v>13077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13074</v>
      </c>
      <c r="B3386" t="s">
        <v>13075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13046</v>
      </c>
      <c r="B3387" t="s">
        <v>13047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13030</v>
      </c>
      <c r="B3388" t="s">
        <v>13031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13018</v>
      </c>
      <c r="B3389" t="s">
        <v>13019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13004</v>
      </c>
      <c r="B3390" t="s">
        <v>13005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12984</v>
      </c>
      <c r="B3391" t="s">
        <v>12985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12977</v>
      </c>
      <c r="B3392" t="s">
        <v>12978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12967</v>
      </c>
      <c r="B3393" t="s">
        <v>12968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12946</v>
      </c>
      <c r="B3394" t="s">
        <v>12947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12934</v>
      </c>
      <c r="B3395" t="s">
        <v>12935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12920</v>
      </c>
      <c r="B3396" t="s">
        <v>12921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12918</v>
      </c>
      <c r="B3397" t="s">
        <v>12919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12896</v>
      </c>
      <c r="B3398" t="s">
        <v>12897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12844</v>
      </c>
      <c r="B3399" t="s">
        <v>12845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12842</v>
      </c>
      <c r="B3400" t="s">
        <v>12843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12816</v>
      </c>
      <c r="B3401" t="s">
        <v>12817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12780</v>
      </c>
      <c r="B3402" t="s">
        <v>12781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12768</v>
      </c>
      <c r="B3403" t="s">
        <v>12769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12736</v>
      </c>
      <c r="B3404" t="s">
        <v>12737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12734</v>
      </c>
      <c r="B3405" t="s">
        <v>12735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12724</v>
      </c>
      <c r="B3406" t="s">
        <v>12725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12722</v>
      </c>
      <c r="B3407" t="s">
        <v>12723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12709</v>
      </c>
      <c r="B3408" t="s">
        <v>12710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2320</v>
      </c>
      <c r="B3409" t="s">
        <v>2321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12697</v>
      </c>
      <c r="B3410" t="s">
        <v>12698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12693</v>
      </c>
      <c r="B3411" t="s">
        <v>12694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12676</v>
      </c>
      <c r="B3412" t="s">
        <v>12677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12672</v>
      </c>
      <c r="B3413" t="s">
        <v>12673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12665</v>
      </c>
      <c r="B3414" t="s">
        <v>2038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12659</v>
      </c>
      <c r="B3415" t="s">
        <v>12660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12635</v>
      </c>
      <c r="B3416" t="s">
        <v>12636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12625</v>
      </c>
      <c r="B3417" t="s">
        <v>12626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12619</v>
      </c>
      <c r="B3418" t="s">
        <v>12620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12609</v>
      </c>
      <c r="B3419" t="s">
        <v>12610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12607</v>
      </c>
      <c r="B3420" t="s">
        <v>12608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1957</v>
      </c>
      <c r="B3421" t="s">
        <v>1958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12593</v>
      </c>
      <c r="B3422" t="s">
        <v>12594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12589</v>
      </c>
      <c r="B3423" t="s">
        <v>12590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12579</v>
      </c>
      <c r="B3424" t="s">
        <v>12580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12573</v>
      </c>
      <c r="B3425" t="s">
        <v>12574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12569</v>
      </c>
      <c r="B3426" t="s">
        <v>12570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12563</v>
      </c>
      <c r="B3427" t="s">
        <v>12564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12555</v>
      </c>
      <c r="B3428" t="s">
        <v>12556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12507</v>
      </c>
      <c r="B3429" t="s">
        <v>12508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12483</v>
      </c>
      <c r="B3430" t="s">
        <v>12484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12479</v>
      </c>
      <c r="B3431" t="s">
        <v>12480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12477</v>
      </c>
      <c r="B3432" t="s">
        <v>12478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12473</v>
      </c>
      <c r="B3433" t="s">
        <v>12474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12451</v>
      </c>
      <c r="B3434" t="s">
        <v>12452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12445</v>
      </c>
      <c r="B3435" t="s">
        <v>12446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12443</v>
      </c>
      <c r="B3436" t="s">
        <v>12444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12435</v>
      </c>
      <c r="B3437" t="s">
        <v>12436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12405</v>
      </c>
      <c r="B3438" t="s">
        <v>5059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12391</v>
      </c>
      <c r="B3439" t="s">
        <v>12392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12381</v>
      </c>
      <c r="B3440" t="s">
        <v>12382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12375</v>
      </c>
      <c r="B3441" t="s">
        <v>12376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12351</v>
      </c>
      <c r="B3442" t="s">
        <v>12352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12321</v>
      </c>
      <c r="B3443" t="s">
        <v>12322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12315</v>
      </c>
      <c r="B3444" t="s">
        <v>12316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12287</v>
      </c>
      <c r="B3445" t="s">
        <v>12288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12277</v>
      </c>
      <c r="B3446" t="s">
        <v>12278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12263</v>
      </c>
      <c r="B3447" t="s">
        <v>12264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12257</v>
      </c>
      <c r="B3448" t="s">
        <v>12258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12255</v>
      </c>
      <c r="B3449" t="s">
        <v>12256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12239</v>
      </c>
      <c r="B3450" t="s">
        <v>12240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12185</v>
      </c>
      <c r="B3451" t="s">
        <v>12186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12177</v>
      </c>
      <c r="B3452" t="s">
        <v>12178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12175</v>
      </c>
      <c r="B3453" t="s">
        <v>12176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12146</v>
      </c>
      <c r="B3454" t="s">
        <v>12147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12122</v>
      </c>
      <c r="B3455" t="s">
        <v>12123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12103</v>
      </c>
      <c r="B3456" t="s">
        <v>12104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12077</v>
      </c>
      <c r="B3457" t="s">
        <v>12078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12057</v>
      </c>
      <c r="B3458" t="s">
        <v>244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12050</v>
      </c>
      <c r="B3459" t="s">
        <v>12051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12044</v>
      </c>
      <c r="B3460" t="s">
        <v>12045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12032</v>
      </c>
      <c r="B3461" t="s">
        <v>12033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12024</v>
      </c>
      <c r="B3462" t="s">
        <v>12025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12022</v>
      </c>
      <c r="B3463" t="s">
        <v>12023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11984</v>
      </c>
      <c r="B3464" t="s">
        <v>11985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11978</v>
      </c>
      <c r="B3465" t="s">
        <v>11979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11976</v>
      </c>
      <c r="B3466" t="s">
        <v>11977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11966</v>
      </c>
      <c r="B3467" t="s">
        <v>11967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11960</v>
      </c>
      <c r="B3468" t="s">
        <v>11961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11948</v>
      </c>
      <c r="B3469" t="s">
        <v>11949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11930</v>
      </c>
      <c r="B3470" t="s">
        <v>11931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11912</v>
      </c>
      <c r="B3471" t="s">
        <v>11913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11911</v>
      </c>
      <c r="B3472" t="s">
        <v>8744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11899</v>
      </c>
      <c r="B3473" t="s">
        <v>11900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11894</v>
      </c>
      <c r="B3474" t="s">
        <v>9876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11888</v>
      </c>
      <c r="B3475" t="s">
        <v>11889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11884</v>
      </c>
      <c r="B3476" t="s">
        <v>11885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11858</v>
      </c>
      <c r="B3477" t="s">
        <v>11859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11846</v>
      </c>
      <c r="B3478" t="s">
        <v>11847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11792</v>
      </c>
      <c r="B3479" t="s">
        <v>11793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11790</v>
      </c>
      <c r="B3480" t="s">
        <v>11791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11782</v>
      </c>
      <c r="B3481" t="s">
        <v>11783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11728</v>
      </c>
      <c r="B3482" t="s">
        <v>11729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11686</v>
      </c>
      <c r="B3483" t="s">
        <v>11687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11625</v>
      </c>
      <c r="B3484" t="s">
        <v>11626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11572</v>
      </c>
      <c r="B3485" t="s">
        <v>11573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11560</v>
      </c>
      <c r="B3486" t="s">
        <v>11561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11548</v>
      </c>
      <c r="B3487" t="s">
        <v>11549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11538</v>
      </c>
      <c r="B3488" t="s">
        <v>11539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11507</v>
      </c>
      <c r="B3489" t="s">
        <v>11508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11505</v>
      </c>
      <c r="B3490" t="s">
        <v>11506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11499</v>
      </c>
      <c r="B3491" t="s">
        <v>11500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11493</v>
      </c>
      <c r="B3492" t="s">
        <v>11494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11471</v>
      </c>
      <c r="B3493" t="s">
        <v>11472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11467</v>
      </c>
      <c r="B3494" t="s">
        <v>11468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11463</v>
      </c>
      <c r="B3495" t="s">
        <v>11464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11439</v>
      </c>
      <c r="B3496" t="s">
        <v>11440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11435</v>
      </c>
      <c r="B3497" t="s">
        <v>11436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11431</v>
      </c>
      <c r="B3498" t="s">
        <v>11432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11404</v>
      </c>
      <c r="B3499" t="s">
        <v>11405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11382</v>
      </c>
      <c r="B3500" t="s">
        <v>11383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11346</v>
      </c>
      <c r="B3501" t="s">
        <v>11347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11318</v>
      </c>
      <c r="B3502" t="s">
        <v>11319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11302</v>
      </c>
      <c r="B3503" t="s">
        <v>11303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11289</v>
      </c>
      <c r="B3504" t="s">
        <v>5724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11269</v>
      </c>
      <c r="B3505" t="s">
        <v>11270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11255</v>
      </c>
      <c r="B3506" t="s">
        <v>11256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11191</v>
      </c>
      <c r="B3507" t="s">
        <v>11192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11181</v>
      </c>
      <c r="B3508" t="s">
        <v>11182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11148</v>
      </c>
      <c r="B3509" t="s">
        <v>11149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11104</v>
      </c>
      <c r="B3510" t="s">
        <v>11105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11083</v>
      </c>
      <c r="B3511" t="s">
        <v>11084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11052</v>
      </c>
      <c r="B3512" t="s">
        <v>11053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11022</v>
      </c>
      <c r="B3513" t="s">
        <v>11023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10994</v>
      </c>
      <c r="B3514" t="s">
        <v>10995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10988</v>
      </c>
      <c r="B3515" t="s">
        <v>10989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10974</v>
      </c>
      <c r="B3516" t="s">
        <v>10975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10960</v>
      </c>
      <c r="B3517" t="s">
        <v>10961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10958</v>
      </c>
      <c r="B3518" t="s">
        <v>10959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10876</v>
      </c>
      <c r="B3519" t="s">
        <v>10877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10874</v>
      </c>
      <c r="B3520" t="s">
        <v>10875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10849</v>
      </c>
      <c r="B3521" t="s">
        <v>10850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10847</v>
      </c>
      <c r="B3522" t="s">
        <v>10848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10843</v>
      </c>
      <c r="B3523" t="s">
        <v>10844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10837</v>
      </c>
      <c r="B3524" t="s">
        <v>10838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10819</v>
      </c>
      <c r="B3525" t="s">
        <v>10820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10811</v>
      </c>
      <c r="B3526" t="s">
        <v>10812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10736</v>
      </c>
      <c r="B3527" t="s">
        <v>10737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10702</v>
      </c>
      <c r="B3528" t="s">
        <v>10703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10690</v>
      </c>
      <c r="B3529" t="s">
        <v>10691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10682</v>
      </c>
      <c r="B3530" t="s">
        <v>10683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10658</v>
      </c>
      <c r="B3531" t="s">
        <v>10659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10656</v>
      </c>
      <c r="B3532" t="s">
        <v>10657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10639</v>
      </c>
      <c r="B3533" t="s">
        <v>10640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10600</v>
      </c>
      <c r="B3534" t="s">
        <v>10601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10562</v>
      </c>
      <c r="B3535" t="s">
        <v>10563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10560</v>
      </c>
      <c r="B3536" t="s">
        <v>10561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10471</v>
      </c>
      <c r="B3537" t="s">
        <v>10472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10441</v>
      </c>
      <c r="B3538" t="s">
        <v>10442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10411</v>
      </c>
      <c r="B3539" t="s">
        <v>10412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10395</v>
      </c>
      <c r="B3540" t="s">
        <v>10396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10393</v>
      </c>
      <c r="B3541" t="s">
        <v>10394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10372</v>
      </c>
      <c r="B3542" t="s">
        <v>10373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10195</v>
      </c>
      <c r="B3543" t="s">
        <v>10196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10134</v>
      </c>
      <c r="B3544" t="s">
        <v>10135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10049</v>
      </c>
      <c r="B3545" t="s">
        <v>10050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10031</v>
      </c>
      <c r="B3546" t="s">
        <v>10032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9919</v>
      </c>
      <c r="B3547" t="s">
        <v>9920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9846</v>
      </c>
      <c r="B3548" t="s">
        <v>9847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9807</v>
      </c>
      <c r="B3549" t="s">
        <v>7575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9785</v>
      </c>
      <c r="B3550" t="s">
        <v>9786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9781</v>
      </c>
      <c r="B3551" t="s">
        <v>9782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9768</v>
      </c>
      <c r="B3552" t="s">
        <v>9769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9744</v>
      </c>
      <c r="B3553" t="s">
        <v>9745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9716</v>
      </c>
      <c r="B3554" t="s">
        <v>9717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9666</v>
      </c>
      <c r="B3555" t="s">
        <v>9667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9662</v>
      </c>
      <c r="B3556" t="s">
        <v>9663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9605</v>
      </c>
      <c r="B3557" t="s">
        <v>9606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9563</v>
      </c>
      <c r="B3558" t="s">
        <v>9564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9553</v>
      </c>
      <c r="B3559" t="s">
        <v>9554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9477</v>
      </c>
      <c r="B3560" t="s">
        <v>9478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9446</v>
      </c>
      <c r="B3561" t="s">
        <v>9447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9428</v>
      </c>
      <c r="B3562" t="s">
        <v>9429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9213</v>
      </c>
      <c r="B3563" t="s">
        <v>9214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9180</v>
      </c>
      <c r="B3564" t="s">
        <v>9181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9155</v>
      </c>
      <c r="B3565" t="s">
        <v>9156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8935</v>
      </c>
      <c r="B3566" t="s">
        <v>8936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8926</v>
      </c>
      <c r="B3567" t="s">
        <v>8927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8865</v>
      </c>
      <c r="B3568" t="s">
        <v>8866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8818</v>
      </c>
      <c r="B3569" t="s">
        <v>3863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8759</v>
      </c>
      <c r="B3570" t="s">
        <v>8760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8686</v>
      </c>
      <c r="B3571" t="s">
        <v>8687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14606</v>
      </c>
      <c r="B3572" t="s">
        <v>2809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14541</v>
      </c>
      <c r="B3573" t="s">
        <v>14542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14410</v>
      </c>
      <c r="B3574" t="s">
        <v>14411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14320</v>
      </c>
      <c r="B3575" t="s">
        <v>14321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14236</v>
      </c>
      <c r="B3576" t="s">
        <v>14237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14218</v>
      </c>
      <c r="B3577" t="s">
        <v>14219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14133</v>
      </c>
      <c r="B3578" t="s">
        <v>14134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14100</v>
      </c>
      <c r="B3579" t="s">
        <v>14101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14043</v>
      </c>
      <c r="B3580" t="s">
        <v>14044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14024</v>
      </c>
      <c r="B3581" t="s">
        <v>14025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13987</v>
      </c>
      <c r="B3582" t="s">
        <v>13988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13940</v>
      </c>
      <c r="B3583" t="s">
        <v>13941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13905</v>
      </c>
      <c r="B3584" t="s">
        <v>13906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13874</v>
      </c>
      <c r="B3585" t="s">
        <v>13875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13872</v>
      </c>
      <c r="B3586" t="s">
        <v>13873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13860</v>
      </c>
      <c r="B3587" t="s">
        <v>13861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13838</v>
      </c>
      <c r="B3588" t="s">
        <v>13839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13834</v>
      </c>
      <c r="B3589" t="s">
        <v>13835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13822</v>
      </c>
      <c r="B3590" t="s">
        <v>13823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13818</v>
      </c>
      <c r="B3591" t="s">
        <v>13819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13814</v>
      </c>
      <c r="B3592" t="s">
        <v>13815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13801</v>
      </c>
      <c r="B3593" t="s">
        <v>13802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13793</v>
      </c>
      <c r="B3594" t="s">
        <v>13794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13773</v>
      </c>
      <c r="B3595" t="s">
        <v>13774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13769</v>
      </c>
      <c r="B3596" t="s">
        <v>13770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13755</v>
      </c>
      <c r="B3597" t="s">
        <v>13756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13739</v>
      </c>
      <c r="B3598" t="s">
        <v>13740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13729</v>
      </c>
      <c r="B3599" t="s">
        <v>13730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13722</v>
      </c>
      <c r="B3600" t="s">
        <v>13723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13716</v>
      </c>
      <c r="B3601" t="s">
        <v>13717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13684</v>
      </c>
      <c r="B3602" t="s">
        <v>13685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13676</v>
      </c>
      <c r="B3603" t="s">
        <v>13677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13660</v>
      </c>
      <c r="B3604" t="s">
        <v>13661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13651</v>
      </c>
      <c r="B3605" t="s">
        <v>13652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13618</v>
      </c>
      <c r="B3606" t="s">
        <v>13619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13598</v>
      </c>
      <c r="B3607" t="s">
        <v>13599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13587</v>
      </c>
      <c r="B3608" t="s">
        <v>13588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13576</v>
      </c>
      <c r="B3609" t="s">
        <v>13577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13568</v>
      </c>
      <c r="B3610" t="s">
        <v>13569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13566</v>
      </c>
      <c r="B3611" t="s">
        <v>13567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13542</v>
      </c>
      <c r="B3612" t="s">
        <v>13543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13532</v>
      </c>
      <c r="B3613" t="s">
        <v>13533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13494</v>
      </c>
      <c r="B3614" t="s">
        <v>13495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13474</v>
      </c>
      <c r="B3615" t="s">
        <v>13475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13466</v>
      </c>
      <c r="B3616" t="s">
        <v>13467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13458</v>
      </c>
      <c r="B3617" t="s">
        <v>13459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13433</v>
      </c>
      <c r="B3618" t="s">
        <v>13434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13416</v>
      </c>
      <c r="B3619" t="s">
        <v>13417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13412</v>
      </c>
      <c r="B3620" t="s">
        <v>13413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13398</v>
      </c>
      <c r="B3621" t="s">
        <v>13399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13382</v>
      </c>
      <c r="B3622" t="s">
        <v>13383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13368</v>
      </c>
      <c r="B3623" t="s">
        <v>13369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13360</v>
      </c>
      <c r="B3624" t="s">
        <v>13361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13358</v>
      </c>
      <c r="B3625" t="s">
        <v>13359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13346</v>
      </c>
      <c r="B3626" t="s">
        <v>13347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13342</v>
      </c>
      <c r="B3627" t="s">
        <v>13343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13321</v>
      </c>
      <c r="B3628" t="s">
        <v>13322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13307</v>
      </c>
      <c r="B3629" t="s">
        <v>13308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13303</v>
      </c>
      <c r="B3630" t="s">
        <v>13304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13299</v>
      </c>
      <c r="B3631" t="s">
        <v>13300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13283</v>
      </c>
      <c r="B3632" t="s">
        <v>13284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13271</v>
      </c>
      <c r="B3633" t="s">
        <v>13272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13269</v>
      </c>
      <c r="B3634" t="s">
        <v>13270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13265</v>
      </c>
      <c r="B3635" t="s">
        <v>13266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13261</v>
      </c>
      <c r="B3636" t="s">
        <v>13262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13236</v>
      </c>
      <c r="B3637" t="s">
        <v>13237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13220</v>
      </c>
      <c r="B3638" t="s">
        <v>13221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13204</v>
      </c>
      <c r="B3639" t="s">
        <v>13205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13196</v>
      </c>
      <c r="B3640" t="s">
        <v>13197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13192</v>
      </c>
      <c r="B3641" t="s">
        <v>13193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13180</v>
      </c>
      <c r="B3642" t="s">
        <v>13181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13164</v>
      </c>
      <c r="B3643" t="s">
        <v>13165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13161</v>
      </c>
      <c r="B3644" t="s">
        <v>13162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13157</v>
      </c>
      <c r="B3645" t="s">
        <v>13158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13147</v>
      </c>
      <c r="B3646" t="s">
        <v>13148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13145</v>
      </c>
      <c r="B3647" t="s">
        <v>13146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13139</v>
      </c>
      <c r="B3648" t="s">
        <v>13140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13131</v>
      </c>
      <c r="B3649" t="s">
        <v>13132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13124</v>
      </c>
      <c r="B3650" t="s">
        <v>13125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13122</v>
      </c>
      <c r="B3651" t="s">
        <v>13123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13118</v>
      </c>
      <c r="B3652" t="s">
        <v>13119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13080</v>
      </c>
      <c r="B3653" t="s">
        <v>13081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13072</v>
      </c>
      <c r="B3654" t="s">
        <v>13073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13066</v>
      </c>
      <c r="B3655" t="s">
        <v>13067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13062</v>
      </c>
      <c r="B3656" t="s">
        <v>13063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13054</v>
      </c>
      <c r="B3657" t="s">
        <v>13055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13052</v>
      </c>
      <c r="B3658" t="s">
        <v>13053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13034</v>
      </c>
      <c r="B3659" t="s">
        <v>13035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13026</v>
      </c>
      <c r="B3660" t="s">
        <v>13027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13016</v>
      </c>
      <c r="B3661" t="s">
        <v>13017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13000</v>
      </c>
      <c r="B3662" t="s">
        <v>13001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12996</v>
      </c>
      <c r="B3663" t="s">
        <v>12997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12966</v>
      </c>
      <c r="B3664" t="s">
        <v>1044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12964</v>
      </c>
      <c r="B3665" t="s">
        <v>12965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12950</v>
      </c>
      <c r="B3666" t="s">
        <v>12951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12944</v>
      </c>
      <c r="B3667" t="s">
        <v>12945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12940</v>
      </c>
      <c r="B3668" t="s">
        <v>12941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12932</v>
      </c>
      <c r="B3669" t="s">
        <v>12933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12928</v>
      </c>
      <c r="B3670" t="s">
        <v>12929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12902</v>
      </c>
      <c r="B3671" t="s">
        <v>12903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12892</v>
      </c>
      <c r="B3672" t="s">
        <v>12893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12890</v>
      </c>
      <c r="B3673" t="s">
        <v>12891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12862</v>
      </c>
      <c r="B3674" t="s">
        <v>12863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12852</v>
      </c>
      <c r="B3675" t="s">
        <v>12853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12814</v>
      </c>
      <c r="B3676" t="s">
        <v>12815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12810</v>
      </c>
      <c r="B3677" t="s">
        <v>12811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12802</v>
      </c>
      <c r="B3678" t="s">
        <v>12803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12790</v>
      </c>
      <c r="B3679" t="s">
        <v>12791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12786</v>
      </c>
      <c r="B3680" t="s">
        <v>12787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12772</v>
      </c>
      <c r="B3681" t="s">
        <v>12773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12766</v>
      </c>
      <c r="B3682" t="s">
        <v>12767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12758</v>
      </c>
      <c r="B3683" t="s">
        <v>12759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12744</v>
      </c>
      <c r="B3684" t="s">
        <v>12745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12742</v>
      </c>
      <c r="B3685" t="s">
        <v>12743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12738</v>
      </c>
      <c r="B3686" t="s">
        <v>12739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12714</v>
      </c>
      <c r="B3687" t="s">
        <v>12715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12668</v>
      </c>
      <c r="B3688" t="s">
        <v>12669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12605</v>
      </c>
      <c r="B3689" t="s">
        <v>12606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12595</v>
      </c>
      <c r="B3690" t="s">
        <v>12596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12553</v>
      </c>
      <c r="B3691" t="s">
        <v>12554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12545</v>
      </c>
      <c r="B3692" t="s">
        <v>12546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12527</v>
      </c>
      <c r="B3693" t="s">
        <v>12528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12521</v>
      </c>
      <c r="B3694" t="s">
        <v>12522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12513</v>
      </c>
      <c r="B3695" t="s">
        <v>12514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12505</v>
      </c>
      <c r="B3696" t="s">
        <v>12506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12481</v>
      </c>
      <c r="B3697" t="s">
        <v>12482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12465</v>
      </c>
      <c r="B3698" t="s">
        <v>12466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12461</v>
      </c>
      <c r="B3699" t="s">
        <v>12462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12457</v>
      </c>
      <c r="B3700" t="s">
        <v>12458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12453</v>
      </c>
      <c r="B3701" t="s">
        <v>12454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12449</v>
      </c>
      <c r="B3702" t="s">
        <v>12450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12441</v>
      </c>
      <c r="B3703" t="s">
        <v>12442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12418</v>
      </c>
      <c r="B3704" t="s">
        <v>12419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12416</v>
      </c>
      <c r="B3705" t="s">
        <v>12417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12414</v>
      </c>
      <c r="B3706" t="s">
        <v>12415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12401</v>
      </c>
      <c r="B3707" t="s">
        <v>12402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12395</v>
      </c>
      <c r="B3708" t="s">
        <v>12396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12393</v>
      </c>
      <c r="B3709" t="s">
        <v>12394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12377</v>
      </c>
      <c r="B3710" t="s">
        <v>12378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12367</v>
      </c>
      <c r="B3711" t="s">
        <v>12368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12337</v>
      </c>
      <c r="B3712" t="s">
        <v>12338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12313</v>
      </c>
      <c r="B3713" t="s">
        <v>12314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12303</v>
      </c>
      <c r="B3714" t="s">
        <v>12304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12275</v>
      </c>
      <c r="B3715" t="s">
        <v>12276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12247</v>
      </c>
      <c r="B3716" t="s">
        <v>12248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12241</v>
      </c>
      <c r="B3717" t="s">
        <v>12242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12235</v>
      </c>
      <c r="B3718" t="s">
        <v>12236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12217</v>
      </c>
      <c r="B3719" t="s">
        <v>12218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12201</v>
      </c>
      <c r="B3720" t="s">
        <v>12202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12199</v>
      </c>
      <c r="B3721" t="s">
        <v>12200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12187</v>
      </c>
      <c r="B3722" t="s">
        <v>12188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12179</v>
      </c>
      <c r="B3723" t="s">
        <v>12180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12171</v>
      </c>
      <c r="B3724" t="s">
        <v>12172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12169</v>
      </c>
      <c r="B3725" t="s">
        <v>12170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12154</v>
      </c>
      <c r="B3726" t="s">
        <v>12155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12152</v>
      </c>
      <c r="B3727" t="s">
        <v>12153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12144</v>
      </c>
      <c r="B3728" t="s">
        <v>12145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12134</v>
      </c>
      <c r="B3729" t="s">
        <v>12135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12124</v>
      </c>
      <c r="B3730" t="s">
        <v>12125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12120</v>
      </c>
      <c r="B3731" t="s">
        <v>12121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12116</v>
      </c>
      <c r="B3732" t="s">
        <v>12117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12112</v>
      </c>
      <c r="B3733" t="s">
        <v>12113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12105</v>
      </c>
      <c r="B3734" t="s">
        <v>12106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12083</v>
      </c>
      <c r="B3735" t="s">
        <v>12084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12081</v>
      </c>
      <c r="B3736" t="s">
        <v>12082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12079</v>
      </c>
      <c r="B3737" t="s">
        <v>12080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12058</v>
      </c>
      <c r="B3738" t="s">
        <v>12059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12052</v>
      </c>
      <c r="B3739" t="s">
        <v>12053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12048</v>
      </c>
      <c r="B3740" t="s">
        <v>12049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12034</v>
      </c>
      <c r="B3741" t="s">
        <v>12035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12026</v>
      </c>
      <c r="B3742" t="s">
        <v>12027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12017</v>
      </c>
      <c r="B3743" t="s">
        <v>12018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12011</v>
      </c>
      <c r="B3744" t="s">
        <v>12012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12007</v>
      </c>
      <c r="B3745" t="s">
        <v>12008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11970</v>
      </c>
      <c r="B3746" t="s">
        <v>11971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11968</v>
      </c>
      <c r="B3747" t="s">
        <v>11969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11962</v>
      </c>
      <c r="B3748" t="s">
        <v>11963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11958</v>
      </c>
      <c r="B3749" t="s">
        <v>11959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11950</v>
      </c>
      <c r="B3750" t="s">
        <v>11951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11936</v>
      </c>
      <c r="B3751" t="s">
        <v>11937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11926</v>
      </c>
      <c r="B3752" t="s">
        <v>11927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11922</v>
      </c>
      <c r="B3753" t="s">
        <v>11923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11918</v>
      </c>
      <c r="B3754" t="s">
        <v>11919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11916</v>
      </c>
      <c r="B3755" t="s">
        <v>11917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11892</v>
      </c>
      <c r="B3756" t="s">
        <v>11893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11864</v>
      </c>
      <c r="B3757" t="s">
        <v>11865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11856</v>
      </c>
      <c r="B3758" t="s">
        <v>11857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11842</v>
      </c>
      <c r="B3759" t="s">
        <v>11843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11828</v>
      </c>
      <c r="B3760" t="s">
        <v>11829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11826</v>
      </c>
      <c r="B3761" t="s">
        <v>11827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11814</v>
      </c>
      <c r="B3762" t="s">
        <v>11815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11802</v>
      </c>
      <c r="B3763" t="s">
        <v>11803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11800</v>
      </c>
      <c r="B3764" t="s">
        <v>11801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11788</v>
      </c>
      <c r="B3765" t="s">
        <v>11789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11780</v>
      </c>
      <c r="B3766" t="s">
        <v>11781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11776</v>
      </c>
      <c r="B3767" t="s">
        <v>11777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11746</v>
      </c>
      <c r="B3768" t="s">
        <v>11747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11744</v>
      </c>
      <c r="B3769" t="s">
        <v>11745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11742</v>
      </c>
      <c r="B3770" t="s">
        <v>11743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11740</v>
      </c>
      <c r="B3771" t="s">
        <v>11741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11732</v>
      </c>
      <c r="B3772" t="s">
        <v>11733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11724</v>
      </c>
      <c r="B3773" t="s">
        <v>11725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11722</v>
      </c>
      <c r="B3774" t="s">
        <v>11723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11696</v>
      </c>
      <c r="B3775" t="s">
        <v>11697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11690</v>
      </c>
      <c r="B3776" t="s">
        <v>11691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11680</v>
      </c>
      <c r="B3777" t="s">
        <v>11681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11666</v>
      </c>
      <c r="B3778" t="s">
        <v>11667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11661</v>
      </c>
      <c r="B3779" t="s">
        <v>11662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11657</v>
      </c>
      <c r="B3780" t="s">
        <v>11658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11647</v>
      </c>
      <c r="B3781" t="s">
        <v>11648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11640</v>
      </c>
      <c r="B3782" t="s">
        <v>11641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11636</v>
      </c>
      <c r="B3783" t="s">
        <v>11637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11627</v>
      </c>
      <c r="B3784" t="s">
        <v>11628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11607</v>
      </c>
      <c r="B3785" t="s">
        <v>11608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11594</v>
      </c>
      <c r="B3786" t="s">
        <v>11595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11574</v>
      </c>
      <c r="B3787" t="s">
        <v>11575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2193</v>
      </c>
      <c r="B3788" t="s">
        <v>2194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11556</v>
      </c>
      <c r="B3789" t="s">
        <v>11557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11514</v>
      </c>
      <c r="B3790" t="s">
        <v>11515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11503</v>
      </c>
      <c r="B3791" t="s">
        <v>11504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11491</v>
      </c>
      <c r="B3792" t="s">
        <v>11492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11487</v>
      </c>
      <c r="B3793" t="s">
        <v>11488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11477</v>
      </c>
      <c r="B3794" t="s">
        <v>11478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11469</v>
      </c>
      <c r="B3795" t="s">
        <v>11470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11461</v>
      </c>
      <c r="B3796" t="s">
        <v>11462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11443</v>
      </c>
      <c r="B3797" t="s">
        <v>11444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11429</v>
      </c>
      <c r="B3798" t="s">
        <v>11430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11390</v>
      </c>
      <c r="B3799" t="s">
        <v>11391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11384</v>
      </c>
      <c r="B3800" t="s">
        <v>11385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11370</v>
      </c>
      <c r="B3801" t="s">
        <v>11371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11368</v>
      </c>
      <c r="B3802" t="s">
        <v>11369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11360</v>
      </c>
      <c r="B3803" t="s">
        <v>11361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11356</v>
      </c>
      <c r="B3804" t="s">
        <v>11357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11352</v>
      </c>
      <c r="B3805" t="s">
        <v>11353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11342</v>
      </c>
      <c r="B3806" t="s">
        <v>11343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11338</v>
      </c>
      <c r="B3807" t="s">
        <v>11339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11336</v>
      </c>
      <c r="B3808" t="s">
        <v>11337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11314</v>
      </c>
      <c r="B3809" t="s">
        <v>11315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11300</v>
      </c>
      <c r="B3810" t="s">
        <v>11301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11296</v>
      </c>
      <c r="B3811" t="s">
        <v>11297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11285</v>
      </c>
      <c r="B3812" t="s">
        <v>11286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11247</v>
      </c>
      <c r="B3813" t="s">
        <v>11248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11241</v>
      </c>
      <c r="B3814" t="s">
        <v>11242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11213</v>
      </c>
      <c r="B3815" t="s">
        <v>11214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11205</v>
      </c>
      <c r="B3816" t="s">
        <v>11206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11183</v>
      </c>
      <c r="B3817" t="s">
        <v>11184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11112</v>
      </c>
      <c r="B3818" t="s">
        <v>11113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11108</v>
      </c>
      <c r="B3819" t="s">
        <v>11109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11075</v>
      </c>
      <c r="B3820" t="s">
        <v>11076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11069</v>
      </c>
      <c r="B3821" t="s">
        <v>11070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11065</v>
      </c>
      <c r="B3822" t="s">
        <v>11066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11055</v>
      </c>
      <c r="B3823" t="s">
        <v>11056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11042</v>
      </c>
      <c r="B3824" t="s">
        <v>11043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11033</v>
      </c>
      <c r="B3825" t="s">
        <v>11034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11020</v>
      </c>
      <c r="B3826" t="s">
        <v>11021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11004</v>
      </c>
      <c r="B3827" t="s">
        <v>11005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10939</v>
      </c>
      <c r="B3828" t="s">
        <v>10940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10923</v>
      </c>
      <c r="B3829" t="s">
        <v>10924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10921</v>
      </c>
      <c r="B3830" t="s">
        <v>10922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10894</v>
      </c>
      <c r="B3831" t="s">
        <v>10895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10886</v>
      </c>
      <c r="B3832" t="s">
        <v>10887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10882</v>
      </c>
      <c r="B3833" t="s">
        <v>10883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10878</v>
      </c>
      <c r="B3834" t="s">
        <v>10879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10841</v>
      </c>
      <c r="B3835" t="s">
        <v>10842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10829</v>
      </c>
      <c r="B3836" t="s">
        <v>10830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10805</v>
      </c>
      <c r="B3837" t="s">
        <v>10806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10793</v>
      </c>
      <c r="B3838" t="s">
        <v>10794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10787</v>
      </c>
      <c r="B3839" t="s">
        <v>10788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10783</v>
      </c>
      <c r="B3840" t="s">
        <v>10784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10760</v>
      </c>
      <c r="B3841" t="s">
        <v>10761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10756</v>
      </c>
      <c r="B3842" t="s">
        <v>10757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10752</v>
      </c>
      <c r="B3843" t="s">
        <v>10753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10706</v>
      </c>
      <c r="B3844" t="s">
        <v>539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10692</v>
      </c>
      <c r="B3845" t="s">
        <v>10693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10684</v>
      </c>
      <c r="B3846" t="s">
        <v>10685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10643</v>
      </c>
      <c r="B3847" t="s">
        <v>10644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10634</v>
      </c>
      <c r="B3848" t="s">
        <v>10635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10632</v>
      </c>
      <c r="B3849" t="s">
        <v>10633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10624</v>
      </c>
      <c r="B3850" t="s">
        <v>10625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10622</v>
      </c>
      <c r="B3851" t="s">
        <v>10623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10616</v>
      </c>
      <c r="B3852" t="s">
        <v>10617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10576</v>
      </c>
      <c r="B3853" t="s">
        <v>10577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10574</v>
      </c>
      <c r="B3854" t="s">
        <v>10575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10556</v>
      </c>
      <c r="B3855" t="s">
        <v>10557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10532</v>
      </c>
      <c r="B3856" t="s">
        <v>10533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10496</v>
      </c>
      <c r="B3857" t="s">
        <v>10497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10488</v>
      </c>
      <c r="B3858" t="s">
        <v>10489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10480</v>
      </c>
      <c r="B3859" t="s">
        <v>10481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10457</v>
      </c>
      <c r="B3860" t="s">
        <v>10458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1568</v>
      </c>
      <c r="B3861" t="s">
        <v>1569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10380</v>
      </c>
      <c r="B3862" t="s">
        <v>10381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10368</v>
      </c>
      <c r="B3863" t="s">
        <v>10369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10360</v>
      </c>
      <c r="B3864" t="s">
        <v>10361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10348</v>
      </c>
      <c r="B3865" t="s">
        <v>10349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10344</v>
      </c>
      <c r="B3866" t="s">
        <v>10345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10342</v>
      </c>
      <c r="B3867" t="s">
        <v>10343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10338</v>
      </c>
      <c r="B3868" t="s">
        <v>10339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10336</v>
      </c>
      <c r="B3869" t="s">
        <v>10337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10320</v>
      </c>
      <c r="B3870" t="s">
        <v>10321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10286</v>
      </c>
      <c r="B3871" t="s">
        <v>10287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10234</v>
      </c>
      <c r="B3872" t="s">
        <v>10235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10220</v>
      </c>
      <c r="B3873" t="s">
        <v>10221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10191</v>
      </c>
      <c r="B3874" t="s">
        <v>10192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10183</v>
      </c>
      <c r="B3875" t="s">
        <v>10184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10179</v>
      </c>
      <c r="B3876" t="s">
        <v>10180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10170</v>
      </c>
      <c r="B3877" t="s">
        <v>10171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10142</v>
      </c>
      <c r="B3878" t="s">
        <v>10143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10094</v>
      </c>
      <c r="B3879" t="s">
        <v>10095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10025</v>
      </c>
      <c r="B3880" t="s">
        <v>10026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9989</v>
      </c>
      <c r="B3881" t="s">
        <v>9990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9973</v>
      </c>
      <c r="B3882" t="s">
        <v>9974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9915</v>
      </c>
      <c r="B3883" t="s">
        <v>9916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9911</v>
      </c>
      <c r="B3884" t="s">
        <v>9912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9909</v>
      </c>
      <c r="B3885" t="s">
        <v>9910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4272</v>
      </c>
      <c r="B3886" t="s">
        <v>4273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9818</v>
      </c>
      <c r="B3887" t="s">
        <v>9819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9783</v>
      </c>
      <c r="B3888" t="s">
        <v>9784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9762</v>
      </c>
      <c r="B3889" t="s">
        <v>9763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9734</v>
      </c>
      <c r="B3890" t="s">
        <v>9735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9643</v>
      </c>
      <c r="B3891" t="s">
        <v>9644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9641</v>
      </c>
      <c r="B3892" t="s">
        <v>9642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9623</v>
      </c>
      <c r="B3893" t="s">
        <v>9624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9470</v>
      </c>
      <c r="B3894" t="s">
        <v>9471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9396</v>
      </c>
      <c r="B3895" t="s">
        <v>9397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9376</v>
      </c>
      <c r="B3896" t="s">
        <v>9377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9374</v>
      </c>
      <c r="B3897" t="s">
        <v>9375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9267</v>
      </c>
      <c r="B3898" t="s">
        <v>9268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9229</v>
      </c>
      <c r="B3899" t="s">
        <v>9230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9219</v>
      </c>
      <c r="B3900" t="s">
        <v>9220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9184</v>
      </c>
      <c r="B3901" t="s">
        <v>9185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9178</v>
      </c>
      <c r="B3902" t="s">
        <v>9179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9129</v>
      </c>
      <c r="B3903" t="s">
        <v>9130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9107</v>
      </c>
      <c r="B3904" t="s">
        <v>9108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9093</v>
      </c>
      <c r="B3905" t="s">
        <v>9094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9042</v>
      </c>
      <c r="B3906" t="s">
        <v>9043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8980</v>
      </c>
      <c r="B3907" t="s">
        <v>8981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8933</v>
      </c>
      <c r="B3908" t="s">
        <v>8934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8904</v>
      </c>
      <c r="B3909" t="s">
        <v>8905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8835</v>
      </c>
      <c r="B3910" t="s">
        <v>8836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8716</v>
      </c>
      <c r="B3911" t="s">
        <v>8717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8712</v>
      </c>
      <c r="B3912" t="s">
        <v>8713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8658</v>
      </c>
      <c r="B3913" t="s">
        <v>8659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8656</v>
      </c>
      <c r="B3914" t="s">
        <v>8657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8650</v>
      </c>
      <c r="B3915" t="s">
        <v>8651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13981</v>
      </c>
      <c r="B3916" t="s">
        <v>13982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13832</v>
      </c>
      <c r="B3917" t="s">
        <v>13833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13828</v>
      </c>
      <c r="B3918" t="s">
        <v>13829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13795</v>
      </c>
      <c r="B3919" t="s">
        <v>13796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13791</v>
      </c>
      <c r="B3920" t="s">
        <v>13792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13759</v>
      </c>
      <c r="B3921" t="s">
        <v>13760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13753</v>
      </c>
      <c r="B3922" t="s">
        <v>13754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13702</v>
      </c>
      <c r="B3923" t="s">
        <v>13703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13655</v>
      </c>
      <c r="B3924" t="s">
        <v>13656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13649</v>
      </c>
      <c r="B3925" t="s">
        <v>13650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13628</v>
      </c>
      <c r="B3926" t="s">
        <v>13629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13585</v>
      </c>
      <c r="B3927" t="s">
        <v>13586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13560</v>
      </c>
      <c r="B3928" t="s">
        <v>13561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13548</v>
      </c>
      <c r="B3929" t="s">
        <v>13549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13534</v>
      </c>
      <c r="B3930" t="s">
        <v>13535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13520</v>
      </c>
      <c r="B3931" t="s">
        <v>13521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13480</v>
      </c>
      <c r="B3932" t="s">
        <v>13481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13421</v>
      </c>
      <c r="B3933" t="s">
        <v>13422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13408</v>
      </c>
      <c r="B3934" t="s">
        <v>13409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13392</v>
      </c>
      <c r="B3935" t="s">
        <v>13393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13388</v>
      </c>
      <c r="B3936" t="s">
        <v>13389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13376</v>
      </c>
      <c r="B3937" t="s">
        <v>13377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13366</v>
      </c>
      <c r="B3938" t="s">
        <v>13367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13354</v>
      </c>
      <c r="B3939" t="s">
        <v>13355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13340</v>
      </c>
      <c r="B3940" t="s">
        <v>13341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13338</v>
      </c>
      <c r="B3941" t="s">
        <v>13339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13334</v>
      </c>
      <c r="B3942" t="s">
        <v>13335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13332</v>
      </c>
      <c r="B3943" t="s">
        <v>13333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13311</v>
      </c>
      <c r="B3944" t="s">
        <v>13312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13295</v>
      </c>
      <c r="B3945" t="s">
        <v>13296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13293</v>
      </c>
      <c r="B3946" t="s">
        <v>13294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13289</v>
      </c>
      <c r="B3947" t="s">
        <v>13290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13256</v>
      </c>
      <c r="B3948" t="s">
        <v>13257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13249</v>
      </c>
      <c r="B3949" t="s">
        <v>13250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13247</v>
      </c>
      <c r="B3950" t="s">
        <v>13248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13234</v>
      </c>
      <c r="B3951" t="s">
        <v>13235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13230</v>
      </c>
      <c r="B3952" t="s">
        <v>13231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13228</v>
      </c>
      <c r="B3953" t="s">
        <v>13229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13218</v>
      </c>
      <c r="B3954" t="s">
        <v>13219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13214</v>
      </c>
      <c r="B3955" t="s">
        <v>13215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13200</v>
      </c>
      <c r="B3956" t="s">
        <v>13201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13186</v>
      </c>
      <c r="B3957" t="s">
        <v>13187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13184</v>
      </c>
      <c r="B3958" t="s">
        <v>13185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13182</v>
      </c>
      <c r="B3959" t="s">
        <v>13183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13166</v>
      </c>
      <c r="B3960" t="s">
        <v>13167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13120</v>
      </c>
      <c r="B3961" t="s">
        <v>13121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13108</v>
      </c>
      <c r="B3962" t="s">
        <v>13109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13082</v>
      </c>
      <c r="B3963" t="s">
        <v>13083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13070</v>
      </c>
      <c r="B3964" t="s">
        <v>13071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13064</v>
      </c>
      <c r="B3965" t="s">
        <v>13065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8436</v>
      </c>
      <c r="B3966" t="s">
        <v>8437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13060</v>
      </c>
      <c r="B3967" t="s">
        <v>13061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13058</v>
      </c>
      <c r="B3968" t="s">
        <v>13059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13044</v>
      </c>
      <c r="B3969" t="s">
        <v>13045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13042</v>
      </c>
      <c r="B3970" t="s">
        <v>13043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13038</v>
      </c>
      <c r="B3971" t="s">
        <v>13039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13022</v>
      </c>
      <c r="B3972" t="s">
        <v>13023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13020</v>
      </c>
      <c r="B3973" t="s">
        <v>13021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13014</v>
      </c>
      <c r="B3974" t="s">
        <v>13015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13012</v>
      </c>
      <c r="B3975" t="s">
        <v>13013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13002</v>
      </c>
      <c r="B3976" t="s">
        <v>13003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12998</v>
      </c>
      <c r="B3977" t="s">
        <v>12999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12992</v>
      </c>
      <c r="B3978" t="s">
        <v>12993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12988</v>
      </c>
      <c r="B3979" t="s">
        <v>12989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12969</v>
      </c>
      <c r="B3980" t="s">
        <v>12970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12960</v>
      </c>
      <c r="B3981" t="s">
        <v>12961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12942</v>
      </c>
      <c r="B3982" t="s">
        <v>12943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12938</v>
      </c>
      <c r="B3983" t="s">
        <v>12939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12926</v>
      </c>
      <c r="B3984" t="s">
        <v>12927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12910</v>
      </c>
      <c r="B3985" t="s">
        <v>12911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12908</v>
      </c>
      <c r="B3986" t="s">
        <v>12909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12904</v>
      </c>
      <c r="B3987" t="s">
        <v>12905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12886</v>
      </c>
      <c r="B3988" t="s">
        <v>12887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12882</v>
      </c>
      <c r="B3989" t="s">
        <v>12883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12880</v>
      </c>
      <c r="B3990" t="s">
        <v>12881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12868</v>
      </c>
      <c r="B3991" t="s">
        <v>12869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12856</v>
      </c>
      <c r="B3992" t="s">
        <v>12857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12846</v>
      </c>
      <c r="B3993" t="s">
        <v>12847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12840</v>
      </c>
      <c r="B3994" t="s">
        <v>12841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12838</v>
      </c>
      <c r="B3995" t="s">
        <v>12839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12830</v>
      </c>
      <c r="B3996" t="s">
        <v>12831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12824</v>
      </c>
      <c r="B3997" t="s">
        <v>12825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12800</v>
      </c>
      <c r="B3998" t="s">
        <v>12801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12798</v>
      </c>
      <c r="B3999" t="s">
        <v>12799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12794</v>
      </c>
      <c r="B4000" t="s">
        <v>12795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12784</v>
      </c>
      <c r="B4001" t="s">
        <v>12785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12778</v>
      </c>
      <c r="B4002" t="s">
        <v>12779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12770</v>
      </c>
      <c r="B4003" t="s">
        <v>12771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12750</v>
      </c>
      <c r="B4004" t="s">
        <v>12751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12707</v>
      </c>
      <c r="B4005" t="s">
        <v>12708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12705</v>
      </c>
      <c r="B4006" t="s">
        <v>12706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12699</v>
      </c>
      <c r="B4007" t="s">
        <v>12700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12691</v>
      </c>
      <c r="B4008" t="s">
        <v>12692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12682</v>
      </c>
      <c r="B4009" t="s">
        <v>12683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12674</v>
      </c>
      <c r="B4010" t="s">
        <v>12675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12670</v>
      </c>
      <c r="B4011" t="s">
        <v>12671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12663</v>
      </c>
      <c r="B4012" t="s">
        <v>12664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12655</v>
      </c>
      <c r="B4013" t="s">
        <v>12656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12653</v>
      </c>
      <c r="B4014" t="s">
        <v>12654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12647</v>
      </c>
      <c r="B4015" t="s">
        <v>12648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12645</v>
      </c>
      <c r="B4016" t="s">
        <v>12646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12643</v>
      </c>
      <c r="B4017" t="s">
        <v>12644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12639</v>
      </c>
      <c r="B4018" t="s">
        <v>12640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12637</v>
      </c>
      <c r="B4019" t="s">
        <v>12638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12633</v>
      </c>
      <c r="B4020" t="s">
        <v>12634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12629</v>
      </c>
      <c r="B4021" t="s">
        <v>12630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12627</v>
      </c>
      <c r="B4022" t="s">
        <v>12628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12617</v>
      </c>
      <c r="B4023" t="s">
        <v>12618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12601</v>
      </c>
      <c r="B4024" t="s">
        <v>12602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12597</v>
      </c>
      <c r="B4025" t="s">
        <v>12598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12583</v>
      </c>
      <c r="B4026" t="s">
        <v>12584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2730</v>
      </c>
      <c r="B4027" t="s">
        <v>2731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12543</v>
      </c>
      <c r="B4028" t="s">
        <v>12544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12541</v>
      </c>
      <c r="B4029" t="s">
        <v>12542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12539</v>
      </c>
      <c r="B4030" t="s">
        <v>12540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12537</v>
      </c>
      <c r="B4031" t="s">
        <v>12538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12529</v>
      </c>
      <c r="B4032" t="s">
        <v>12530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12523</v>
      </c>
      <c r="B4033" t="s">
        <v>12524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12517</v>
      </c>
      <c r="B4034" t="s">
        <v>12518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12497</v>
      </c>
      <c r="B4035" t="s">
        <v>12498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12493</v>
      </c>
      <c r="B4036" t="s">
        <v>12494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12487</v>
      </c>
      <c r="B4037" t="s">
        <v>12488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12463</v>
      </c>
      <c r="B4038" t="s">
        <v>12464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12447</v>
      </c>
      <c r="B4039" t="s">
        <v>12448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12439</v>
      </c>
      <c r="B4040" t="s">
        <v>12440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12437</v>
      </c>
      <c r="B4041" t="s">
        <v>12438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12433</v>
      </c>
      <c r="B4042" t="s">
        <v>12434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12431</v>
      </c>
      <c r="B4043" t="s">
        <v>12432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12430</v>
      </c>
      <c r="B4044" t="s">
        <v>2289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12426</v>
      </c>
      <c r="B4045" t="s">
        <v>12427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12420</v>
      </c>
      <c r="B4046" t="s">
        <v>12421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12410</v>
      </c>
      <c r="B4047" t="s">
        <v>12411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12406</v>
      </c>
      <c r="B4048" t="s">
        <v>12407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12403</v>
      </c>
      <c r="B4049" t="s">
        <v>12404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12387</v>
      </c>
      <c r="B4050" t="s">
        <v>12388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12383</v>
      </c>
      <c r="B4051" t="s">
        <v>12384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12379</v>
      </c>
      <c r="B4052" t="s">
        <v>12380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12371</v>
      </c>
      <c r="B4053" t="s">
        <v>12372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12363</v>
      </c>
      <c r="B4054" t="s">
        <v>12364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12361</v>
      </c>
      <c r="B4055" t="s">
        <v>12362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12357</v>
      </c>
      <c r="B4056" t="s">
        <v>12358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12349</v>
      </c>
      <c r="B4057" t="s">
        <v>12350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12347</v>
      </c>
      <c r="B4058" t="s">
        <v>12348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12345</v>
      </c>
      <c r="B4059" t="s">
        <v>12346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12331</v>
      </c>
      <c r="B4060" t="s">
        <v>12332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12329</v>
      </c>
      <c r="B4061" t="s">
        <v>12330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12323</v>
      </c>
      <c r="B4062" t="s">
        <v>12324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12319</v>
      </c>
      <c r="B4063" t="s">
        <v>12320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12317</v>
      </c>
      <c r="B4064" t="s">
        <v>12318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12311</v>
      </c>
      <c r="B4065" t="s">
        <v>12312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12307</v>
      </c>
      <c r="B4066" t="s">
        <v>12308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12305</v>
      </c>
      <c r="B4067" t="s">
        <v>12306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12301</v>
      </c>
      <c r="B4068" t="s">
        <v>12302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12293</v>
      </c>
      <c r="B4069" t="s">
        <v>12294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12291</v>
      </c>
      <c r="B4070" t="s">
        <v>12292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12289</v>
      </c>
      <c r="B4071" t="s">
        <v>12290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12285</v>
      </c>
      <c r="B4072" t="s">
        <v>12286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12283</v>
      </c>
      <c r="B4073" t="s">
        <v>12284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12281</v>
      </c>
      <c r="B4074" t="s">
        <v>12282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12265</v>
      </c>
      <c r="B4075" t="s">
        <v>12266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12261</v>
      </c>
      <c r="B4076" t="s">
        <v>12262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12251</v>
      </c>
      <c r="B4077" t="s">
        <v>12252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12243</v>
      </c>
      <c r="B4078" t="s">
        <v>12244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12237</v>
      </c>
      <c r="B4079" t="s">
        <v>12238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12227</v>
      </c>
      <c r="B4080" t="s">
        <v>12228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12213</v>
      </c>
      <c r="B4081" t="s">
        <v>12214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12209</v>
      </c>
      <c r="B4082" t="s">
        <v>12210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12203</v>
      </c>
      <c r="B4083" t="s">
        <v>12204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12195</v>
      </c>
      <c r="B4084" t="s">
        <v>12196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12181</v>
      </c>
      <c r="B4085" t="s">
        <v>12182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12173</v>
      </c>
      <c r="B4086" t="s">
        <v>12174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12150</v>
      </c>
      <c r="B4087" t="s">
        <v>12151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12148</v>
      </c>
      <c r="B4088" t="s">
        <v>12149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12142</v>
      </c>
      <c r="B4089" t="s">
        <v>12143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12140</v>
      </c>
      <c r="B4090" t="s">
        <v>12141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12128</v>
      </c>
      <c r="B4091" t="s">
        <v>12129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12126</v>
      </c>
      <c r="B4092" t="s">
        <v>12127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12118</v>
      </c>
      <c r="B4093" t="s">
        <v>12119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12114</v>
      </c>
      <c r="B4094" t="s">
        <v>12115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12111</v>
      </c>
      <c r="B4095" t="s">
        <v>6307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12107</v>
      </c>
      <c r="B4096" t="s">
        <v>12108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12099</v>
      </c>
      <c r="B4097" t="s">
        <v>12100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12097</v>
      </c>
      <c r="B4098" t="s">
        <v>12098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12095</v>
      </c>
      <c r="B4099" t="s">
        <v>12096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12093</v>
      </c>
      <c r="B4100" t="s">
        <v>12094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12091</v>
      </c>
      <c r="B4101" t="s">
        <v>12092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12087</v>
      </c>
      <c r="B4102" t="s">
        <v>12088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12085</v>
      </c>
      <c r="B4103" t="s">
        <v>12086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12073</v>
      </c>
      <c r="B4104" t="s">
        <v>12074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12071</v>
      </c>
      <c r="B4105" t="s">
        <v>12072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12065</v>
      </c>
      <c r="B4106" t="s">
        <v>12066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12063</v>
      </c>
      <c r="B4107" t="s">
        <v>12064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12060</v>
      </c>
      <c r="B4108" t="s">
        <v>9308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12046</v>
      </c>
      <c r="B4109" t="s">
        <v>12047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12030</v>
      </c>
      <c r="B4110" t="s">
        <v>12031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12028</v>
      </c>
      <c r="B4111" t="s">
        <v>12029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12020</v>
      </c>
      <c r="B4112" t="s">
        <v>12021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12019</v>
      </c>
      <c r="B4113" t="s">
        <v>4567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12005</v>
      </c>
      <c r="B4114" t="s">
        <v>12006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12003</v>
      </c>
      <c r="B4115" t="s">
        <v>12004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11988</v>
      </c>
      <c r="B4116" t="s">
        <v>11989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11986</v>
      </c>
      <c r="B4117" t="s">
        <v>11987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11982</v>
      </c>
      <c r="B4118" t="s">
        <v>11983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11964</v>
      </c>
      <c r="B4119" t="s">
        <v>11965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11940</v>
      </c>
      <c r="B4120" t="s">
        <v>11941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11920</v>
      </c>
      <c r="B4121" t="s">
        <v>11921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11909</v>
      </c>
      <c r="B4122" t="s">
        <v>11910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11903</v>
      </c>
      <c r="B4123" t="s">
        <v>11904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11901</v>
      </c>
      <c r="B4124" t="s">
        <v>11902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11897</v>
      </c>
      <c r="B4125" t="s">
        <v>11898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11895</v>
      </c>
      <c r="B4126" t="s">
        <v>11896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11874</v>
      </c>
      <c r="B4127" t="s">
        <v>11875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11860</v>
      </c>
      <c r="B4128" t="s">
        <v>11861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11822</v>
      </c>
      <c r="B4129" t="s">
        <v>11823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11810</v>
      </c>
      <c r="B4130" t="s">
        <v>11811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11804</v>
      </c>
      <c r="B4131" t="s">
        <v>11805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11794</v>
      </c>
      <c r="B4132" t="s">
        <v>11795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11774</v>
      </c>
      <c r="B4133" t="s">
        <v>11775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11772</v>
      </c>
      <c r="B4134" t="s">
        <v>11773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11768</v>
      </c>
      <c r="B4135" t="s">
        <v>11769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11748</v>
      </c>
      <c r="B4136" t="s">
        <v>11749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11738</v>
      </c>
      <c r="B4137" t="s">
        <v>11739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11736</v>
      </c>
      <c r="B4138" t="s">
        <v>11737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11720</v>
      </c>
      <c r="B4139" t="s">
        <v>11721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11718</v>
      </c>
      <c r="B4140" t="s">
        <v>11719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11706</v>
      </c>
      <c r="B4141" t="s">
        <v>11707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11704</v>
      </c>
      <c r="B4142" t="s">
        <v>11705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11700</v>
      </c>
      <c r="B4143" t="s">
        <v>11701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11698</v>
      </c>
      <c r="B4144" t="s">
        <v>11699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11694</v>
      </c>
      <c r="B4145" t="s">
        <v>11695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11684</v>
      </c>
      <c r="B4146" t="s">
        <v>11685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11678</v>
      </c>
      <c r="B4147" t="s">
        <v>11679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11676</v>
      </c>
      <c r="B4148" t="s">
        <v>11677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11663</v>
      </c>
      <c r="B4149" t="s">
        <v>848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11655</v>
      </c>
      <c r="B4150" t="s">
        <v>11656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11651</v>
      </c>
      <c r="B4151" t="s">
        <v>11652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11646</v>
      </c>
      <c r="B4152" t="s">
        <v>11602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11644</v>
      </c>
      <c r="B4153" t="s">
        <v>11645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11629</v>
      </c>
      <c r="B4154" t="s">
        <v>11630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11623</v>
      </c>
      <c r="B4155" t="s">
        <v>11624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11617</v>
      </c>
      <c r="B4156" t="s">
        <v>11618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11615</v>
      </c>
      <c r="B4157" t="s">
        <v>11616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11603</v>
      </c>
      <c r="B4158" t="s">
        <v>11604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11596</v>
      </c>
      <c r="B4159" t="s">
        <v>11597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11592</v>
      </c>
      <c r="B4160" t="s">
        <v>11593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11584</v>
      </c>
      <c r="B4161" t="s">
        <v>11585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11582</v>
      </c>
      <c r="B4162" t="s">
        <v>11583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11580</v>
      </c>
      <c r="B4163" t="s">
        <v>11581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11576</v>
      </c>
      <c r="B4164" t="s">
        <v>11577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11570</v>
      </c>
      <c r="B4165" t="s">
        <v>11571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11566</v>
      </c>
      <c r="B4166" t="s">
        <v>11567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11552</v>
      </c>
      <c r="B4167" t="s">
        <v>11553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11546</v>
      </c>
      <c r="B4168" t="s">
        <v>11547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11530</v>
      </c>
      <c r="B4169" t="s">
        <v>11531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11528</v>
      </c>
      <c r="B4170" t="s">
        <v>11529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11524</v>
      </c>
      <c r="B4171" t="s">
        <v>11525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11520</v>
      </c>
      <c r="B4172" t="s">
        <v>11521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11518</v>
      </c>
      <c r="B4173" t="s">
        <v>11519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11516</v>
      </c>
      <c r="B4174" t="s">
        <v>11517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11509</v>
      </c>
      <c r="B4175" t="s">
        <v>11510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11501</v>
      </c>
      <c r="B4176" t="s">
        <v>11502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11497</v>
      </c>
      <c r="B4177" t="s">
        <v>11498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11495</v>
      </c>
      <c r="B4178" t="s">
        <v>11496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11489</v>
      </c>
      <c r="B4179" t="s">
        <v>11490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11485</v>
      </c>
      <c r="B4180" t="s">
        <v>11486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11465</v>
      </c>
      <c r="B4181" t="s">
        <v>11466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11457</v>
      </c>
      <c r="B4182" t="s">
        <v>11458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11455</v>
      </c>
      <c r="B4183" t="s">
        <v>11456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11453</v>
      </c>
      <c r="B4184" t="s">
        <v>11454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11451</v>
      </c>
      <c r="B4185" t="s">
        <v>11452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11425</v>
      </c>
      <c r="B4186" t="s">
        <v>11426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11419</v>
      </c>
      <c r="B4187" t="s">
        <v>11420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11415</v>
      </c>
      <c r="B4188" t="s">
        <v>11416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3489</v>
      </c>
      <c r="B4189" t="s">
        <v>3490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11408</v>
      </c>
      <c r="B4190" t="s">
        <v>11409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11402</v>
      </c>
      <c r="B4191" t="s">
        <v>11403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11394</v>
      </c>
      <c r="B4192" t="s">
        <v>11395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11380</v>
      </c>
      <c r="B4193" t="s">
        <v>11381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11374</v>
      </c>
      <c r="B4194" t="s">
        <v>11375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11372</v>
      </c>
      <c r="B4195" t="s">
        <v>11373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11366</v>
      </c>
      <c r="B4196" t="s">
        <v>11367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11362</v>
      </c>
      <c r="B4197" t="s">
        <v>11363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11358</v>
      </c>
      <c r="B4198" t="s">
        <v>11359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11350</v>
      </c>
      <c r="B4199" t="s">
        <v>11351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11334</v>
      </c>
      <c r="B4200" t="s">
        <v>11335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11326</v>
      </c>
      <c r="B4201" t="s">
        <v>11327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11322</v>
      </c>
      <c r="B4202" t="s">
        <v>11323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11310</v>
      </c>
      <c r="B4203" t="s">
        <v>11311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11304</v>
      </c>
      <c r="B4204" t="s">
        <v>11305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11290</v>
      </c>
      <c r="B4205" t="s">
        <v>11291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11283</v>
      </c>
      <c r="B4206" t="s">
        <v>11284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11279</v>
      </c>
      <c r="B4207" t="s">
        <v>11280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11277</v>
      </c>
      <c r="B4208" t="s">
        <v>11278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11265</v>
      </c>
      <c r="B4209" t="s">
        <v>11266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11253</v>
      </c>
      <c r="B4210" t="s">
        <v>11254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11237</v>
      </c>
      <c r="B4211" t="s">
        <v>11238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11225</v>
      </c>
      <c r="B4212" t="s">
        <v>11226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11223</v>
      </c>
      <c r="B4213" t="s">
        <v>11224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11221</v>
      </c>
      <c r="B4214" t="s">
        <v>11222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11209</v>
      </c>
      <c r="B4215" t="s">
        <v>11210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11199</v>
      </c>
      <c r="B4216" t="s">
        <v>11200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11197</v>
      </c>
      <c r="B4217" t="s">
        <v>11198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11195</v>
      </c>
      <c r="B4218" t="s">
        <v>11196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11179</v>
      </c>
      <c r="B4219" t="s">
        <v>11180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11178</v>
      </c>
      <c r="B4220" t="s">
        <v>1569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11164</v>
      </c>
      <c r="B4221" t="s">
        <v>11165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11160</v>
      </c>
      <c r="B4222" t="s">
        <v>11161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11144</v>
      </c>
      <c r="B4223" t="s">
        <v>11145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11142</v>
      </c>
      <c r="B4224" t="s">
        <v>11143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11134</v>
      </c>
      <c r="B4225" t="s">
        <v>11135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11130</v>
      </c>
      <c r="B4226" t="s">
        <v>11131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11126</v>
      </c>
      <c r="B4227" t="s">
        <v>11127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11116</v>
      </c>
      <c r="B4228" t="s">
        <v>11117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11114</v>
      </c>
      <c r="B4229" t="s">
        <v>11115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11106</v>
      </c>
      <c r="B4230" t="s">
        <v>11107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11100</v>
      </c>
      <c r="B4231" t="s">
        <v>11101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11093</v>
      </c>
      <c r="B4232" t="s">
        <v>11094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11073</v>
      </c>
      <c r="B4233" t="s">
        <v>11074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11061</v>
      </c>
      <c r="B4234" t="s">
        <v>11062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11059</v>
      </c>
      <c r="B4235" t="s">
        <v>11060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11050</v>
      </c>
      <c r="B4236" t="s">
        <v>11051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11048</v>
      </c>
      <c r="B4237" t="s">
        <v>11049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11046</v>
      </c>
      <c r="B4238" t="s">
        <v>11047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11039</v>
      </c>
      <c r="B4239" t="s">
        <v>5646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11035</v>
      </c>
      <c r="B4240" t="s">
        <v>11036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11008</v>
      </c>
      <c r="B4241" t="s">
        <v>11009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11002</v>
      </c>
      <c r="B4242" t="s">
        <v>11003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10996</v>
      </c>
      <c r="B4243" t="s">
        <v>10997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10986</v>
      </c>
      <c r="B4244" t="s">
        <v>10987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10978</v>
      </c>
      <c r="B4245" t="s">
        <v>10979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10966</v>
      </c>
      <c r="B4246" t="s">
        <v>10967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10952</v>
      </c>
      <c r="B4247" t="s">
        <v>10953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10946</v>
      </c>
      <c r="B4248" t="s">
        <v>10947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10935</v>
      </c>
      <c r="B4249" t="s">
        <v>10936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10931</v>
      </c>
      <c r="B4250" t="s">
        <v>10932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10927</v>
      </c>
      <c r="B4251" t="s">
        <v>10928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10925</v>
      </c>
      <c r="B4252" t="s">
        <v>10926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10919</v>
      </c>
      <c r="B4253" t="s">
        <v>10920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10916</v>
      </c>
      <c r="B4254" t="s">
        <v>244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10884</v>
      </c>
      <c r="B4255" t="s">
        <v>10885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10871</v>
      </c>
      <c r="B4256" t="s">
        <v>9098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10867</v>
      </c>
      <c r="B4257" t="s">
        <v>10868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10865</v>
      </c>
      <c r="B4258" t="s">
        <v>10866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10859</v>
      </c>
      <c r="B4259" t="s">
        <v>10860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10855</v>
      </c>
      <c r="B4260" t="s">
        <v>10856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10853</v>
      </c>
      <c r="B4261" t="s">
        <v>10854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10845</v>
      </c>
      <c r="B4262" t="s">
        <v>10846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10835</v>
      </c>
      <c r="B4263" t="s">
        <v>10836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10817</v>
      </c>
      <c r="B4265" t="s">
        <v>10818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10815</v>
      </c>
      <c r="B4266" t="s">
        <v>10816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10781</v>
      </c>
      <c r="B4267" t="s">
        <v>10782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10769</v>
      </c>
      <c r="B4268" t="s">
        <v>10770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10765</v>
      </c>
      <c r="B4269" t="s">
        <v>10766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10762</v>
      </c>
      <c r="B4270" t="s">
        <v>10763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10740</v>
      </c>
      <c r="B4271" t="s">
        <v>10741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10734</v>
      </c>
      <c r="B4272" t="s">
        <v>10735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10726</v>
      </c>
      <c r="B4273" t="s">
        <v>10727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10721</v>
      </c>
      <c r="B4274" t="s">
        <v>10722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10711</v>
      </c>
      <c r="B4275" t="s">
        <v>10712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10701</v>
      </c>
      <c r="B4276" t="s">
        <v>10613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10699</v>
      </c>
      <c r="B4277" t="s">
        <v>10700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10698</v>
      </c>
      <c r="B4278" t="s">
        <v>1814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10680</v>
      </c>
      <c r="B4279" t="s">
        <v>10681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10664</v>
      </c>
      <c r="B4280" t="s">
        <v>10665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10662</v>
      </c>
      <c r="B4281" t="s">
        <v>10663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10652</v>
      </c>
      <c r="B4282" t="s">
        <v>10653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10650</v>
      </c>
      <c r="B4283" t="s">
        <v>10651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10594</v>
      </c>
      <c r="B4284" t="s">
        <v>10595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10584</v>
      </c>
      <c r="B4285" t="s">
        <v>10585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4506</v>
      </c>
      <c r="B4286" t="s">
        <v>4507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10552</v>
      </c>
      <c r="B4287" t="s">
        <v>10553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10548</v>
      </c>
      <c r="B4288" t="s">
        <v>10549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10534</v>
      </c>
      <c r="B4289" t="s">
        <v>10535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10498</v>
      </c>
      <c r="B4290" t="s">
        <v>10499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10484</v>
      </c>
      <c r="B4291" t="s">
        <v>10485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10463</v>
      </c>
      <c r="B4292" t="s">
        <v>10464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10447</v>
      </c>
      <c r="B4293" t="s">
        <v>10448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10434</v>
      </c>
      <c r="B4294" t="s">
        <v>10435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10432</v>
      </c>
      <c r="B4295" t="s">
        <v>10433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10425</v>
      </c>
      <c r="B4296" t="s">
        <v>306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10423</v>
      </c>
      <c r="B4297" t="s">
        <v>10424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10419</v>
      </c>
      <c r="B4298" t="s">
        <v>10420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10409</v>
      </c>
      <c r="B4299" t="s">
        <v>10410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10397</v>
      </c>
      <c r="B4300" t="s">
        <v>10398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10388</v>
      </c>
      <c r="B4301" t="s">
        <v>202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10386</v>
      </c>
      <c r="B4302" t="s">
        <v>10387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10378</v>
      </c>
      <c r="B4303" t="s">
        <v>10379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10366</v>
      </c>
      <c r="B4304" t="s">
        <v>10367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10358</v>
      </c>
      <c r="B4305" t="s">
        <v>10359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10352</v>
      </c>
      <c r="B4306" t="s">
        <v>10353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10334</v>
      </c>
      <c r="B4307" t="s">
        <v>10335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10332</v>
      </c>
      <c r="B4308" t="s">
        <v>10333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10316</v>
      </c>
      <c r="B4309" t="s">
        <v>10317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10296</v>
      </c>
      <c r="B4310" t="s">
        <v>10297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10288</v>
      </c>
      <c r="B4311" t="s">
        <v>10289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10276</v>
      </c>
      <c r="B4312" t="s">
        <v>10277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10197</v>
      </c>
      <c r="B4313" t="s">
        <v>10198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10160</v>
      </c>
      <c r="B4314" t="s">
        <v>10161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10150</v>
      </c>
      <c r="B4315" t="s">
        <v>10151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10128</v>
      </c>
      <c r="B4316" t="s">
        <v>10129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10112</v>
      </c>
      <c r="B4317" t="s">
        <v>10113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10102</v>
      </c>
      <c r="B4318" t="s">
        <v>10103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10096</v>
      </c>
      <c r="B4319" t="s">
        <v>10097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10092</v>
      </c>
      <c r="B4320" t="s">
        <v>10093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10087</v>
      </c>
      <c r="B4321" t="s">
        <v>10088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10085</v>
      </c>
      <c r="B4322" t="s">
        <v>10086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10079</v>
      </c>
      <c r="B4323" t="s">
        <v>10080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10066</v>
      </c>
      <c r="B4324" t="s">
        <v>10067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10053</v>
      </c>
      <c r="B4325" t="s">
        <v>10054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10045</v>
      </c>
      <c r="B4326" t="s">
        <v>10046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10013</v>
      </c>
      <c r="B4327" t="s">
        <v>10014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10011</v>
      </c>
      <c r="B4328" t="s">
        <v>10012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10005</v>
      </c>
      <c r="B4329" t="s">
        <v>10006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9991</v>
      </c>
      <c r="B4330" t="s">
        <v>9992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9985</v>
      </c>
      <c r="B4331" t="s">
        <v>9986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9921</v>
      </c>
      <c r="B4332" t="s">
        <v>9922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9891</v>
      </c>
      <c r="B4333" t="s">
        <v>9892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9857</v>
      </c>
      <c r="B4334" t="s">
        <v>9858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9854</v>
      </c>
      <c r="B4335" t="s">
        <v>9855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9850</v>
      </c>
      <c r="B4336" t="s">
        <v>9851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9824</v>
      </c>
      <c r="B4337" t="s">
        <v>9825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9812</v>
      </c>
      <c r="B4338" t="s">
        <v>9813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9776</v>
      </c>
      <c r="B4339" t="s">
        <v>3143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9760</v>
      </c>
      <c r="B4340" t="s">
        <v>9761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9736</v>
      </c>
      <c r="B4341" t="s">
        <v>9737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9730</v>
      </c>
      <c r="B4342" t="s">
        <v>9731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9695</v>
      </c>
      <c r="B4343" t="s">
        <v>9696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9685</v>
      </c>
      <c r="B4344" t="s">
        <v>9686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9633</v>
      </c>
      <c r="B4345" t="s">
        <v>9634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9585</v>
      </c>
      <c r="B4346" t="s">
        <v>9586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9571</v>
      </c>
      <c r="B4347" t="s">
        <v>9572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9541</v>
      </c>
      <c r="B4348" t="s">
        <v>9542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9531</v>
      </c>
      <c r="B4349" t="s">
        <v>9532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9495</v>
      </c>
      <c r="B4350" t="s">
        <v>9496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9491</v>
      </c>
      <c r="B4351" t="s">
        <v>9492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9474</v>
      </c>
      <c r="B4352" t="s">
        <v>9475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9448</v>
      </c>
      <c r="B4353" t="s">
        <v>9449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9408</v>
      </c>
      <c r="B4354" t="s">
        <v>9409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9392</v>
      </c>
      <c r="B4355" t="s">
        <v>9393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9390</v>
      </c>
      <c r="B4356" t="s">
        <v>9391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9382</v>
      </c>
      <c r="B4357" t="s">
        <v>9383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9351</v>
      </c>
      <c r="B4358" t="s">
        <v>1238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9337</v>
      </c>
      <c r="B4359" t="s">
        <v>9338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9309</v>
      </c>
      <c r="B4360" t="s">
        <v>9310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9303</v>
      </c>
      <c r="B4361" t="s">
        <v>9304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9265</v>
      </c>
      <c r="B4362" t="s">
        <v>9266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9251</v>
      </c>
      <c r="B4363" t="s">
        <v>9252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9239</v>
      </c>
      <c r="B4364" t="s">
        <v>9240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9202</v>
      </c>
      <c r="B4365" t="s">
        <v>9203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9190</v>
      </c>
      <c r="B4366" t="s">
        <v>9191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9174</v>
      </c>
      <c r="B4367" t="s">
        <v>9175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9103</v>
      </c>
      <c r="B4368" t="s">
        <v>9104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9089</v>
      </c>
      <c r="B4369" t="s">
        <v>9090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9077</v>
      </c>
      <c r="B4370" t="s">
        <v>9078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9048</v>
      </c>
      <c r="B4371" t="s">
        <v>1708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8961</v>
      </c>
      <c r="B4372" t="s">
        <v>8962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8949</v>
      </c>
      <c r="B4373" t="s">
        <v>8950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8945</v>
      </c>
      <c r="B4374" t="s">
        <v>8946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8910</v>
      </c>
      <c r="B4375" t="s">
        <v>8911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8887</v>
      </c>
      <c r="B4376" t="s">
        <v>8888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8735</v>
      </c>
      <c r="B4377" t="s">
        <v>8736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8718</v>
      </c>
      <c r="B4378" t="s">
        <v>8719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8698</v>
      </c>
      <c r="B4379" t="s">
        <v>8699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8684</v>
      </c>
      <c r="B4380" t="s">
        <v>8685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8664</v>
      </c>
      <c r="B4381" t="s">
        <v>8665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13659</v>
      </c>
      <c r="B4382" t="s">
        <v>1863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13301</v>
      </c>
      <c r="B4383" t="s">
        <v>13302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13297</v>
      </c>
      <c r="B4384" t="s">
        <v>13298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13255</v>
      </c>
      <c r="B4385" t="s">
        <v>10718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13244</v>
      </c>
      <c r="B4386" t="s">
        <v>309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13212</v>
      </c>
      <c r="B4387" t="s">
        <v>13213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13032</v>
      </c>
      <c r="B4388" t="s">
        <v>13033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12973</v>
      </c>
      <c r="B4389" t="s">
        <v>12974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12962</v>
      </c>
      <c r="B4390" t="s">
        <v>12963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12954</v>
      </c>
      <c r="B4391" t="s">
        <v>12955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12952</v>
      </c>
      <c r="B4392" t="s">
        <v>12953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12922</v>
      </c>
      <c r="B4393" t="s">
        <v>12923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12916</v>
      </c>
      <c r="B4394" t="s">
        <v>12917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12876</v>
      </c>
      <c r="B4395" t="s">
        <v>12877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12854</v>
      </c>
      <c r="B4396" t="s">
        <v>12855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12808</v>
      </c>
      <c r="B4397" t="s">
        <v>12809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12748</v>
      </c>
      <c r="B4398" t="s">
        <v>12749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12746</v>
      </c>
      <c r="B4399" t="s">
        <v>12747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12684</v>
      </c>
      <c r="B4400" t="s">
        <v>12685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12611</v>
      </c>
      <c r="B4401" t="s">
        <v>12612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12571</v>
      </c>
      <c r="B4402" t="s">
        <v>12572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12565</v>
      </c>
      <c r="B4403" t="s">
        <v>12566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12559</v>
      </c>
      <c r="B4404" t="s">
        <v>12560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12549</v>
      </c>
      <c r="B4405" t="s">
        <v>12550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12535</v>
      </c>
      <c r="B4406" t="s">
        <v>12536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12499</v>
      </c>
      <c r="B4407" t="s">
        <v>12500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12495</v>
      </c>
      <c r="B4408" t="s">
        <v>12496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12489</v>
      </c>
      <c r="B4409" t="s">
        <v>12490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12475</v>
      </c>
      <c r="B4410" t="s">
        <v>12476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12471</v>
      </c>
      <c r="B4411" t="s">
        <v>12472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12459</v>
      </c>
      <c r="B4412" t="s">
        <v>12460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12399</v>
      </c>
      <c r="B4413" t="s">
        <v>12400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12369</v>
      </c>
      <c r="B4414" t="s">
        <v>12370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12359</v>
      </c>
      <c r="B4415" t="s">
        <v>12360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12355</v>
      </c>
      <c r="B4416" t="s">
        <v>12356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12353</v>
      </c>
      <c r="B4417" t="s">
        <v>12354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12299</v>
      </c>
      <c r="B4418" t="s">
        <v>12300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12259</v>
      </c>
      <c r="B4419" t="s">
        <v>12260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12249</v>
      </c>
      <c r="B4420" t="s">
        <v>12250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12245</v>
      </c>
      <c r="B4421" t="s">
        <v>12246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12231</v>
      </c>
      <c r="B4422" t="s">
        <v>12232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12225</v>
      </c>
      <c r="B4423" t="s">
        <v>12226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12207</v>
      </c>
      <c r="B4424" t="s">
        <v>12208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12197</v>
      </c>
      <c r="B4425" t="s">
        <v>12198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12191</v>
      </c>
      <c r="B4426" t="s">
        <v>12192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12183</v>
      </c>
      <c r="B4427" t="s">
        <v>12184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12161</v>
      </c>
      <c r="B4428" t="s">
        <v>12162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12159</v>
      </c>
      <c r="B4429" t="s">
        <v>12160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12136</v>
      </c>
      <c r="B4430" t="s">
        <v>12137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12013</v>
      </c>
      <c r="B4431" t="s">
        <v>12014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11980</v>
      </c>
      <c r="B4432" t="s">
        <v>11981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11972</v>
      </c>
      <c r="B4433" t="s">
        <v>11973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11956</v>
      </c>
      <c r="B4434" t="s">
        <v>11957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11942</v>
      </c>
      <c r="B4435" t="s">
        <v>11943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11876</v>
      </c>
      <c r="B4436" t="s">
        <v>11877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11868</v>
      </c>
      <c r="B4437" t="s">
        <v>11869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11848</v>
      </c>
      <c r="B4438" t="s">
        <v>11849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11844</v>
      </c>
      <c r="B4439" t="s">
        <v>11845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11840</v>
      </c>
      <c r="B4440" t="s">
        <v>11841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11838</v>
      </c>
      <c r="B4441" t="s">
        <v>11839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11824</v>
      </c>
      <c r="B4442" t="s">
        <v>11825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11820</v>
      </c>
      <c r="B4443" t="s">
        <v>11821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11818</v>
      </c>
      <c r="B4444" t="s">
        <v>11819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11796</v>
      </c>
      <c r="B4445" t="s">
        <v>11797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11764</v>
      </c>
      <c r="B4446" t="s">
        <v>11765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11762</v>
      </c>
      <c r="B4447" t="s">
        <v>11763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11760</v>
      </c>
      <c r="B4448" t="s">
        <v>11761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11750</v>
      </c>
      <c r="B4449" t="s">
        <v>11751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11734</v>
      </c>
      <c r="B4450" t="s">
        <v>11735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11708</v>
      </c>
      <c r="B4451" t="s">
        <v>11709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11692</v>
      </c>
      <c r="B4452" t="s">
        <v>11693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11688</v>
      </c>
      <c r="B4453" t="s">
        <v>11689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11674</v>
      </c>
      <c r="B4454" t="s">
        <v>11675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11642</v>
      </c>
      <c r="B4455" t="s">
        <v>11643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11632</v>
      </c>
      <c r="B4456" t="s">
        <v>11633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11631</v>
      </c>
      <c r="B4457" t="s">
        <v>9825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11609</v>
      </c>
      <c r="B4458" t="s">
        <v>11610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11588</v>
      </c>
      <c r="B4459" t="s">
        <v>11589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11586</v>
      </c>
      <c r="B4460" t="s">
        <v>11587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11578</v>
      </c>
      <c r="B4461" t="s">
        <v>11579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11564</v>
      </c>
      <c r="B4462" t="s">
        <v>11565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11554</v>
      </c>
      <c r="B4463" t="s">
        <v>11555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11542</v>
      </c>
      <c r="B4464" t="s">
        <v>11543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11532</v>
      </c>
      <c r="B4465" t="s">
        <v>11533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11483</v>
      </c>
      <c r="B4466" t="s">
        <v>11484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11481</v>
      </c>
      <c r="B4467" t="s">
        <v>11482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11473</v>
      </c>
      <c r="B4468" t="s">
        <v>11474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11445</v>
      </c>
      <c r="B4469" t="s">
        <v>11446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11427</v>
      </c>
      <c r="B4470" t="s">
        <v>11428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11411</v>
      </c>
      <c r="B4471" t="s">
        <v>11412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11386</v>
      </c>
      <c r="B4472" t="s">
        <v>11387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11378</v>
      </c>
      <c r="B4473" t="s">
        <v>11379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11376</v>
      </c>
      <c r="B4474" t="s">
        <v>11377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11354</v>
      </c>
      <c r="B4475" t="s">
        <v>11355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11348</v>
      </c>
      <c r="B4476" t="s">
        <v>11349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11344</v>
      </c>
      <c r="B4477" t="s">
        <v>11345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11340</v>
      </c>
      <c r="B4478" t="s">
        <v>11341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11332</v>
      </c>
      <c r="B4479" t="s">
        <v>11333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11324</v>
      </c>
      <c r="B4480" t="s">
        <v>11325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11312</v>
      </c>
      <c r="B4481" t="s">
        <v>11313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11306</v>
      </c>
      <c r="B4482" t="s">
        <v>11307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11294</v>
      </c>
      <c r="B4483" t="s">
        <v>11295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11275</v>
      </c>
      <c r="B4484" t="s">
        <v>11276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11267</v>
      </c>
      <c r="B4485" t="s">
        <v>11268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11263</v>
      </c>
      <c r="B4486" t="s">
        <v>11264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11261</v>
      </c>
      <c r="B4487" t="s">
        <v>11262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11243</v>
      </c>
      <c r="B4488" t="s">
        <v>11244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11235</v>
      </c>
      <c r="B4489" t="s">
        <v>11236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11231</v>
      </c>
      <c r="B4490" t="s">
        <v>11232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11207</v>
      </c>
      <c r="B4491" t="s">
        <v>11208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11201</v>
      </c>
      <c r="B4492" t="s">
        <v>11202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11193</v>
      </c>
      <c r="B4493" t="s">
        <v>11194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11174</v>
      </c>
      <c r="B4494" t="s">
        <v>11175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11170</v>
      </c>
      <c r="B4495" t="s">
        <v>11171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11166</v>
      </c>
      <c r="B4496" t="s">
        <v>11167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11156</v>
      </c>
      <c r="B4497" t="s">
        <v>11157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11154</v>
      </c>
      <c r="B4498" t="s">
        <v>11155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11140</v>
      </c>
      <c r="B4499" t="s">
        <v>11141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11138</v>
      </c>
      <c r="B4500" t="s">
        <v>11139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11110</v>
      </c>
      <c r="B4501" t="s">
        <v>11111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11102</v>
      </c>
      <c r="B4502" t="s">
        <v>11103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11098</v>
      </c>
      <c r="B4503" t="s">
        <v>11099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11095</v>
      </c>
      <c r="B4504" t="s">
        <v>11096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11089</v>
      </c>
      <c r="B4505" t="s">
        <v>11090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11087</v>
      </c>
      <c r="B4506" t="s">
        <v>11088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11085</v>
      </c>
      <c r="B4507" t="s">
        <v>11086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11081</v>
      </c>
      <c r="B4508" t="s">
        <v>11082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11079</v>
      </c>
      <c r="B4509" t="s">
        <v>11080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11071</v>
      </c>
      <c r="B4510" t="s">
        <v>11072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11067</v>
      </c>
      <c r="B4511" t="s">
        <v>11068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11054</v>
      </c>
      <c r="B4512" t="s">
        <v>7405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11037</v>
      </c>
      <c r="B4513" t="s">
        <v>11038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11026</v>
      </c>
      <c r="B4514" t="s">
        <v>10253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11024</v>
      </c>
      <c r="B4515" t="s">
        <v>11025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11018</v>
      </c>
      <c r="B4516" t="s">
        <v>11019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11012</v>
      </c>
      <c r="B4517" t="s">
        <v>11013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11010</v>
      </c>
      <c r="B4518" t="s">
        <v>11011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11000</v>
      </c>
      <c r="B4519" t="s">
        <v>11001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10990</v>
      </c>
      <c r="B4520" t="s">
        <v>10991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10982</v>
      </c>
      <c r="B4521" t="s">
        <v>10983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10962</v>
      </c>
      <c r="B4522" t="s">
        <v>10963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10954</v>
      </c>
      <c r="B4523" t="s">
        <v>10955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10943</v>
      </c>
      <c r="B4524" t="s">
        <v>10944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10933</v>
      </c>
      <c r="B4525" t="s">
        <v>10934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10929</v>
      </c>
      <c r="B4526" t="s">
        <v>10930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10900</v>
      </c>
      <c r="B4527" t="s">
        <v>10901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10888</v>
      </c>
      <c r="B4528" t="s">
        <v>10889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10869</v>
      </c>
      <c r="B4529" t="s">
        <v>10870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10861</v>
      </c>
      <c r="B4530" t="s">
        <v>10862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10827</v>
      </c>
      <c r="B4531" t="s">
        <v>10828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10823</v>
      </c>
      <c r="B4532" t="s">
        <v>10824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10801</v>
      </c>
      <c r="B4533" t="s">
        <v>10802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10799</v>
      </c>
      <c r="B4534" t="s">
        <v>10800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10797</v>
      </c>
      <c r="B4535" t="s">
        <v>10798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10789</v>
      </c>
      <c r="B4536" t="s">
        <v>10790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10775</v>
      </c>
      <c r="B4537" t="s">
        <v>10776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10771</v>
      </c>
      <c r="B4538" t="s">
        <v>10772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10750</v>
      </c>
      <c r="B4539" t="s">
        <v>10751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10724</v>
      </c>
      <c r="B4540" t="s">
        <v>10725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10723</v>
      </c>
      <c r="B4541" t="s">
        <v>3207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10696</v>
      </c>
      <c r="B4542" t="s">
        <v>10697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10694</v>
      </c>
      <c r="B4543" t="s">
        <v>10695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10686</v>
      </c>
      <c r="B4544" t="s">
        <v>10687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10636</v>
      </c>
      <c r="B4545" t="s">
        <v>1436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10628</v>
      </c>
      <c r="B4546" t="s">
        <v>10629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10626</v>
      </c>
      <c r="B4547" t="s">
        <v>10627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10614</v>
      </c>
      <c r="B4548" t="s">
        <v>10615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10610</v>
      </c>
      <c r="B4549" t="s">
        <v>10611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10604</v>
      </c>
      <c r="B4550" t="s">
        <v>10605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10602</v>
      </c>
      <c r="B4551" t="s">
        <v>10603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10598</v>
      </c>
      <c r="B4552" t="s">
        <v>10599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10586</v>
      </c>
      <c r="B4553" t="s">
        <v>10587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10582</v>
      </c>
      <c r="B4554" t="s">
        <v>10583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10580</v>
      </c>
      <c r="B4555" t="s">
        <v>10581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10572</v>
      </c>
      <c r="B4556" t="s">
        <v>10573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10568</v>
      </c>
      <c r="B4557" t="s">
        <v>10569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10558</v>
      </c>
      <c r="B4558" t="s">
        <v>10559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10546</v>
      </c>
      <c r="B4559" t="s">
        <v>10547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10544</v>
      </c>
      <c r="B4560" t="s">
        <v>10545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10542</v>
      </c>
      <c r="B4561" t="s">
        <v>10543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10538</v>
      </c>
      <c r="B4562" t="s">
        <v>10539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10521</v>
      </c>
      <c r="B4563" t="s">
        <v>10522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10515</v>
      </c>
      <c r="B4564" t="s">
        <v>10516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10511</v>
      </c>
      <c r="B4565" t="s">
        <v>10512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10503</v>
      </c>
      <c r="B4566" t="s">
        <v>10504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10482</v>
      </c>
      <c r="B4567" t="s">
        <v>10483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10478</v>
      </c>
      <c r="B4568" t="s">
        <v>10479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10473</v>
      </c>
      <c r="B4569" t="s">
        <v>643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10467</v>
      </c>
      <c r="B4570" t="s">
        <v>10468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10465</v>
      </c>
      <c r="B4571" t="s">
        <v>10466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10459</v>
      </c>
      <c r="B4572" t="s">
        <v>10460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10453</v>
      </c>
      <c r="B4573" t="s">
        <v>10454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10443</v>
      </c>
      <c r="B4574" t="s">
        <v>10444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10437</v>
      </c>
      <c r="B4575" t="s">
        <v>10438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10430</v>
      </c>
      <c r="B4576" t="s">
        <v>10431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10415</v>
      </c>
      <c r="B4577" t="s">
        <v>10416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10403</v>
      </c>
      <c r="B4578" t="s">
        <v>10404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10401</v>
      </c>
      <c r="B4579" t="s">
        <v>10402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10370</v>
      </c>
      <c r="B4580" t="s">
        <v>10371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10364</v>
      </c>
      <c r="B4581" t="s">
        <v>10365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10354</v>
      </c>
      <c r="B4582" t="s">
        <v>10355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10340</v>
      </c>
      <c r="B4583" t="s">
        <v>10341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10322</v>
      </c>
      <c r="B4584" t="s">
        <v>10323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10312</v>
      </c>
      <c r="B4585" t="s">
        <v>10313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10306</v>
      </c>
      <c r="B4586" t="s">
        <v>10307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10304</v>
      </c>
      <c r="B4587" t="s">
        <v>10305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10282</v>
      </c>
      <c r="B4588" t="s">
        <v>10283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10266</v>
      </c>
      <c r="B4589" t="s">
        <v>10267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10264</v>
      </c>
      <c r="B4590" t="s">
        <v>10265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10258</v>
      </c>
      <c r="B4591" t="s">
        <v>10259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10256</v>
      </c>
      <c r="B4592" t="s">
        <v>10257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10250</v>
      </c>
      <c r="B4593" t="s">
        <v>10251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10248</v>
      </c>
      <c r="B4594" t="s">
        <v>10249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10240</v>
      </c>
      <c r="B4595" t="s">
        <v>10241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10230</v>
      </c>
      <c r="B4596" t="s">
        <v>10231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10228</v>
      </c>
      <c r="B4597" t="s">
        <v>10229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10218</v>
      </c>
      <c r="B4598" t="s">
        <v>10219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10204</v>
      </c>
      <c r="B4599" t="s">
        <v>10205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10202</v>
      </c>
      <c r="B4600" t="s">
        <v>10203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10199</v>
      </c>
      <c r="B4601" t="s">
        <v>10200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10187</v>
      </c>
      <c r="B4602" t="s">
        <v>10188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10154</v>
      </c>
      <c r="B4603" t="s">
        <v>10155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10152</v>
      </c>
      <c r="B4604" t="s">
        <v>10153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10146</v>
      </c>
      <c r="B4605" t="s">
        <v>10147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10126</v>
      </c>
      <c r="B4606" t="s">
        <v>10127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10100</v>
      </c>
      <c r="B4607" t="s">
        <v>10101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10091</v>
      </c>
      <c r="B4608" t="s">
        <v>1590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10089</v>
      </c>
      <c r="B4609" t="s">
        <v>10090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10076</v>
      </c>
      <c r="B4610" t="s">
        <v>10077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10070</v>
      </c>
      <c r="B4611" t="s">
        <v>10071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10059</v>
      </c>
      <c r="B4612" t="s">
        <v>2421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10055</v>
      </c>
      <c r="B4613" t="s">
        <v>10056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10043</v>
      </c>
      <c r="B4614" t="s">
        <v>10044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10041</v>
      </c>
      <c r="B4615" t="s">
        <v>10042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10037</v>
      </c>
      <c r="B4616" t="s">
        <v>10038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10033</v>
      </c>
      <c r="B4617" t="s">
        <v>10034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10027</v>
      </c>
      <c r="B4618" t="s">
        <v>10028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10017</v>
      </c>
      <c r="B4619" t="s">
        <v>10018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10015</v>
      </c>
      <c r="B4620" t="s">
        <v>10016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10001</v>
      </c>
      <c r="B4621" t="s">
        <v>10002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9997</v>
      </c>
      <c r="B4622" t="s">
        <v>9998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9995</v>
      </c>
      <c r="B4623" t="s">
        <v>9996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9993</v>
      </c>
      <c r="B4624" t="s">
        <v>9994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9971</v>
      </c>
      <c r="B4625" t="s">
        <v>9972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9967</v>
      </c>
      <c r="B4626" t="s">
        <v>9968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9963</v>
      </c>
      <c r="B4627" t="s">
        <v>9964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9941</v>
      </c>
      <c r="B4628" t="s">
        <v>9942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9939</v>
      </c>
      <c r="B4629" t="s">
        <v>9940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9925</v>
      </c>
      <c r="B4630" t="s">
        <v>9926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9907</v>
      </c>
      <c r="B4631" t="s">
        <v>9908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9903</v>
      </c>
      <c r="B4632" t="s">
        <v>9904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9887</v>
      </c>
      <c r="B4633" t="s">
        <v>9888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9885</v>
      </c>
      <c r="B4634" t="s">
        <v>9886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9883</v>
      </c>
      <c r="B4635" t="s">
        <v>9884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9873</v>
      </c>
      <c r="B4636" t="s">
        <v>9874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9867</v>
      </c>
      <c r="B4637" t="s">
        <v>9868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9863</v>
      </c>
      <c r="B4638" t="s">
        <v>9864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9856</v>
      </c>
      <c r="B4639" t="s">
        <v>9035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9822</v>
      </c>
      <c r="B4640" t="s">
        <v>9823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9805</v>
      </c>
      <c r="B4641" t="s">
        <v>9806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9799</v>
      </c>
      <c r="B4642" t="s">
        <v>9800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9789</v>
      </c>
      <c r="B4643" t="s">
        <v>9790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9779</v>
      </c>
      <c r="B4644" t="s">
        <v>9780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9770</v>
      </c>
      <c r="B4645" t="s">
        <v>9771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9766</v>
      </c>
      <c r="B4646" t="s">
        <v>9767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9764</v>
      </c>
      <c r="B4647" t="s">
        <v>9765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9756</v>
      </c>
      <c r="B4648" t="s">
        <v>9757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9707</v>
      </c>
      <c r="B4649" t="s">
        <v>9708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9699</v>
      </c>
      <c r="B4650" t="s">
        <v>9700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9693</v>
      </c>
      <c r="B4651" t="s">
        <v>9694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9691</v>
      </c>
      <c r="B4652" t="s">
        <v>9692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9676</v>
      </c>
      <c r="B4653" t="s">
        <v>7319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9658</v>
      </c>
      <c r="B4654" t="s">
        <v>9659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9645</v>
      </c>
      <c r="B4655" t="s">
        <v>2323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9627</v>
      </c>
      <c r="B4656" t="s">
        <v>9628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9579</v>
      </c>
      <c r="B4657" t="s">
        <v>9580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9539</v>
      </c>
      <c r="B4658" t="s">
        <v>9540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9525</v>
      </c>
      <c r="B4659" t="s">
        <v>9526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9523</v>
      </c>
      <c r="B4660" t="s">
        <v>9524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9517</v>
      </c>
      <c r="B4661" t="s">
        <v>9518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9513</v>
      </c>
      <c r="B4662" t="s">
        <v>9514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9509</v>
      </c>
      <c r="B4663" t="s">
        <v>9510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9505</v>
      </c>
      <c r="B4664" t="s">
        <v>9506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9503</v>
      </c>
      <c r="B4665" t="s">
        <v>9504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9464</v>
      </c>
      <c r="B4666" t="s">
        <v>9465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9462</v>
      </c>
      <c r="B4667" t="s">
        <v>9463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9454</v>
      </c>
      <c r="B4668" t="s">
        <v>9455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9424</v>
      </c>
      <c r="B4669" t="s">
        <v>9425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9370</v>
      </c>
      <c r="B4670" t="s">
        <v>9371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9358</v>
      </c>
      <c r="B4671" t="s">
        <v>9359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9356</v>
      </c>
      <c r="B4672" t="s">
        <v>9357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9333</v>
      </c>
      <c r="B4673" t="s">
        <v>9334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9331</v>
      </c>
      <c r="B4674" t="s">
        <v>9332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9317</v>
      </c>
      <c r="B4675" t="s">
        <v>9318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9315</v>
      </c>
      <c r="B4676" t="s">
        <v>9316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9313</v>
      </c>
      <c r="B4677" t="s">
        <v>9314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9307</v>
      </c>
      <c r="B4678" t="s">
        <v>9308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9287</v>
      </c>
      <c r="B4679" t="s">
        <v>9288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9275</v>
      </c>
      <c r="B4680" t="s">
        <v>9276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9235</v>
      </c>
      <c r="B4681" t="s">
        <v>9236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9186</v>
      </c>
      <c r="B4682" t="s">
        <v>9187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9151</v>
      </c>
      <c r="B4683" t="s">
        <v>9152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9149</v>
      </c>
      <c r="B4684" t="s">
        <v>9150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9137</v>
      </c>
      <c r="B4685" t="s">
        <v>9138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9133</v>
      </c>
      <c r="B4686" t="s">
        <v>9134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9123</v>
      </c>
      <c r="B4687" t="s">
        <v>9124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9115</v>
      </c>
      <c r="B4688" t="s">
        <v>9116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9075</v>
      </c>
      <c r="B4689" t="s">
        <v>9076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9063</v>
      </c>
      <c r="B4690" t="s">
        <v>9064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9049</v>
      </c>
      <c r="B4691" t="s">
        <v>9050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9040</v>
      </c>
      <c r="B4692" t="s">
        <v>9041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9038</v>
      </c>
      <c r="B4693" t="s">
        <v>9039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9036</v>
      </c>
      <c r="B4694" t="s">
        <v>9037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9024</v>
      </c>
      <c r="B4695" t="s">
        <v>9025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9018</v>
      </c>
      <c r="B4696" t="s">
        <v>9019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9016</v>
      </c>
      <c r="B4697" t="s">
        <v>9017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9014</v>
      </c>
      <c r="B4698" t="s">
        <v>9015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9008</v>
      </c>
      <c r="B4699" t="s">
        <v>9009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8959</v>
      </c>
      <c r="B4700" t="s">
        <v>8960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8951</v>
      </c>
      <c r="B4701" t="s">
        <v>8952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8947</v>
      </c>
      <c r="B4702" t="s">
        <v>8948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8943</v>
      </c>
      <c r="B4703" t="s">
        <v>8944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8928</v>
      </c>
      <c r="B4704" t="s">
        <v>8929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8902</v>
      </c>
      <c r="B4705" t="s">
        <v>8903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8875</v>
      </c>
      <c r="B4706" t="s">
        <v>8876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8871</v>
      </c>
      <c r="B4707" t="s">
        <v>8872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8853</v>
      </c>
      <c r="B4708" t="s">
        <v>8854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8851</v>
      </c>
      <c r="B4709" t="s">
        <v>8852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8849</v>
      </c>
      <c r="B4710" t="s">
        <v>8850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8840</v>
      </c>
      <c r="B4711" t="s">
        <v>8841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8798</v>
      </c>
      <c r="B4712" t="s">
        <v>8799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8780</v>
      </c>
      <c r="B4713" t="s">
        <v>8781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8769</v>
      </c>
      <c r="B4714" t="s">
        <v>8770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8729</v>
      </c>
      <c r="B4715" t="s">
        <v>8730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8694</v>
      </c>
      <c r="B4716" t="s">
        <v>8695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8690</v>
      </c>
      <c r="B4717" t="s">
        <v>8691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8678</v>
      </c>
      <c r="B4718" t="s">
        <v>8679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8668</v>
      </c>
      <c r="B4719" t="s">
        <v>8669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13028</v>
      </c>
      <c r="B4720" t="s">
        <v>13029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12567</v>
      </c>
      <c r="B4721" t="s">
        <v>12568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12503</v>
      </c>
      <c r="B4722" t="s">
        <v>12504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12467</v>
      </c>
      <c r="B4723" t="s">
        <v>12468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12297</v>
      </c>
      <c r="B4724" t="s">
        <v>12298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12223</v>
      </c>
      <c r="B4725" t="s">
        <v>12224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11997</v>
      </c>
      <c r="B4726" t="s">
        <v>11998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11836</v>
      </c>
      <c r="B4727" t="s">
        <v>11837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11812</v>
      </c>
      <c r="B4728" t="s">
        <v>11813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11806</v>
      </c>
      <c r="B4729" t="s">
        <v>11807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11730</v>
      </c>
      <c r="B4730" t="s">
        <v>11731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11726</v>
      </c>
      <c r="B4731" t="s">
        <v>11727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11638</v>
      </c>
      <c r="B4732" t="s">
        <v>11639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11619</v>
      </c>
      <c r="B4733" t="s">
        <v>11620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11601</v>
      </c>
      <c r="B4734" t="s">
        <v>11602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11599</v>
      </c>
      <c r="B4735" t="s">
        <v>11600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11568</v>
      </c>
      <c r="B4736" t="s">
        <v>11569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11512</v>
      </c>
      <c r="B4737" t="s">
        <v>11513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11410</v>
      </c>
      <c r="B4738" t="s">
        <v>4742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11320</v>
      </c>
      <c r="B4739" t="s">
        <v>11321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11298</v>
      </c>
      <c r="B4740" t="s">
        <v>11299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11292</v>
      </c>
      <c r="B4741" t="s">
        <v>11293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11259</v>
      </c>
      <c r="B4742" t="s">
        <v>11260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11257</v>
      </c>
      <c r="B4743" t="s">
        <v>11258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11227</v>
      </c>
      <c r="B4744" t="s">
        <v>11228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11203</v>
      </c>
      <c r="B4745" t="s">
        <v>11204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11172</v>
      </c>
      <c r="B4746" t="s">
        <v>11173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11146</v>
      </c>
      <c r="B4747" t="s">
        <v>11147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11122</v>
      </c>
      <c r="B4748" t="s">
        <v>11123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11120</v>
      </c>
      <c r="B4749" t="s">
        <v>11121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11097</v>
      </c>
      <c r="B4750" t="s">
        <v>10603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11057</v>
      </c>
      <c r="B4751" t="s">
        <v>11058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11044</v>
      </c>
      <c r="B4752" t="s">
        <v>11045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11006</v>
      </c>
      <c r="B4753" t="s">
        <v>11007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10984</v>
      </c>
      <c r="B4754" t="s">
        <v>10985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10980</v>
      </c>
      <c r="B4755" t="s">
        <v>10981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10976</v>
      </c>
      <c r="B4756" t="s">
        <v>10977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10972</v>
      </c>
      <c r="B4757" t="s">
        <v>10973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10945</v>
      </c>
      <c r="B4758" t="s">
        <v>4152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10941</v>
      </c>
      <c r="B4759" t="s">
        <v>10942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10912</v>
      </c>
      <c r="B4760" t="s">
        <v>10913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10906</v>
      </c>
      <c r="B4761" t="s">
        <v>10907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10904</v>
      </c>
      <c r="B4762" t="s">
        <v>10905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10892</v>
      </c>
      <c r="B4763" t="s">
        <v>10893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10863</v>
      </c>
      <c r="B4764" t="s">
        <v>10864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10813</v>
      </c>
      <c r="B4765" t="s">
        <v>10814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10809</v>
      </c>
      <c r="B4766" t="s">
        <v>10810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10795</v>
      </c>
      <c r="B4767" t="s">
        <v>10796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10791</v>
      </c>
      <c r="B4768" t="s">
        <v>10792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10785</v>
      </c>
      <c r="B4769" t="s">
        <v>10786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10777</v>
      </c>
      <c r="B4770" t="s">
        <v>10778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10767</v>
      </c>
      <c r="B4771" t="s">
        <v>10768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10748</v>
      </c>
      <c r="B4772" t="s">
        <v>10749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10744</v>
      </c>
      <c r="B4773" t="s">
        <v>10745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10730</v>
      </c>
      <c r="B4774" t="s">
        <v>10731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10715</v>
      </c>
      <c r="B4775" t="s">
        <v>10716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10713</v>
      </c>
      <c r="B4776" t="s">
        <v>10714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10709</v>
      </c>
      <c r="B4777" t="s">
        <v>10710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10672</v>
      </c>
      <c r="B4778" t="s">
        <v>10673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10668</v>
      </c>
      <c r="B4779" t="s">
        <v>10669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10666</v>
      </c>
      <c r="B4780" t="s">
        <v>10667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10660</v>
      </c>
      <c r="B4781" t="s">
        <v>10661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10647</v>
      </c>
      <c r="B4782" t="s">
        <v>10648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10620</v>
      </c>
      <c r="B4783" t="s">
        <v>10621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10618</v>
      </c>
      <c r="B4784" t="s">
        <v>10619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10612</v>
      </c>
      <c r="B4785" t="s">
        <v>10613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10608</v>
      </c>
      <c r="B4786" t="s">
        <v>10609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10606</v>
      </c>
      <c r="B4787" t="s">
        <v>10607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10596</v>
      </c>
      <c r="B4788" t="s">
        <v>10597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10592</v>
      </c>
      <c r="B4789" t="s">
        <v>10593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10590</v>
      </c>
      <c r="B4790" t="s">
        <v>10591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10578</v>
      </c>
      <c r="B4791" t="s">
        <v>10579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10570</v>
      </c>
      <c r="B4792" t="s">
        <v>10571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10530</v>
      </c>
      <c r="B4793" t="s">
        <v>10531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10523</v>
      </c>
      <c r="B4794" t="s">
        <v>10524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10513</v>
      </c>
      <c r="B4795" t="s">
        <v>10514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10509</v>
      </c>
      <c r="B4796" t="s">
        <v>10510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10507</v>
      </c>
      <c r="B4797" t="s">
        <v>10508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10505</v>
      </c>
      <c r="B4798" t="s">
        <v>10506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10500</v>
      </c>
      <c r="B4799" t="s">
        <v>10501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10494</v>
      </c>
      <c r="B4800" t="s">
        <v>10495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10492</v>
      </c>
      <c r="B4801" t="s">
        <v>10493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10490</v>
      </c>
      <c r="B4802" t="s">
        <v>10491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10486</v>
      </c>
      <c r="B4803" t="s">
        <v>10487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10476</v>
      </c>
      <c r="B4804" t="s">
        <v>10477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10474</v>
      </c>
      <c r="B4805" t="s">
        <v>10475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10469</v>
      </c>
      <c r="B4806" t="s">
        <v>10470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10461</v>
      </c>
      <c r="B4807" t="s">
        <v>10462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10455</v>
      </c>
      <c r="B4808" t="s">
        <v>10456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10449</v>
      </c>
      <c r="B4809" t="s">
        <v>10450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10439</v>
      </c>
      <c r="B4810" t="s">
        <v>10440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10436</v>
      </c>
      <c r="B4811" t="s">
        <v>442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10426</v>
      </c>
      <c r="B4812" t="s">
        <v>10427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10421</v>
      </c>
      <c r="B4813" t="s">
        <v>10422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10407</v>
      </c>
      <c r="B4814" t="s">
        <v>10408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10405</v>
      </c>
      <c r="B4815" t="s">
        <v>10406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10399</v>
      </c>
      <c r="B4816" t="s">
        <v>10400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10391</v>
      </c>
      <c r="B4817" t="s">
        <v>10392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10389</v>
      </c>
      <c r="B4818" t="s">
        <v>10390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10376</v>
      </c>
      <c r="B4819" t="s">
        <v>10377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10374</v>
      </c>
      <c r="B4820" t="s">
        <v>10375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10362</v>
      </c>
      <c r="B4821" t="s">
        <v>10363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10350</v>
      </c>
      <c r="B4822" t="s">
        <v>10351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10330</v>
      </c>
      <c r="B4823" t="s">
        <v>10331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10326</v>
      </c>
      <c r="B4824" t="s">
        <v>10327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10324</v>
      </c>
      <c r="B4825" t="s">
        <v>10325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10314</v>
      </c>
      <c r="B4826" t="s">
        <v>10315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10308</v>
      </c>
      <c r="B4827" t="s">
        <v>10309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10300</v>
      </c>
      <c r="B4828" t="s">
        <v>10301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10298</v>
      </c>
      <c r="B4829" t="s">
        <v>10299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10292</v>
      </c>
      <c r="B4830" t="s">
        <v>10293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10290</v>
      </c>
      <c r="B4831" t="s">
        <v>10291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10284</v>
      </c>
      <c r="B4832" t="s">
        <v>10285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10280</v>
      </c>
      <c r="B4833" t="s">
        <v>10281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10278</v>
      </c>
      <c r="B4834" t="s">
        <v>10279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10274</v>
      </c>
      <c r="B4835" t="s">
        <v>10275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10270</v>
      </c>
      <c r="B4836" t="s">
        <v>10271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10262</v>
      </c>
      <c r="B4837" t="s">
        <v>10263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10242</v>
      </c>
      <c r="B4838" t="s">
        <v>10243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10238</v>
      </c>
      <c r="B4839" t="s">
        <v>10239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10236</v>
      </c>
      <c r="B4840" t="s">
        <v>10237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10232</v>
      </c>
      <c r="B4841" t="s">
        <v>10233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10226</v>
      </c>
      <c r="B4842" t="s">
        <v>10227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10222</v>
      </c>
      <c r="B4843" t="s">
        <v>10223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10212</v>
      </c>
      <c r="B4844" t="s">
        <v>10213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10201</v>
      </c>
      <c r="B4845" t="s">
        <v>7853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10189</v>
      </c>
      <c r="B4846" t="s">
        <v>10190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10185</v>
      </c>
      <c r="B4847" t="s">
        <v>10186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10181</v>
      </c>
      <c r="B4848" t="s">
        <v>10182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10177</v>
      </c>
      <c r="B4849" t="s">
        <v>10178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10175</v>
      </c>
      <c r="B4850" t="s">
        <v>10176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10172</v>
      </c>
      <c r="B4851" t="s">
        <v>10173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10166</v>
      </c>
      <c r="B4852" t="s">
        <v>10167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10164</v>
      </c>
      <c r="B4853" t="s">
        <v>10165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10158</v>
      </c>
      <c r="B4854" t="s">
        <v>10159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10156</v>
      </c>
      <c r="B4855" t="s">
        <v>10157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10148</v>
      </c>
      <c r="B4856" t="s">
        <v>10149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10140</v>
      </c>
      <c r="B4857" t="s">
        <v>10141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10138</v>
      </c>
      <c r="B4858" t="s">
        <v>10139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10124</v>
      </c>
      <c r="B4859" t="s">
        <v>10125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10118</v>
      </c>
      <c r="B4860" t="s">
        <v>10119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10116</v>
      </c>
      <c r="B4861" t="s">
        <v>10117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10108</v>
      </c>
      <c r="B4862" t="s">
        <v>10109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10106</v>
      </c>
      <c r="B4863" t="s">
        <v>10107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10104</v>
      </c>
      <c r="B4864" t="s">
        <v>10105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10098</v>
      </c>
      <c r="B4865" t="s">
        <v>10099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10083</v>
      </c>
      <c r="B4866" t="s">
        <v>10084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10074</v>
      </c>
      <c r="B4867" t="s">
        <v>10075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10072</v>
      </c>
      <c r="B4868" t="s">
        <v>10073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10068</v>
      </c>
      <c r="B4869" t="s">
        <v>10069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10064</v>
      </c>
      <c r="B4870" t="s">
        <v>10065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10062</v>
      </c>
      <c r="B4871" t="s">
        <v>10063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10051</v>
      </c>
      <c r="B4872" t="s">
        <v>10052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10047</v>
      </c>
      <c r="B4873" t="s">
        <v>10048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10035</v>
      </c>
      <c r="B4874" t="s">
        <v>10036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10021</v>
      </c>
      <c r="B4875" t="s">
        <v>10022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10019</v>
      </c>
      <c r="B4876" t="s">
        <v>10020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9999</v>
      </c>
      <c r="B4877" t="s">
        <v>10000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9981</v>
      </c>
      <c r="B4878" t="s">
        <v>9982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9969</v>
      </c>
      <c r="B4879" t="s">
        <v>9970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9959</v>
      </c>
      <c r="B4880" t="s">
        <v>9960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9955</v>
      </c>
      <c r="B4881" t="s">
        <v>9956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9953</v>
      </c>
      <c r="B4882" t="s">
        <v>9954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9951</v>
      </c>
      <c r="B4883" t="s">
        <v>9952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9943</v>
      </c>
      <c r="B4884" t="s">
        <v>9944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9935</v>
      </c>
      <c r="B4885" t="s">
        <v>9936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9931</v>
      </c>
      <c r="B4886" t="s">
        <v>9932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9927</v>
      </c>
      <c r="B4887" t="s">
        <v>9928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9899</v>
      </c>
      <c r="B4888" t="s">
        <v>9900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9897</v>
      </c>
      <c r="B4889" t="s">
        <v>9898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9881</v>
      </c>
      <c r="B4890" t="s">
        <v>9882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9877</v>
      </c>
      <c r="B4891" t="s">
        <v>9878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9865</v>
      </c>
      <c r="B4892" t="s">
        <v>9866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9859</v>
      </c>
      <c r="B4893" t="s">
        <v>9860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9848</v>
      </c>
      <c r="B4894" t="s">
        <v>9849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9842</v>
      </c>
      <c r="B4895" t="s">
        <v>9843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9840</v>
      </c>
      <c r="B4896" t="s">
        <v>9841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9834</v>
      </c>
      <c r="B4897" t="s">
        <v>9835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9828</v>
      </c>
      <c r="B4898" t="s">
        <v>9829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9820</v>
      </c>
      <c r="B4899" t="s">
        <v>9821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9814</v>
      </c>
      <c r="B4900" t="s">
        <v>9815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9808</v>
      </c>
      <c r="B4901" t="s">
        <v>9809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9803</v>
      </c>
      <c r="B4902" t="s">
        <v>9804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9801</v>
      </c>
      <c r="B4903" t="s">
        <v>9802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9797</v>
      </c>
      <c r="B4904" t="s">
        <v>9798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9795</v>
      </c>
      <c r="B4905" t="s">
        <v>9796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9791</v>
      </c>
      <c r="B4906" t="s">
        <v>9792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9787</v>
      </c>
      <c r="B4907" t="s">
        <v>9788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9758</v>
      </c>
      <c r="B4908" t="s">
        <v>9759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9752</v>
      </c>
      <c r="B4909" t="s">
        <v>9753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9748</v>
      </c>
      <c r="B4910" t="s">
        <v>9749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9746</v>
      </c>
      <c r="B4911" t="s">
        <v>9747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9742</v>
      </c>
      <c r="B4912" t="s">
        <v>9743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9740</v>
      </c>
      <c r="B4913" t="s">
        <v>9741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9738</v>
      </c>
      <c r="B4914" t="s">
        <v>9739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9728</v>
      </c>
      <c r="B4915" t="s">
        <v>9729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9726</v>
      </c>
      <c r="B4916" t="s">
        <v>9727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9722</v>
      </c>
      <c r="B4917" t="s">
        <v>9723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9720</v>
      </c>
      <c r="B4918" t="s">
        <v>9721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9718</v>
      </c>
      <c r="B4919" t="s">
        <v>9719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9715</v>
      </c>
      <c r="B4920" t="s">
        <v>5305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9711</v>
      </c>
      <c r="B4921" t="s">
        <v>9712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9709</v>
      </c>
      <c r="B4922" t="s">
        <v>9710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9705</v>
      </c>
      <c r="B4923" t="s">
        <v>9706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9697</v>
      </c>
      <c r="B4924" t="s">
        <v>9698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9689</v>
      </c>
      <c r="B4925" t="s">
        <v>9690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9683</v>
      </c>
      <c r="B4926" t="s">
        <v>9684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9681</v>
      </c>
      <c r="B4927" t="s">
        <v>9682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9679</v>
      </c>
      <c r="B4928" t="s">
        <v>9680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9677</v>
      </c>
      <c r="B4929" t="s">
        <v>9678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9674</v>
      </c>
      <c r="B4930" t="s">
        <v>9675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9672</v>
      </c>
      <c r="B4931" t="s">
        <v>9673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9670</v>
      </c>
      <c r="B4932" t="s">
        <v>9671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9664</v>
      </c>
      <c r="B4933" t="s">
        <v>9665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9660</v>
      </c>
      <c r="B4934" t="s">
        <v>9661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9656</v>
      </c>
      <c r="B4935" t="s">
        <v>9657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9650</v>
      </c>
      <c r="B4936" t="s">
        <v>9651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9648</v>
      </c>
      <c r="B4937" t="s">
        <v>9649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9646</v>
      </c>
      <c r="B4938" t="s">
        <v>9647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9637</v>
      </c>
      <c r="B4939" t="s">
        <v>9638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9635</v>
      </c>
      <c r="B4940" t="s">
        <v>9636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9631</v>
      </c>
      <c r="B4941" t="s">
        <v>9632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9621</v>
      </c>
      <c r="B4942" t="s">
        <v>9622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9619</v>
      </c>
      <c r="B4943" t="s">
        <v>9620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9617</v>
      </c>
      <c r="B4944" t="s">
        <v>9618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9615</v>
      </c>
      <c r="B4945" t="s">
        <v>9616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9603</v>
      </c>
      <c r="B4946" t="s">
        <v>9604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9601</v>
      </c>
      <c r="B4947" t="s">
        <v>9602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9597</v>
      </c>
      <c r="B4948" t="s">
        <v>9598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9589</v>
      </c>
      <c r="B4949" t="s">
        <v>9590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9581</v>
      </c>
      <c r="B4950" t="s">
        <v>9582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9567</v>
      </c>
      <c r="B4951" t="s">
        <v>9568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9561</v>
      </c>
      <c r="B4952" t="s">
        <v>9562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9559</v>
      </c>
      <c r="B4953" t="s">
        <v>9560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9557</v>
      </c>
      <c r="B4954" t="s">
        <v>9558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9549</v>
      </c>
      <c r="B4955" t="s">
        <v>9550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9537</v>
      </c>
      <c r="B4956" t="s">
        <v>9538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9535</v>
      </c>
      <c r="B4957" t="s">
        <v>9536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9533</v>
      </c>
      <c r="B4958" t="s">
        <v>9534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9529</v>
      </c>
      <c r="B4959" t="s">
        <v>9530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9511</v>
      </c>
      <c r="B4960" t="s">
        <v>9512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9507</v>
      </c>
      <c r="B4961" t="s">
        <v>9508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9489</v>
      </c>
      <c r="B4962" t="s">
        <v>9490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9487</v>
      </c>
      <c r="B4963" t="s">
        <v>9488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9485</v>
      </c>
      <c r="B4964" t="s">
        <v>9486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9476</v>
      </c>
      <c r="B4965" t="s">
        <v>3863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9468</v>
      </c>
      <c r="B4966" t="s">
        <v>9469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9460</v>
      </c>
      <c r="B4967" t="s">
        <v>9461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9440</v>
      </c>
      <c r="B4968" t="s">
        <v>9441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9438</v>
      </c>
      <c r="B4969" t="s">
        <v>9439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9436</v>
      </c>
      <c r="B4970" t="s">
        <v>9437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9432</v>
      </c>
      <c r="B4971" t="s">
        <v>9433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9422</v>
      </c>
      <c r="B4972" t="s">
        <v>9423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9412</v>
      </c>
      <c r="B4973" t="s">
        <v>9413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9400</v>
      </c>
      <c r="B4974" t="s">
        <v>9401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9398</v>
      </c>
      <c r="B4975" t="s">
        <v>9399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9384</v>
      </c>
      <c r="B4976" t="s">
        <v>9385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9378</v>
      </c>
      <c r="B4977" t="s">
        <v>9379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9364</v>
      </c>
      <c r="B4978" t="s">
        <v>9365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9360</v>
      </c>
      <c r="B4979" t="s">
        <v>9361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9352</v>
      </c>
      <c r="B4980" t="s">
        <v>9353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9343</v>
      </c>
      <c r="B4981" t="s">
        <v>9344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9311</v>
      </c>
      <c r="B4982" t="s">
        <v>9312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9301</v>
      </c>
      <c r="B4983" t="s">
        <v>9302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9295</v>
      </c>
      <c r="B4984" t="s">
        <v>9296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9291</v>
      </c>
      <c r="B4985" t="s">
        <v>9292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9273</v>
      </c>
      <c r="B4986" t="s">
        <v>9274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9259</v>
      </c>
      <c r="B4987" t="s">
        <v>9260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9253</v>
      </c>
      <c r="B4988" t="s">
        <v>9254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9247</v>
      </c>
      <c r="B4989" t="s">
        <v>9248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9223</v>
      </c>
      <c r="B4990" t="s">
        <v>9224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9217</v>
      </c>
      <c r="B4991" t="s">
        <v>9218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9206</v>
      </c>
      <c r="B4992" t="s">
        <v>9207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9196</v>
      </c>
      <c r="B4993" t="s">
        <v>9197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9192</v>
      </c>
      <c r="B4994" t="s">
        <v>9193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9176</v>
      </c>
      <c r="B4995" t="s">
        <v>9177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9173</v>
      </c>
      <c r="B4996" t="s">
        <v>8921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9167</v>
      </c>
      <c r="B4997" t="s">
        <v>9168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9159</v>
      </c>
      <c r="B4998" t="s">
        <v>9160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9153</v>
      </c>
      <c r="B4999" t="s">
        <v>9154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9145</v>
      </c>
      <c r="B5000" t="s">
        <v>9146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9143</v>
      </c>
      <c r="B5001" t="s">
        <v>9144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9139</v>
      </c>
      <c r="B5002" t="s">
        <v>9140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9113</v>
      </c>
      <c r="B5003" t="s">
        <v>9114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9097</v>
      </c>
      <c r="B5004" t="s">
        <v>9098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9095</v>
      </c>
      <c r="B5005" t="s">
        <v>9096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9091</v>
      </c>
      <c r="B5006" t="s">
        <v>9092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9065</v>
      </c>
      <c r="B5007" t="s">
        <v>9066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9061</v>
      </c>
      <c r="B5008" t="s">
        <v>9062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9053</v>
      </c>
      <c r="B5009" t="s">
        <v>9054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9044</v>
      </c>
      <c r="B5010" t="s">
        <v>9045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9032</v>
      </c>
      <c r="B5011" t="s">
        <v>9033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9028</v>
      </c>
      <c r="B5012" t="s">
        <v>9029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9012</v>
      </c>
      <c r="B5013" t="s">
        <v>9013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9010</v>
      </c>
      <c r="B5014" t="s">
        <v>9011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9006</v>
      </c>
      <c r="B5015" t="s">
        <v>9007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8996</v>
      </c>
      <c r="B5016" t="s">
        <v>8997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8994</v>
      </c>
      <c r="B5017" t="s">
        <v>8995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8986</v>
      </c>
      <c r="B5018" t="s">
        <v>8987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8978</v>
      </c>
      <c r="B5019" t="s">
        <v>8979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8975</v>
      </c>
      <c r="B5020" t="s">
        <v>8976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8973</v>
      </c>
      <c r="B5021" t="s">
        <v>8974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8957</v>
      </c>
      <c r="B5022" t="s">
        <v>8958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8955</v>
      </c>
      <c r="B5023" t="s">
        <v>8956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8932</v>
      </c>
      <c r="B5024" t="s">
        <v>4959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8922</v>
      </c>
      <c r="B5025" t="s">
        <v>8923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8906</v>
      </c>
      <c r="B5026" t="s">
        <v>8907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8891</v>
      </c>
      <c r="B5027" t="s">
        <v>8892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8877</v>
      </c>
      <c r="B5028" t="s">
        <v>8878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8867</v>
      </c>
      <c r="B5029" t="s">
        <v>8868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8855</v>
      </c>
      <c r="B5030" t="s">
        <v>8856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8844</v>
      </c>
      <c r="B5031" t="s">
        <v>8845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8842</v>
      </c>
      <c r="B5032" t="s">
        <v>8843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8831</v>
      </c>
      <c r="B5033" t="s">
        <v>8832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8829</v>
      </c>
      <c r="B5034" t="s">
        <v>8830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8827</v>
      </c>
      <c r="B5035" t="s">
        <v>8828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8821</v>
      </c>
      <c r="B5036" t="s">
        <v>8822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8806</v>
      </c>
      <c r="B5037" t="s">
        <v>8807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8800</v>
      </c>
      <c r="B5038" t="s">
        <v>8801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8796</v>
      </c>
      <c r="B5039" t="s">
        <v>8797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8794</v>
      </c>
      <c r="B5040" t="s">
        <v>8795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8788</v>
      </c>
      <c r="B5041" t="s">
        <v>8789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8784</v>
      </c>
      <c r="B5042" t="s">
        <v>8785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8775</v>
      </c>
      <c r="B5043" t="s">
        <v>5577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8771</v>
      </c>
      <c r="B5044" t="s">
        <v>8772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8749</v>
      </c>
      <c r="B5045" t="s">
        <v>8750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8747</v>
      </c>
      <c r="B5046" t="s">
        <v>8748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8737</v>
      </c>
      <c r="B5047" t="s">
        <v>8738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8724</v>
      </c>
      <c r="B5048" t="s">
        <v>8725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8722</v>
      </c>
      <c r="B5049" t="s">
        <v>8723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8714</v>
      </c>
      <c r="B5050" t="s">
        <v>8715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8710</v>
      </c>
      <c r="B5051" t="s">
        <v>8711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8704</v>
      </c>
      <c r="B5052" t="s">
        <v>8705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8700</v>
      </c>
      <c r="B5053" t="s">
        <v>8701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8696</v>
      </c>
      <c r="B5054" t="s">
        <v>8697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8672</v>
      </c>
      <c r="B5055" t="s">
        <v>8673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8662</v>
      </c>
      <c r="B5056" t="s">
        <v>8663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12872</v>
      </c>
      <c r="B5057" t="s">
        <v>12873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12754</v>
      </c>
      <c r="B5058" t="s">
        <v>12755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12253</v>
      </c>
      <c r="B5059" t="s">
        <v>12254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12075</v>
      </c>
      <c r="B5060" t="s">
        <v>12076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12009</v>
      </c>
      <c r="B5061" t="s">
        <v>12010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11946</v>
      </c>
      <c r="B5062" t="s">
        <v>11947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11907</v>
      </c>
      <c r="B5063" t="s">
        <v>11908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11890</v>
      </c>
      <c r="B5064" t="s">
        <v>11891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11866</v>
      </c>
      <c r="B5065" t="s">
        <v>11867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11649</v>
      </c>
      <c r="B5066" t="s">
        <v>11650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11398</v>
      </c>
      <c r="B5067" t="s">
        <v>11399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11396</v>
      </c>
      <c r="B5068" t="s">
        <v>11397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11392</v>
      </c>
      <c r="B5069" t="s">
        <v>11393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11245</v>
      </c>
      <c r="B5070" t="s">
        <v>11246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11176</v>
      </c>
      <c r="B5071" t="s">
        <v>11177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11152</v>
      </c>
      <c r="B5072" t="s">
        <v>11153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10970</v>
      </c>
      <c r="B5073" t="s">
        <v>10971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10968</v>
      </c>
      <c r="B5074" t="s">
        <v>10969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10898</v>
      </c>
      <c r="B5075" t="s">
        <v>10899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10890</v>
      </c>
      <c r="B5076" t="s">
        <v>10891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10880</v>
      </c>
      <c r="B5077" t="s">
        <v>10881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10839</v>
      </c>
      <c r="B5078" t="s">
        <v>10840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10831</v>
      </c>
      <c r="B5079" t="s">
        <v>10832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10773</v>
      </c>
      <c r="B5080" t="s">
        <v>10774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10746</v>
      </c>
      <c r="B5081" t="s">
        <v>10747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10719</v>
      </c>
      <c r="B5082" t="s">
        <v>10720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10654</v>
      </c>
      <c r="B5083" t="s">
        <v>10655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10637</v>
      </c>
      <c r="B5084" t="s">
        <v>10638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10566</v>
      </c>
      <c r="B5085" t="s">
        <v>10567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10550</v>
      </c>
      <c r="B5086" t="s">
        <v>10551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10540</v>
      </c>
      <c r="B5087" t="s">
        <v>10541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10527</v>
      </c>
      <c r="B5088" t="s">
        <v>10528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10519</v>
      </c>
      <c r="B5089" t="s">
        <v>10520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10428</v>
      </c>
      <c r="B5090" t="s">
        <v>10429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10417</v>
      </c>
      <c r="B5091" t="s">
        <v>10418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10346</v>
      </c>
      <c r="B5092" t="s">
        <v>10347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10294</v>
      </c>
      <c r="B5093" t="s">
        <v>10295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10268</v>
      </c>
      <c r="B5094" t="s">
        <v>10269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10254</v>
      </c>
      <c r="B5095" t="s">
        <v>10255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10252</v>
      </c>
      <c r="B5096" t="s">
        <v>10253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10246</v>
      </c>
      <c r="B5097" t="s">
        <v>10247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10244</v>
      </c>
      <c r="B5098" t="s">
        <v>10245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10210</v>
      </c>
      <c r="B5099" t="s">
        <v>10211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10208</v>
      </c>
      <c r="B5100" t="s">
        <v>10209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10206</v>
      </c>
      <c r="B5101" t="s">
        <v>10207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10130</v>
      </c>
      <c r="B5102" t="s">
        <v>10131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10114</v>
      </c>
      <c r="B5103" t="s">
        <v>10115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10078</v>
      </c>
      <c r="B5104" t="s">
        <v>3996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10057</v>
      </c>
      <c r="B5105" t="s">
        <v>10058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10023</v>
      </c>
      <c r="B5106" t="s">
        <v>10024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10007</v>
      </c>
      <c r="B5107" t="s">
        <v>10008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9965</v>
      </c>
      <c r="B5108" t="s">
        <v>9966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9957</v>
      </c>
      <c r="B5109" t="s">
        <v>9958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9947</v>
      </c>
      <c r="B5110" t="s">
        <v>9948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9923</v>
      </c>
      <c r="B5111" t="s">
        <v>9924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9917</v>
      </c>
      <c r="B5112" t="s">
        <v>9918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9913</v>
      </c>
      <c r="B5113" t="s">
        <v>9914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9905</v>
      </c>
      <c r="B5114" t="s">
        <v>9906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9875</v>
      </c>
      <c r="B5115" t="s">
        <v>9876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9869</v>
      </c>
      <c r="B5116" t="s">
        <v>9870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9838</v>
      </c>
      <c r="B5117" t="s">
        <v>9839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9832</v>
      </c>
      <c r="B5118" t="s">
        <v>9833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9826</v>
      </c>
      <c r="B5119" t="s">
        <v>9827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9810</v>
      </c>
      <c r="B5120" t="s">
        <v>9811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9777</v>
      </c>
      <c r="B5121" t="s">
        <v>9778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9754</v>
      </c>
      <c r="B5122" t="s">
        <v>9755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9687</v>
      </c>
      <c r="B5123" t="s">
        <v>9688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9611</v>
      </c>
      <c r="B5124" t="s">
        <v>9612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9593</v>
      </c>
      <c r="B5125" t="s">
        <v>9594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9587</v>
      </c>
      <c r="B5126" t="s">
        <v>9588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9583</v>
      </c>
      <c r="B5127" t="s">
        <v>9584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9575</v>
      </c>
      <c r="B5128" t="s">
        <v>9576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9569</v>
      </c>
      <c r="B5129" t="s">
        <v>9570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9551</v>
      </c>
      <c r="B5130" t="s">
        <v>9552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9545</v>
      </c>
      <c r="B5131" t="s">
        <v>9546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9543</v>
      </c>
      <c r="B5132" t="s">
        <v>9544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9515</v>
      </c>
      <c r="B5133" t="s">
        <v>9516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9499</v>
      </c>
      <c r="B5134" t="s">
        <v>9500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9497</v>
      </c>
      <c r="B5135" t="s">
        <v>9498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9493</v>
      </c>
      <c r="B5136" t="s">
        <v>9494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9479</v>
      </c>
      <c r="B5137" t="s">
        <v>9480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9452</v>
      </c>
      <c r="B5138" t="s">
        <v>9453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9450</v>
      </c>
      <c r="B5139" t="s">
        <v>9451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9442</v>
      </c>
      <c r="B5140" t="s">
        <v>9443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9434</v>
      </c>
      <c r="B5141" t="s">
        <v>9435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9430</v>
      </c>
      <c r="B5142" t="s">
        <v>9431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9416</v>
      </c>
      <c r="B5143" t="s">
        <v>9417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9410</v>
      </c>
      <c r="B5144" t="s">
        <v>9411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9404</v>
      </c>
      <c r="B5145" t="s">
        <v>9405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9362</v>
      </c>
      <c r="B5146" t="s">
        <v>9363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9345</v>
      </c>
      <c r="B5147" t="s">
        <v>9346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9339</v>
      </c>
      <c r="B5148" t="s">
        <v>9340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9325</v>
      </c>
      <c r="B5149" t="s">
        <v>9326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9305</v>
      </c>
      <c r="B5150" t="s">
        <v>9306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9299</v>
      </c>
      <c r="B5151" t="s">
        <v>9300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9285</v>
      </c>
      <c r="B5152" t="s">
        <v>9286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9283</v>
      </c>
      <c r="B5153" t="s">
        <v>9284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9269</v>
      </c>
      <c r="B5154" t="s">
        <v>9270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9263</v>
      </c>
      <c r="B5155" t="s">
        <v>9264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9261</v>
      </c>
      <c r="B5156" t="s">
        <v>9262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9245</v>
      </c>
      <c r="B5157" t="s">
        <v>9246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5496</v>
      </c>
      <c r="B5158" t="s">
        <v>5497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9237</v>
      </c>
      <c r="B5159" t="s">
        <v>9238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9225</v>
      </c>
      <c r="B5160" t="s">
        <v>9226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9221</v>
      </c>
      <c r="B5161" t="s">
        <v>9222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9198</v>
      </c>
      <c r="B5162" t="s">
        <v>9199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9169</v>
      </c>
      <c r="B5163" t="s">
        <v>9170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9131</v>
      </c>
      <c r="B5164" t="s">
        <v>9132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9121</v>
      </c>
      <c r="B5165" t="s">
        <v>9122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9109</v>
      </c>
      <c r="B5166" t="s">
        <v>9110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9101</v>
      </c>
      <c r="B5167" t="s">
        <v>9102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9083</v>
      </c>
      <c r="B5168" t="s">
        <v>9084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9073</v>
      </c>
      <c r="B5169" t="s">
        <v>9074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9067</v>
      </c>
      <c r="B5170" t="s">
        <v>9068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9059</v>
      </c>
      <c r="B5171" t="s">
        <v>9060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9002</v>
      </c>
      <c r="B5173" t="s">
        <v>9003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8982</v>
      </c>
      <c r="B5174" t="s">
        <v>8983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8937</v>
      </c>
      <c r="B5175" t="s">
        <v>8938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8900</v>
      </c>
      <c r="B5176" t="s">
        <v>8901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8895</v>
      </c>
      <c r="B5177" t="s">
        <v>8896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8863</v>
      </c>
      <c r="B5178" t="s">
        <v>8864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8859</v>
      </c>
      <c r="B5179" t="s">
        <v>8860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8846</v>
      </c>
      <c r="B5180" t="s">
        <v>8847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8819</v>
      </c>
      <c r="B5181" t="s">
        <v>8820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8810</v>
      </c>
      <c r="B5182" t="s">
        <v>8811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8790</v>
      </c>
      <c r="B5183" t="s">
        <v>8791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8765</v>
      </c>
      <c r="B5184" t="s">
        <v>8766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8755</v>
      </c>
      <c r="B5185" t="s">
        <v>8756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8731</v>
      </c>
      <c r="B5186" t="s">
        <v>8732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8727</v>
      </c>
      <c r="B5187" t="s">
        <v>8728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8682</v>
      </c>
      <c r="B5188" t="s">
        <v>8683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8670</v>
      </c>
      <c r="B5189" t="s">
        <v>8671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8638</v>
      </c>
      <c r="B5190" t="s">
        <v>8639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12501</v>
      </c>
      <c r="B5191" t="s">
        <v>12502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12269</v>
      </c>
      <c r="B5192" t="s">
        <v>12270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12193</v>
      </c>
      <c r="B5193" t="s">
        <v>12194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11974</v>
      </c>
      <c r="B5194" t="s">
        <v>11975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11834</v>
      </c>
      <c r="B5195" t="s">
        <v>11835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11758</v>
      </c>
      <c r="B5196" t="s">
        <v>11759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11590</v>
      </c>
      <c r="B5197" t="s">
        <v>11591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11417</v>
      </c>
      <c r="B5198" t="s">
        <v>11418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11063</v>
      </c>
      <c r="B5199" t="s">
        <v>11064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10964</v>
      </c>
      <c r="B5200" t="s">
        <v>10965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10956</v>
      </c>
      <c r="B5201" t="s">
        <v>10957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10807</v>
      </c>
      <c r="B5202" t="s">
        <v>10808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10742</v>
      </c>
      <c r="B5203" t="s">
        <v>10743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10554</v>
      </c>
      <c r="B5204" t="s">
        <v>10555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10272</v>
      </c>
      <c r="B5205" t="s">
        <v>10273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10260</v>
      </c>
      <c r="B5206" t="s">
        <v>10261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10162</v>
      </c>
      <c r="B5207" t="s">
        <v>10163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10081</v>
      </c>
      <c r="B5208" t="s">
        <v>10082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10009</v>
      </c>
      <c r="B5209" t="s">
        <v>10010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9975</v>
      </c>
      <c r="B5210" t="s">
        <v>9976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9961</v>
      </c>
      <c r="B5211" t="s">
        <v>9962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9945</v>
      </c>
      <c r="B5212" t="s">
        <v>9946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9937</v>
      </c>
      <c r="B5213" t="s">
        <v>9938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9929</v>
      </c>
      <c r="B5214" t="s">
        <v>9930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9893</v>
      </c>
      <c r="B5215" t="s">
        <v>9894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9844</v>
      </c>
      <c r="B5216" t="s">
        <v>9845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9830</v>
      </c>
      <c r="B5217" t="s">
        <v>9831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9793</v>
      </c>
      <c r="B5218" t="s">
        <v>9794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9774</v>
      </c>
      <c r="B5219" t="s">
        <v>9775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9772</v>
      </c>
      <c r="B5220" t="s">
        <v>9773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9703</v>
      </c>
      <c r="B5221" t="s">
        <v>9704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9652</v>
      </c>
      <c r="B5222" t="s">
        <v>9653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9639</v>
      </c>
      <c r="B5223" t="s">
        <v>9640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9599</v>
      </c>
      <c r="B5224" t="s">
        <v>9600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9591</v>
      </c>
      <c r="B5225" t="s">
        <v>9592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9577</v>
      </c>
      <c r="B5226" t="s">
        <v>9578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9573</v>
      </c>
      <c r="B5227" t="s">
        <v>9574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9519</v>
      </c>
      <c r="B5228" t="s">
        <v>9520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9472</v>
      </c>
      <c r="B5229" t="s">
        <v>9473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9466</v>
      </c>
      <c r="B5230" t="s">
        <v>9467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9456</v>
      </c>
      <c r="B5231" t="s">
        <v>9457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9420</v>
      </c>
      <c r="B5232" t="s">
        <v>9421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9386</v>
      </c>
      <c r="B5233" t="s">
        <v>9387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9380</v>
      </c>
      <c r="B5234" t="s">
        <v>9381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9366</v>
      </c>
      <c r="B5235" t="s">
        <v>9367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9349</v>
      </c>
      <c r="B5236" t="s">
        <v>9350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9347</v>
      </c>
      <c r="B5237" t="s">
        <v>9348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9335</v>
      </c>
      <c r="B5238" t="s">
        <v>9336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9323</v>
      </c>
      <c r="B5239" t="s">
        <v>9324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9321</v>
      </c>
      <c r="B5240" t="s">
        <v>9322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9319</v>
      </c>
      <c r="B5241" t="s">
        <v>9320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9297</v>
      </c>
      <c r="B5242" t="s">
        <v>9298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9289</v>
      </c>
      <c r="B5243" t="s">
        <v>9290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9271</v>
      </c>
      <c r="B5244" t="s">
        <v>9272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9257</v>
      </c>
      <c r="B5245" t="s">
        <v>9258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9215</v>
      </c>
      <c r="B5246" t="s">
        <v>9216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9210</v>
      </c>
      <c r="B5247" t="s">
        <v>9211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9208</v>
      </c>
      <c r="B5248" t="s">
        <v>9209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9141</v>
      </c>
      <c r="B5249" t="s">
        <v>9142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9127</v>
      </c>
      <c r="B5250" t="s">
        <v>9128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9087</v>
      </c>
      <c r="B5251" t="s">
        <v>9088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9085</v>
      </c>
      <c r="B5252" t="s">
        <v>9086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9051</v>
      </c>
      <c r="B5253" t="s">
        <v>9052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9026</v>
      </c>
      <c r="B5254" t="s">
        <v>9027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8988</v>
      </c>
      <c r="B5255" t="s">
        <v>8989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8984</v>
      </c>
      <c r="B5256" t="s">
        <v>8985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8965</v>
      </c>
      <c r="B5257" t="s">
        <v>8966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8963</v>
      </c>
      <c r="B5258" t="s">
        <v>8964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8920</v>
      </c>
      <c r="B5259" t="s">
        <v>8921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8916</v>
      </c>
      <c r="B5260" t="s">
        <v>8917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8914</v>
      </c>
      <c r="B5261" t="s">
        <v>8915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8883</v>
      </c>
      <c r="B5262" t="s">
        <v>8884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8879</v>
      </c>
      <c r="B5263" t="s">
        <v>8880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8869</v>
      </c>
      <c r="B5264" t="s">
        <v>8870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8825</v>
      </c>
      <c r="B5265" t="s">
        <v>8826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8816</v>
      </c>
      <c r="B5266" t="s">
        <v>8817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8757</v>
      </c>
      <c r="B5267" t="s">
        <v>8758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8745</v>
      </c>
      <c r="B5268" t="s">
        <v>8746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8739</v>
      </c>
      <c r="B5269" t="s">
        <v>8740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8733</v>
      </c>
      <c r="B5270" t="s">
        <v>8734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8702</v>
      </c>
      <c r="B5271" t="s">
        <v>8703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8692</v>
      </c>
      <c r="B5272" t="s">
        <v>8693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8676</v>
      </c>
      <c r="B5273" t="s">
        <v>8677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8666</v>
      </c>
      <c r="B5274" t="s">
        <v>8667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8648</v>
      </c>
      <c r="B5275" t="s">
        <v>8649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8644</v>
      </c>
      <c r="B5276" t="s">
        <v>8645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11712</v>
      </c>
      <c r="B5277" t="s">
        <v>11713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11682</v>
      </c>
      <c r="B5278" t="s">
        <v>11683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11526</v>
      </c>
      <c r="B5279" t="s">
        <v>11527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11281</v>
      </c>
      <c r="B5280" t="s">
        <v>11282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11187</v>
      </c>
      <c r="B5281" t="s">
        <v>11188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11077</v>
      </c>
      <c r="B5282" t="s">
        <v>11078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10678</v>
      </c>
      <c r="B5283" t="s">
        <v>10679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10536</v>
      </c>
      <c r="B5284" t="s">
        <v>10537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10529</v>
      </c>
      <c r="B5285" t="s">
        <v>7054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10318</v>
      </c>
      <c r="B5286" t="s">
        <v>10319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10216</v>
      </c>
      <c r="B5287" t="s">
        <v>10217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10039</v>
      </c>
      <c r="B5288" t="s">
        <v>10040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9987</v>
      </c>
      <c r="B5289" t="s">
        <v>9988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9724</v>
      </c>
      <c r="B5290" t="s">
        <v>9725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9609</v>
      </c>
      <c r="B5291" t="s">
        <v>9610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9555</v>
      </c>
      <c r="B5292" t="s">
        <v>9556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9521</v>
      </c>
      <c r="B5293" t="s">
        <v>9522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9414</v>
      </c>
      <c r="B5294" t="s">
        <v>9415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9406</v>
      </c>
      <c r="B5295" t="s">
        <v>9407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9402</v>
      </c>
      <c r="B5296" t="s">
        <v>9403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9281</v>
      </c>
      <c r="B5297" t="s">
        <v>9282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9279</v>
      </c>
      <c r="B5298" t="s">
        <v>9280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9255</v>
      </c>
      <c r="B5299" t="s">
        <v>9256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9249</v>
      </c>
      <c r="B5300" t="s">
        <v>9250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9182</v>
      </c>
      <c r="B5301" t="s">
        <v>9183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9165</v>
      </c>
      <c r="B5302" t="s">
        <v>9166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9135</v>
      </c>
      <c r="B5303" t="s">
        <v>9136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9117</v>
      </c>
      <c r="B5304" t="s">
        <v>9118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9111</v>
      </c>
      <c r="B5305" t="s">
        <v>9112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9079</v>
      </c>
      <c r="B5306" t="s">
        <v>9080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9071</v>
      </c>
      <c r="B5307" t="s">
        <v>9072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9069</v>
      </c>
      <c r="B5308" t="s">
        <v>9070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9034</v>
      </c>
      <c r="B5309" t="s">
        <v>9035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9000</v>
      </c>
      <c r="B5310" t="s">
        <v>9001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8998</v>
      </c>
      <c r="B5311" t="s">
        <v>8999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8992</v>
      </c>
      <c r="B5312" t="s">
        <v>8993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8977</v>
      </c>
      <c r="B5313" t="s">
        <v>5461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8953</v>
      </c>
      <c r="B5314" t="s">
        <v>8954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8939</v>
      </c>
      <c r="B5315" t="s">
        <v>8940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8889</v>
      </c>
      <c r="B5316" t="s">
        <v>8890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8833</v>
      </c>
      <c r="B5317" t="s">
        <v>8834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8812</v>
      </c>
      <c r="B5318" t="s">
        <v>8813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8782</v>
      </c>
      <c r="B5319" t="s">
        <v>8783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8773</v>
      </c>
      <c r="B5320" t="s">
        <v>8774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8763</v>
      </c>
      <c r="B5321" t="s">
        <v>8764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8674</v>
      </c>
      <c r="B5322" t="s">
        <v>8675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8660</v>
      </c>
      <c r="B5323" t="s">
        <v>8661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9613</v>
      </c>
      <c r="B5324" t="s">
        <v>9614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9481</v>
      </c>
      <c r="B5325" t="s">
        <v>9482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9418</v>
      </c>
      <c r="B5326" t="s">
        <v>9419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9388</v>
      </c>
      <c r="B5327" t="s">
        <v>9389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9243</v>
      </c>
      <c r="B5328" t="s">
        <v>9244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9233</v>
      </c>
      <c r="B5329" t="s">
        <v>9234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9204</v>
      </c>
      <c r="B5330" t="s">
        <v>9205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9194</v>
      </c>
      <c r="B5331" t="s">
        <v>9195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9105</v>
      </c>
      <c r="B5332" t="s">
        <v>9106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9057</v>
      </c>
      <c r="B5333" t="s">
        <v>9058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9055</v>
      </c>
      <c r="B5334" t="s">
        <v>9056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9022</v>
      </c>
      <c r="B5335" t="s">
        <v>9023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8990</v>
      </c>
      <c r="B5336" t="s">
        <v>8991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8969</v>
      </c>
      <c r="B5337" t="s">
        <v>8970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8924</v>
      </c>
      <c r="B5338" t="s">
        <v>8925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8912</v>
      </c>
      <c r="B5339" t="s">
        <v>8913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8908</v>
      </c>
      <c r="B5340" t="s">
        <v>8909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8881</v>
      </c>
      <c r="B5341" t="s">
        <v>8882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8857</v>
      </c>
      <c r="B5342" t="s">
        <v>8858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8848</v>
      </c>
      <c r="B5343" t="s">
        <v>4503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8786</v>
      </c>
      <c r="B5344" t="s">
        <v>8787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8751</v>
      </c>
      <c r="B5345" t="s">
        <v>8752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8743</v>
      </c>
      <c r="B5346" t="s">
        <v>8744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8726</v>
      </c>
      <c r="B5347" t="s">
        <v>4567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8720</v>
      </c>
      <c r="B5348" t="s">
        <v>8721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8688</v>
      </c>
      <c r="B5349" t="s">
        <v>8689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8654</v>
      </c>
      <c r="B5350" t="s">
        <v>8655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9836</v>
      </c>
      <c r="B5351" t="s">
        <v>9837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9394</v>
      </c>
      <c r="B5352" t="s">
        <v>9395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9368</v>
      </c>
      <c r="B5353" t="s">
        <v>9369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9329</v>
      </c>
      <c r="B5354" t="s">
        <v>9330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9327</v>
      </c>
      <c r="B5355" t="s">
        <v>9328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9293</v>
      </c>
      <c r="B5356" t="s">
        <v>9294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9277</v>
      </c>
      <c r="B5357" t="s">
        <v>9278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9241</v>
      </c>
      <c r="B5358" t="s">
        <v>9242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9227</v>
      </c>
      <c r="B5359" t="s">
        <v>9228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9212</v>
      </c>
      <c r="B5360" t="s">
        <v>4657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9200</v>
      </c>
      <c r="B5361" t="s">
        <v>9201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9161</v>
      </c>
      <c r="B5362" t="s">
        <v>9162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9157</v>
      </c>
      <c r="B5363" t="s">
        <v>9158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9125</v>
      </c>
      <c r="B5364" t="s">
        <v>9126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9119</v>
      </c>
      <c r="B5365" t="s">
        <v>9120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9081</v>
      </c>
      <c r="B5366" t="s">
        <v>9082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9020</v>
      </c>
      <c r="B5367" t="s">
        <v>9021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8971</v>
      </c>
      <c r="B5368" t="s">
        <v>8972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8941</v>
      </c>
      <c r="B5369" t="s">
        <v>8942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8930</v>
      </c>
      <c r="B5370" t="s">
        <v>8931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8897</v>
      </c>
      <c r="B5371" t="s">
        <v>8653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8873</v>
      </c>
      <c r="B5372" t="s">
        <v>8874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8861</v>
      </c>
      <c r="B5373" t="s">
        <v>8862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8837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8814</v>
      </c>
      <c r="B5375" t="s">
        <v>8815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8808</v>
      </c>
      <c r="B5376" t="s">
        <v>8809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8792</v>
      </c>
      <c r="B5377" t="s">
        <v>8793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8753</v>
      </c>
      <c r="B5378" t="s">
        <v>8754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8680</v>
      </c>
      <c r="B5379" t="s">
        <v>8681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8646</v>
      </c>
      <c r="B5380" t="s">
        <v>8647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2014-04-27T21:16:59Z</dcterms:modified>
</cp:coreProperties>
</file>